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Rahul\Desktop\Wealth Mgmt\"/>
    </mc:Choice>
  </mc:AlternateContent>
  <xr:revisionPtr revIDLastSave="0" documentId="8_{75E963C5-E154-4B85-9EBC-A171CC0D98E8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Customer" sheetId="1" r:id="rId1"/>
    <sheet name="Account" sheetId="2" r:id="rId2"/>
    <sheet name="Sheet1" sheetId="3" r:id="rId3"/>
    <sheet name="Sheet2" sheetId="4" r:id="rId4"/>
    <sheet name="Sheet3" sheetId="5" r:id="rId5"/>
  </sheets>
  <definedNames>
    <definedName name="_xlnm._FilterDatabase" localSheetId="1" hidden="1">Account!$A$1:$AK$1526</definedName>
    <definedName name="_xlnm._FilterDatabase" localSheetId="0" hidden="1">Customer!$A$1:$AK$504</definedName>
    <definedName name="_xlnm._FilterDatabase" localSheetId="3" hidden="1">Sheet2!#REF!</definedName>
    <definedName name="_xlchart.v2.0" hidden="1">Sheet2!$G$110:$H$110</definedName>
    <definedName name="_xlchart.v2.1" hidden="1">Sheet2!$G$110:$H$110</definedName>
  </definedNames>
  <calcPr calcId="191029"/>
  <pivotCaches>
    <pivotCache cacheId="4" r:id="rId6"/>
    <pivotCache cacheId="13" r:id="rId7"/>
    <pivotCache cacheId="17" r:id="rId8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0" i="4" l="1"/>
  <c r="D118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74" i="4"/>
  <c r="C119" i="4"/>
  <c r="C99" i="4"/>
  <c r="C89" i="4"/>
  <c r="C79" i="4"/>
  <c r="C82" i="4"/>
  <c r="C97" i="4"/>
  <c r="C96" i="4"/>
  <c r="C93" i="4"/>
  <c r="C83" i="4"/>
  <c r="C113" i="4"/>
  <c r="C76" i="4"/>
  <c r="C104" i="4"/>
  <c r="C115" i="4"/>
  <c r="C90" i="4"/>
  <c r="C80" i="4"/>
  <c r="C75" i="4"/>
  <c r="C106" i="4"/>
  <c r="C86" i="4"/>
  <c r="C110" i="4"/>
  <c r="C116" i="4"/>
  <c r="C108" i="4"/>
  <c r="C91" i="4"/>
  <c r="C84" i="4"/>
  <c r="C98" i="4"/>
  <c r="C77" i="4"/>
  <c r="C112" i="4"/>
  <c r="C105" i="4"/>
  <c r="C85" i="4"/>
  <c r="C100" i="4"/>
  <c r="C109" i="4"/>
  <c r="C102" i="4"/>
  <c r="C107" i="4"/>
  <c r="C81" i="4"/>
  <c r="C95" i="4"/>
  <c r="C78" i="4"/>
  <c r="C117" i="4"/>
  <c r="C74" i="4"/>
  <c r="C114" i="4"/>
  <c r="C103" i="4"/>
  <c r="C87" i="4"/>
  <c r="C118" i="4"/>
  <c r="C94" i="4"/>
  <c r="C88" i="4"/>
  <c r="C92" i="4"/>
  <c r="C111" i="4"/>
  <c r="C101" i="4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4" i="2"/>
  <c r="AL795" i="2"/>
  <c r="AL796" i="2"/>
  <c r="AL797" i="2"/>
  <c r="AL798" i="2"/>
  <c r="AL799" i="2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3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AL990" i="2"/>
  <c r="AL991" i="2"/>
  <c r="AL992" i="2"/>
  <c r="AL993" i="2"/>
  <c r="AL994" i="2"/>
  <c r="AL995" i="2"/>
  <c r="AL996" i="2"/>
  <c r="AL997" i="2"/>
  <c r="AL998" i="2"/>
  <c r="AL999" i="2"/>
  <c r="AL1000" i="2"/>
  <c r="AL1001" i="2"/>
  <c r="AL1002" i="2"/>
  <c r="AL1003" i="2"/>
  <c r="AL1004" i="2"/>
  <c r="AL1005" i="2"/>
  <c r="AL1006" i="2"/>
  <c r="AL1007" i="2"/>
  <c r="AL1008" i="2"/>
  <c r="AL1009" i="2"/>
  <c r="AL1010" i="2"/>
  <c r="AL1011" i="2"/>
  <c r="AL1012" i="2"/>
  <c r="AL1013" i="2"/>
  <c r="AL1014" i="2"/>
  <c r="AL1015" i="2"/>
  <c r="AL1016" i="2"/>
  <c r="AL1017" i="2"/>
  <c r="AL1018" i="2"/>
  <c r="AL1019" i="2"/>
  <c r="AL1020" i="2"/>
  <c r="AL1021" i="2"/>
  <c r="AL1022" i="2"/>
  <c r="AL1023" i="2"/>
  <c r="AL1024" i="2"/>
  <c r="AL1025" i="2"/>
  <c r="AL1026" i="2"/>
  <c r="AL1027" i="2"/>
  <c r="AL1028" i="2"/>
  <c r="AL1029" i="2"/>
  <c r="AL1030" i="2"/>
  <c r="AL1031" i="2"/>
  <c r="AL1032" i="2"/>
  <c r="AL1033" i="2"/>
  <c r="AL1034" i="2"/>
  <c r="AL1035" i="2"/>
  <c r="AL1036" i="2"/>
  <c r="AL1037" i="2"/>
  <c r="AL1038" i="2"/>
  <c r="AL1039" i="2"/>
  <c r="AL1040" i="2"/>
  <c r="AL1041" i="2"/>
  <c r="AL1042" i="2"/>
  <c r="AL1043" i="2"/>
  <c r="AL1044" i="2"/>
  <c r="AL1045" i="2"/>
  <c r="AL1046" i="2"/>
  <c r="AL1047" i="2"/>
  <c r="AL1048" i="2"/>
  <c r="AL1049" i="2"/>
  <c r="AL1050" i="2"/>
  <c r="AL1051" i="2"/>
  <c r="AL1052" i="2"/>
  <c r="AL1053" i="2"/>
  <c r="AL1054" i="2"/>
  <c r="AL1055" i="2"/>
  <c r="AL1056" i="2"/>
  <c r="AL1057" i="2"/>
  <c r="AL1058" i="2"/>
  <c r="AL1059" i="2"/>
  <c r="AL1060" i="2"/>
  <c r="AL1061" i="2"/>
  <c r="AL1062" i="2"/>
  <c r="AL1063" i="2"/>
  <c r="AL1064" i="2"/>
  <c r="AL1065" i="2"/>
  <c r="AL1066" i="2"/>
  <c r="AL1067" i="2"/>
  <c r="AL1068" i="2"/>
  <c r="AL1069" i="2"/>
  <c r="AL1070" i="2"/>
  <c r="AL1071" i="2"/>
  <c r="AL1072" i="2"/>
  <c r="AL1073" i="2"/>
  <c r="AL1074" i="2"/>
  <c r="AL1075" i="2"/>
  <c r="AL1076" i="2"/>
  <c r="AL1077" i="2"/>
  <c r="AL1078" i="2"/>
  <c r="AL1079" i="2"/>
  <c r="AL1080" i="2"/>
  <c r="AL1081" i="2"/>
  <c r="AL1082" i="2"/>
  <c r="AL1083" i="2"/>
  <c r="AL1084" i="2"/>
  <c r="AL1085" i="2"/>
  <c r="AL1086" i="2"/>
  <c r="AL1087" i="2"/>
  <c r="AL1088" i="2"/>
  <c r="AL1089" i="2"/>
  <c r="AL1090" i="2"/>
  <c r="AL1091" i="2"/>
  <c r="AL1092" i="2"/>
  <c r="AL1093" i="2"/>
  <c r="AL1094" i="2"/>
  <c r="AL1095" i="2"/>
  <c r="AL1096" i="2"/>
  <c r="AL1097" i="2"/>
  <c r="AL1098" i="2"/>
  <c r="AL1099" i="2"/>
  <c r="AL1100" i="2"/>
  <c r="AL1101" i="2"/>
  <c r="AL1102" i="2"/>
  <c r="AL1103" i="2"/>
  <c r="AL1104" i="2"/>
  <c r="AL1105" i="2"/>
  <c r="AL1106" i="2"/>
  <c r="AL1107" i="2"/>
  <c r="AL1108" i="2"/>
  <c r="AL1109" i="2"/>
  <c r="AL1110" i="2"/>
  <c r="AL1111" i="2"/>
  <c r="AL1112" i="2"/>
  <c r="AL1113" i="2"/>
  <c r="AL1114" i="2"/>
  <c r="AL1115" i="2"/>
  <c r="AL1116" i="2"/>
  <c r="AL1117" i="2"/>
  <c r="AL1118" i="2"/>
  <c r="AL1119" i="2"/>
  <c r="AL1120" i="2"/>
  <c r="AL1121" i="2"/>
  <c r="AL1122" i="2"/>
  <c r="AL1123" i="2"/>
  <c r="AL1124" i="2"/>
  <c r="AL1125" i="2"/>
  <c r="AL1126" i="2"/>
  <c r="AL1127" i="2"/>
  <c r="AL1128" i="2"/>
  <c r="AL1129" i="2"/>
  <c r="AL1130" i="2"/>
  <c r="AL1131" i="2"/>
  <c r="AL1132" i="2"/>
  <c r="AL1133" i="2"/>
  <c r="AL1134" i="2"/>
  <c r="AL1135" i="2"/>
  <c r="AL1136" i="2"/>
  <c r="AL1137" i="2"/>
  <c r="AL1138" i="2"/>
  <c r="AL1139" i="2"/>
  <c r="AL1140" i="2"/>
  <c r="AL1141" i="2"/>
  <c r="AL1142" i="2"/>
  <c r="AL1143" i="2"/>
  <c r="AL1144" i="2"/>
  <c r="AL1145" i="2"/>
  <c r="AL1146" i="2"/>
  <c r="AL1147" i="2"/>
  <c r="AL1148" i="2"/>
  <c r="AL1149" i="2"/>
  <c r="AL1150" i="2"/>
  <c r="AL1151" i="2"/>
  <c r="AL1152" i="2"/>
  <c r="AL1153" i="2"/>
  <c r="AL1154" i="2"/>
  <c r="AL1155" i="2"/>
  <c r="AL1156" i="2"/>
  <c r="AL1157" i="2"/>
  <c r="AL1158" i="2"/>
  <c r="AL1159" i="2"/>
  <c r="AL1160" i="2"/>
  <c r="AL1161" i="2"/>
  <c r="AL1162" i="2"/>
  <c r="AL1163" i="2"/>
  <c r="AL1164" i="2"/>
  <c r="AL1165" i="2"/>
  <c r="AL1166" i="2"/>
  <c r="AL1167" i="2"/>
  <c r="AL1168" i="2"/>
  <c r="AL1169" i="2"/>
  <c r="AL1170" i="2"/>
  <c r="AL1171" i="2"/>
  <c r="AL1172" i="2"/>
  <c r="AL1173" i="2"/>
  <c r="AL1174" i="2"/>
  <c r="AL1175" i="2"/>
  <c r="AL1176" i="2"/>
  <c r="AL1177" i="2"/>
  <c r="AL1178" i="2"/>
  <c r="AL1179" i="2"/>
  <c r="AL1180" i="2"/>
  <c r="AL1181" i="2"/>
  <c r="AL1182" i="2"/>
  <c r="AL1183" i="2"/>
  <c r="AL1184" i="2"/>
  <c r="AL1185" i="2"/>
  <c r="AL1186" i="2"/>
  <c r="AL1187" i="2"/>
  <c r="AL1188" i="2"/>
  <c r="AL1189" i="2"/>
  <c r="AL1190" i="2"/>
  <c r="AL1191" i="2"/>
  <c r="AL1192" i="2"/>
  <c r="AL1193" i="2"/>
  <c r="AL1194" i="2"/>
  <c r="AL1195" i="2"/>
  <c r="AL1196" i="2"/>
  <c r="AL1197" i="2"/>
  <c r="AL1198" i="2"/>
  <c r="AL1199" i="2"/>
  <c r="AL1200" i="2"/>
  <c r="AL1201" i="2"/>
  <c r="AL1202" i="2"/>
  <c r="AL1203" i="2"/>
  <c r="AL1204" i="2"/>
  <c r="AL1205" i="2"/>
  <c r="AL1206" i="2"/>
  <c r="AL1207" i="2"/>
  <c r="AL1208" i="2"/>
  <c r="AL1209" i="2"/>
  <c r="AL1210" i="2"/>
  <c r="AL1211" i="2"/>
  <c r="AL1212" i="2"/>
  <c r="AL1213" i="2"/>
  <c r="AL1214" i="2"/>
  <c r="AL1215" i="2"/>
  <c r="AL1216" i="2"/>
  <c r="AL1217" i="2"/>
  <c r="AL1218" i="2"/>
  <c r="AL1219" i="2"/>
  <c r="AL1220" i="2"/>
  <c r="AL1221" i="2"/>
  <c r="AL1222" i="2"/>
  <c r="AL1223" i="2"/>
  <c r="AL1224" i="2"/>
  <c r="AL1225" i="2"/>
  <c r="AL1226" i="2"/>
  <c r="AL1227" i="2"/>
  <c r="AL1228" i="2"/>
  <c r="AL1229" i="2"/>
  <c r="AL1230" i="2"/>
  <c r="AL1231" i="2"/>
  <c r="AL1232" i="2"/>
  <c r="AL1233" i="2"/>
  <c r="AL1234" i="2"/>
  <c r="AL1235" i="2"/>
  <c r="AL1236" i="2"/>
  <c r="AL1237" i="2"/>
  <c r="AL1238" i="2"/>
  <c r="AL1239" i="2"/>
  <c r="AL1240" i="2"/>
  <c r="AL1241" i="2"/>
  <c r="AL1242" i="2"/>
  <c r="AL1243" i="2"/>
  <c r="AL1244" i="2"/>
  <c r="AL1245" i="2"/>
  <c r="AL1246" i="2"/>
  <c r="AL1247" i="2"/>
  <c r="AL1248" i="2"/>
  <c r="AL1249" i="2"/>
  <c r="AL1250" i="2"/>
  <c r="AL1251" i="2"/>
  <c r="AL1252" i="2"/>
  <c r="AL1253" i="2"/>
  <c r="AL1254" i="2"/>
  <c r="AL1255" i="2"/>
  <c r="AL1256" i="2"/>
  <c r="AL1257" i="2"/>
  <c r="AL1258" i="2"/>
  <c r="AL1259" i="2"/>
  <c r="AL1260" i="2"/>
  <c r="AL1261" i="2"/>
  <c r="AL1262" i="2"/>
  <c r="AL1263" i="2"/>
  <c r="AL1264" i="2"/>
  <c r="AL1265" i="2"/>
  <c r="AL1266" i="2"/>
  <c r="AL1267" i="2"/>
  <c r="AL1268" i="2"/>
  <c r="AL1269" i="2"/>
  <c r="AL1270" i="2"/>
  <c r="AL1271" i="2"/>
  <c r="AL1272" i="2"/>
  <c r="AL1273" i="2"/>
  <c r="AL1274" i="2"/>
  <c r="AL1275" i="2"/>
  <c r="AL1276" i="2"/>
  <c r="AL1277" i="2"/>
  <c r="AL1278" i="2"/>
  <c r="AL1279" i="2"/>
  <c r="AL1280" i="2"/>
  <c r="AL1281" i="2"/>
  <c r="AL1282" i="2"/>
  <c r="AL1283" i="2"/>
  <c r="AL1284" i="2"/>
  <c r="AL1285" i="2"/>
  <c r="AL1286" i="2"/>
  <c r="AL1287" i="2"/>
  <c r="AL1288" i="2"/>
  <c r="AL1289" i="2"/>
  <c r="AL1290" i="2"/>
  <c r="AL1291" i="2"/>
  <c r="AL1292" i="2"/>
  <c r="AL1293" i="2"/>
  <c r="AL1294" i="2"/>
  <c r="AL1295" i="2"/>
  <c r="AL1296" i="2"/>
  <c r="AL1297" i="2"/>
  <c r="AL1298" i="2"/>
  <c r="AL1299" i="2"/>
  <c r="AL1300" i="2"/>
  <c r="AL1301" i="2"/>
  <c r="AL1302" i="2"/>
  <c r="AL1303" i="2"/>
  <c r="AL1304" i="2"/>
  <c r="AL1305" i="2"/>
  <c r="AL1306" i="2"/>
  <c r="AL1307" i="2"/>
  <c r="AL1308" i="2"/>
  <c r="AL1309" i="2"/>
  <c r="AL1310" i="2"/>
  <c r="AL1311" i="2"/>
  <c r="AL1312" i="2"/>
  <c r="AL1313" i="2"/>
  <c r="AL1314" i="2"/>
  <c r="AL1315" i="2"/>
  <c r="AL1316" i="2"/>
  <c r="AL1317" i="2"/>
  <c r="AL1318" i="2"/>
  <c r="AL1319" i="2"/>
  <c r="AL1320" i="2"/>
  <c r="AL1321" i="2"/>
  <c r="AL1322" i="2"/>
  <c r="AL1323" i="2"/>
  <c r="AL1324" i="2"/>
  <c r="AL1325" i="2"/>
  <c r="AL1326" i="2"/>
  <c r="AL1327" i="2"/>
  <c r="AL1328" i="2"/>
  <c r="AL1329" i="2"/>
  <c r="AL1330" i="2"/>
  <c r="AL1331" i="2"/>
  <c r="AL1332" i="2"/>
  <c r="AL1333" i="2"/>
  <c r="AL1334" i="2"/>
  <c r="AL1335" i="2"/>
  <c r="AL1336" i="2"/>
  <c r="AL1337" i="2"/>
  <c r="AL1338" i="2"/>
  <c r="AL1339" i="2"/>
  <c r="AL1340" i="2"/>
  <c r="AL1341" i="2"/>
  <c r="AL1342" i="2"/>
  <c r="AL1343" i="2"/>
  <c r="AL1344" i="2"/>
  <c r="AL1345" i="2"/>
  <c r="AL1346" i="2"/>
  <c r="AL1347" i="2"/>
  <c r="AL1348" i="2"/>
  <c r="AL1349" i="2"/>
  <c r="AL1350" i="2"/>
  <c r="AL1351" i="2"/>
  <c r="AL1352" i="2"/>
  <c r="AL1353" i="2"/>
  <c r="AL1354" i="2"/>
  <c r="AL1355" i="2"/>
  <c r="AL1356" i="2"/>
  <c r="AL1357" i="2"/>
  <c r="AL1358" i="2"/>
  <c r="AL1359" i="2"/>
  <c r="AL1360" i="2"/>
  <c r="AL1361" i="2"/>
  <c r="AL1362" i="2"/>
  <c r="AL1363" i="2"/>
  <c r="AL1364" i="2"/>
  <c r="AL1365" i="2"/>
  <c r="AL1366" i="2"/>
  <c r="AL1367" i="2"/>
  <c r="AL1368" i="2"/>
  <c r="AL1369" i="2"/>
  <c r="AL1370" i="2"/>
  <c r="AL1371" i="2"/>
  <c r="AL1372" i="2"/>
  <c r="AL1373" i="2"/>
  <c r="AL1374" i="2"/>
  <c r="AL1375" i="2"/>
  <c r="AL1376" i="2"/>
  <c r="AL1377" i="2"/>
  <c r="AL1378" i="2"/>
  <c r="AL1379" i="2"/>
  <c r="AL1380" i="2"/>
  <c r="AL1381" i="2"/>
  <c r="AL1382" i="2"/>
  <c r="AL1383" i="2"/>
  <c r="AL1384" i="2"/>
  <c r="AL1385" i="2"/>
  <c r="AL1386" i="2"/>
  <c r="AL1387" i="2"/>
  <c r="AL1388" i="2"/>
  <c r="AL1389" i="2"/>
  <c r="AL1390" i="2"/>
  <c r="AL1391" i="2"/>
  <c r="AL1392" i="2"/>
  <c r="AL1393" i="2"/>
  <c r="AL1394" i="2"/>
  <c r="AL1395" i="2"/>
  <c r="AL1396" i="2"/>
  <c r="AL1397" i="2"/>
  <c r="AL1398" i="2"/>
  <c r="AL1399" i="2"/>
  <c r="AL1400" i="2"/>
  <c r="AL1401" i="2"/>
  <c r="AL1402" i="2"/>
  <c r="AL1403" i="2"/>
  <c r="AL1404" i="2"/>
  <c r="AL1405" i="2"/>
  <c r="AL1406" i="2"/>
  <c r="AL1407" i="2"/>
  <c r="AL1408" i="2"/>
  <c r="AL1409" i="2"/>
  <c r="AL1410" i="2"/>
  <c r="AL1411" i="2"/>
  <c r="AL1412" i="2"/>
  <c r="AL1413" i="2"/>
  <c r="AL1414" i="2"/>
  <c r="AL1415" i="2"/>
  <c r="AL1416" i="2"/>
  <c r="AL1417" i="2"/>
  <c r="AL1418" i="2"/>
  <c r="AL1419" i="2"/>
  <c r="AL1420" i="2"/>
  <c r="AL1421" i="2"/>
  <c r="AL1422" i="2"/>
  <c r="AL1423" i="2"/>
  <c r="AL1424" i="2"/>
  <c r="AL1425" i="2"/>
  <c r="AL1426" i="2"/>
  <c r="AL1427" i="2"/>
  <c r="AL1428" i="2"/>
  <c r="AL1429" i="2"/>
  <c r="AL1430" i="2"/>
  <c r="AL1431" i="2"/>
  <c r="AL1432" i="2"/>
  <c r="AL1433" i="2"/>
  <c r="AL1434" i="2"/>
  <c r="AL1435" i="2"/>
  <c r="AL1436" i="2"/>
  <c r="AL1437" i="2"/>
  <c r="AL1438" i="2"/>
  <c r="AL1439" i="2"/>
  <c r="AL1440" i="2"/>
  <c r="AL1441" i="2"/>
  <c r="AL1442" i="2"/>
  <c r="AL1443" i="2"/>
  <c r="AL1444" i="2"/>
  <c r="AL1445" i="2"/>
  <c r="AL1446" i="2"/>
  <c r="AL1447" i="2"/>
  <c r="AL1448" i="2"/>
  <c r="AL1449" i="2"/>
  <c r="AL1450" i="2"/>
  <c r="AL1451" i="2"/>
  <c r="AL1452" i="2"/>
  <c r="AL1453" i="2"/>
  <c r="AL1454" i="2"/>
  <c r="AL1455" i="2"/>
  <c r="AL1456" i="2"/>
  <c r="AL1457" i="2"/>
  <c r="AL1458" i="2"/>
  <c r="AL1459" i="2"/>
  <c r="AL1460" i="2"/>
  <c r="AL1461" i="2"/>
  <c r="AL1462" i="2"/>
  <c r="AL1463" i="2"/>
  <c r="AL1464" i="2"/>
  <c r="AL1465" i="2"/>
  <c r="AL1466" i="2"/>
  <c r="AL1467" i="2"/>
  <c r="AL1468" i="2"/>
  <c r="AL1469" i="2"/>
  <c r="AL1470" i="2"/>
  <c r="AL1471" i="2"/>
  <c r="AL1472" i="2"/>
  <c r="AL1473" i="2"/>
  <c r="AL1474" i="2"/>
  <c r="AL1475" i="2"/>
  <c r="AL1476" i="2"/>
  <c r="AL1477" i="2"/>
  <c r="AL1478" i="2"/>
  <c r="AL1479" i="2"/>
  <c r="AL1480" i="2"/>
  <c r="AL1481" i="2"/>
  <c r="AL1482" i="2"/>
  <c r="AL1483" i="2"/>
  <c r="AL1484" i="2"/>
  <c r="AL1485" i="2"/>
  <c r="AL1486" i="2"/>
  <c r="AL1487" i="2"/>
  <c r="AL1488" i="2"/>
  <c r="AL1489" i="2"/>
  <c r="AL1490" i="2"/>
  <c r="AL1491" i="2"/>
  <c r="AL1492" i="2"/>
  <c r="AL1493" i="2"/>
  <c r="AL1494" i="2"/>
  <c r="AL1495" i="2"/>
  <c r="AL1496" i="2"/>
  <c r="AL1497" i="2"/>
  <c r="AL1498" i="2"/>
  <c r="AL1499" i="2"/>
  <c r="AL1500" i="2"/>
  <c r="AL1501" i="2"/>
  <c r="AL1502" i="2"/>
  <c r="AL1503" i="2"/>
  <c r="AL1504" i="2"/>
  <c r="AL1505" i="2"/>
  <c r="AL1506" i="2"/>
  <c r="AL1507" i="2"/>
  <c r="AL1508" i="2"/>
  <c r="AL1509" i="2"/>
  <c r="AL1510" i="2"/>
  <c r="AL1511" i="2"/>
  <c r="AL1512" i="2"/>
  <c r="AL1513" i="2"/>
  <c r="AL1514" i="2"/>
  <c r="AL1515" i="2"/>
  <c r="AL1516" i="2"/>
  <c r="AL1517" i="2"/>
  <c r="AL1518" i="2"/>
  <c r="AL1519" i="2"/>
  <c r="AL1520" i="2"/>
  <c r="AL1521" i="2"/>
  <c r="AL1522" i="2"/>
  <c r="AL1523" i="2"/>
  <c r="AL1524" i="2"/>
  <c r="AL1525" i="2"/>
  <c r="AL1526" i="2"/>
  <c r="AL2" i="2"/>
  <c r="E62" i="5"/>
  <c r="F62" i="5" s="1"/>
  <c r="E63" i="5"/>
  <c r="F63" i="5" s="1"/>
  <c r="E64" i="5"/>
  <c r="F64" i="5" s="1"/>
  <c r="E65" i="5"/>
  <c r="F65" i="5" s="1"/>
  <c r="E66" i="5"/>
  <c r="F66" i="5" s="1"/>
  <c r="E67" i="5"/>
  <c r="F67" i="5" s="1"/>
  <c r="E68" i="5"/>
  <c r="F68" i="5" s="1"/>
  <c r="E69" i="5"/>
  <c r="F69" i="5" s="1"/>
  <c r="E70" i="5"/>
  <c r="F70" i="5" s="1"/>
  <c r="E71" i="5"/>
  <c r="F71" i="5" s="1"/>
  <c r="E72" i="5"/>
  <c r="F72" i="5" s="1"/>
  <c r="E73" i="5"/>
  <c r="F73" i="5" s="1"/>
  <c r="E74" i="5"/>
  <c r="F74" i="5" s="1"/>
  <c r="E75" i="5"/>
  <c r="F75" i="5" s="1"/>
  <c r="E76" i="5"/>
  <c r="F76" i="5" s="1"/>
  <c r="E77" i="5"/>
  <c r="F77" i="5" s="1"/>
  <c r="E78" i="5"/>
  <c r="F78" i="5" s="1"/>
  <c r="E79" i="5"/>
  <c r="F79" i="5" s="1"/>
  <c r="E80" i="5"/>
  <c r="F80" i="5" s="1"/>
  <c r="E81" i="5"/>
  <c r="F81" i="5" s="1"/>
  <c r="E82" i="5"/>
  <c r="F82" i="5" s="1"/>
  <c r="E83" i="5"/>
  <c r="F83" i="5" s="1"/>
  <c r="E84" i="5"/>
  <c r="F84" i="5" s="1"/>
  <c r="E85" i="5"/>
  <c r="F85" i="5" s="1"/>
  <c r="E86" i="5"/>
  <c r="F86" i="5" s="1"/>
  <c r="E87" i="5"/>
  <c r="F87" i="5" s="1"/>
  <c r="E88" i="5"/>
  <c r="F88" i="5" s="1"/>
  <c r="E89" i="5"/>
  <c r="F89" i="5" s="1"/>
  <c r="E90" i="5"/>
  <c r="F90" i="5" s="1"/>
  <c r="E91" i="5"/>
  <c r="F91" i="5" s="1"/>
  <c r="E92" i="5"/>
  <c r="F92" i="5" s="1"/>
  <c r="E93" i="5"/>
  <c r="F93" i="5" s="1"/>
  <c r="E94" i="5"/>
  <c r="F94" i="5" s="1"/>
  <c r="E95" i="5"/>
  <c r="F95" i="5" s="1"/>
  <c r="E96" i="5"/>
  <c r="F96" i="5" s="1"/>
  <c r="E97" i="5"/>
  <c r="F97" i="5" s="1"/>
  <c r="E98" i="5"/>
  <c r="F98" i="5" s="1"/>
  <c r="E99" i="5"/>
  <c r="F99" i="5" s="1"/>
  <c r="E100" i="5"/>
  <c r="F100" i="5" s="1"/>
  <c r="E101" i="5"/>
  <c r="F101" i="5" s="1"/>
  <c r="E102" i="5"/>
  <c r="F102" i="5" s="1"/>
  <c r="E103" i="5"/>
  <c r="F103" i="5" s="1"/>
  <c r="E104" i="5"/>
  <c r="F104" i="5" s="1"/>
  <c r="E105" i="5"/>
  <c r="F105" i="5" s="1"/>
  <c r="E106" i="5"/>
  <c r="F106" i="5" s="1"/>
  <c r="E107" i="5"/>
  <c r="F107" i="5" s="1"/>
  <c r="E108" i="5"/>
  <c r="F108" i="5" s="1"/>
  <c r="E109" i="5"/>
  <c r="F109" i="5" s="1"/>
  <c r="E110" i="5"/>
  <c r="F110" i="5" s="1"/>
  <c r="E111" i="5"/>
  <c r="F111" i="5" s="1"/>
  <c r="E112" i="5"/>
  <c r="F112" i="5" s="1"/>
  <c r="E113" i="5"/>
  <c r="F113" i="5" s="1"/>
  <c r="E114" i="5"/>
  <c r="F114" i="5" s="1"/>
  <c r="E115" i="5"/>
  <c r="F115" i="5" s="1"/>
  <c r="E116" i="5"/>
  <c r="F116" i="5" s="1"/>
  <c r="E117" i="5"/>
  <c r="F117" i="5" s="1"/>
  <c r="E118" i="5"/>
  <c r="F118" i="5" s="1"/>
  <c r="E119" i="5"/>
  <c r="F119" i="5" s="1"/>
  <c r="E120" i="5"/>
  <c r="F120" i="5" s="1"/>
  <c r="E121" i="5"/>
  <c r="F121" i="5" s="1"/>
  <c r="E122" i="5"/>
  <c r="F122" i="5" s="1"/>
  <c r="E123" i="5"/>
  <c r="F123" i="5" s="1"/>
  <c r="E124" i="5"/>
  <c r="F124" i="5" s="1"/>
  <c r="E125" i="5"/>
  <c r="F125" i="5" s="1"/>
  <c r="E126" i="5"/>
  <c r="F126" i="5" s="1"/>
  <c r="E127" i="5"/>
  <c r="F127" i="5" s="1"/>
  <c r="E128" i="5"/>
  <c r="F128" i="5" s="1"/>
  <c r="E129" i="5"/>
  <c r="F129" i="5" s="1"/>
  <c r="E130" i="5"/>
  <c r="F130" i="5" s="1"/>
  <c r="E131" i="5"/>
  <c r="F131" i="5" s="1"/>
  <c r="E132" i="5"/>
  <c r="F132" i="5" s="1"/>
  <c r="E133" i="5"/>
  <c r="F133" i="5" s="1"/>
  <c r="E134" i="5"/>
  <c r="F134" i="5" s="1"/>
  <c r="E135" i="5"/>
  <c r="F135" i="5" s="1"/>
  <c r="E136" i="5"/>
  <c r="F136" i="5" s="1"/>
  <c r="E137" i="5"/>
  <c r="F137" i="5" s="1"/>
  <c r="E138" i="5"/>
  <c r="F138" i="5" s="1"/>
  <c r="E139" i="5"/>
  <c r="F139" i="5" s="1"/>
  <c r="E140" i="5"/>
  <c r="F140" i="5" s="1"/>
  <c r="E141" i="5"/>
  <c r="F141" i="5" s="1"/>
  <c r="E142" i="5"/>
  <c r="F142" i="5" s="1"/>
  <c r="E143" i="5"/>
  <c r="F143" i="5" s="1"/>
  <c r="E144" i="5"/>
  <c r="F144" i="5" s="1"/>
  <c r="E145" i="5"/>
  <c r="F145" i="5" s="1"/>
  <c r="E146" i="5"/>
  <c r="F146" i="5" s="1"/>
  <c r="E147" i="5"/>
  <c r="F147" i="5" s="1"/>
  <c r="E148" i="5"/>
  <c r="F148" i="5" s="1"/>
  <c r="E149" i="5"/>
  <c r="F149" i="5" s="1"/>
  <c r="E150" i="5"/>
  <c r="F150" i="5" s="1"/>
  <c r="E151" i="5"/>
  <c r="F151" i="5" s="1"/>
  <c r="E152" i="5"/>
  <c r="F152" i="5" s="1"/>
  <c r="E153" i="5"/>
  <c r="F153" i="5" s="1"/>
  <c r="E154" i="5"/>
  <c r="F154" i="5" s="1"/>
  <c r="E155" i="5"/>
  <c r="F155" i="5" s="1"/>
  <c r="E156" i="5"/>
  <c r="F156" i="5" s="1"/>
  <c r="E157" i="5"/>
  <c r="F157" i="5" s="1"/>
  <c r="E158" i="5"/>
  <c r="F158" i="5" s="1"/>
  <c r="E159" i="5"/>
  <c r="F159" i="5" s="1"/>
  <c r="E160" i="5"/>
  <c r="F160" i="5" s="1"/>
  <c r="E161" i="5"/>
  <c r="F161" i="5" s="1"/>
  <c r="E162" i="5"/>
  <c r="F162" i="5" s="1"/>
  <c r="E163" i="5"/>
  <c r="F163" i="5" s="1"/>
  <c r="E164" i="5"/>
  <c r="F164" i="5" s="1"/>
  <c r="E165" i="5"/>
  <c r="F165" i="5" s="1"/>
  <c r="E166" i="5"/>
  <c r="F166" i="5" s="1"/>
  <c r="E167" i="5"/>
  <c r="F167" i="5" s="1"/>
  <c r="E168" i="5"/>
  <c r="F168" i="5" s="1"/>
  <c r="E169" i="5"/>
  <c r="F169" i="5" s="1"/>
  <c r="E170" i="5"/>
  <c r="F170" i="5" s="1"/>
  <c r="E171" i="5"/>
  <c r="F171" i="5" s="1"/>
  <c r="E172" i="5"/>
  <c r="F172" i="5" s="1"/>
  <c r="E173" i="5"/>
  <c r="F173" i="5" s="1"/>
  <c r="E174" i="5"/>
  <c r="F174" i="5" s="1"/>
  <c r="E175" i="5"/>
  <c r="F175" i="5" s="1"/>
  <c r="E176" i="5"/>
  <c r="F176" i="5" s="1"/>
  <c r="E177" i="5"/>
  <c r="F177" i="5" s="1"/>
  <c r="E178" i="5"/>
  <c r="F178" i="5" s="1"/>
  <c r="E61" i="5"/>
  <c r="F61" i="5" s="1"/>
  <c r="D26" i="4"/>
  <c r="D27" i="4"/>
  <c r="D31" i="4"/>
  <c r="D35" i="4"/>
  <c r="D39" i="4"/>
  <c r="D43" i="4"/>
  <c r="D47" i="4"/>
  <c r="D51" i="4"/>
  <c r="D55" i="4"/>
  <c r="D59" i="4"/>
  <c r="D63" i="4"/>
  <c r="D67" i="4"/>
  <c r="D28" i="4"/>
  <c r="D32" i="4"/>
  <c r="D36" i="4"/>
  <c r="D40" i="4"/>
  <c r="D44" i="4"/>
  <c r="D48" i="4"/>
  <c r="D52" i="4"/>
  <c r="D56" i="4"/>
  <c r="D60" i="4"/>
  <c r="D64" i="4"/>
  <c r="D68" i="4"/>
  <c r="D29" i="4"/>
  <c r="D33" i="4"/>
  <c r="D37" i="4"/>
  <c r="D41" i="4"/>
  <c r="D45" i="4"/>
  <c r="D49" i="4"/>
  <c r="D53" i="4"/>
  <c r="D57" i="4"/>
  <c r="D61" i="4"/>
  <c r="D65" i="4"/>
  <c r="D69" i="4"/>
  <c r="D30" i="4"/>
  <c r="D34" i="4"/>
  <c r="D38" i="4"/>
  <c r="D42" i="4"/>
  <c r="D46" i="4"/>
  <c r="D50" i="4"/>
  <c r="D54" i="4"/>
  <c r="D58" i="4"/>
  <c r="D62" i="4"/>
  <c r="D66" i="4"/>
  <c r="D70" i="4"/>
  <c r="Y504" i="1" l="1"/>
  <c r="X504" i="1"/>
  <c r="W504" i="1"/>
</calcChain>
</file>

<file path=xl/sharedStrings.xml><?xml version="1.0" encoding="utf-8"?>
<sst xmlns="http://schemas.openxmlformats.org/spreadsheetml/2006/main" count="13409" uniqueCount="1220">
  <si>
    <t>Add Change Indicator</t>
  </si>
  <si>
    <t>Customer_Id</t>
  </si>
  <si>
    <t>Bank/ FEID</t>
  </si>
  <si>
    <t>First Name</t>
  </si>
  <si>
    <t>Middle Name</t>
  </si>
  <si>
    <t>Last Name</t>
  </si>
  <si>
    <t>Age</t>
  </si>
  <si>
    <t>Gender</t>
  </si>
  <si>
    <t>Tenure</t>
  </si>
  <si>
    <t>Balance</t>
  </si>
  <si>
    <t>NumOfProducts</t>
  </si>
  <si>
    <t>Occupation</t>
  </si>
  <si>
    <t>Marital_Status</t>
  </si>
  <si>
    <t>Family_Size</t>
  </si>
  <si>
    <t>Annual Income</t>
  </si>
  <si>
    <t>Annual Expenses</t>
  </si>
  <si>
    <t>Risk Cover</t>
  </si>
  <si>
    <t>Use_Frequency</t>
  </si>
  <si>
    <t>Credit Rating</t>
  </si>
  <si>
    <t>RM Code</t>
  </si>
  <si>
    <t>Branch Code</t>
  </si>
  <si>
    <t>Area Code</t>
  </si>
  <si>
    <t>Short Term Liquidity</t>
  </si>
  <si>
    <t>Investment Profile</t>
  </si>
  <si>
    <t>Active Status</t>
  </si>
  <si>
    <t>Customer Type</t>
  </si>
  <si>
    <t>Total Financial Assets</t>
  </si>
  <si>
    <t>FE_Cash Balance</t>
  </si>
  <si>
    <t>Total Assets</t>
  </si>
  <si>
    <t>Total Debt</t>
  </si>
  <si>
    <t>ST Debt</t>
  </si>
  <si>
    <t>LT Debt</t>
  </si>
  <si>
    <t>Debt with FE</t>
  </si>
  <si>
    <t>Last Contact Date</t>
  </si>
  <si>
    <t>F</t>
  </si>
  <si>
    <t>Ada</t>
  </si>
  <si>
    <t>Adriana</t>
  </si>
  <si>
    <t>Alba</t>
  </si>
  <si>
    <t>Alejandra</t>
  </si>
  <si>
    <t>Alexandra</t>
  </si>
  <si>
    <t>Alina</t>
  </si>
  <si>
    <t>Amanda</t>
  </si>
  <si>
    <t>Ana</t>
  </si>
  <si>
    <t>Anais</t>
  </si>
  <si>
    <t>Andrea</t>
  </si>
  <si>
    <t>Angelina</t>
  </si>
  <si>
    <t>Ariadna</t>
  </si>
  <si>
    <t>Ariel</t>
  </si>
  <si>
    <t>Astrid</t>
  </si>
  <si>
    <t>Aurora</t>
  </si>
  <si>
    <t>Beatriz</t>
  </si>
  <si>
    <t>Bianca</t>
  </si>
  <si>
    <t>Blanca</t>
  </si>
  <si>
    <t>Briana</t>
  </si>
  <si>
    <t>Camila</t>
  </si>
  <si>
    <t>Carla</t>
  </si>
  <si>
    <t>Carmen</t>
  </si>
  <si>
    <t>Carol</t>
  </si>
  <si>
    <t>Carola</t>
  </si>
  <si>
    <t>Carolina</t>
  </si>
  <si>
    <t>Cecilia</t>
  </si>
  <si>
    <t>Chantal</t>
  </si>
  <si>
    <t>Clara</t>
  </si>
  <si>
    <t>Claudia</t>
  </si>
  <si>
    <t>Cristal</t>
  </si>
  <si>
    <t>Cristina</t>
  </si>
  <si>
    <t>Cynthia</t>
  </si>
  <si>
    <t>Dana</t>
  </si>
  <si>
    <t>Daniela</t>
  </si>
  <si>
    <t>Diana</t>
  </si>
  <si>
    <t>Dominique</t>
  </si>
  <si>
    <t>Edith</t>
  </si>
  <si>
    <t>Elisa</t>
  </si>
  <si>
    <t>Elizabeth</t>
  </si>
  <si>
    <t>Emily</t>
  </si>
  <si>
    <t>Emma</t>
  </si>
  <si>
    <t>Erika</t>
  </si>
  <si>
    <t>Erin</t>
  </si>
  <si>
    <t>Esmeralda</t>
  </si>
  <si>
    <t>Esther</t>
  </si>
  <si>
    <t>Eva</t>
  </si>
  <si>
    <t>Fabiola</t>
  </si>
  <si>
    <t>Gabriela</t>
  </si>
  <si>
    <t>Giovanna</t>
  </si>
  <si>
    <t>Gloria</t>
  </si>
  <si>
    <t>Grace</t>
  </si>
  <si>
    <t>Graciela</t>
  </si>
  <si>
    <t>Hillary</t>
  </si>
  <si>
    <t>Ileana</t>
  </si>
  <si>
    <t>Ingrid</t>
  </si>
  <si>
    <t>Iris</t>
  </si>
  <si>
    <t>Isabel</t>
  </si>
  <si>
    <t>Jacqueline</t>
  </si>
  <si>
    <t>Jamie</t>
  </si>
  <si>
    <t>Jeannette</t>
  </si>
  <si>
    <t>Jennifer</t>
  </si>
  <si>
    <t>Jenny</t>
  </si>
  <si>
    <t>Jessica</t>
  </si>
  <si>
    <t>Jocelyn</t>
  </si>
  <si>
    <t>Julia</t>
  </si>
  <si>
    <t>Juliana</t>
  </si>
  <si>
    <t>Karen</t>
  </si>
  <si>
    <t>Karina</t>
  </si>
  <si>
    <t>Keila</t>
  </si>
  <si>
    <t>Laura</t>
  </si>
  <si>
    <t>Liliana</t>
  </si>
  <si>
    <t>Lisa</t>
  </si>
  <si>
    <t>Lorena</t>
  </si>
  <si>
    <t>Lourdes</t>
  </si>
  <si>
    <t>Luz</t>
  </si>
  <si>
    <t>Lydia</t>
  </si>
  <si>
    <t>Margarita</t>
  </si>
  <si>
    <t>Maria</t>
  </si>
  <si>
    <t>Mariana</t>
  </si>
  <si>
    <t>Maribel</t>
  </si>
  <si>
    <t>Mariel</t>
  </si>
  <si>
    <t>Marina</t>
  </si>
  <si>
    <t>Marta</t>
  </si>
  <si>
    <t>Mia</t>
  </si>
  <si>
    <t>Michelle</t>
  </si>
  <si>
    <t>Nancy</t>
  </si>
  <si>
    <t>Naomi</t>
  </si>
  <si>
    <t>Natacha</t>
  </si>
  <si>
    <t>Natalia</t>
  </si>
  <si>
    <t>Natasha</t>
  </si>
  <si>
    <t>Nicole</t>
  </si>
  <si>
    <t>Noelia</t>
  </si>
  <si>
    <t>Olga</t>
  </si>
  <si>
    <t>Olivia</t>
  </si>
  <si>
    <t>Paloma</t>
  </si>
  <si>
    <t>Pamela</t>
  </si>
  <si>
    <t>Paola</t>
  </si>
  <si>
    <t>Patricia</t>
  </si>
  <si>
    <t>Paula</t>
  </si>
  <si>
    <t>Paulina</t>
  </si>
  <si>
    <t>Priscila</t>
  </si>
  <si>
    <t>Raquel</t>
  </si>
  <si>
    <t>Rebeca</t>
  </si>
  <si>
    <t>Rosa</t>
  </si>
  <si>
    <t>Ruth</t>
  </si>
  <si>
    <t>Sabrina</t>
  </si>
  <si>
    <t>Sandra</t>
  </si>
  <si>
    <t>Sara</t>
  </si>
  <si>
    <t>Shakira</t>
  </si>
  <si>
    <t>Sheila</t>
  </si>
  <si>
    <t>Sonia</t>
  </si>
  <si>
    <t>Tamara</t>
  </si>
  <si>
    <t>Tania</t>
  </si>
  <si>
    <t>Tara</t>
  </si>
  <si>
    <t>Tatiana</t>
  </si>
  <si>
    <t>Teresa</t>
  </si>
  <si>
    <t>Valeria</t>
  </si>
  <si>
    <t>Vanessa</t>
  </si>
  <si>
    <t>Veronica</t>
  </si>
  <si>
    <t>Victoria</t>
  </si>
  <si>
    <t>Viviana</t>
  </si>
  <si>
    <t>Xiomara</t>
  </si>
  <si>
    <t>Zoe</t>
  </si>
  <si>
    <t>Abigail</t>
  </si>
  <si>
    <t>Adrianna</t>
  </si>
  <si>
    <t>Aida</t>
  </si>
  <si>
    <t>Aileen</t>
  </si>
  <si>
    <t>Aisha</t>
  </si>
  <si>
    <t>Alana</t>
  </si>
  <si>
    <t>Aleisha</t>
  </si>
  <si>
    <t>Alexa</t>
  </si>
  <si>
    <t>Alexandria</t>
  </si>
  <si>
    <t>Alexis</t>
  </si>
  <si>
    <t>Alice</t>
  </si>
  <si>
    <t>Alison</t>
  </si>
  <si>
    <t>Allison</t>
  </si>
  <si>
    <t>Alma</t>
  </si>
  <si>
    <t>Alyssa</t>
  </si>
  <si>
    <t>Amber</t>
  </si>
  <si>
    <t>Amy</t>
  </si>
  <si>
    <t>Angel</t>
  </si>
  <si>
    <t>Angela</t>
  </si>
  <si>
    <t>Angeles</t>
  </si>
  <si>
    <t>Angelica</t>
  </si>
  <si>
    <t>Angeline</t>
  </si>
  <si>
    <t>Anna</t>
  </si>
  <si>
    <t>Annette</t>
  </si>
  <si>
    <t>Annie</t>
  </si>
  <si>
    <t>Ariana</t>
  </si>
  <si>
    <t>Arianna</t>
  </si>
  <si>
    <t>Arlene</t>
  </si>
  <si>
    <t>Ashley</t>
  </si>
  <si>
    <t>Asia</t>
  </si>
  <si>
    <t>Ava</t>
  </si>
  <si>
    <t>Barbara</t>
  </si>
  <si>
    <t>Betsy</t>
  </si>
  <si>
    <t>Beverly</t>
  </si>
  <si>
    <t>Brenda</t>
  </si>
  <si>
    <t>Brianna</t>
  </si>
  <si>
    <t>Britney</t>
  </si>
  <si>
    <t>Brittany</t>
  </si>
  <si>
    <t>Caitlin</t>
  </si>
  <si>
    <t>Camille</t>
  </si>
  <si>
    <t>Caroline</t>
  </si>
  <si>
    <t>Carolyn</t>
  </si>
  <si>
    <t>Casey</t>
  </si>
  <si>
    <t>Cassandra</t>
  </si>
  <si>
    <t>Catherine</t>
  </si>
  <si>
    <t>Charity</t>
  </si>
  <si>
    <t>Charlene</t>
  </si>
  <si>
    <t>Charlotte</t>
  </si>
  <si>
    <t>Chelsea</t>
  </si>
  <si>
    <t>Cheyenne</t>
  </si>
  <si>
    <t>Chloe</t>
  </si>
  <si>
    <t>Christiana</t>
  </si>
  <si>
    <t>Christina</t>
  </si>
  <si>
    <t>Christine</t>
  </si>
  <si>
    <t>Cindy</t>
  </si>
  <si>
    <t>Coral</t>
  </si>
  <si>
    <t>Crystal</t>
  </si>
  <si>
    <t>Daisy</t>
  </si>
  <si>
    <t>Damaris</t>
  </si>
  <si>
    <t>Daniella</t>
  </si>
  <si>
    <t>Danielle</t>
  </si>
  <si>
    <t>Darlene</t>
  </si>
  <si>
    <t>Dayna</t>
  </si>
  <si>
    <t>Debora</t>
  </si>
  <si>
    <t>Deborah</t>
  </si>
  <si>
    <t>Denisse</t>
  </si>
  <si>
    <t>Desiree</t>
  </si>
  <si>
    <t>Destiny</t>
  </si>
  <si>
    <t>Diane</t>
  </si>
  <si>
    <t>Doris</t>
  </si>
  <si>
    <t>Eileen</t>
  </si>
  <si>
    <t>Elaine</t>
  </si>
  <si>
    <t>Eliza</t>
  </si>
  <si>
    <t>Emely</t>
  </si>
  <si>
    <t>Enid</t>
  </si>
  <si>
    <t>Erica</t>
  </si>
  <si>
    <t>Eunice</t>
  </si>
  <si>
    <t>Evelyn</t>
  </si>
  <si>
    <t>Faith</t>
  </si>
  <si>
    <t>Faviola</t>
  </si>
  <si>
    <t>Florence</t>
  </si>
  <si>
    <t>Frances</t>
  </si>
  <si>
    <t>Francis</t>
  </si>
  <si>
    <t>Gabriella</t>
  </si>
  <si>
    <t>Gabrielle</t>
  </si>
  <si>
    <t>Genesis</t>
  </si>
  <si>
    <t>Gianna</t>
  </si>
  <si>
    <t>Giselle</t>
  </si>
  <si>
    <t>Gladys</t>
  </si>
  <si>
    <t>Glenda</t>
  </si>
  <si>
    <t>Gretchen</t>
  </si>
  <si>
    <t>Hailey</t>
  </si>
  <si>
    <t>Haley</t>
  </si>
  <si>
    <t>Hannah</t>
  </si>
  <si>
    <t>Heidy</t>
  </si>
  <si>
    <t>Hilary</t>
  </si>
  <si>
    <t>Hope</t>
  </si>
  <si>
    <t>Iliana</t>
  </si>
  <si>
    <t>Indira</t>
  </si>
  <si>
    <t>Ines</t>
  </si>
  <si>
    <t>Isabella</t>
  </si>
  <si>
    <t>Isabelle</t>
  </si>
  <si>
    <t>Isis</t>
  </si>
  <si>
    <t>Ivana</t>
  </si>
  <si>
    <t>Ivelisse</t>
  </si>
  <si>
    <t>Ivette</t>
  </si>
  <si>
    <t>Ivonne</t>
  </si>
  <si>
    <t>Jackeline</t>
  </si>
  <si>
    <t>Jada</t>
  </si>
  <si>
    <t>Jade</t>
  </si>
  <si>
    <t>Jane</t>
  </si>
  <si>
    <t>Janelle</t>
  </si>
  <si>
    <t>Janice</t>
  </si>
  <si>
    <t>Jasmin</t>
  </si>
  <si>
    <t>Jasmine</t>
  </si>
  <si>
    <t>Jazmin</t>
  </si>
  <si>
    <t>Jeniffer</t>
  </si>
  <si>
    <t>Jenna</t>
  </si>
  <si>
    <t>Jenniffer</t>
  </si>
  <si>
    <t>Joan</t>
  </si>
  <si>
    <t>Joanne</t>
  </si>
  <si>
    <t>Johana</t>
  </si>
  <si>
    <t>Johanna</t>
  </si>
  <si>
    <t>Joselyn</t>
  </si>
  <si>
    <t>Josephine</t>
  </si>
  <si>
    <t>Joyce</t>
  </si>
  <si>
    <t>Judy</t>
  </si>
  <si>
    <t>Julianna</t>
  </si>
  <si>
    <t>Julie</t>
  </si>
  <si>
    <t>Julissa</t>
  </si>
  <si>
    <t>June</t>
  </si>
  <si>
    <t>Kaitlyn</t>
  </si>
  <si>
    <t>Karla</t>
  </si>
  <si>
    <t>Karoline</t>
  </si>
  <si>
    <t>Kasandra</t>
  </si>
  <si>
    <t>Kassandra</t>
  </si>
  <si>
    <t>Katelyn</t>
  </si>
  <si>
    <t>Katherine</t>
  </si>
  <si>
    <t>Kathleen</t>
  </si>
  <si>
    <t>Katia</t>
  </si>
  <si>
    <t>Katrina</t>
  </si>
  <si>
    <t>Kayla</t>
  </si>
  <si>
    <t>Keisha</t>
  </si>
  <si>
    <t>Kelly</t>
  </si>
  <si>
    <t>Kendra</t>
  </si>
  <si>
    <t>Kenia</t>
  </si>
  <si>
    <t>Keren</t>
  </si>
  <si>
    <t>Kiana</t>
  </si>
  <si>
    <t>Kiara</t>
  </si>
  <si>
    <t>Kimberly</t>
  </si>
  <si>
    <t>Kristal</t>
  </si>
  <si>
    <t>Kristen</t>
  </si>
  <si>
    <t>Kristina</t>
  </si>
  <si>
    <t>Krystal</t>
  </si>
  <si>
    <t>Kyla</t>
  </si>
  <si>
    <t>Kyra</t>
  </si>
  <si>
    <t>Lady</t>
  </si>
  <si>
    <t>Lauren</t>
  </si>
  <si>
    <t>Laurie</t>
  </si>
  <si>
    <t>Layla</t>
  </si>
  <si>
    <t>Leah</t>
  </si>
  <si>
    <t>Leandra</t>
  </si>
  <si>
    <t>Leann</t>
  </si>
  <si>
    <t>Leilani</t>
  </si>
  <si>
    <t>Leslie</t>
  </si>
  <si>
    <t>Lilliana</t>
  </si>
  <si>
    <t>Linda</t>
  </si>
  <si>
    <t>Lisandra</t>
  </si>
  <si>
    <t>Lisbeth</t>
  </si>
  <si>
    <t>Lissette</t>
  </si>
  <si>
    <t>Liz</t>
  </si>
  <si>
    <t>Liza</t>
  </si>
  <si>
    <t>Lizbeth</t>
  </si>
  <si>
    <t>Lorraine</t>
  </si>
  <si>
    <t>Luisa</t>
  </si>
  <si>
    <t>Lynnette</t>
  </si>
  <si>
    <t>Madeline</t>
  </si>
  <si>
    <t>Madison</t>
  </si>
  <si>
    <t>Mara</t>
  </si>
  <si>
    <t>Margaret</t>
  </si>
  <si>
    <t>Mariah</t>
  </si>
  <si>
    <t>Marian</t>
  </si>
  <si>
    <t>Marie</t>
  </si>
  <si>
    <t>Mariela</t>
  </si>
  <si>
    <t>Marilyn</t>
  </si>
  <si>
    <t>Marisol</t>
  </si>
  <si>
    <t>Marissa</t>
  </si>
  <si>
    <t>Maritza</t>
  </si>
  <si>
    <t>Marjorie</t>
  </si>
  <si>
    <t>Mary</t>
  </si>
  <si>
    <t>Maryann</t>
  </si>
  <si>
    <t>Maya</t>
  </si>
  <si>
    <t>Mayra</t>
  </si>
  <si>
    <t>Megan</t>
  </si>
  <si>
    <t>Melanie</t>
  </si>
  <si>
    <t>Melany</t>
  </si>
  <si>
    <t>Melissa</t>
  </si>
  <si>
    <t>Milagros</t>
  </si>
  <si>
    <t>Monica</t>
  </si>
  <si>
    <t>Natalie</t>
  </si>
  <si>
    <t>Nathalie</t>
  </si>
  <si>
    <t>Nia</t>
  </si>
  <si>
    <t>Nichole</t>
  </si>
  <si>
    <t>Nicol</t>
  </si>
  <si>
    <t>Nicolle</t>
  </si>
  <si>
    <t>Nydia</t>
  </si>
  <si>
    <t>Perla</t>
  </si>
  <si>
    <t>Precious</t>
  </si>
  <si>
    <t>Princess</t>
  </si>
  <si>
    <t>Priscilla</t>
  </si>
  <si>
    <t>Rachel</t>
  </si>
  <si>
    <t>Raina</t>
  </si>
  <si>
    <t>Rebecca</t>
  </si>
  <si>
    <t>Reina</t>
  </si>
  <si>
    <t>Rochelle</t>
  </si>
  <si>
    <t>Rocio</t>
  </si>
  <si>
    <t>Rose</t>
  </si>
  <si>
    <t>Rosemarie</t>
  </si>
  <si>
    <t>Rosemary</t>
  </si>
  <si>
    <t>Rubi</t>
  </si>
  <si>
    <t>Samantha</t>
  </si>
  <si>
    <t>Sarah</t>
  </si>
  <si>
    <t>Sarai</t>
  </si>
  <si>
    <t>Sasha</t>
  </si>
  <si>
    <t>Savannah</t>
  </si>
  <si>
    <t>Selena</t>
  </si>
  <si>
    <t>Shaina</t>
  </si>
  <si>
    <t>Sharlene</t>
  </si>
  <si>
    <t>Sharon</t>
  </si>
  <si>
    <t>Sherley</t>
  </si>
  <si>
    <t>Sherly</t>
  </si>
  <si>
    <t>Shirley</t>
  </si>
  <si>
    <t>Sierra</t>
  </si>
  <si>
    <t>Sofia</t>
  </si>
  <si>
    <t>Sol</t>
  </si>
  <si>
    <t>Sophia</t>
  </si>
  <si>
    <t>Stacy</t>
  </si>
  <si>
    <t>Stephanie</t>
  </si>
  <si>
    <t>Stephany</t>
  </si>
  <si>
    <t>Taina</t>
  </si>
  <si>
    <t>Taisha</t>
  </si>
  <si>
    <t>Talisha</t>
  </si>
  <si>
    <t>Tanisha</t>
  </si>
  <si>
    <t>Tanya</t>
  </si>
  <si>
    <t>Taylor</t>
  </si>
  <si>
    <t>Thalia</t>
  </si>
  <si>
    <t>Theresa</t>
  </si>
  <si>
    <t>Tia</t>
  </si>
  <si>
    <t>Tiana</t>
  </si>
  <si>
    <t>Tiara</t>
  </si>
  <si>
    <t>Tiffany</t>
  </si>
  <si>
    <t>Tina</t>
  </si>
  <si>
    <t>Trinity</t>
  </si>
  <si>
    <t>Valerie</t>
  </si>
  <si>
    <t>Valery</t>
  </si>
  <si>
    <t>Wanda</t>
  </si>
  <si>
    <t>Yadira</t>
  </si>
  <si>
    <t>Yahaira</t>
  </si>
  <si>
    <t>Yanira</t>
  </si>
  <si>
    <t>Yesenia</t>
  </si>
  <si>
    <t>Kianna</t>
  </si>
  <si>
    <t>Makayla</t>
  </si>
  <si>
    <t>Shania</t>
  </si>
  <si>
    <t>Jayda</t>
  </si>
  <si>
    <t>Mikayla</t>
  </si>
  <si>
    <t>Mya</t>
  </si>
  <si>
    <t>Aaliyah</t>
  </si>
  <si>
    <t>Miracle</t>
  </si>
  <si>
    <t>Amaya</t>
  </si>
  <si>
    <t>Salvation</t>
  </si>
  <si>
    <t>Serenity</t>
  </si>
  <si>
    <t>Alondra</t>
  </si>
  <si>
    <t>Nashaly</t>
  </si>
  <si>
    <t>Nashalie</t>
  </si>
  <si>
    <t>Keishla</t>
  </si>
  <si>
    <t>Nashali</t>
  </si>
  <si>
    <t>Deyaneira</t>
  </si>
  <si>
    <t>Alanis</t>
  </si>
  <si>
    <t>Keyshla</t>
  </si>
  <si>
    <t>Coralys</t>
  </si>
  <si>
    <t>Ninoshka</t>
  </si>
  <si>
    <t>Yarelis</t>
  </si>
  <si>
    <t>Coralis</t>
  </si>
  <si>
    <t>Yashira</t>
  </si>
  <si>
    <t>Mariangely</t>
  </si>
  <si>
    <t>Keysha</t>
  </si>
  <si>
    <t>Ambar</t>
  </si>
  <si>
    <t>Odalys</t>
  </si>
  <si>
    <t>Marielys</t>
  </si>
  <si>
    <t>Neysha</t>
  </si>
  <si>
    <t>Wilmarie</t>
  </si>
  <si>
    <t>Yarimar</t>
  </si>
  <si>
    <t>Nachaly</t>
  </si>
  <si>
    <t>Lizmarie</t>
  </si>
  <si>
    <t>Katiria</t>
  </si>
  <si>
    <t>Estefania</t>
  </si>
  <si>
    <t>Francheska</t>
  </si>
  <si>
    <t>Marangely</t>
  </si>
  <si>
    <t>Nashalee</t>
  </si>
  <si>
    <t>Neisha</t>
  </si>
  <si>
    <t>Solimar</t>
  </si>
  <si>
    <t>Nathalia</t>
  </si>
  <si>
    <t>Kathia</t>
  </si>
  <si>
    <t>Vianca</t>
  </si>
  <si>
    <t>Yaritza</t>
  </si>
  <si>
    <t>Glorimar</t>
  </si>
  <si>
    <t>Adamaris</t>
  </si>
  <si>
    <t>Keyla</t>
  </si>
  <si>
    <t>Laleshka</t>
  </si>
  <si>
    <t>Naomy</t>
  </si>
  <si>
    <t>Yamilette</t>
  </si>
  <si>
    <t>Angely</t>
  </si>
  <si>
    <t>Isamar</t>
  </si>
  <si>
    <t>Karelys</t>
  </si>
  <si>
    <t>Taysha</t>
  </si>
  <si>
    <t>Naysha</t>
  </si>
  <si>
    <t>Mariely</t>
  </si>
  <si>
    <t>Aleysha</t>
  </si>
  <si>
    <t>Nachalie</t>
  </si>
  <si>
    <t>Yarielis</t>
  </si>
  <si>
    <t>Edmarie</t>
  </si>
  <si>
    <t>Nataly</t>
  </si>
  <si>
    <t>Amarilys</t>
  </si>
  <si>
    <t>Cyd</t>
  </si>
  <si>
    <t>Jesmarie</t>
  </si>
  <si>
    <t>Karelis</t>
  </si>
  <si>
    <t>Nathaly</t>
  </si>
  <si>
    <t>Yazmin</t>
  </si>
  <si>
    <t>Yolimar</t>
  </si>
  <si>
    <t>Zuleika</t>
  </si>
  <si>
    <t>Alanys</t>
  </si>
  <si>
    <t>Angelis</t>
  </si>
  <si>
    <t>Celimar</t>
  </si>
  <si>
    <t>Julitza</t>
  </si>
  <si>
    <t>Leonela</t>
  </si>
  <si>
    <t>Naiomy</t>
  </si>
  <si>
    <t>Naisha</t>
  </si>
  <si>
    <t>Nemesis</t>
  </si>
  <si>
    <t>Wilmary</t>
  </si>
  <si>
    <t>Zuleyka</t>
  </si>
  <si>
    <t>Angelie</t>
  </si>
  <si>
    <t>Angeliz</t>
  </si>
  <si>
    <t>Angelys</t>
  </si>
  <si>
    <t>Dayana</t>
  </si>
  <si>
    <t>Jailene</t>
  </si>
  <si>
    <t>Marielis</t>
  </si>
  <si>
    <t>Yamilet</t>
  </si>
  <si>
    <t>Yarelys</t>
  </si>
  <si>
    <t>Arelis</t>
  </si>
  <si>
    <t>Lucero</t>
  </si>
  <si>
    <t>Shalimar</t>
  </si>
  <si>
    <t>Yareliz</t>
  </si>
  <si>
    <t>Yelitza</t>
  </si>
  <si>
    <t>Aryam</t>
  </si>
  <si>
    <t>Coraliz</t>
  </si>
  <si>
    <t>Dariana</t>
  </si>
  <si>
    <t>Gisselle</t>
  </si>
  <si>
    <t>Katiana</t>
  </si>
  <si>
    <t>Linoshka</t>
  </si>
  <si>
    <t>Joelys</t>
  </si>
  <si>
    <t>Kathiria</t>
  </si>
  <si>
    <t>Koralys</t>
  </si>
  <si>
    <t>Marimar</t>
  </si>
  <si>
    <t>Mirelys</t>
  </si>
  <si>
    <t>Neishaly</t>
  </si>
  <si>
    <t>Solmarie</t>
  </si>
  <si>
    <t>Thais</t>
  </si>
  <si>
    <t>Yanelis</t>
  </si>
  <si>
    <t>Aixa</t>
  </si>
  <si>
    <t>Amarilis</t>
  </si>
  <si>
    <t>Grecia</t>
  </si>
  <si>
    <t>Karimar</t>
  </si>
  <si>
    <t>Lyan</t>
  </si>
  <si>
    <t>Nahomi</t>
  </si>
  <si>
    <t>Sharimar</t>
  </si>
  <si>
    <t>Suleika</t>
  </si>
  <si>
    <t>Imalay</t>
  </si>
  <si>
    <t>Janeliz</t>
  </si>
  <si>
    <t>Jomarys</t>
  </si>
  <si>
    <t>Julimar</t>
  </si>
  <si>
    <t>Kamila</t>
  </si>
  <si>
    <t>Nahomy</t>
  </si>
  <si>
    <t>Naiomi</t>
  </si>
  <si>
    <t>Nashaliz</t>
  </si>
  <si>
    <t>Yamilex</t>
  </si>
  <si>
    <t>Yuliana</t>
  </si>
  <si>
    <t>Adianez</t>
  </si>
  <si>
    <t>Angeli</t>
  </si>
  <si>
    <t>Aysha</t>
  </si>
  <si>
    <t>Daneishalys</t>
  </si>
  <si>
    <t>Glorianne</t>
  </si>
  <si>
    <t>Greysha</t>
  </si>
  <si>
    <t>Janelys</t>
  </si>
  <si>
    <t>Joely</t>
  </si>
  <si>
    <t>Joseline</t>
  </si>
  <si>
    <t>Julisa</t>
  </si>
  <si>
    <t>Karolina</t>
  </si>
  <si>
    <t>Keishly</t>
  </si>
  <si>
    <t>Kiarelys</t>
  </si>
  <si>
    <t>Leysha</t>
  </si>
  <si>
    <t>Mariangelie</t>
  </si>
  <si>
    <t>Mariliana</t>
  </si>
  <si>
    <t>Marisabel</t>
  </si>
  <si>
    <t>Nashally</t>
  </si>
  <si>
    <t>Yaira</t>
  </si>
  <si>
    <t>Yamilka</t>
  </si>
  <si>
    <t>Zulimar</t>
  </si>
  <si>
    <t>Abneris</t>
  </si>
  <si>
    <t>Arelys</t>
  </si>
  <si>
    <t>Daliana</t>
  </si>
  <si>
    <t>Danielys</t>
  </si>
  <si>
    <t>Danisha</t>
  </si>
  <si>
    <t>Dashira</t>
  </si>
  <si>
    <t>Estefany</t>
  </si>
  <si>
    <t>Fransheska</t>
  </si>
  <si>
    <t>Idalis</t>
  </si>
  <si>
    <t>Jomarie</t>
  </si>
  <si>
    <t>Kariana</t>
  </si>
  <si>
    <t>Kyara</t>
  </si>
  <si>
    <t>Leilanie</t>
  </si>
  <si>
    <t>Leira</t>
  </si>
  <si>
    <t>Lizmary</t>
  </si>
  <si>
    <t>Lyann</t>
  </si>
  <si>
    <t>Marangelys</t>
  </si>
  <si>
    <t>Neishalie</t>
  </si>
  <si>
    <t>Nilka</t>
  </si>
  <si>
    <t>Raysa</t>
  </si>
  <si>
    <t>Sujeily</t>
  </si>
  <si>
    <t>Tanairi</t>
  </si>
  <si>
    <t>Tayra</t>
  </si>
  <si>
    <t>Vilmarie</t>
  </si>
  <si>
    <t>Xaymara</t>
  </si>
  <si>
    <t>Yamaris</t>
  </si>
  <si>
    <t>Yanishka</t>
  </si>
  <si>
    <t>Yanitza</t>
  </si>
  <si>
    <t>Arianis</t>
  </si>
  <si>
    <t>Brendaliz</t>
  </si>
  <si>
    <t>Cristian</t>
  </si>
  <si>
    <t>Dayaneira</t>
  </si>
  <si>
    <t>Estephanie</t>
  </si>
  <si>
    <t>Gladymar</t>
  </si>
  <si>
    <t>Idalys</t>
  </si>
  <si>
    <t>Itzamar</t>
  </si>
  <si>
    <t>Jarielys</t>
  </si>
  <si>
    <t>Jenitza</t>
  </si>
  <si>
    <t>Kathyria</t>
  </si>
  <si>
    <t>Kiany</t>
  </si>
  <si>
    <t>Kiomara</t>
  </si>
  <si>
    <t>Leishka</t>
  </si>
  <si>
    <t>Lyanne</t>
  </si>
  <si>
    <t>Lymarie</t>
  </si>
  <si>
    <t>Marangelis</t>
  </si>
  <si>
    <t>Melannie</t>
  </si>
  <si>
    <t>Naihomy</t>
  </si>
  <si>
    <t>Nashalys</t>
  </si>
  <si>
    <t>Natshaly</t>
  </si>
  <si>
    <t>Neyshalee</t>
  </si>
  <si>
    <t>Noelys</t>
  </si>
  <si>
    <t>Widalys</t>
  </si>
  <si>
    <t>Yaidelice</t>
  </si>
  <si>
    <t>Yaneliz</t>
  </si>
  <si>
    <t>Yarilis</t>
  </si>
  <si>
    <t>Yulissa</t>
  </si>
  <si>
    <t>Yulitza</t>
  </si>
  <si>
    <t>Zulmarie</t>
  </si>
  <si>
    <t>Adamarys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</si>
  <si>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</si>
  <si>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</si>
  <si>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</si>
  <si>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</si>
  <si>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</si>
  <si>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</si>
  <si>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</si>
  <si>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</si>
  <si>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</si>
  <si>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</si>
  <si>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</si>
  <si>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</si>
  <si>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</si>
  <si>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</si>
  <si>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</si>
  <si>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</si>
  <si>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</si>
  <si>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</si>
  <si>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</si>
  <si>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</si>
  <si>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</si>
  <si>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</si>
  <si>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</si>
  <si>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</si>
  <si>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</si>
  <si>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</si>
  <si>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</si>
  <si>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</si>
  <si>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</si>
  <si>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</si>
  <si>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</si>
  <si>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</si>
  <si>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</si>
  <si>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</si>
  <si>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</si>
  <si>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</si>
  <si>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</si>
  <si>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</si>
  <si>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</si>
  <si>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</si>
  <si>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</si>
  <si>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</si>
  <si>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</si>
  <si>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</si>
  <si>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</si>
  <si>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</si>
  <si>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</si>
  <si>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</si>
  <si>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</si>
  <si>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</si>
  <si>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</si>
  <si>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</si>
  <si>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</si>
  <si>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</si>
  <si>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</si>
  <si>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</si>
  <si>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</si>
  <si>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</si>
  <si>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</si>
  <si>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</si>
  <si>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</si>
  <si>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</si>
  <si>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</si>
  <si>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</si>
  <si>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</si>
  <si>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</si>
  <si>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</si>
  <si>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</si>
  <si>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</si>
  <si>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</si>
  <si>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</si>
  <si>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</si>
  <si>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</si>
  <si>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</si>
  <si>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</si>
  <si>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</si>
  <si>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</si>
  <si>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</si>
  <si>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</si>
  <si>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</si>
  <si>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</si>
  <si>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</si>
  <si>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</si>
  <si>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</si>
  <si>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</si>
  <si>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</si>
  <si>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</si>
  <si>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</si>
  <si>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</si>
  <si>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</si>
  <si>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</si>
  <si>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</si>
  <si>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</si>
  <si>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</si>
  <si>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</si>
  <si>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</si>
  <si>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</si>
  <si>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</si>
  <si>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</si>
  <si>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</si>
  <si>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</si>
  <si>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</si>
  <si>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</si>
  <si>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</si>
  <si>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</si>
  <si>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</si>
  <si>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</si>
  <si>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</si>
  <si>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</si>
  <si>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</si>
  <si>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</si>
  <si>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</si>
  <si>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</si>
  <si>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</si>
  <si>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</si>
  <si>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</si>
  <si>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</si>
  <si>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</si>
  <si>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</si>
  <si>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</si>
  <si>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</si>
  <si>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</si>
  <si>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</si>
  <si>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</si>
  <si>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</si>
  <si>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</si>
  <si>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</si>
  <si>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</si>
  <si>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</si>
  <si>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</si>
  <si>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</si>
  <si>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</si>
  <si>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</si>
  <si>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</si>
  <si>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</si>
  <si>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</si>
  <si>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</si>
  <si>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</si>
  <si>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</si>
  <si>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</si>
  <si>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</si>
  <si>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</si>
  <si>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</si>
  <si>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</si>
  <si>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</si>
  <si>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</si>
  <si>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</si>
  <si>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</si>
  <si>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</si>
  <si>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</si>
  <si>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</si>
  <si>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</si>
  <si>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</si>
  <si>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</si>
  <si>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</si>
  <si>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</si>
  <si>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</si>
  <si>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</si>
  <si>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</si>
  <si>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</si>
  <si>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</si>
  <si>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</si>
  <si>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</si>
  <si>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</si>
  <si>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</si>
  <si>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</si>
  <si>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</si>
  <si>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</si>
  <si>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</si>
  <si>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</si>
  <si>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</si>
  <si>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</si>
  <si>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</si>
  <si>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</si>
  <si>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</si>
  <si>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</si>
  <si>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</si>
  <si>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</si>
  <si>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</si>
  <si>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</si>
  <si>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</si>
  <si>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</si>
  <si>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</si>
  <si>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</si>
  <si>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</si>
  <si>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</si>
  <si>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</si>
  <si>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</si>
  <si>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</si>
  <si>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</si>
  <si>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</si>
  <si>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</si>
  <si>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</si>
  <si>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</si>
  <si>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</si>
  <si>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</si>
  <si>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</si>
  <si>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</si>
  <si>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</si>
  <si>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</si>
  <si>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</si>
  <si>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</si>
  <si>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</si>
  <si>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</si>
  <si>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</si>
  <si>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</si>
  <si>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</si>
  <si>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</si>
  <si>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</si>
  <si>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</si>
  <si>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</si>
  <si>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</si>
  <si>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</si>
  <si>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</si>
  <si>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</si>
  <si>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</si>
  <si>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</si>
  <si>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</si>
  <si>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</si>
  <si>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</si>
  <si>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</si>
  <si>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</si>
  <si>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</si>
  <si>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</si>
  <si>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</si>
  <si>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</si>
  <si>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</si>
  <si>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</si>
  <si>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</si>
  <si>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</si>
  <si>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</si>
  <si>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</si>
  <si>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</si>
  <si>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</si>
  <si>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</si>
  <si>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</si>
  <si>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</si>
  <si>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</si>
  <si>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</si>
  <si>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</si>
  <si>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</si>
  <si>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</si>
  <si>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</si>
  <si>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</si>
  <si>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</si>
  <si>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</si>
  <si>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</si>
  <si>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</si>
  <si>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</si>
  <si>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</si>
  <si>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</si>
  <si>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</si>
  <si>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</si>
  <si>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</si>
  <si>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</si>
  <si>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</si>
  <si>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</si>
  <si>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</si>
  <si>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</si>
  <si>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</si>
  <si>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</si>
  <si>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</si>
  <si>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</si>
  <si>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</si>
  <si>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</si>
  <si>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</si>
  <si>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</si>
  <si>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</si>
  <si>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</si>
  <si>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</si>
  <si>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</si>
  <si>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</si>
  <si>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</si>
  <si>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</si>
  <si>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</si>
  <si>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</si>
  <si>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</si>
  <si>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</si>
  <si>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</si>
  <si>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</si>
  <si>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</si>
  <si>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</si>
  <si>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</si>
  <si>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</si>
  <si>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</si>
  <si>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</si>
  <si>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</si>
  <si>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</si>
  <si>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</si>
  <si>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</si>
  <si>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</si>
  <si>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</si>
  <si>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</si>
  <si>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</si>
  <si>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</si>
  <si>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</si>
  <si>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</si>
  <si>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</si>
  <si>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</si>
  <si>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</si>
  <si>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</si>
  <si>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</si>
  <si>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</si>
  <si>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</si>
  <si>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</si>
  <si>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</si>
  <si>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</si>
  <si>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</si>
  <si>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</si>
  <si>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</si>
  <si>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</si>
  <si>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</si>
  <si>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</si>
  <si>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</si>
  <si>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</si>
  <si>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</si>
  <si>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</si>
  <si>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</si>
  <si>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</si>
  <si>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</si>
  <si>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</si>
  <si>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</si>
  <si>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</si>
  <si>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</si>
  <si>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</si>
  <si>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</si>
  <si>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</si>
  <si>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</si>
  <si>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</si>
  <si>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</si>
  <si>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</si>
  <si>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</si>
  <si>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</si>
  <si>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</si>
  <si>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</si>
  <si>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</si>
  <si>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</si>
  <si>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</si>
  <si>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</si>
  <si>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</si>
  <si>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</si>
  <si>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</si>
  <si>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</si>
  <si>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</si>
  <si>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</si>
  <si>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</si>
  <si>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</si>
  <si>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</si>
  <si>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</si>
  <si>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</si>
  <si>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</si>
  <si>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</si>
  <si>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</si>
  <si>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</si>
  <si>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</si>
  <si>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</si>
  <si>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</si>
  <si>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</si>
  <si>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</si>
  <si>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</si>
  <si>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</si>
  <si>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</si>
  <si>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</si>
  <si>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</si>
  <si>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</si>
  <si>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</si>
  <si>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</si>
  <si>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</si>
  <si>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</si>
  <si>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</si>
  <si>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</si>
  <si>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</si>
  <si>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</si>
  <si>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</si>
  <si>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</si>
  <si>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</si>
  <si>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</si>
  <si>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</si>
  <si>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</si>
  <si>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</si>
  <si>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</si>
  <si>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</si>
  <si>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</si>
  <si>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</si>
  <si>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</si>
  <si>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</si>
  <si>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</si>
  <si>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</si>
  <si>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</si>
  <si>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</si>
  <si>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</si>
  <si>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</si>
  <si>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</si>
  <si>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</si>
  <si>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</si>
  <si>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</si>
  <si>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</si>
  <si>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</si>
  <si>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</si>
  <si>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</si>
  <si>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</si>
  <si>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</si>
  <si>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</si>
  <si>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</si>
  <si>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</si>
  <si>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</si>
  <si>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</si>
  <si>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</si>
  <si>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</si>
  <si>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</si>
  <si>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</si>
  <si>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</si>
  <si>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</si>
  <si>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</si>
  <si>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</si>
  <si>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</si>
  <si>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</si>
  <si>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</si>
  <si>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</si>
  <si>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</si>
  <si>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</si>
  <si>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</si>
  <si>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</si>
  <si>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</si>
  <si>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</si>
  <si>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</si>
  <si>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</si>
  <si>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</si>
  <si>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</si>
  <si>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</si>
  <si>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</si>
  <si>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</si>
  <si>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</si>
  <si>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</si>
  <si>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</si>
  <si>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</si>
  <si>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</si>
  <si>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</si>
  <si>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</si>
  <si>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</si>
  <si>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</si>
  <si>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</si>
  <si>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</si>
  <si>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</si>
  <si>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</si>
  <si>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</si>
  <si>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</si>
  <si>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</si>
  <si>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</si>
  <si>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</si>
  <si>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</si>
  <si>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</si>
  <si>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</si>
  <si>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</si>
  <si>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</si>
  <si>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</si>
  <si>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</si>
  <si>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</si>
  <si>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</si>
  <si>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</si>
  <si>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</si>
  <si>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</si>
  <si>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</si>
  <si>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</si>
  <si>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</si>
  <si>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</si>
  <si>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</si>
  <si>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</si>
  <si>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</si>
  <si>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</si>
  <si>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</si>
  <si>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</si>
  <si>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</si>
  <si>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</si>
  <si>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</si>
  <si>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</si>
  <si>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</si>
  <si>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</si>
  <si>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</si>
  <si>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</si>
  <si>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</si>
  <si>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</si>
  <si>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</si>
  <si>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</si>
  <si>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</si>
  <si>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</si>
  <si>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</si>
  <si>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</si>
  <si>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</si>
  <si>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</si>
  <si>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</si>
  <si>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</si>
  <si>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</si>
  <si>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</si>
  <si>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NORMAN</t>
  </si>
  <si>
    <t>PERSON</t>
  </si>
  <si>
    <t>COLON</t>
  </si>
  <si>
    <t>PARSONS</t>
  </si>
  <si>
    <t>FRANK</t>
  </si>
  <si>
    <t>HARRINGTON</t>
  </si>
  <si>
    <t>GLOVER</t>
  </si>
  <si>
    <t>OSBORNE</t>
  </si>
  <si>
    <t>BUCHANAN</t>
  </si>
  <si>
    <t>A</t>
  </si>
  <si>
    <t>C</t>
  </si>
  <si>
    <t>D</t>
  </si>
  <si>
    <t>I</t>
  </si>
  <si>
    <t>W</t>
  </si>
  <si>
    <t>Account No</t>
  </si>
  <si>
    <t>FEID</t>
  </si>
  <si>
    <t>Fund House ID</t>
  </si>
  <si>
    <t>Fund House Name</t>
  </si>
  <si>
    <t xml:space="preserve">Instrument Name </t>
  </si>
  <si>
    <t>Instrument ID</t>
  </si>
  <si>
    <t>Account Balance</t>
  </si>
  <si>
    <t>Current Market Value</t>
  </si>
  <si>
    <t>Number of Units</t>
  </si>
  <si>
    <t>Price Per Unit</t>
  </si>
  <si>
    <t>Stock Symbol</t>
  </si>
  <si>
    <t>Redemption Value</t>
  </si>
  <si>
    <t>Investment Rating</t>
  </si>
  <si>
    <t>Risk Rating</t>
  </si>
  <si>
    <t>Last Transaction Date</t>
  </si>
  <si>
    <t>Investment Mode</t>
  </si>
  <si>
    <t>Initial Investment Date</t>
  </si>
  <si>
    <t>Customer ID</t>
  </si>
  <si>
    <t>Invested Amount</t>
  </si>
  <si>
    <t>Redeemed Amount</t>
  </si>
  <si>
    <t>Dividend Paid</t>
  </si>
  <si>
    <t>Dividend Reinvested</t>
  </si>
  <si>
    <t>Dividend Accumulated</t>
  </si>
  <si>
    <t>Investment Class</t>
  </si>
  <si>
    <t>Investment Sub-Cass</t>
  </si>
  <si>
    <t>Investment Option</t>
  </si>
  <si>
    <t>Investment Type</t>
  </si>
  <si>
    <t>Systematic Investment</t>
  </si>
  <si>
    <t>Interest Rate</t>
  </si>
  <si>
    <t>Interest Rate Type</t>
  </si>
  <si>
    <t>Currency Code</t>
  </si>
  <si>
    <t>Days to Maturity</t>
  </si>
  <si>
    <t>Fee to Date</t>
  </si>
  <si>
    <t>E - Equity</t>
  </si>
  <si>
    <t>D - Debt</t>
  </si>
  <si>
    <t>H - Hybrid</t>
  </si>
  <si>
    <t>E</t>
  </si>
  <si>
    <t>H</t>
  </si>
  <si>
    <t>BlackRock Funds</t>
  </si>
  <si>
    <t>Vanguard Group</t>
  </si>
  <si>
    <t>Charles Schwab</t>
  </si>
  <si>
    <t>State Street Global Advisors</t>
  </si>
  <si>
    <t>Fidelity Investments Inc.</t>
  </si>
  <si>
    <t>JP Morgan</t>
  </si>
  <si>
    <t>PIMCO</t>
  </si>
  <si>
    <t>Fidelity Capital &amp; Income Fund (FAGIX)</t>
  </si>
  <si>
    <t>Vanguard High Yield Corporate Fund Investor Shares (VWEHX)</t>
  </si>
  <si>
    <t>BlackRock High Yield Bond Fund (BHYIX)</t>
  </si>
  <si>
    <t>Schwab Small-Cap Equity Fund</t>
  </si>
  <si>
    <t>State Street Global Equity Fund</t>
  </si>
  <si>
    <t>PIMCO Global Multi-Asset A</t>
  </si>
  <si>
    <t>JPMorgan Core Bond Fund</t>
  </si>
  <si>
    <t>American Funds Tax-Advtg Gr &amp; Inc</t>
  </si>
  <si>
    <t>American Funds</t>
  </si>
  <si>
    <t>BRF</t>
  </si>
  <si>
    <t>VGF</t>
  </si>
  <si>
    <t>FID</t>
  </si>
  <si>
    <t>JPM</t>
  </si>
  <si>
    <t>PMC</t>
  </si>
  <si>
    <t>CHS</t>
  </si>
  <si>
    <t>SSG</t>
  </si>
  <si>
    <t>AMF</t>
  </si>
  <si>
    <t>*</t>
  </si>
  <si>
    <t>****</t>
  </si>
  <si>
    <t>***</t>
  </si>
  <si>
    <t>*****</t>
  </si>
  <si>
    <t>**</t>
  </si>
  <si>
    <t>AFTAG</t>
  </si>
  <si>
    <t>BRHYBF</t>
  </si>
  <si>
    <t>FCIF</t>
  </si>
  <si>
    <t>JPMCB</t>
  </si>
  <si>
    <t>PIMCOGMA</t>
  </si>
  <si>
    <t>SSCE</t>
  </si>
  <si>
    <t>SSGE</t>
  </si>
  <si>
    <t>VHYCFIS</t>
  </si>
  <si>
    <t>FUND NO</t>
  </si>
  <si>
    <t>Row Labels</t>
  </si>
  <si>
    <t>Grand Total</t>
  </si>
  <si>
    <t>Count of Customer ID</t>
  </si>
  <si>
    <t>Fee</t>
  </si>
  <si>
    <t>Count of Customer_Id</t>
  </si>
  <si>
    <t>Attrition Score</t>
  </si>
  <si>
    <t>Sum of Current Market Value</t>
  </si>
  <si>
    <t>Very High</t>
  </si>
  <si>
    <t>High</t>
  </si>
  <si>
    <t>Moderate</t>
  </si>
  <si>
    <t>Low</t>
  </si>
  <si>
    <t>Attrition Probablity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</si>
</sst>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9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3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_xlchart.v2.0</cx:f>
      </cx:numDim>
    </cx:data>
  </cx:chartData>
  <cx:chart>
    <cx:title pos="t" align="ctr" overlay="0"/>
    <cx:plotArea>
      <cx:plotAreaRegion>
        <cx:series layoutId="funnel" uniqueId="{D7423CC8-B894-4986-B20A-29DCED268067}"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511175</xdr:colOff>
      <xdr:row>102</xdr:row>
      <xdr:rowOff>92075</xdr:rowOff>
    </xdr:from>
    <xdr:to>
      <xdr:col>17</xdr:col>
      <xdr:colOff>206375</xdr:colOff>
      <xdr:row>117</xdr:row>
      <xdr:rowOff>73025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34639F7-783E-42CE-9E5C-32C27D638D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88325" y="18875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" refreshedDate="43699.121862384258" createdVersion="6" refreshedVersion="6" minRefreshableVersion="3" recordCount="1525" xr:uid="{33D442D0-D7CB-43BC-B865-83B0A9167F4A}">
  <cacheSource type="worksheet">
    <worksheetSource ref="A1:V1526" sheet="Account"/>
  </cacheSource>
  <cacheFields count="22">
    <cacheField name="Initial Investment Date" numFmtId="0">
      <sharedItems containsSemiMixedTypes="0" containsString="0" containsNumber="1" containsInteger="1" minValue="1" maxValue="500"/>
    </cacheField>
    <cacheField name="FUND NO" numFmtId="0">
      <sharedItems containsSemiMixedTypes="0" containsString="0" containsNumber="1" containsInteger="1" minValue="1" maxValue="16"/>
    </cacheField>
    <cacheField name="Add Change Indicator" numFmtId="0">
      <sharedItems/>
    </cacheField>
    <cacheField name="Account No" numFmtId="0">
      <sharedItems containsSemiMixedTypes="0" containsString="0" containsNumber="1" containsInteger="1" minValue="51081010008" maxValue="51081019997" count="1525">
        <n v="51081011923"/>
        <n v="51081016587"/>
        <n v="51081013183"/>
        <n v="51081017604"/>
        <n v="51081010414"/>
        <n v="51081019142"/>
        <n v="51081013737"/>
        <n v="51081019329"/>
        <n v="51081011720"/>
        <n v="51081017923"/>
        <n v="51081017265"/>
        <n v="51081012958"/>
        <n v="51081010207"/>
        <n v="51081013306"/>
        <n v="51081011501"/>
        <n v="51081018180"/>
        <n v="51081013823"/>
        <n v="51081010987"/>
        <n v="51081013850"/>
        <n v="51081014679"/>
        <n v="51081018206"/>
        <n v="51081019307"/>
        <n v="51081011814"/>
        <n v="51081011867"/>
        <n v="51081019722"/>
        <n v="51081012154"/>
        <n v="51081017769"/>
        <n v="51081016236"/>
        <n v="51081014493"/>
        <n v="51081016640"/>
        <n v="51081014267"/>
        <n v="51081016223"/>
        <n v="51081017701"/>
        <n v="51081017918"/>
        <n v="51081013034"/>
        <n v="51081019612"/>
        <n v="51081015967"/>
        <n v="51081014048"/>
        <n v="51081015570"/>
        <n v="51081011156"/>
        <n v="51081013209"/>
        <n v="51081014325"/>
        <n v="51081015678"/>
        <n v="51081012230"/>
        <n v="51081017263"/>
        <n v="51081014081"/>
        <n v="51081012121"/>
        <n v="51081019912"/>
        <n v="51081019098"/>
        <n v="51081014730"/>
        <n v="51081012260"/>
        <n v="51081017418"/>
        <n v="51081011264"/>
        <n v="51081018065"/>
        <n v="51081011473"/>
        <n v="51081019082"/>
        <n v="51081014573"/>
        <n v="51081012497"/>
        <n v="51081013342"/>
        <n v="51081012883"/>
        <n v="51081015756"/>
        <n v="51081019741"/>
        <n v="51081018197"/>
        <n v="51081013962"/>
        <n v="51081018416"/>
        <n v="51081013384"/>
        <n v="51081012031"/>
        <n v="51081019622"/>
        <n v="51081010986"/>
        <n v="51081012262"/>
        <n v="51081010472"/>
        <n v="51081011562"/>
        <n v="51081015664"/>
        <n v="51081010355"/>
        <n v="51081014186"/>
        <n v="51081018991"/>
        <n v="51081019891"/>
        <n v="51081012273"/>
        <n v="51081019984"/>
        <n v="51081014133"/>
        <n v="51081012438"/>
        <n v="51081015861"/>
        <n v="51081017008"/>
        <n v="51081014822"/>
        <n v="51081011613"/>
        <n v="51081014171"/>
        <n v="51081018250"/>
        <n v="51081013251"/>
        <n v="51081014735"/>
        <n v="51081011397"/>
        <n v="51081018114"/>
        <n v="51081014941"/>
        <n v="51081019946"/>
        <n v="51081011673"/>
        <n v="51081018718"/>
        <n v="51081011489"/>
        <n v="51081011772"/>
        <n v="51081010956"/>
        <n v="51081017778"/>
        <n v="51081012401"/>
        <n v="51081015192"/>
        <n v="51081013803"/>
        <n v="51081011728"/>
        <n v="51081015371"/>
        <n v="51081010994"/>
        <n v="51081011675"/>
        <n v="51081012735"/>
        <n v="51081014643"/>
        <n v="51081011200"/>
        <n v="51081019898"/>
        <n v="51081018034"/>
        <n v="51081011130"/>
        <n v="51081010442"/>
        <n v="51081010868"/>
        <n v="51081013265"/>
        <n v="51081012294"/>
        <n v="51081018871"/>
        <n v="51081012878"/>
        <n v="51081013300"/>
        <n v="51081018163"/>
        <n v="51081010720"/>
        <n v="51081012104"/>
        <n v="51081015817"/>
        <n v="51081019856"/>
        <n v="51081011102"/>
        <n v="51081011522"/>
        <n v="51081015755"/>
        <n v="51081018532"/>
        <n v="51081017562"/>
        <n v="51081013632"/>
        <n v="51081019895"/>
        <n v="51081016067"/>
        <n v="51081016656"/>
        <n v="51081017983"/>
        <n v="51081011401"/>
        <n v="51081016978"/>
        <n v="51081014681"/>
        <n v="51081011071"/>
        <n v="51081019429"/>
        <n v="51081017635"/>
        <n v="51081015885"/>
        <n v="51081012769"/>
        <n v="51081019894"/>
        <n v="51081011079"/>
        <n v="51081017435"/>
        <n v="51081013547"/>
        <n v="51081013322"/>
        <n v="51081016694"/>
        <n v="51081012360"/>
        <n v="51081012723"/>
        <n v="51081014950"/>
        <n v="51081016604"/>
        <n v="51081019550"/>
        <n v="51081018583"/>
        <n v="51081011289"/>
        <n v="51081013642"/>
        <n v="51081018713"/>
        <n v="51081017572"/>
        <n v="51081019531"/>
        <n v="51081012825"/>
        <n v="51081011330"/>
        <n v="51081019637"/>
        <n v="51081012892"/>
        <n v="51081012057"/>
        <n v="51081019551"/>
        <n v="51081019011"/>
        <n v="51081011479"/>
        <n v="51081017419"/>
        <n v="51081015781"/>
        <n v="51081019832"/>
        <n v="51081017494"/>
        <n v="51081015987"/>
        <n v="51081015141"/>
        <n v="51081012302"/>
        <n v="51081017251"/>
        <n v="51081013119"/>
        <n v="51081013054"/>
        <n v="51081016257"/>
        <n v="51081015539"/>
        <n v="51081010705"/>
        <n v="51081010644"/>
        <n v="51081011361"/>
        <n v="51081019310"/>
        <n v="51081010946"/>
        <n v="51081010875"/>
        <n v="51081012088"/>
        <n v="51081017870"/>
        <n v="51081012387"/>
        <n v="51081013320"/>
        <n v="51081014683"/>
        <n v="51081017006"/>
        <n v="51081011929"/>
        <n v="51081010936"/>
        <n v="51081014942"/>
        <n v="51081019031"/>
        <n v="51081010487"/>
        <n v="51081011966"/>
        <n v="51081011581"/>
        <n v="51081010476"/>
        <n v="51081013412"/>
        <n v="51081011425"/>
        <n v="51081017078"/>
        <n v="51081011830"/>
        <n v="51081012565"/>
        <n v="51081010453"/>
        <n v="51081011132"/>
        <n v="51081011827"/>
        <n v="51081012071"/>
        <n v="51081015796"/>
        <n v="51081012523"/>
        <n v="51081015224"/>
        <n v="51081016957"/>
        <n v="51081018335"/>
        <n v="51081010072"/>
        <n v="51081018050"/>
        <n v="51081010052"/>
        <n v="51081012945"/>
        <n v="51081019084"/>
        <n v="51081018267"/>
        <n v="51081017402"/>
        <n v="51081016812"/>
        <n v="51081013629"/>
        <n v="51081017533"/>
        <n v="51081013573"/>
        <n v="51081019753"/>
        <n v="51081012654"/>
        <n v="51081013804"/>
        <n v="51081019014"/>
        <n v="51081011767"/>
        <n v="51081018110"/>
        <n v="51081010102"/>
        <n v="51081017250"/>
        <n v="51081014030"/>
        <n v="51081019020"/>
        <n v="51081017621"/>
        <n v="51081015810"/>
        <n v="51081013445"/>
        <n v="51081015029"/>
        <n v="51081013219"/>
        <n v="51081013230"/>
        <n v="51081011898"/>
        <n v="51081014788"/>
        <n v="51081018725"/>
        <n v="51081010412"/>
        <n v="51081011407"/>
        <n v="51081013173"/>
        <n v="51081010198"/>
        <n v="51081010593"/>
        <n v="51081018432"/>
        <n v="51081012287"/>
        <n v="51081019521"/>
        <n v="51081011805"/>
        <n v="51081013586"/>
        <n v="51081019605"/>
        <n v="51081015174"/>
        <n v="51081012256"/>
        <n v="51081015450"/>
        <n v="51081018935"/>
        <n v="51081012476"/>
        <n v="51081015000"/>
        <n v="51081013011"/>
        <n v="51081018780"/>
        <n v="51081011018"/>
        <n v="51081011511"/>
        <n v="51081011917"/>
        <n v="51081013510"/>
        <n v="51081014870"/>
        <n v="51081019909"/>
        <n v="51081019864"/>
        <n v="51081018972"/>
        <n v="51081015626"/>
        <n v="51081014531"/>
        <n v="51081012128"/>
        <n v="51081012467"/>
        <n v="51081012642"/>
        <n v="51081012997"/>
        <n v="51081019884"/>
        <n v="51081012884"/>
        <n v="51081012468"/>
        <n v="51081013679"/>
        <n v="51081010076"/>
        <n v="51081019547"/>
        <n v="51081018262"/>
        <n v="51081018855"/>
        <n v="51081011992"/>
        <n v="51081012110"/>
        <n v="51081011864"/>
        <n v="51081019516"/>
        <n v="51081017750"/>
        <n v="51081012368"/>
        <n v="51081010343"/>
        <n v="51081018138"/>
        <n v="51081016680"/>
        <n v="51081013198"/>
        <n v="51081017174"/>
        <n v="51081013005"/>
        <n v="51081017802"/>
        <n v="51081015120"/>
        <n v="51081013827"/>
        <n v="51081017485"/>
        <n v="51081015898"/>
        <n v="51081013260"/>
        <n v="51081015391"/>
        <n v="51081015144"/>
        <n v="51081019470"/>
        <n v="51081017063"/>
        <n v="51081016954"/>
        <n v="51081010424"/>
        <n v="51081014384"/>
        <n v="51081019402"/>
        <n v="51081019755"/>
        <n v="51081016129"/>
        <n v="51081010417"/>
        <n v="51081013058"/>
        <n v="51081015603"/>
        <n v="51081013513"/>
        <n v="51081015581"/>
        <n v="51081011743"/>
        <n v="51081016014"/>
        <n v="51081016922"/>
        <n v="51081017616"/>
        <n v="51081014782"/>
        <n v="51081013549"/>
        <n v="51081012381"/>
        <n v="51081017165"/>
        <n v="51081014208"/>
        <n v="51081019051"/>
        <n v="51081015663"/>
        <n v="51081018269"/>
        <n v="51081018811"/>
        <n v="51081016665"/>
        <n v="51081014008"/>
        <n v="51081010649"/>
        <n v="51081018537"/>
        <n v="51081012310"/>
        <n v="51081012275"/>
        <n v="51081013702"/>
        <n v="51081018455"/>
        <n v="51081019518"/>
        <n v="51081019995"/>
        <n v="51081015024"/>
        <n v="51081013958"/>
        <n v="51081018039"/>
        <n v="51081017728"/>
        <n v="51081018591"/>
        <n v="51081011763"/>
        <n v="51081017663"/>
        <n v="51081012202"/>
        <n v="51081015015"/>
        <n v="51081018489"/>
        <n v="51081019212"/>
        <n v="51081017575"/>
        <n v="51081019010"/>
        <n v="51081010372"/>
        <n v="51081015941"/>
        <n v="51081017909"/>
        <n v="51081013378"/>
        <n v="51081011316"/>
        <n v="51081010228"/>
        <n v="51081012937"/>
        <n v="51081014354"/>
        <n v="51081015902"/>
        <n v="51081018467"/>
        <n v="51081015952"/>
        <n v="51081011047"/>
        <n v="51081011010"/>
        <n v="51081012934"/>
        <n v="51081016227"/>
        <n v="51081013161"/>
        <n v="51081014591"/>
        <n v="51081019295"/>
        <n v="51081018831"/>
        <n v="51081010022"/>
        <n v="51081016625"/>
        <n v="51081018715"/>
        <n v="51081013048"/>
        <n v="51081013484"/>
        <n v="51081010698"/>
        <n v="51081017849"/>
        <n v="51081012207"/>
        <n v="51081014615"/>
        <n v="51081015838"/>
        <n v="51081011768"/>
        <n v="51081010155"/>
        <n v="51081017331"/>
        <n v="51081015926"/>
        <n v="51081011667"/>
        <n v="51081019739"/>
        <n v="51081011331"/>
        <n v="51081014704"/>
        <n v="51081017179"/>
        <n v="51081014154"/>
        <n v="51081011725"/>
        <n v="51081013881"/>
        <n v="51081010169"/>
        <n v="51081015432"/>
        <n v="51081010733"/>
        <n v="51081013856"/>
        <n v="51081011883"/>
        <n v="51081014908"/>
        <n v="51081011468"/>
        <n v="51081015713"/>
        <n v="51081012432"/>
        <n v="51081016206"/>
        <n v="51081015909"/>
        <n v="51081013334"/>
        <n v="51081018445"/>
        <n v="51081012681"/>
        <n v="51081013156"/>
        <n v="51081014834"/>
        <n v="51081018567"/>
        <n v="51081010677"/>
        <n v="51081018156"/>
        <n v="51081011427"/>
        <n v="51081016519"/>
        <n v="51081014313"/>
        <n v="51081018817"/>
        <n v="51081019902"/>
        <n v="51081011459"/>
        <n v="51081010091"/>
        <n v="51081010126"/>
        <n v="51081013007"/>
        <n v="51081012877"/>
        <n v="51081012396"/>
        <n v="51081019917"/>
        <n v="51081017482"/>
        <n v="51081011222"/>
        <n v="51081013283"/>
        <n v="51081012436"/>
        <n v="51081010054"/>
        <n v="51081018153"/>
        <n v="51081010533"/>
        <n v="51081014937"/>
        <n v="51081012903"/>
        <n v="51081012976"/>
        <n v="51081018997"/>
        <n v="51081010794"/>
        <n v="51081015761"/>
        <n v="51081017295"/>
        <n v="51081012021"/>
        <n v="51081014656"/>
        <n v="51081016823"/>
        <n v="51081018538"/>
        <n v="51081015744"/>
        <n v="51081015354"/>
        <n v="51081019594"/>
        <n v="51081015265"/>
        <n v="51081015698"/>
        <n v="51081019694"/>
        <n v="51081011605"/>
        <n v="51081015867"/>
        <n v="51081018111"/>
        <n v="51081019046"/>
        <n v="51081011876"/>
        <n v="51081011687"/>
        <n v="51081016786"/>
        <n v="51081016036"/>
        <n v="51081010702"/>
        <n v="51081015202"/>
        <n v="51081019007"/>
        <n v="51081018220"/>
        <n v="51081018063"/>
        <n v="51081013420"/>
        <n v="51081010645"/>
        <n v="51081018411"/>
        <n v="51081017229"/>
        <n v="51081016410"/>
        <n v="51081016230"/>
        <n v="51081010808"/>
        <n v="51081010858"/>
        <n v="51081014063"/>
        <n v="51081010658"/>
        <n v="51081018771"/>
        <n v="51081018491"/>
        <n v="51081016613"/>
        <n v="51081013374"/>
        <n v="51081017685"/>
        <n v="51081011840"/>
        <n v="51081014102"/>
        <n v="51081016274"/>
        <n v="51081017207"/>
        <n v="51081016480"/>
        <n v="51081015477"/>
        <n v="51081011087"/>
        <n v="51081015927"/>
        <n v="51081014067"/>
        <n v="51081016247"/>
        <n v="51081018636"/>
        <n v="51081018062"/>
        <n v="51081017666"/>
        <n v="51081015677"/>
        <n v="51081011519"/>
        <n v="51081012746"/>
        <n v="51081013752"/>
        <n v="51081017394"/>
        <n v="51081011852"/>
        <n v="51081011658"/>
        <n v="51081013767"/>
        <n v="51081017985"/>
        <n v="51081014007"/>
        <n v="51081015010"/>
        <n v="51081019847"/>
        <n v="51081010684"/>
        <n v="51081017426"/>
        <n v="51081016813"/>
        <n v="51081011295"/>
        <n v="51081015313"/>
        <n v="51081011183"/>
        <n v="51081011572"/>
        <n v="51081015520"/>
        <n v="51081012395"/>
        <n v="51081014428"/>
        <n v="51081015523"/>
        <n v="51081014434"/>
        <n v="51081012029"/>
        <n v="51081010594"/>
        <n v="51081017102"/>
        <n v="51081019927"/>
        <n v="51081019146"/>
        <n v="51081017801"/>
        <n v="51081013305"/>
        <n v="51081011709"/>
        <n v="51081010098"/>
        <n v="51081016281"/>
        <n v="51081014924"/>
        <n v="51081017674"/>
        <n v="51081012648"/>
        <n v="51081014715"/>
        <n v="51081013969"/>
        <n v="51081015225"/>
        <n v="51081017545"/>
        <n v="51081016032"/>
        <n v="51081012951"/>
        <n v="51081018842"/>
        <n v="51081014421"/>
        <n v="51081017506"/>
        <n v="51081019606"/>
        <n v="51081012384"/>
        <n v="51081011230"/>
        <n v="51081019000"/>
        <n v="51081014262"/>
        <n v="51081016459"/>
        <n v="51081017089"/>
        <n v="51081016354"/>
        <n v="51081015566"/>
        <n v="51081011560"/>
        <n v="51081014772"/>
        <n v="51081019365"/>
        <n v="51081016381"/>
        <n v="51081011383"/>
        <n v="51081015782"/>
        <n v="51081010887"/>
        <n v="51081014422"/>
        <n v="51081015213"/>
        <n v="51081013576"/>
        <n v="51081014543"/>
        <n v="51081019332"/>
        <n v="51081017612"/>
        <n v="51081017087"/>
        <n v="51081011908"/>
        <n v="51081019354"/>
        <n v="51081012491"/>
        <n v="51081010353"/>
        <n v="51081010243"/>
        <n v="51081018703"/>
        <n v="51081013590"/>
        <n v="51081019137"/>
        <n v="51081011879"/>
        <n v="51081015752"/>
        <n v="51081014040"/>
        <n v="51081013601"/>
        <n v="51081012295"/>
        <n v="51081015922"/>
        <n v="51081015645"/>
        <n v="51081012437"/>
        <n v="51081017647"/>
        <n v="51081011406"/>
        <n v="51081013040"/>
        <n v="51081019284"/>
        <n v="51081013455"/>
        <n v="51081015929"/>
        <n v="51081019338"/>
        <n v="51081014416"/>
        <n v="51081018247"/>
        <n v="51081015238"/>
        <n v="51081011794"/>
        <n v="51081019243"/>
        <n v="51081017949"/>
        <n v="51081013346"/>
        <n v="51081013854"/>
        <n v="51081017203"/>
        <n v="51081014733"/>
        <n v="51081014210"/>
        <n v="51081016292"/>
        <n v="51081017005"/>
        <n v="51081017218"/>
        <n v="51081010571"/>
        <n v="51081010545"/>
        <n v="51081015203"/>
        <n v="51081017455"/>
        <n v="51081010299"/>
        <n v="51081019153"/>
        <n v="51081012814"/>
        <n v="51081012839"/>
        <n v="51081015647"/>
        <n v="51081017828"/>
        <n v="51081017057"/>
        <n v="51081018333"/>
        <n v="51081016796"/>
        <n v="51081015381"/>
        <n v="51081014524"/>
        <n v="51081014796"/>
        <n v="51081019422"/>
        <n v="51081016254"/>
        <n v="51081014192"/>
        <n v="51081012538"/>
        <n v="51081010528"/>
        <n v="51081013638"/>
        <n v="51081013386"/>
        <n v="51081017280"/>
        <n v="51081014272"/>
        <n v="51081014650"/>
        <n v="51081011868"/>
        <n v="51081011469"/>
        <n v="51081018120"/>
        <n v="51081010469"/>
        <n v="51081014739"/>
        <n v="51081011550"/>
        <n v="51081015847"/>
        <n v="51081016029"/>
        <n v="51081018992"/>
        <n v="51081011983"/>
        <n v="51081012390"/>
        <n v="51081016321"/>
        <n v="51081011504"/>
        <n v="51081016520"/>
        <n v="51081011618"/>
        <n v="51081010663"/>
        <n v="51081016290"/>
        <n v="51081018030"/>
        <n v="51081013240"/>
        <n v="51081012996"/>
        <n v="51081014459"/>
        <n v="51081015978"/>
        <n v="51081013128"/>
        <n v="51081017544"/>
        <n v="51081019592"/>
        <n v="51081015574"/>
        <n v="51081019773"/>
        <n v="51081016840"/>
        <n v="51081014245"/>
        <n v="51081015831"/>
        <n v="51081017956"/>
        <n v="51081011900"/>
        <n v="51081015298"/>
        <n v="51081019293"/>
        <n v="51081013622"/>
        <n v="51081013164"/>
        <n v="51081016590"/>
        <n v="51081019839"/>
        <n v="51081013065"/>
        <n v="51081014181"/>
        <n v="51081018656"/>
        <n v="51081018044"/>
        <n v="51081017658"/>
        <n v="51081018773"/>
        <n v="51081019288"/>
        <n v="51081014881"/>
        <n v="51081011533"/>
        <n v="51081013644"/>
        <n v="51081013653"/>
        <n v="51081019867"/>
        <n v="51081013681"/>
        <n v="51081017782"/>
        <n v="51081013060"/>
        <n v="51081013852"/>
        <n v="51081012204"/>
        <n v="51081010529"/>
        <n v="51081018528"/>
        <n v="51081015234"/>
        <n v="51081011638"/>
        <n v="51081013897"/>
        <n v="51081018331"/>
        <n v="51081010362"/>
        <n v="51081015246"/>
        <n v="51081011512"/>
        <n v="51081011976"/>
        <n v="51081018754"/>
        <n v="51081012084"/>
        <n v="51081016652"/>
        <n v="51081012847"/>
        <n v="51081015572"/>
        <n v="51081014887"/>
        <n v="51081019436"/>
        <n v="51081010655"/>
        <n v="51081019272"/>
        <n v="51081013243"/>
        <n v="51081014468"/>
        <n v="51081019627"/>
        <n v="51081015068"/>
        <n v="51081015553"/>
        <n v="51081014478"/>
        <n v="51081017946"/>
        <n v="51081016310"/>
        <n v="51081018766"/>
        <n v="51081010172"/>
        <n v="51081015961"/>
        <n v="51081019996"/>
        <n v="51081019675"/>
        <n v="51081010275"/>
        <n v="51081014062"/>
        <n v="51081019350"/>
        <n v="51081015317"/>
        <n v="51081014037"/>
        <n v="51081016596"/>
        <n v="51081016437"/>
        <n v="51081015725"/>
        <n v="51081013770"/>
        <n v="51081013891"/>
        <n v="51081010572"/>
        <n v="51081013954"/>
        <n v="51081019047"/>
        <n v="51081015379"/>
        <n v="51081016916"/>
        <n v="51081016182"/>
        <n v="51081012671"/>
        <n v="51081013349"/>
        <n v="51081016433"/>
        <n v="51081012586"/>
        <n v="51081016816"/>
        <n v="51081016177"/>
        <n v="51081015571"/>
        <n v="51081019640"/>
        <n v="51081011111"/>
        <n v="51081015537"/>
        <n v="51081012689"/>
        <n v="51081012701"/>
        <n v="51081014462"/>
        <n v="51081012358"/>
        <n v="51081016062"/>
        <n v="51081016413"/>
        <n v="51081012069"/>
        <n v="51081015359"/>
        <n v="51081015254"/>
        <n v="51081011225"/>
        <n v="51081018808"/>
        <n v="51081018983"/>
        <n v="51081013610"/>
        <n v="51081019021"/>
        <n v="51081015109"/>
        <n v="51081010383"/>
        <n v="51081013213"/>
        <n v="51081016369"/>
        <n v="51081016568"/>
        <n v="51081016060"/>
        <n v="51081014270"/>
        <n v="51081017731"/>
        <n v="51081011775"/>
        <n v="51081019377"/>
        <n v="51081013544"/>
        <n v="51081018232"/>
        <n v="51081016666"/>
        <n v="51081018442"/>
        <n v="51081010332"/>
        <n v="51081015826"/>
        <n v="51081010737"/>
        <n v="51081019458"/>
        <n v="51081013556"/>
        <n v="51081014522"/>
        <n v="51081017747"/>
        <n v="51081012252"/>
        <n v="51081011526"/>
        <n v="51081010836"/>
        <n v="51081019405"/>
        <n v="51081016013"/>
        <n v="51081014371"/>
        <n v="51081011558"/>
        <n v="51081018133"/>
        <n v="51081017127"/>
        <n v="51081012834"/>
        <n v="51081015042"/>
        <n v="51081016677"/>
        <n v="51081017204"/>
        <n v="51081011037"/>
        <n v="51081013600"/>
        <n v="51081013886"/>
        <n v="51081012512"/>
        <n v="51081012336"/>
        <n v="51081013049"/>
        <n v="51081014216"/>
        <n v="51081018633"/>
        <n v="51081010067"/>
        <n v="51081012221"/>
        <n v="51081016215"/>
        <n v="51081012710"/>
        <n v="51081017187"/>
        <n v="51081010431"/>
        <n v="51081015540"/>
        <n v="51081018219"/>
        <n v="51081012999"/>
        <n v="51081012417"/>
        <n v="51081019211"/>
        <n v="51081018217"/>
        <n v="51081011118"/>
        <n v="51081011041"/>
        <n v="51081014051"/>
        <n v="51081012284"/>
        <n v="51081013539"/>
        <n v="51081015982"/>
        <n v="51081017629"/>
        <n v="51081019729"/>
        <n v="51081019003"/>
        <n v="51081018023"/>
        <n v="51081019664"/>
        <n v="51081013841"/>
        <n v="51081014389"/>
        <n v="51081016275"/>
        <n v="51081015180"/>
        <n v="51081015637"/>
        <n v="51081016594"/>
        <n v="51081019851"/>
        <n v="51081010772"/>
        <n v="51081010860"/>
        <n v="51081010637"/>
        <n v="51081011202"/>
        <n v="51081013170"/>
        <n v="51081018772"/>
        <n v="51081013027"/>
        <n v="51081019439"/>
        <n v="51081010890"/>
        <n v="51081017833"/>
        <n v="51081015546"/>
        <n v="51081014297"/>
        <n v="51081012117"/>
        <n v="51081019168"/>
        <n v="51081010096"/>
        <n v="51081010795"/>
        <n v="51081019655"/>
        <n v="51081014907"/>
        <n v="51081012149"/>
        <n v="51081018768"/>
        <n v="51081013743"/>
        <n v="51081017789"/>
        <n v="51081015318"/>
        <n v="51081017993"/>
        <n v="51081014872"/>
        <n v="51081012921"/>
        <n v="51081016498"/>
        <n v="51081012017"/>
        <n v="51081011172"/>
        <n v="51081019201"/>
        <n v="51081013782"/>
        <n v="51081015889"/>
        <n v="51081015878"/>
        <n v="51081011650"/>
        <n v="51081016577"/>
        <n v="51081017971"/>
        <n v="51081012989"/>
        <n v="51081014585"/>
        <n v="51081011990"/>
        <n v="51081013777"/>
        <n v="51081017614"/>
        <n v="51081014639"/>
        <n v="51081015297"/>
        <n v="51081019037"/>
        <n v="51081011194"/>
        <n v="51081015108"/>
        <n v="51081018234"/>
        <n v="51081016104"/>
        <n v="51081019493"/>
        <n v="51081017083"/>
        <n v="51081014248"/>
        <n v="51081018363"/>
        <n v="51081015529"/>
        <n v="51081016756"/>
        <n v="51081013748"/>
        <n v="51081015417"/>
        <n v="51081012532"/>
        <n v="51081014960"/>
        <n v="51081015182"/>
        <n v="51081018045"/>
        <n v="51081010039"/>
        <n v="51081016395"/>
        <n v="51081016333"/>
        <n v="51081014296"/>
        <n v="51081016259"/>
        <n v="51081015077"/>
        <n v="51081010666"/>
        <n v="51081010045"/>
        <n v="51081018289"/>
        <n v="51081012717"/>
        <n v="51081013799"/>
        <n v="51081018969"/>
        <n v="51081015384"/>
        <n v="51081015753"/>
        <n v="51081014314"/>
        <n v="51081010497"/>
        <n v="51081013943"/>
        <n v="51081010351"/>
        <n v="51081017865"/>
        <n v="51081014351"/>
        <n v="51081016262"/>
        <n v="51081016541"/>
        <n v="51081012695"/>
        <n v="51081010775"/>
        <n v="51081016610"/>
        <n v="51081015431"/>
        <n v="51081014319"/>
        <n v="51081014517"/>
        <n v="51081015280"/>
        <n v="51081014970"/>
        <n v="51081017938"/>
        <n v="51081016522"/>
        <n v="51081016962"/>
        <n v="51081016465"/>
        <n v="51081013868"/>
        <n v="51081014443"/>
        <n v="51081012140"/>
        <n v="51081011674"/>
        <n v="51081013637"/>
        <n v="51081019834"/>
        <n v="51081010479"/>
        <n v="51081011460"/>
        <n v="51081013405"/>
        <n v="51081015842"/>
        <n v="51081017764"/>
        <n v="51081019331"/>
        <n v="51081015347"/>
        <n v="51081014514"/>
        <n v="51081010127"/>
        <n v="51081015237"/>
        <n v="51081011126"/>
        <n v="51081012645"/>
        <n v="51081019157"/>
        <n v="51081012416"/>
        <n v="51081015743"/>
        <n v="51081016725"/>
        <n v="51081015872"/>
        <n v="51081013579"/>
        <n v="51081014331"/>
        <n v="51081010283"/>
        <n v="51081017070"/>
        <n v="51081010874"/>
        <n v="51081018105"/>
        <n v="51081014677"/>
        <n v="51081019008"/>
        <n v="51081013143"/>
        <n v="51081017624"/>
        <n v="51081013826"/>
        <n v="51081012220"/>
        <n v="51081019614"/>
        <n v="51081019643"/>
        <n v="51081012351"/>
        <n v="51081016380"/>
        <n v="51081015212"/>
        <n v="51081019217"/>
        <n v="51081018299"/>
        <n v="51081012175"/>
        <n v="51081011611"/>
        <n v="51081014859"/>
        <n v="51081014906"/>
        <n v="51081019781"/>
        <n v="51081015751"/>
        <n v="51081015080"/>
        <n v="51081018804"/>
        <n v="51081011228"/>
        <n v="51081018222"/>
        <n v="51081018679"/>
        <n v="51081019691"/>
        <n v="51081010234"/>
        <n v="51081017761"/>
        <n v="51081017735"/>
        <n v="51081017384"/>
        <n v="51081010047"/>
        <n v="51081011529"/>
        <n v="51081019914"/>
        <n v="51081012529"/>
        <n v="51081016547"/>
        <n v="51081017027"/>
        <n v="51081014707"/>
        <n v="51081017822"/>
        <n v="51081013064"/>
        <n v="51081019910"/>
        <n v="51081011991"/>
        <n v="51081014989"/>
        <n v="51081011679"/>
        <n v="51081018540"/>
        <n v="51081015830"/>
        <n v="51081013043"/>
        <n v="51081017013"/>
        <n v="51081014164"/>
        <n v="51081013059"/>
        <n v="51081011649"/>
        <n v="51081016993"/>
        <n v="51081018921"/>
        <n v="51081010844"/>
        <n v="51081013196"/>
        <n v="51081015414"/>
        <n v="51081010462"/>
        <n v="51081015422"/>
        <n v="51081014150"/>
        <n v="51081011635"/>
        <n v="51081011873"/>
        <n v="51081015563"/>
        <n v="51081016523"/>
        <n v="51081012247"/>
        <n v="51081017530"/>
        <n v="51081013166"/>
        <n v="51081017548"/>
        <n v="51081015548"/>
        <n v="51081012448"/>
        <n v="51081015061"/>
        <n v="51081014516"/>
        <n v="51081017860"/>
        <n v="51081013247"/>
        <n v="51081013031"/>
        <n v="51081012403"/>
        <n v="51081012324"/>
        <n v="51081019788"/>
        <n v="51081010979"/>
        <n v="51081018020"/>
        <n v="51081012748"/>
        <n v="51081013285"/>
        <n v="51081010136"/>
        <n v="51081016394"/>
        <n v="51081018526"/>
        <n v="51081017700"/>
        <n v="51081017906"/>
        <n v="51081011106"/>
        <n v="51081015083"/>
        <n v="51081011505"/>
        <n v="51081019066"/>
        <n v="51081018711"/>
        <n v="51081017591"/>
        <n v="51081011325"/>
        <n v="51081016697"/>
        <n v="51081012457"/>
        <n v="51081014215"/>
        <n v="51081012173"/>
        <n v="51081017024"/>
        <n v="51081013377"/>
        <n v="51081015886"/>
        <n v="51081015411"/>
        <n v="51081012950"/>
        <n v="51081015067"/>
        <n v="51081016425"/>
        <n v="51081018600"/>
        <n v="51081010713"/>
        <n v="51081015230"/>
        <n v="51081017220"/>
        <n v="51081019394"/>
        <n v="51081014575"/>
        <n v="51081013987"/>
        <n v="51081014928"/>
        <n v="51081013918"/>
        <n v="51081019454"/>
        <n v="51081018692"/>
        <n v="51081011354"/>
        <n v="51081010310"/>
        <n v="51081019992"/>
        <n v="51081011619"/>
        <n v="51081012200"/>
        <n v="51081016591"/>
        <n v="51081015273"/>
        <n v="51081012525"/>
        <n v="51081013276"/>
        <n v="51081014836"/>
        <n v="51081019404"/>
        <n v="51081017805"/>
        <n v="51081019385"/>
        <n v="51081017798"/>
        <n v="51081012980"/>
        <n v="51081010240"/>
        <n v="51081017041"/>
        <n v="51081014283"/>
        <n v="51081018732"/>
        <n v="51081017336"/>
        <n v="51081017736"/>
        <n v="51081011548"/>
        <n v="51081013482"/>
        <n v="51081014308"/>
        <n v="51081014712"/>
        <n v="51081017129"/>
        <n v="51081017017"/>
        <n v="51081017222"/>
        <n v="51081012943"/>
        <n v="51081019903"/>
        <n v="51081014414"/>
        <n v="51081012301"/>
        <n v="51081010954"/>
        <n v="51081018485"/>
        <n v="51081011696"/>
        <n v="51081015243"/>
        <n v="51081018088"/>
        <n v="51081011973"/>
        <n v="51081011688"/>
        <n v="51081014946"/>
        <n v="51081014897"/>
        <n v="51081014015"/>
        <n v="51081010651"/>
        <n v="51081016834"/>
        <n v="51081013385"/>
        <n v="51081013421"/>
        <n v="51081016575"/>
        <n v="51081015211"/>
        <n v="51081016948"/>
        <n v="51081019103"/>
        <n v="51081016831"/>
        <n v="51081012787"/>
        <n v="51081015248"/>
        <n v="51081019865"/>
        <n v="51081015105"/>
        <n v="51081014395"/>
        <n v="51081014425"/>
        <n v="51081017660"/>
        <n v="51081015509"/>
        <n v="51081017183"/>
        <n v="51081015670"/>
        <n v="51081015112"/>
        <n v="51081010556"/>
        <n v="51081018268"/>
        <n v="51081014412"/>
        <n v="51081016486"/>
        <n v="51081017792"/>
        <n v="51081011632"/>
        <n v="51081011035"/>
        <n v="51081017770"/>
        <n v="51081010867"/>
        <n v="51081016070"/>
        <n v="51081015500"/>
        <n v="51081013110"/>
        <n v="51081010809"/>
        <n v="51081019821"/>
        <n v="51081015910"/>
        <n v="51081015459"/>
        <n v="51081015026"/>
        <n v="51081016008"/>
        <n v="51081016325"/>
        <n v="51081011569"/>
        <n v="51081018157"/>
        <n v="51081013340"/>
        <n v="51081019812"/>
        <n v="51081017481"/>
        <n v="51081014334"/>
        <n v="51081013132"/>
        <n v="51081011968"/>
        <n v="51081015070"/>
        <n v="51081012143"/>
        <n v="51081012954"/>
        <n v="51081012209"/>
        <n v="51081010361"/>
        <n v="51081017817"/>
        <n v="51081015662"/>
        <n v="51081013536"/>
        <n v="51081013331"/>
        <n v="51081016592"/>
        <n v="51081016573"/>
        <n v="51081011971"/>
        <n v="51081017319"/>
        <n v="51081015667"/>
        <n v="51081010933"/>
        <n v="51081013563"/>
        <n v="51081018536"/>
        <n v="51081014326"/>
        <n v="51081011215"/>
        <n v="51081018673"/>
        <n v="51081019176"/>
        <n v="51081013953"/>
        <n v="51081012513"/>
        <n v="51081012810"/>
        <n v="51081019593"/>
        <n v="51081019018"/>
        <n v="51081016485"/>
        <n v="51081019283"/>
        <n v="51081012912"/>
        <n v="51081010392"/>
        <n v="51081018874"/>
        <n v="51081014910"/>
        <n v="51081016246"/>
        <n v="51081019618"/>
        <n v="51081010478"/>
        <n v="51081010008"/>
        <n v="51081017606"/>
        <n v="51081014849"/>
        <n v="51081013884"/>
        <n v="51081016892"/>
        <n v="51081017806"/>
        <n v="51081012991"/>
        <n v="51081010427"/>
        <n v="51081015851"/>
        <n v="51081016493"/>
        <n v="51081010324"/>
        <n v="51081018344"/>
        <n v="51081012830"/>
        <n v="51081017060"/>
        <n v="51081012319"/>
        <n v="51081014828"/>
        <n v="51081010913"/>
        <n v="51081010495"/>
        <n v="51081018408"/>
        <n v="51081010065"/>
        <n v="51081014988"/>
        <n v="51081012606"/>
        <n v="51081012885"/>
        <n v="51081012520"/>
        <n v="51081012916"/>
        <n v="51081018304"/>
        <n v="51081017273"/>
        <n v="51081014558"/>
        <n v="51081018376"/>
        <n v="51081014023"/>
        <n v="51081017500"/>
        <n v="51081017670"/>
        <n v="51081013138"/>
        <n v="51081018488"/>
        <n v="51081015513"/>
        <n v="51081019165"/>
        <n v="51081012875"/>
        <n v="51081011388"/>
        <n v="51081018891"/>
        <n v="51081011209"/>
        <n v="51081011686"/>
        <n v="51081018520"/>
        <n v="51081012028"/>
        <n v="51081014289"/>
        <n v="51081015704"/>
        <n v="51081011661"/>
        <n v="51081019806"/>
        <n v="51081016165"/>
        <n v="51081015035"/>
        <n v="51081013472"/>
        <n v="51081016693"/>
        <n v="51081010742"/>
        <n v="51081013818"/>
        <n v="51081019952"/>
        <n v="51081013764"/>
        <n v="51081017364"/>
        <n v="51081010300"/>
        <n v="51081014264"/>
        <n v="51081015840"/>
        <n v="51081017748"/>
        <n v="51081017131"/>
        <n v="51081016854"/>
        <n v="51081016095"/>
        <n v="51081018066"/>
        <n v="51081016204"/>
        <n v="51081017069"/>
        <n v="51081013454"/>
        <n v="51081017866"/>
        <n v="51081019656"/>
        <n v="51081011339"/>
        <n v="51081016601"/>
        <n v="51081012190"/>
        <n v="51081013204"/>
        <n v="51081012248"/>
        <n v="51081014871"/>
        <n v="51081013383"/>
        <n v="51081017683"/>
        <n v="51081019887"/>
        <n v="51081014851"/>
        <n v="51081017593"/>
        <n v="51081010674"/>
        <n v="51081018676"/>
        <n v="51081013442"/>
        <n v="51081015470"/>
        <n v="51081014720"/>
        <n v="51081010244"/>
        <n v="51081018645"/>
        <n v="51081016341"/>
        <n v="51081012572"/>
        <n v="51081019257"/>
        <n v="51081013669"/>
        <n v="51081019473"/>
        <n v="51081013760"/>
        <n v="51081014043"/>
        <n v="51081019997"/>
        <n v="51081011145"/>
        <n v="51081018931"/>
        <n v="51081017283"/>
        <n v="51081013294"/>
        <n v="51081010833"/>
        <n v="51081013113"/>
        <n v="51081019756"/>
        <n v="51081019239"/>
        <n v="51081013559"/>
        <n v="51081019192"/>
        <n v="51081016991"/>
        <n v="51081011762"/>
        <n v="51081017569"/>
        <n v="51081012427"/>
        <n v="51081010099"/>
        <n v="51081013327"/>
        <n v="51081017472"/>
        <n v="51081012505"/>
        <n v="51081018889"/>
        <n v="51081017279"/>
        <n v="51081011910"/>
        <n v="51081014096"/>
        <n v="51081010646"/>
        <n v="51081019651"/>
        <n v="51081017010"/>
        <n v="51081016658"/>
        <n v="51081016126"/>
        <n v="51081017880"/>
        <n v="51081017206"/>
        <n v="51081013016"/>
        <n v="51081018677"/>
        <n v="51081012176"/>
        <n v="51081017538"/>
        <n v="51081011528"/>
        <n v="51081011798"/>
        <n v="51081015788"/>
        <n v="51081014623"/>
        <n v="51081017799"/>
        <n v="51081018058"/>
        <n v="51081018746"/>
        <n v="51081017587"/>
        <n v="51081018951"/>
        <n v="51081014616"/>
        <n v="51081010139"/>
        <n v="51081014165"/>
        <n v="51081019613"/>
        <n v="51081010406"/>
        <n v="51081012369"/>
        <n v="51081019533"/>
        <n v="51081010379"/>
        <n v="51081010504"/>
        <n v="51081018155"/>
        <n v="51081014376"/>
        <n v="51081010031"/>
        <n v="51081018185"/>
        <n v="51081017363"/>
        <n v="51081011749"/>
        <n v="51081015675"/>
        <n v="51081016194"/>
        <n v="51081011007"/>
        <n v="51081012582"/>
        <n v="51081014424"/>
        <n v="51081015288"/>
        <n v="51081014974"/>
        <n v="51081010939"/>
        <n v="51081017020"/>
        <n v="51081014184"/>
        <n v="51081015142"/>
        <n v="51081016316"/>
        <n v="51081017692"/>
        <n v="51081015528"/>
        <n v="51081010183"/>
        <n v="51081010851"/>
        <n v="51081010517"/>
        <n v="51081011496"/>
        <n v="51081010229"/>
        <n v="51081018653"/>
        <n v="51081013317"/>
        <n v="51081015915"/>
        <n v="51081014456"/>
        <n v="51081010306"/>
        <n v="51081012709"/>
        <n v="51081013312"/>
        <n v="51081019110"/>
        <n v="51081015731"/>
        <n v="51081011380"/>
        <n v="51081017107"/>
        <n v="51081015338"/>
        <n v="51081014635"/>
        <n v="51081017011"/>
        <n v="51081014835"/>
        <n v="51081010328"/>
        <n v="51081016709"/>
        <n v="51081012335"/>
        <n v="51081012985"/>
        <n v="51081012605"/>
        <n v="51081011455"/>
        <n v="51081010664"/>
        <n v="51081014674"/>
        <n v="51081013399"/>
        <n v="51081017931"/>
        <n v="51081010581"/>
        <n v="51081013150"/>
        <n v="51081013450"/>
        <n v="51081015676"/>
        <n v="51081016542"/>
        <n v="51081015815"/>
        <n v="51081016431"/>
        <n v="51081013965"/>
        <n v="51081018195"/>
        <n v="51081016696"/>
        <n v="51081019750"/>
        <n v="51081016657"/>
        <n v="51081013692"/>
        <n v="51081019161"/>
        <n v="51081017075"/>
        <n v="51081013186"/>
        <n v="51081010602"/>
        <n v="51081011761"/>
        <n v="51081012241"/>
        <n v="51081013798"/>
        <n v="51081012320"/>
        <n v="51081016951"/>
        <n v="51081017498"/>
        <n v="51081010778"/>
        <n v="51081018479"/>
        <n v="51081012691"/>
        <n v="51081015028"/>
        <n v="51081019548"/>
        <n v="51081019982"/>
        <n v="51081019928"/>
        <n v="51081010071"/>
        <n v="51081010116"/>
        <n v="51081012610"/>
        <n v="51081018735"/>
        <n v="51081017118"/>
        <n v="51081014545"/>
        <n v="51081014920"/>
        <n v="51081012300"/>
        <n v="51081016406"/>
        <n v="51081015308"/>
        <n v="51081010605"/>
        <n v="51081017980"/>
        <n v="51081018064"/>
        <n v="51081012383"/>
        <n v="51081012815"/>
        <n v="51081014117"/>
        <n v="51081011096"/>
        <n v="51081012622"/>
        <n v="51081013672"/>
        <n v="51081015876"/>
        <n v="51081010559"/>
        <n v="51081016164"/>
        <n v="51081014077"/>
        <n v="51081019316"/>
        <n v="51081016026"/>
        <n v="51081010873"/>
        <n v="51081015724"/>
        <n v="51081014832"/>
        <n v="51081017046"/>
        <n v="51081019406"/>
        <n v="51081012857"/>
        <n v="51081019433"/>
        <n v="51081015717"/>
        <n v="51081017037"/>
        <n v="51081019926"/>
        <n v="51081016984"/>
        <n v="51081017610"/>
        <n v="51081012743"/>
        <n v="51081010486"/>
        <n v="51081011442"/>
        <n v="51081013738"/>
        <n v="51081015694"/>
        <n v="51081014470"/>
        <n v="51081014306"/>
        <n v="51081013913"/>
        <n v="51081013179"/>
        <n v="51081019588"/>
        <n v="51081019620"/>
        <n v="51081018285"/>
        <n v="51081010639"/>
        <n v="51081017111"/>
        <n v="51081012676"/>
        <n v="51081018911"/>
        <n v="51081015264"/>
        <n v="51081013391"/>
        <n v="51081011251"/>
        <n v="51081013397"/>
        <n v="51081010803"/>
        <n v="51081015239"/>
        <n v="51081015635"/>
        <n v="51081014862"/>
        <n v="51081017814"/>
        <n v="51081017916"/>
        <n v="51081012425"/>
        <n v="51081013648"/>
        <n v="51081018738"/>
        <n v="51081019906"/>
        <n v="51081011940"/>
        <n v="51081013194"/>
        <n v="51081014646"/>
        <n v="51081017175"/>
        <n v="51081019682"/>
        <n v="51081012233"/>
        <n v="51081018233"/>
        <n v="51081011824"/>
        <n v="51081010175"/>
        <n v="51081014232"/>
        <n v="51081014042"/>
        <n v="51081019545"/>
        <n v="51081010464"/>
        <n v="51081017646"/>
        <n v="51081016075"/>
        <n v="51081013726"/>
        <n v="51081018476"/>
        <n v="51081011186"/>
        <n v="51081012623"/>
        <n v="51081015891"/>
        <n v="51081016553"/>
        <n v="51081014702"/>
        <n v="51081012257"/>
        <n v="51081012792"/>
        <n v="51081013108"/>
        <n v="51081011307"/>
        <n v="51081015657"/>
        <n v="51081019062"/>
        <n v="51081011579"/>
        <n v="51081012615"/>
        <n v="51081016703"/>
        <n v="51081015304"/>
        <n v="51081010997"/>
        <n v="51081018080"/>
        <n v="51081017634"/>
        <n v="51081018165"/>
        <n v="51081011607"/>
        <n v="51081010676"/>
        <n v="51081014923"/>
        <n v="51081010278"/>
        <n v="51081017450"/>
        <n v="51081011309"/>
        <n v="51081012152"/>
        <n v="51081014026"/>
        <n v="51081017245"/>
        <n v="51081016185"/>
        <n v="51081018651"/>
        <n v="51081013447"/>
        <n v="51081017066"/>
        <n v="51081016153"/>
        <n v="51081012662"/>
      </sharedItems>
    </cacheField>
    <cacheField name="FEID" numFmtId="0">
      <sharedItems containsSemiMixedTypes="0" containsString="0" containsNumber="1" containsInteger="1" minValue="510" maxValue="510"/>
    </cacheField>
    <cacheField name="Fund House ID" numFmtId="0">
      <sharedItems/>
    </cacheField>
    <cacheField name="Fund House Name" numFmtId="0">
      <sharedItems/>
    </cacheField>
    <cacheField name="Instrument Name " numFmtId="0">
      <sharedItems/>
    </cacheField>
    <cacheField name="Instrument ID" numFmtId="0">
      <sharedItems/>
    </cacheField>
    <cacheField name="Account Balance" numFmtId="0">
      <sharedItems containsNonDate="0" containsString="0" containsBlank="1"/>
    </cacheField>
    <cacheField name="Current Market Value" numFmtId="0">
      <sharedItems containsNonDate="0" containsString="0" containsBlank="1"/>
    </cacheField>
    <cacheField name="Number of Units" numFmtId="0">
      <sharedItems containsNonDate="0" containsString="0" containsBlank="1"/>
    </cacheField>
    <cacheField name="Price Per Unit" numFmtId="0">
      <sharedItems containsNonDate="0" containsString="0" containsBlank="1"/>
    </cacheField>
    <cacheField name="Stock Symbol" numFmtId="0">
      <sharedItems containsNonDate="0" containsString="0" containsBlank="1"/>
    </cacheField>
    <cacheField name="Redemption Value" numFmtId="0">
      <sharedItems containsNonDate="0" containsString="0" containsBlank="1"/>
    </cacheField>
    <cacheField name="Investment Rating" numFmtId="0">
      <sharedItems containsNonDate="0" containsString="0" containsBlank="1"/>
    </cacheField>
    <cacheField name="Risk Rating" numFmtId="0">
      <sharedItems containsNonDate="0" containsString="0" containsBlank="1"/>
    </cacheField>
    <cacheField name="Active Status" numFmtId="0">
      <sharedItems containsNonDate="0" containsString="0" containsBlank="1"/>
    </cacheField>
    <cacheField name="Last Transaction Date" numFmtId="0">
      <sharedItems containsNonDate="0" containsString="0" containsBlank="1"/>
    </cacheField>
    <cacheField name="Investment Mode" numFmtId="0">
      <sharedItems containsNonDate="0" containsString="0" containsBlank="1"/>
    </cacheField>
    <cacheField name="Initial Investment Date2" numFmtId="0">
      <sharedItems containsSemiMixedTypes="0" containsString="0" containsNumber="1" containsInteger="1" minValue="1" maxValue="500"/>
    </cacheField>
    <cacheField name="Customer ID" numFmtId="0">
      <sharedItems containsSemiMixedTypes="0" containsString="0" containsNumber="1" containsInteger="1" minValue="12356679" maxValue="99860309" count="472">
        <n v="63673239"/>
        <n v="87740337"/>
        <n v="57763600"/>
        <n v="17717464"/>
        <n v="53895078"/>
        <n v="42829536"/>
        <n v="14063402"/>
        <n v="39075875"/>
        <n v="31204932"/>
        <n v="15822232"/>
        <n v="21651834"/>
        <n v="44740171"/>
        <n v="75187223"/>
        <n v="91445898"/>
        <n v="66184260"/>
        <n v="66533832"/>
        <n v="27759214"/>
        <n v="81606907"/>
        <n v="47996318"/>
        <n v="70540616"/>
        <n v="66693780"/>
        <n v="61360834"/>
        <n v="54714829"/>
        <n v="76191408"/>
        <n v="82113593"/>
        <n v="27500382"/>
        <n v="39330481"/>
        <n v="64534767"/>
        <n v="46821413"/>
        <n v="75535919"/>
        <n v="78575520"/>
        <n v="15957522"/>
        <n v="59334450"/>
        <n v="72282112"/>
        <n v="50126800"/>
        <n v="37087861"/>
        <n v="63181525"/>
        <n v="37877427"/>
        <n v="12860942"/>
        <n v="62258904"/>
        <n v="51196073"/>
        <n v="56881545"/>
        <n v="73918356"/>
        <n v="74438837"/>
        <n v="26950635"/>
        <n v="17636302"/>
        <n v="14205448"/>
        <n v="21757840"/>
        <n v="49748143"/>
        <n v="62891788"/>
        <n v="43982267"/>
        <n v="95361954"/>
        <n v="20197556"/>
        <n v="94507597"/>
        <n v="99047267"/>
        <n v="85852966"/>
        <n v="80162316"/>
        <n v="20711967"/>
        <n v="67054310"/>
        <n v="33136023"/>
        <n v="60486493"/>
        <n v="18435787"/>
        <n v="39363243"/>
        <n v="38842416"/>
        <n v="19239291"/>
        <n v="12502878"/>
        <n v="70498863"/>
        <n v="90867734"/>
        <n v="52481702"/>
        <n v="27007929"/>
        <n v="20526993"/>
        <n v="30903451"/>
        <n v="36614603"/>
        <n v="26380108"/>
        <n v="88226489"/>
        <n v="74033540"/>
        <n v="62908420"/>
        <n v="77692281"/>
        <n v="52348929"/>
        <n v="21389405"/>
        <n v="38674699"/>
        <n v="37019724"/>
        <n v="56843392"/>
        <n v="92119088"/>
        <n v="34813413"/>
        <n v="55495084"/>
        <n v="69184575"/>
        <n v="80680183"/>
        <n v="70322641"/>
        <n v="59102561"/>
        <n v="41269781"/>
        <n v="55384094"/>
        <n v="41043962"/>
        <n v="14475266"/>
        <n v="58191558"/>
        <n v="29185972"/>
        <n v="81379252"/>
        <n v="67977079"/>
        <n v="30790106"/>
        <n v="75464607"/>
        <n v="57819213"/>
        <n v="91049771"/>
        <n v="77672500"/>
        <n v="85051895"/>
        <n v="68236660"/>
        <n v="44925197"/>
        <n v="85767998"/>
        <n v="73026686"/>
        <n v="39382274"/>
        <n v="83270950"/>
        <n v="93835930"/>
        <n v="16103512"/>
        <n v="69126224"/>
        <n v="14148083"/>
        <n v="64580408"/>
        <n v="73283193"/>
        <n v="38875982"/>
        <n v="36950474"/>
        <n v="12723918"/>
        <n v="36205302"/>
        <n v="54289024"/>
        <n v="68607830"/>
        <n v="92779590"/>
        <n v="52526615"/>
        <n v="58248526"/>
        <n v="54428442"/>
        <n v="88857927"/>
        <n v="90604652"/>
        <n v="72628891"/>
        <n v="21090187"/>
        <n v="66901062"/>
        <n v="68315572"/>
        <n v="64399112"/>
        <n v="50429370"/>
        <n v="73287116"/>
        <n v="37307730"/>
        <n v="13558037"/>
        <n v="61195859"/>
        <n v="93278589"/>
        <n v="94021993"/>
        <n v="31936883"/>
        <n v="57754277"/>
        <n v="39985434"/>
        <n v="16167884"/>
        <n v="39874757"/>
        <n v="34424467"/>
        <n v="83515845"/>
        <n v="23845292"/>
        <n v="38254785"/>
        <n v="28225336"/>
        <n v="72242774"/>
        <n v="24321805"/>
        <n v="31002263"/>
        <n v="69690610"/>
        <n v="69042291"/>
        <n v="93655596"/>
        <n v="34173306"/>
        <n v="35504194"/>
        <n v="66605518"/>
        <n v="15972874"/>
        <n v="65172320"/>
        <n v="70298462"/>
        <n v="58525256"/>
        <n v="92179895"/>
        <n v="56538768"/>
        <n v="81598802"/>
        <n v="42951732"/>
        <n v="64646017"/>
        <n v="35434016"/>
        <n v="24426776"/>
        <n v="38542882"/>
        <n v="53515843"/>
        <n v="66103339"/>
        <n v="85666602"/>
        <n v="37618465"/>
        <n v="21914672"/>
        <n v="60406704"/>
        <n v="59840687"/>
        <n v="15619834"/>
        <n v="47393377"/>
        <n v="26667202"/>
        <n v="58362172"/>
        <n v="24422589"/>
        <n v="33864318"/>
        <n v="24730456"/>
        <n v="82384753"/>
        <n v="56562835"/>
        <n v="46857273"/>
        <n v="47936892"/>
        <n v="16853971"/>
        <n v="15358264"/>
        <n v="79068231"/>
        <n v="24792984"/>
        <n v="51879402"/>
        <n v="16062127"/>
        <n v="99107034"/>
        <n v="22542457"/>
        <n v="84646994"/>
        <n v="94284238"/>
        <n v="87347871"/>
        <n v="14146373"/>
        <n v="82611166"/>
        <n v="16370317"/>
        <n v="13926193"/>
        <n v="36968166"/>
        <n v="64579091"/>
        <n v="99784195"/>
        <n v="26142550"/>
        <n v="84801731"/>
        <n v="15479410"/>
        <n v="86728788"/>
        <n v="13199725"/>
        <n v="56039336"/>
        <n v="64778433"/>
        <n v="89947612"/>
        <n v="84381111"/>
        <n v="16041590"/>
        <n v="13806114"/>
        <n v="40428848"/>
        <n v="93269887"/>
        <n v="92539798"/>
        <n v="95441195"/>
        <n v="69463496"/>
        <n v="45305735"/>
        <n v="99398103"/>
        <n v="40164993"/>
        <n v="64105759"/>
        <n v="51464832"/>
        <n v="76928539"/>
        <n v="62704975"/>
        <n v="30413507"/>
        <n v="19203814"/>
        <n v="22209359"/>
        <n v="90376818"/>
        <n v="42430598"/>
        <n v="97410353"/>
        <n v="80759058"/>
        <n v="13789861"/>
        <n v="39747507"/>
        <n v="24819214"/>
        <n v="65959870"/>
        <n v="97699434"/>
        <n v="66867961"/>
        <n v="47451087"/>
        <n v="75499539"/>
        <n v="96035633"/>
        <n v="57724029"/>
        <n v="63046488"/>
        <n v="68670576"/>
        <n v="49093621"/>
        <n v="13536489"/>
        <n v="27709427"/>
        <n v="58644827"/>
        <n v="90885648"/>
        <n v="15688839"/>
        <n v="66715035"/>
        <n v="89242965"/>
        <n v="15216819"/>
        <n v="93457194"/>
        <n v="60441149"/>
        <n v="94295633"/>
        <n v="32752665"/>
        <n v="50379369"/>
        <n v="86457376"/>
        <n v="43969403"/>
        <n v="67384046"/>
        <n v="47769696"/>
        <n v="51546795"/>
        <n v="73422965"/>
        <n v="55651391"/>
        <n v="99265154"/>
        <n v="21837191"/>
        <n v="61494718"/>
        <n v="44252977"/>
        <n v="52083279"/>
        <n v="41324367"/>
        <n v="14165532"/>
        <n v="15865857"/>
        <n v="84945079"/>
        <n v="22977463"/>
        <n v="83107388"/>
        <n v="52592632"/>
        <n v="50426705"/>
        <n v="55095120"/>
        <n v="23236368"/>
        <n v="67778644"/>
        <n v="95105055"/>
        <n v="59304479"/>
        <n v="38843175"/>
        <n v="82727280"/>
        <n v="27849080"/>
        <n v="15134537"/>
        <n v="58177889"/>
        <n v="47276233"/>
        <n v="72760869"/>
        <n v="86767548"/>
        <n v="31172727"/>
        <n v="29606380"/>
        <n v="12356679"/>
        <n v="52851653"/>
        <n v="42132963"/>
        <n v="95981360"/>
        <n v="70569513"/>
        <n v="72536119"/>
        <n v="97295493"/>
        <n v="81890607"/>
        <n v="87999023"/>
        <n v="15115514"/>
        <n v="48038097"/>
        <n v="31174108"/>
        <n v="80664345"/>
        <n v="49850878"/>
        <n v="39110897"/>
        <n v="16472218"/>
        <n v="64226951"/>
        <n v="72879365"/>
        <n v="37949110"/>
        <n v="75926962"/>
        <n v="36510680"/>
        <n v="25840532"/>
        <n v="26644552"/>
        <n v="97151423"/>
        <n v="37695258"/>
        <n v="97440171"/>
        <n v="74353526"/>
        <n v="66732980"/>
        <n v="27615271"/>
        <n v="37348040"/>
        <n v="93068628"/>
        <n v="31219179"/>
        <n v="25515725"/>
        <n v="54715422"/>
        <n v="99320037"/>
        <n v="99590545"/>
        <n v="24024380"/>
        <n v="70960409"/>
        <n v="77597159"/>
        <n v="14980529"/>
        <n v="43778076"/>
        <n v="35434979"/>
        <n v="39685606"/>
        <n v="47541604"/>
        <n v="88828544"/>
        <n v="99223698"/>
        <n v="46649726"/>
        <n v="99860309"/>
        <n v="87564520"/>
        <n v="35615390"/>
        <n v="39678450"/>
        <n v="38463962"/>
        <n v="89825125"/>
        <n v="44380500"/>
        <n v="98734855"/>
        <n v="38722198"/>
        <n v="38117614"/>
        <n v="98989799"/>
        <n v="27800617"/>
        <n v="57632307"/>
        <n v="97585420"/>
        <n v="88530907"/>
        <n v="38115378"/>
        <n v="92886898"/>
        <n v="39351414"/>
        <n v="52271345"/>
        <n v="94061498"/>
        <n v="16976849"/>
        <n v="42083192"/>
        <n v="97462279"/>
        <n v="15800395"/>
        <n v="74471163"/>
        <n v="84682385"/>
        <n v="56237095"/>
        <n v="81179423"/>
        <n v="17529118"/>
        <n v="97090906"/>
        <n v="36409791"/>
        <n v="76662343"/>
        <n v="77397845"/>
        <n v="28592355"/>
        <n v="62143642"/>
        <n v="89432669"/>
        <n v="97563810"/>
        <n v="73894404"/>
        <n v="51008354"/>
        <n v="67035296"/>
        <n v="58794198"/>
        <n v="54912817"/>
        <n v="23290550"/>
        <n v="16008378"/>
        <n v="20374866"/>
        <n v="79565882"/>
        <n v="94573911"/>
        <n v="56798468"/>
        <n v="65536420"/>
        <n v="52990048"/>
        <n v="80891771"/>
        <n v="22691007"/>
        <n v="45087285"/>
        <n v="28996736"/>
        <n v="84912833"/>
        <n v="27439342"/>
        <n v="17091614"/>
        <n v="75911106"/>
        <n v="30458776"/>
        <n v="75695155"/>
        <n v="84208235"/>
        <n v="42838548"/>
        <n v="35963129"/>
        <n v="82899424"/>
        <n v="75672912"/>
        <n v="37877675"/>
        <n v="55429555"/>
        <n v="18216697"/>
        <n v="25364656"/>
        <n v="19059168"/>
        <n v="13363431"/>
        <n v="60666590"/>
        <n v="35190822"/>
        <n v="98751850"/>
        <n v="84146308"/>
        <n v="18895081"/>
        <n v="77142966"/>
        <n v="60321866"/>
        <n v="42609079"/>
        <n v="53633413"/>
        <n v="36992603"/>
        <n v="63111138"/>
        <n v="51648211"/>
        <n v="31465770"/>
        <n v="14565691"/>
        <n v="40574115"/>
        <n v="68808414"/>
        <n v="18581421"/>
        <n v="50996906"/>
        <n v="72334894"/>
        <n v="99067710"/>
        <n v="45269758"/>
        <n v="60484542"/>
        <n v="99007730"/>
        <n v="92975038"/>
        <n v="92796505"/>
        <n v="21264677"/>
        <n v="31568542"/>
        <n v="98428527"/>
        <n v="66206521"/>
        <n v="40739311"/>
        <n v="42460850"/>
        <n v="67081149"/>
        <n v="31363928"/>
        <n v="98851220"/>
        <n v="39313232"/>
        <n v="82574119"/>
        <n v="77653474"/>
        <n v="20179865"/>
        <n v="95059904"/>
        <n v="32128265"/>
        <n v="47549085"/>
        <n v="41932557"/>
        <n v="71101295"/>
        <n v="46778647"/>
        <n v="91489088"/>
        <n v="57081427"/>
        <n v="21360879"/>
        <n v="16501725"/>
        <n v="53040553"/>
        <n v="93135884"/>
        <n v="45982650"/>
        <n v="88255825"/>
        <n v="83411989"/>
        <n v="39181338"/>
        <n v="29091904"/>
        <n v="337777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" refreshedDate="43700.03721736111" createdVersion="6" refreshedVersion="6" minRefreshableVersion="3" recordCount="503" xr:uid="{F667F560-C742-44CF-BE2B-A99FCFFA347F}">
  <cacheSource type="worksheet">
    <worksheetSource ref="C1:U504" sheet="Customer"/>
  </cacheSource>
  <cacheFields count="19">
    <cacheField name="Customer_Id" numFmtId="0">
      <sharedItems containsString="0" containsBlank="1" containsNumber="1" containsInteger="1" minValue="12356679" maxValue="99860309"/>
    </cacheField>
    <cacheField name="Bank/ FEID" numFmtId="0">
      <sharedItems containsString="0" containsBlank="1" containsNumber="1" containsInteger="1" minValue="510" maxValue="510"/>
    </cacheField>
    <cacheField name="First Name" numFmtId="0">
      <sharedItems/>
    </cacheField>
    <cacheField name="Middle Name" numFmtId="0">
      <sharedItems/>
    </cacheField>
    <cacheField name="Last Name" numFmtId="0">
      <sharedItems/>
    </cacheField>
    <cacheField name="Age" numFmtId="0">
      <sharedItems containsSemiMixedTypes="0" containsString="0" containsNumber="1" containsInteger="1" minValue="18" maxValue="94"/>
    </cacheField>
    <cacheField name="Gender" numFmtId="0">
      <sharedItems containsSemiMixedTypes="0" containsString="0" containsNumber="1" containsInteger="1" minValue="0" maxValue="1"/>
    </cacheField>
    <cacheField name="Tenure" numFmtId="0">
      <sharedItems containsSemiMixedTypes="0" containsString="0" containsNumber="1" containsInteger="1" minValue="0" maxValue="27"/>
    </cacheField>
    <cacheField name="Balance" numFmtId="0">
      <sharedItems containsSemiMixedTypes="0" containsString="0" containsNumber="1" minValue="0" maxValue="206864028.80000001"/>
    </cacheField>
    <cacheField name="NumOfProducts" numFmtId="0">
      <sharedItems containsMixedTypes="1" containsNumber="1" containsInteger="1" minValue="1" maxValue="9"/>
    </cacheField>
    <cacheField name="Occupation" numFmtId="0">
      <sharedItems containsSemiMixedTypes="0" containsString="0" containsNumber="1" containsInteger="1" minValue="1" maxValue="12"/>
    </cacheField>
    <cacheField name="Marital_Status" numFmtId="0">
      <sharedItems containsSemiMixedTypes="0" containsString="0" containsNumber="1" containsInteger="1" minValue="0" maxValue="1"/>
    </cacheField>
    <cacheField name="Family_Size" numFmtId="0">
      <sharedItems containsSemiMixedTypes="0" containsString="0" containsNumber="1" containsInteger="1" minValue="1" maxValue="8"/>
    </cacheField>
    <cacheField name="Annual Income" numFmtId="0">
      <sharedItems containsSemiMixedTypes="0" containsString="0" containsNumber="1" minValue="0" maxValue="5557294.9285714282"/>
    </cacheField>
    <cacheField name="Annual Expenses" numFmtId="0">
      <sharedItems containsSemiMixedTypes="0" containsString="0" containsNumber="1" minValue="0" maxValue="4509050.5020000003"/>
    </cacheField>
    <cacheField name="Risk Cover" numFmtId="0">
      <sharedItems containsSemiMixedTypes="0" containsString="0" containsNumber="1" minValue="0" maxValue="133376275.797626"/>
    </cacheField>
    <cacheField name="Use_Frequency" numFmtId="0">
      <sharedItems containsSemiMixedTypes="0" containsString="0" containsNumber="1" containsInteger="1" minValue="0" maxValue="15"/>
    </cacheField>
    <cacheField name="Credit Rating" numFmtId="0">
      <sharedItems containsSemiMixedTypes="0" containsString="0" containsNumber="1" containsInteger="1" minValue="301" maxValue="800"/>
    </cacheField>
    <cacheField name="RM Code" numFmtId="0">
      <sharedItems containsSemiMixedTypes="0" containsString="0" containsNumber="1" containsInteger="1" minValue="200" maxValue="215" count="16">
        <n v="203"/>
        <n v="206"/>
        <n v="207"/>
        <n v="205"/>
        <n v="213"/>
        <n v="215"/>
        <n v="204"/>
        <n v="201"/>
        <n v="202"/>
        <n v="209"/>
        <n v="200"/>
        <n v="214"/>
        <n v="208"/>
        <n v="211"/>
        <n v="212"/>
        <n v="2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" refreshedDate="43700.058411805556" createdVersion="6" refreshedVersion="6" minRefreshableVersion="3" recordCount="1525" xr:uid="{FF8096FA-847F-4810-A3C2-6ADBFD0A582D}">
  <cacheSource type="worksheet">
    <worksheetSource ref="A1:AL1526" sheet="Account"/>
  </cacheSource>
  <cacheFields count="38">
    <cacheField name="Initial Investment Date" numFmtId="0">
      <sharedItems containsSemiMixedTypes="0" containsString="0" containsNumber="1" containsInteger="1" minValue="1" maxValue="500"/>
    </cacheField>
    <cacheField name="FUND NO" numFmtId="0">
      <sharedItems containsSemiMixedTypes="0" containsString="0" containsNumber="1" containsInteger="1" minValue="1" maxValue="16"/>
    </cacheField>
    <cacheField name="Add Change Indicator" numFmtId="0">
      <sharedItems/>
    </cacheField>
    <cacheField name="Account No" numFmtId="0">
      <sharedItems containsSemiMixedTypes="0" containsString="0" containsNumber="1" containsInteger="1" minValue="51081010008" maxValue="51081019997"/>
    </cacheField>
    <cacheField name="FEID" numFmtId="0">
      <sharedItems containsSemiMixedTypes="0" containsString="0" containsNumber="1" containsInteger="1" minValue="510" maxValue="510"/>
    </cacheField>
    <cacheField name="Fund House ID" numFmtId="0">
      <sharedItems/>
    </cacheField>
    <cacheField name="Fund House Name" numFmtId="0">
      <sharedItems/>
    </cacheField>
    <cacheField name="Instrument Name " numFmtId="0">
      <sharedItems/>
    </cacheField>
    <cacheField name="Instrument ID" numFmtId="0">
      <sharedItems/>
    </cacheField>
    <cacheField name="Account Balance" numFmtId="0">
      <sharedItems containsNonDate="0" containsString="0" containsBlank="1"/>
    </cacheField>
    <cacheField name="Current Market Value" numFmtId="0">
      <sharedItems containsSemiMixedTypes="0" containsString="0" containsNumber="1" minValue="1032.73" maxValue="117542.5785"/>
    </cacheField>
    <cacheField name="Number of Units" numFmtId="0">
      <sharedItems containsNonDate="0" containsString="0" containsBlank="1"/>
    </cacheField>
    <cacheField name="Price Per Unit" numFmtId="0">
      <sharedItems containsNonDate="0" containsString="0" containsBlank="1"/>
    </cacheField>
    <cacheField name="Stock Symbol" numFmtId="0">
      <sharedItems containsSemiMixedTypes="0" containsString="0" containsNumber="1" minValue="0.25" maxValue="5"/>
    </cacheField>
    <cacheField name="Redemption Value" numFmtId="0">
      <sharedItems containsSemiMixedTypes="0" containsString="0" containsNumber="1" minValue="-11.7" maxValue="10.210000000000001"/>
    </cacheField>
    <cacheField name="Investment Rating" numFmtId="0">
      <sharedItems/>
    </cacheField>
    <cacheField name="Risk Rating" numFmtId="0">
      <sharedItems containsNonDate="0" containsString="0" containsBlank="1"/>
    </cacheField>
    <cacheField name="Active Status" numFmtId="0">
      <sharedItems/>
    </cacheField>
    <cacheField name="Last Transaction Date" numFmtId="0">
      <sharedItems containsNonDate="0" containsString="0" containsBlank="1"/>
    </cacheField>
    <cacheField name="Investment Mode" numFmtId="0">
      <sharedItems containsNonDate="0" containsString="0" containsBlank="1"/>
    </cacheField>
    <cacheField name="Initial Investment Date2" numFmtId="0">
      <sharedItems containsSemiMixedTypes="0" containsString="0" containsNumber="1" containsInteger="1" minValue="1" maxValue="500"/>
    </cacheField>
    <cacheField name="Customer ID" numFmtId="0">
      <sharedItems containsSemiMixedTypes="0" containsString="0" containsNumber="1" containsInteger="1" minValue="12356679" maxValue="99860309" count="472">
        <n v="63673239"/>
        <n v="87740337"/>
        <n v="57763600"/>
        <n v="17717464"/>
        <n v="53895078"/>
        <n v="42829536"/>
        <n v="14063402"/>
        <n v="39075875"/>
        <n v="31204932"/>
        <n v="15822232"/>
        <n v="21651834"/>
        <n v="44740171"/>
        <n v="75187223"/>
        <n v="91445898"/>
        <n v="66184260"/>
        <n v="66533832"/>
        <n v="27759214"/>
        <n v="81606907"/>
        <n v="47996318"/>
        <n v="70540616"/>
        <n v="66693780"/>
        <n v="61360834"/>
        <n v="54714829"/>
        <n v="76191408"/>
        <n v="82113593"/>
        <n v="27500382"/>
        <n v="39330481"/>
        <n v="64534767"/>
        <n v="46821413"/>
        <n v="75535919"/>
        <n v="78575520"/>
        <n v="15957522"/>
        <n v="59334450"/>
        <n v="72282112"/>
        <n v="50126800"/>
        <n v="37087861"/>
        <n v="63181525"/>
        <n v="37877427"/>
        <n v="12860942"/>
        <n v="62258904"/>
        <n v="51196073"/>
        <n v="56881545"/>
        <n v="73918356"/>
        <n v="74438837"/>
        <n v="26950635"/>
        <n v="17636302"/>
        <n v="14205448"/>
        <n v="21757840"/>
        <n v="49748143"/>
        <n v="62891788"/>
        <n v="43982267"/>
        <n v="95361954"/>
        <n v="20197556"/>
        <n v="94507597"/>
        <n v="99047267"/>
        <n v="85852966"/>
        <n v="80162316"/>
        <n v="20711967"/>
        <n v="67054310"/>
        <n v="33136023"/>
        <n v="60486493"/>
        <n v="18435787"/>
        <n v="39363243"/>
        <n v="38842416"/>
        <n v="19239291"/>
        <n v="12502878"/>
        <n v="70498863"/>
        <n v="90867734"/>
        <n v="52481702"/>
        <n v="27007929"/>
        <n v="20526993"/>
        <n v="30903451"/>
        <n v="36614603"/>
        <n v="26380108"/>
        <n v="88226489"/>
        <n v="74033540"/>
        <n v="62908420"/>
        <n v="77692281"/>
        <n v="52348929"/>
        <n v="21389405"/>
        <n v="38674699"/>
        <n v="37019724"/>
        <n v="56843392"/>
        <n v="92119088"/>
        <n v="34813413"/>
        <n v="55495084"/>
        <n v="69184575"/>
        <n v="80680183"/>
        <n v="70322641"/>
        <n v="59102561"/>
        <n v="41269781"/>
        <n v="55384094"/>
        <n v="41043962"/>
        <n v="14475266"/>
        <n v="58191558"/>
        <n v="29185972"/>
        <n v="81379252"/>
        <n v="67977079"/>
        <n v="30790106"/>
        <n v="75464607"/>
        <n v="57819213"/>
        <n v="91049771"/>
        <n v="77672500"/>
        <n v="85051895"/>
        <n v="68236660"/>
        <n v="44925197"/>
        <n v="85767998"/>
        <n v="73026686"/>
        <n v="39382274"/>
        <n v="83270950"/>
        <n v="93835930"/>
        <n v="16103512"/>
        <n v="69126224"/>
        <n v="14148083"/>
        <n v="64580408"/>
        <n v="73283193"/>
        <n v="38875982"/>
        <n v="36950474"/>
        <n v="12723918"/>
        <n v="36205302"/>
        <n v="54289024"/>
        <n v="68607830"/>
        <n v="92779590"/>
        <n v="52526615"/>
        <n v="58248526"/>
        <n v="54428442"/>
        <n v="88857927"/>
        <n v="90604652"/>
        <n v="72628891"/>
        <n v="21090187"/>
        <n v="66901062"/>
        <n v="68315572"/>
        <n v="64399112"/>
        <n v="50429370"/>
        <n v="73287116"/>
        <n v="37307730"/>
        <n v="13558037"/>
        <n v="61195859"/>
        <n v="93278589"/>
        <n v="94021993"/>
        <n v="31936883"/>
        <n v="57754277"/>
        <n v="39985434"/>
        <n v="16167884"/>
        <n v="39874757"/>
        <n v="34424467"/>
        <n v="83515845"/>
        <n v="23845292"/>
        <n v="38254785"/>
        <n v="28225336"/>
        <n v="72242774"/>
        <n v="24321805"/>
        <n v="31002263"/>
        <n v="69690610"/>
        <n v="69042291"/>
        <n v="93655596"/>
        <n v="34173306"/>
        <n v="35504194"/>
        <n v="66605518"/>
        <n v="15972874"/>
        <n v="65172320"/>
        <n v="70298462"/>
        <n v="58525256"/>
        <n v="92179895"/>
        <n v="56538768"/>
        <n v="81598802"/>
        <n v="42951732"/>
        <n v="64646017"/>
        <n v="35434016"/>
        <n v="24426776"/>
        <n v="38542882"/>
        <n v="53515843"/>
        <n v="66103339"/>
        <n v="85666602"/>
        <n v="37618465"/>
        <n v="21914672"/>
        <n v="60406704"/>
        <n v="59840687"/>
        <n v="15619834"/>
        <n v="47393377"/>
        <n v="26667202"/>
        <n v="58362172"/>
        <n v="24422589"/>
        <n v="33864318"/>
        <n v="24730456"/>
        <n v="82384753"/>
        <n v="56562835"/>
        <n v="46857273"/>
        <n v="47936892"/>
        <n v="16853971"/>
        <n v="15358264"/>
        <n v="79068231"/>
        <n v="24792984"/>
        <n v="51879402"/>
        <n v="16062127"/>
        <n v="99107034"/>
        <n v="22542457"/>
        <n v="84646994"/>
        <n v="94284238"/>
        <n v="87347871"/>
        <n v="14146373"/>
        <n v="82611166"/>
        <n v="16370317"/>
        <n v="13926193"/>
        <n v="36968166"/>
        <n v="64579091"/>
        <n v="99784195"/>
        <n v="26142550"/>
        <n v="84801731"/>
        <n v="15479410"/>
        <n v="86728788"/>
        <n v="13199725"/>
        <n v="56039336"/>
        <n v="64778433"/>
        <n v="89947612"/>
        <n v="84381111"/>
        <n v="16041590"/>
        <n v="13806114"/>
        <n v="40428848"/>
        <n v="93269887"/>
        <n v="92539798"/>
        <n v="95441195"/>
        <n v="69463496"/>
        <n v="45305735"/>
        <n v="99398103"/>
        <n v="40164993"/>
        <n v="64105759"/>
        <n v="51464832"/>
        <n v="76928539"/>
        <n v="62704975"/>
        <n v="30413507"/>
        <n v="19203814"/>
        <n v="22209359"/>
        <n v="90376818"/>
        <n v="42430598"/>
        <n v="97410353"/>
        <n v="80759058"/>
        <n v="13789861"/>
        <n v="39747507"/>
        <n v="24819214"/>
        <n v="65959870"/>
        <n v="97699434"/>
        <n v="66867961"/>
        <n v="47451087"/>
        <n v="75499539"/>
        <n v="96035633"/>
        <n v="57724029"/>
        <n v="63046488"/>
        <n v="68670576"/>
        <n v="49093621"/>
        <n v="13536489"/>
        <n v="27709427"/>
        <n v="58644827"/>
        <n v="90885648"/>
        <n v="15688839"/>
        <n v="66715035"/>
        <n v="89242965"/>
        <n v="15216819"/>
        <n v="93457194"/>
        <n v="60441149"/>
        <n v="94295633"/>
        <n v="32752665"/>
        <n v="50379369"/>
        <n v="86457376"/>
        <n v="43969403"/>
        <n v="67384046"/>
        <n v="47769696"/>
        <n v="51546795"/>
        <n v="73422965"/>
        <n v="55651391"/>
        <n v="99265154"/>
        <n v="21837191"/>
        <n v="61494718"/>
        <n v="44252977"/>
        <n v="52083279"/>
        <n v="41324367"/>
        <n v="14165532"/>
        <n v="15865857"/>
        <n v="84945079"/>
        <n v="22977463"/>
        <n v="83107388"/>
        <n v="52592632"/>
        <n v="50426705"/>
        <n v="55095120"/>
        <n v="23236368"/>
        <n v="67778644"/>
        <n v="95105055"/>
        <n v="59304479"/>
        <n v="38843175"/>
        <n v="82727280"/>
        <n v="27849080"/>
        <n v="15134537"/>
        <n v="58177889"/>
        <n v="47276233"/>
        <n v="72760869"/>
        <n v="86767548"/>
        <n v="31172727"/>
        <n v="29606380"/>
        <n v="12356679"/>
        <n v="52851653"/>
        <n v="42132963"/>
        <n v="95981360"/>
        <n v="70569513"/>
        <n v="72536119"/>
        <n v="97295493"/>
        <n v="81890607"/>
        <n v="87999023"/>
        <n v="15115514"/>
        <n v="48038097"/>
        <n v="31174108"/>
        <n v="80664345"/>
        <n v="49850878"/>
        <n v="39110897"/>
        <n v="16472218"/>
        <n v="64226951"/>
        <n v="72879365"/>
        <n v="37949110"/>
        <n v="75926962"/>
        <n v="36510680"/>
        <n v="25840532"/>
        <n v="26644552"/>
        <n v="97151423"/>
        <n v="37695258"/>
        <n v="97440171"/>
        <n v="74353526"/>
        <n v="66732980"/>
        <n v="27615271"/>
        <n v="37348040"/>
        <n v="93068628"/>
        <n v="31219179"/>
        <n v="25515725"/>
        <n v="54715422"/>
        <n v="99320037"/>
        <n v="99590545"/>
        <n v="24024380"/>
        <n v="70960409"/>
        <n v="77597159"/>
        <n v="14980529"/>
        <n v="43778076"/>
        <n v="35434979"/>
        <n v="39685606"/>
        <n v="47541604"/>
        <n v="88828544"/>
        <n v="99223698"/>
        <n v="46649726"/>
        <n v="99860309"/>
        <n v="87564520"/>
        <n v="35615390"/>
        <n v="39678450"/>
        <n v="38463962"/>
        <n v="89825125"/>
        <n v="44380500"/>
        <n v="98734855"/>
        <n v="38722198"/>
        <n v="38117614"/>
        <n v="98989799"/>
        <n v="27800617"/>
        <n v="57632307"/>
        <n v="97585420"/>
        <n v="88530907"/>
        <n v="38115378"/>
        <n v="92886898"/>
        <n v="39351414"/>
        <n v="52271345"/>
        <n v="94061498"/>
        <n v="16976849"/>
        <n v="42083192"/>
        <n v="97462279"/>
        <n v="15800395"/>
        <n v="74471163"/>
        <n v="84682385"/>
        <n v="56237095"/>
        <n v="81179423"/>
        <n v="17529118"/>
        <n v="97090906"/>
        <n v="36409791"/>
        <n v="76662343"/>
        <n v="77397845"/>
        <n v="28592355"/>
        <n v="62143642"/>
        <n v="89432669"/>
        <n v="97563810"/>
        <n v="73894404"/>
        <n v="51008354"/>
        <n v="67035296"/>
        <n v="58794198"/>
        <n v="54912817"/>
        <n v="23290550"/>
        <n v="16008378"/>
        <n v="20374866"/>
        <n v="79565882"/>
        <n v="94573911"/>
        <n v="56798468"/>
        <n v="65536420"/>
        <n v="52990048"/>
        <n v="80891771"/>
        <n v="22691007"/>
        <n v="45087285"/>
        <n v="28996736"/>
        <n v="84912833"/>
        <n v="27439342"/>
        <n v="17091614"/>
        <n v="75911106"/>
        <n v="30458776"/>
        <n v="75695155"/>
        <n v="84208235"/>
        <n v="42838548"/>
        <n v="35963129"/>
        <n v="82899424"/>
        <n v="75672912"/>
        <n v="37877675"/>
        <n v="55429555"/>
        <n v="18216697"/>
        <n v="25364656"/>
        <n v="19059168"/>
        <n v="13363431"/>
        <n v="60666590"/>
        <n v="35190822"/>
        <n v="98751850"/>
        <n v="84146308"/>
        <n v="18895081"/>
        <n v="77142966"/>
        <n v="60321866"/>
        <n v="42609079"/>
        <n v="53633413"/>
        <n v="36992603"/>
        <n v="63111138"/>
        <n v="51648211"/>
        <n v="31465770"/>
        <n v="14565691"/>
        <n v="40574115"/>
        <n v="68808414"/>
        <n v="18581421"/>
        <n v="50996906"/>
        <n v="72334894"/>
        <n v="99067710"/>
        <n v="45269758"/>
        <n v="60484542"/>
        <n v="99007730"/>
        <n v="92975038"/>
        <n v="92796505"/>
        <n v="21264677"/>
        <n v="31568542"/>
        <n v="98428527"/>
        <n v="66206521"/>
        <n v="40739311"/>
        <n v="42460850"/>
        <n v="67081149"/>
        <n v="31363928"/>
        <n v="98851220"/>
        <n v="39313232"/>
        <n v="82574119"/>
        <n v="77653474"/>
        <n v="20179865"/>
        <n v="95059904"/>
        <n v="32128265"/>
        <n v="47549085"/>
        <n v="41932557"/>
        <n v="71101295"/>
        <n v="46778647"/>
        <n v="91489088"/>
        <n v="57081427"/>
        <n v="21360879"/>
        <n v="16501725"/>
        <n v="53040553"/>
        <n v="93135884"/>
        <n v="45982650"/>
        <n v="88255825"/>
        <n v="83411989"/>
        <n v="39181338"/>
        <n v="29091904"/>
        <n v="33777714"/>
      </sharedItems>
    </cacheField>
    <cacheField name="Invested Amount" numFmtId="0">
      <sharedItems containsSemiMixedTypes="0" containsString="0" containsNumber="1" containsInteger="1" minValue="1521" maxValue="79996"/>
    </cacheField>
    <cacheField name="Redeemed Amount" numFmtId="0">
      <sharedItems containsNonDate="0" containsString="0" containsBlank="1"/>
    </cacheField>
    <cacheField name="Dividend Paid" numFmtId="0">
      <sharedItems containsNonDate="0" containsString="0" containsBlank="1"/>
    </cacheField>
    <cacheField name="Dividend Reinvested" numFmtId="0">
      <sharedItems containsNonDate="0" containsString="0" containsBlank="1"/>
    </cacheField>
    <cacheField name="Dividend Accumulated" numFmtId="0">
      <sharedItems containsNonDate="0" containsString="0" containsBlank="1"/>
    </cacheField>
    <cacheField name="Investment Class" numFmtId="0">
      <sharedItems containsNonDate="0" containsString="0" containsBlank="1"/>
    </cacheField>
    <cacheField name="Investment Sub-Cass" numFmtId="0">
      <sharedItems containsNonDate="0" containsString="0" containsBlank="1"/>
    </cacheField>
    <cacheField name="Investment Option" numFmtId="0">
      <sharedItems containsNonDate="0" containsString="0" containsBlank="1"/>
    </cacheField>
    <cacheField name="Investment Type" numFmtId="0">
      <sharedItems containsNonDate="0" containsString="0" containsBlank="1"/>
    </cacheField>
    <cacheField name="Systematic Investment" numFmtId="0">
      <sharedItems containsNonDate="0" containsString="0" containsBlank="1"/>
    </cacheField>
    <cacheField name="Interest Rate" numFmtId="0">
      <sharedItems containsNonDate="0" containsString="0" containsBlank="1"/>
    </cacheField>
    <cacheField name="Interest Rate Type" numFmtId="0">
      <sharedItems containsNonDate="0" containsString="0" containsBlank="1"/>
    </cacheField>
    <cacheField name="Currency Code" numFmtId="0">
      <sharedItems containsNonDate="0" containsString="0" containsBlank="1"/>
    </cacheField>
    <cacheField name="Days to Maturity" numFmtId="0">
      <sharedItems containsNonDate="0" containsString="0" containsBlank="1"/>
    </cacheField>
    <cacheField name="Fee to Date" numFmtId="0">
      <sharedItems containsNonDate="0" containsString="0" containsBlank="1"/>
    </cacheField>
    <cacheField name="RM Code" numFmtId="0">
      <sharedItems containsSemiMixedTypes="0" containsString="0" containsNumber="1" containsInteger="1" minValue="200" maxValue="215" count="16">
        <n v="203"/>
        <n v="206"/>
        <n v="207"/>
        <n v="205"/>
        <n v="213"/>
        <n v="215"/>
        <n v="204"/>
        <n v="201"/>
        <n v="202"/>
        <n v="209"/>
        <n v="200"/>
        <n v="214"/>
        <n v="208"/>
        <n v="211"/>
        <n v="212"/>
        <n v="2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5">
  <r>
    <n v="1"/>
    <n v="6"/>
    <s v="F"/>
    <x v="0"/>
    <n v="510"/>
    <s v="JPM"/>
    <s v="JP Morgan"/>
    <s v="JPMorgan Core Bond Fund"/>
    <s v="JPMCB"/>
    <m/>
    <m/>
    <m/>
    <m/>
    <m/>
    <m/>
    <m/>
    <m/>
    <m/>
    <m/>
    <m/>
    <n v="1"/>
    <x v="0"/>
  </r>
  <r>
    <n v="1"/>
    <n v="4"/>
    <s v="F"/>
    <x v="1"/>
    <n v="510"/>
    <s v="VGF"/>
    <s v="Vanguard Group"/>
    <s v="Vanguard High Yield Corporate Fund Investor Shares (VWEHX)"/>
    <s v="VHYCFIS"/>
    <m/>
    <m/>
    <m/>
    <m/>
    <m/>
    <m/>
    <m/>
    <m/>
    <m/>
    <m/>
    <m/>
    <n v="1"/>
    <x v="0"/>
  </r>
  <r>
    <n v="1"/>
    <n v="15"/>
    <s v="F"/>
    <x v="2"/>
    <n v="510"/>
    <s v="SSG"/>
    <s v="State Street Global Advisors"/>
    <s v="State Street Global Equity Fund"/>
    <s v="SSGE"/>
    <m/>
    <m/>
    <m/>
    <m/>
    <m/>
    <m/>
    <m/>
    <m/>
    <m/>
    <m/>
    <m/>
    <n v="1"/>
    <x v="0"/>
  </r>
  <r>
    <n v="2"/>
    <n v="11"/>
    <s v="F"/>
    <x v="3"/>
    <n v="510"/>
    <s v="PMC"/>
    <s v="PIMCO"/>
    <s v="PIMCO Global Multi-Asset A"/>
    <s v="PIMCOGMA"/>
    <m/>
    <m/>
    <m/>
    <m/>
    <m/>
    <m/>
    <m/>
    <m/>
    <m/>
    <m/>
    <m/>
    <n v="2"/>
    <x v="1"/>
  </r>
  <r>
    <n v="2"/>
    <n v="13"/>
    <s v="F"/>
    <x v="4"/>
    <n v="510"/>
    <s v="SSG"/>
    <s v="State Street Global Advisors"/>
    <s v="State Street Global Equity Fund"/>
    <s v="SSGE"/>
    <m/>
    <m/>
    <m/>
    <m/>
    <m/>
    <m/>
    <m/>
    <m/>
    <m/>
    <m/>
    <m/>
    <n v="2"/>
    <x v="1"/>
  </r>
  <r>
    <n v="2"/>
    <n v="12"/>
    <s v="F"/>
    <x v="5"/>
    <n v="510"/>
    <s v="CHS"/>
    <s v="Charles Schwab"/>
    <s v="Schwab Small-Cap Equity Fund"/>
    <s v="SSCE"/>
    <m/>
    <m/>
    <m/>
    <m/>
    <m/>
    <m/>
    <m/>
    <m/>
    <m/>
    <m/>
    <m/>
    <n v="2"/>
    <x v="1"/>
  </r>
  <r>
    <n v="3"/>
    <n v="8"/>
    <s v="F"/>
    <x v="6"/>
    <n v="510"/>
    <s v="FID"/>
    <s v="Fidelity Investments Inc."/>
    <s v="Fidelity Capital &amp; Income Fund (FAGIX)"/>
    <s v="FCIF"/>
    <m/>
    <m/>
    <m/>
    <m/>
    <m/>
    <m/>
    <m/>
    <m/>
    <m/>
    <m/>
    <m/>
    <n v="3"/>
    <x v="2"/>
  </r>
  <r>
    <n v="3"/>
    <n v="12"/>
    <s v="F"/>
    <x v="7"/>
    <n v="510"/>
    <s v="CHS"/>
    <s v="Charles Schwab"/>
    <s v="Schwab Small-Cap Equity Fund"/>
    <s v="SSCE"/>
    <m/>
    <m/>
    <m/>
    <m/>
    <m/>
    <m/>
    <m/>
    <m/>
    <m/>
    <m/>
    <m/>
    <n v="3"/>
    <x v="2"/>
  </r>
  <r>
    <n v="3"/>
    <n v="13"/>
    <s v="F"/>
    <x v="8"/>
    <n v="510"/>
    <s v="SSG"/>
    <s v="State Street Global Advisors"/>
    <s v="State Street Global Equity Fund"/>
    <s v="SSGE"/>
    <m/>
    <m/>
    <m/>
    <m/>
    <m/>
    <m/>
    <m/>
    <m/>
    <m/>
    <m/>
    <m/>
    <n v="3"/>
    <x v="2"/>
  </r>
  <r>
    <n v="3"/>
    <n v="14"/>
    <s v="F"/>
    <x v="9"/>
    <n v="510"/>
    <s v="SSG"/>
    <s v="State Street Global Advisors"/>
    <s v="State Street Global Equity Fund"/>
    <s v="SSGE"/>
    <m/>
    <m/>
    <m/>
    <m/>
    <m/>
    <m/>
    <m/>
    <m/>
    <m/>
    <m/>
    <m/>
    <n v="3"/>
    <x v="2"/>
  </r>
  <r>
    <n v="4"/>
    <n v="13"/>
    <s v="F"/>
    <x v="10"/>
    <n v="510"/>
    <s v="SSG"/>
    <s v="State Street Global Advisors"/>
    <s v="State Street Global Equity Fund"/>
    <s v="SSGE"/>
    <m/>
    <m/>
    <m/>
    <m/>
    <m/>
    <m/>
    <m/>
    <m/>
    <m/>
    <m/>
    <m/>
    <n v="4"/>
    <x v="3"/>
  </r>
  <r>
    <n v="4"/>
    <n v="5"/>
    <s v="F"/>
    <x v="11"/>
    <n v="510"/>
    <s v="FID"/>
    <s v="Fidelity Investments Inc."/>
    <s v="Fidelity Capital &amp; Income Fund (FAGIX)"/>
    <s v="FCIF"/>
    <m/>
    <m/>
    <m/>
    <m/>
    <m/>
    <m/>
    <m/>
    <m/>
    <m/>
    <m/>
    <m/>
    <n v="4"/>
    <x v="3"/>
  </r>
  <r>
    <n v="4"/>
    <n v="2"/>
    <s v="F"/>
    <x v="12"/>
    <n v="510"/>
    <s v="VGF"/>
    <s v="Vanguard Group"/>
    <s v="Vanguard High Yield Corporate Fund Investor Shares (VWEHX)"/>
    <s v="VHYCFIS"/>
    <m/>
    <m/>
    <m/>
    <m/>
    <m/>
    <m/>
    <m/>
    <m/>
    <m/>
    <m/>
    <m/>
    <n v="4"/>
    <x v="3"/>
  </r>
  <r>
    <n v="5"/>
    <n v="6"/>
    <s v="F"/>
    <x v="13"/>
    <n v="510"/>
    <s v="JPM"/>
    <s v="JP Morgan"/>
    <s v="JPMorgan Core Bond Fund"/>
    <s v="JPMCB"/>
    <m/>
    <m/>
    <m/>
    <m/>
    <m/>
    <m/>
    <m/>
    <m/>
    <m/>
    <m/>
    <m/>
    <n v="5"/>
    <x v="4"/>
  </r>
  <r>
    <n v="5"/>
    <n v="13"/>
    <s v="F"/>
    <x v="14"/>
    <n v="510"/>
    <s v="SSG"/>
    <s v="State Street Global Advisors"/>
    <s v="State Street Global Equity Fund"/>
    <s v="SSGE"/>
    <m/>
    <m/>
    <m/>
    <m/>
    <m/>
    <m/>
    <m/>
    <m/>
    <m/>
    <m/>
    <m/>
    <n v="5"/>
    <x v="4"/>
  </r>
  <r>
    <n v="6"/>
    <n v="8"/>
    <s v="F"/>
    <x v="15"/>
    <n v="510"/>
    <s v="FID"/>
    <s v="Fidelity Investments Inc."/>
    <s v="Fidelity Capital &amp; Income Fund (FAGIX)"/>
    <s v="FCIF"/>
    <m/>
    <m/>
    <m/>
    <m/>
    <m/>
    <m/>
    <m/>
    <m/>
    <m/>
    <m/>
    <m/>
    <n v="6"/>
    <x v="5"/>
  </r>
  <r>
    <n v="6"/>
    <n v="14"/>
    <s v="F"/>
    <x v="16"/>
    <n v="510"/>
    <s v="SSG"/>
    <s v="State Street Global Advisors"/>
    <s v="State Street Global Equity Fund"/>
    <s v="SSGE"/>
    <m/>
    <m/>
    <m/>
    <m/>
    <m/>
    <m/>
    <m/>
    <m/>
    <m/>
    <m/>
    <m/>
    <n v="6"/>
    <x v="5"/>
  </r>
  <r>
    <n v="6"/>
    <n v="11"/>
    <s v="F"/>
    <x v="17"/>
    <n v="510"/>
    <s v="PMC"/>
    <s v="PIMCO"/>
    <s v="PIMCO Global Multi-Asset A"/>
    <s v="PIMCOGMA"/>
    <m/>
    <m/>
    <m/>
    <m/>
    <m/>
    <m/>
    <m/>
    <m/>
    <m/>
    <m/>
    <m/>
    <n v="6"/>
    <x v="5"/>
  </r>
  <r>
    <n v="6"/>
    <n v="3"/>
    <s v="F"/>
    <x v="18"/>
    <n v="510"/>
    <s v="BRF"/>
    <s v="BlackRock Funds"/>
    <s v="BlackRock High Yield Bond Fund (BHYIX)"/>
    <s v="BRHYBF"/>
    <m/>
    <m/>
    <m/>
    <m/>
    <m/>
    <m/>
    <m/>
    <m/>
    <m/>
    <m/>
    <m/>
    <n v="6"/>
    <x v="5"/>
  </r>
  <r>
    <n v="6"/>
    <n v="12"/>
    <s v="F"/>
    <x v="19"/>
    <n v="510"/>
    <s v="CHS"/>
    <s v="Charles Schwab"/>
    <s v="Schwab Small-Cap Equity Fund"/>
    <s v="SSCE"/>
    <m/>
    <m/>
    <m/>
    <m/>
    <m/>
    <m/>
    <m/>
    <m/>
    <m/>
    <m/>
    <m/>
    <n v="6"/>
    <x v="5"/>
  </r>
  <r>
    <n v="6"/>
    <n v="7"/>
    <s v="F"/>
    <x v="20"/>
    <n v="510"/>
    <s v="PMC"/>
    <s v="PIMCO"/>
    <s v="PIMCO Global Multi-Asset A"/>
    <s v="PIMCOGMA"/>
    <m/>
    <m/>
    <m/>
    <m/>
    <m/>
    <m/>
    <m/>
    <m/>
    <m/>
    <m/>
    <m/>
    <n v="6"/>
    <x v="5"/>
  </r>
  <r>
    <n v="7"/>
    <n v="14"/>
    <s v="F"/>
    <x v="21"/>
    <n v="510"/>
    <s v="SSG"/>
    <s v="State Street Global Advisors"/>
    <s v="State Street Global Equity Fund"/>
    <s v="SSGE"/>
    <m/>
    <m/>
    <m/>
    <m/>
    <m/>
    <m/>
    <m/>
    <m/>
    <m/>
    <m/>
    <m/>
    <n v="7"/>
    <x v="6"/>
  </r>
  <r>
    <n v="7"/>
    <n v="15"/>
    <s v="F"/>
    <x v="22"/>
    <n v="510"/>
    <s v="SSG"/>
    <s v="State Street Global Advisors"/>
    <s v="State Street Global Equity Fund"/>
    <s v="SSGE"/>
    <m/>
    <m/>
    <m/>
    <m/>
    <m/>
    <m/>
    <m/>
    <m/>
    <m/>
    <m/>
    <m/>
    <n v="7"/>
    <x v="6"/>
  </r>
  <r>
    <n v="8"/>
    <n v="2"/>
    <s v="F"/>
    <x v="23"/>
    <n v="510"/>
    <s v="VGF"/>
    <s v="Vanguard Group"/>
    <s v="Vanguard High Yield Corporate Fund Investor Shares (VWEHX)"/>
    <s v="VHYCFIS"/>
    <m/>
    <m/>
    <m/>
    <m/>
    <m/>
    <m/>
    <m/>
    <m/>
    <m/>
    <m/>
    <m/>
    <n v="8"/>
    <x v="7"/>
  </r>
  <r>
    <n v="8"/>
    <n v="13"/>
    <s v="F"/>
    <x v="24"/>
    <n v="510"/>
    <s v="SSG"/>
    <s v="State Street Global Advisors"/>
    <s v="State Street Global Equity Fund"/>
    <s v="SSGE"/>
    <m/>
    <m/>
    <m/>
    <m/>
    <m/>
    <m/>
    <m/>
    <m/>
    <m/>
    <m/>
    <m/>
    <n v="8"/>
    <x v="7"/>
  </r>
  <r>
    <n v="9"/>
    <n v="11"/>
    <s v="F"/>
    <x v="25"/>
    <n v="510"/>
    <s v="PMC"/>
    <s v="PIMCO"/>
    <s v="PIMCO Global Multi-Asset A"/>
    <s v="PIMCOGMA"/>
    <m/>
    <m/>
    <m/>
    <m/>
    <m/>
    <m/>
    <m/>
    <m/>
    <m/>
    <m/>
    <m/>
    <n v="9"/>
    <x v="8"/>
  </r>
  <r>
    <n v="9"/>
    <n v="3"/>
    <s v="F"/>
    <x v="26"/>
    <n v="510"/>
    <s v="BRF"/>
    <s v="BlackRock Funds"/>
    <s v="BlackRock High Yield Bond Fund (BHYIX)"/>
    <s v="BRHYBF"/>
    <m/>
    <m/>
    <m/>
    <m/>
    <m/>
    <m/>
    <m/>
    <m/>
    <m/>
    <m/>
    <m/>
    <n v="9"/>
    <x v="8"/>
  </r>
  <r>
    <n v="10"/>
    <n v="4"/>
    <s v="F"/>
    <x v="27"/>
    <n v="510"/>
    <s v="VGF"/>
    <s v="Vanguard Group"/>
    <s v="Vanguard High Yield Corporate Fund Investor Shares (VWEHX)"/>
    <s v="VHYCFIS"/>
    <m/>
    <m/>
    <m/>
    <m/>
    <m/>
    <m/>
    <m/>
    <m/>
    <m/>
    <m/>
    <m/>
    <n v="10"/>
    <x v="9"/>
  </r>
  <r>
    <n v="10"/>
    <n v="5"/>
    <s v="F"/>
    <x v="28"/>
    <n v="510"/>
    <s v="FID"/>
    <s v="Fidelity Investments Inc."/>
    <s v="Fidelity Capital &amp; Income Fund (FAGIX)"/>
    <s v="FCIF"/>
    <m/>
    <m/>
    <m/>
    <m/>
    <m/>
    <m/>
    <m/>
    <m/>
    <m/>
    <m/>
    <m/>
    <n v="10"/>
    <x v="9"/>
  </r>
  <r>
    <n v="10"/>
    <n v="2"/>
    <s v="F"/>
    <x v="29"/>
    <n v="510"/>
    <s v="VGF"/>
    <s v="Vanguard Group"/>
    <s v="Vanguard High Yield Corporate Fund Investor Shares (VWEHX)"/>
    <s v="VHYCFIS"/>
    <m/>
    <m/>
    <m/>
    <m/>
    <m/>
    <m/>
    <m/>
    <m/>
    <m/>
    <m/>
    <m/>
    <n v="10"/>
    <x v="9"/>
  </r>
  <r>
    <n v="10"/>
    <n v="13"/>
    <s v="F"/>
    <x v="30"/>
    <n v="510"/>
    <s v="SSG"/>
    <s v="State Street Global Advisors"/>
    <s v="State Street Global Equity Fund"/>
    <s v="SSGE"/>
    <m/>
    <m/>
    <m/>
    <m/>
    <m/>
    <m/>
    <m/>
    <m/>
    <m/>
    <m/>
    <m/>
    <n v="10"/>
    <x v="9"/>
  </r>
  <r>
    <n v="10"/>
    <n v="4"/>
    <s v="F"/>
    <x v="31"/>
    <n v="510"/>
    <s v="VGF"/>
    <s v="Vanguard Group"/>
    <s v="Vanguard High Yield Corporate Fund Investor Shares (VWEHX)"/>
    <s v="VHYCFIS"/>
    <m/>
    <m/>
    <m/>
    <m/>
    <m/>
    <m/>
    <m/>
    <m/>
    <m/>
    <m/>
    <m/>
    <n v="10"/>
    <x v="9"/>
  </r>
  <r>
    <n v="10"/>
    <n v="7"/>
    <s v="F"/>
    <x v="32"/>
    <n v="510"/>
    <s v="PMC"/>
    <s v="PIMCO"/>
    <s v="PIMCO Global Multi-Asset A"/>
    <s v="PIMCOGMA"/>
    <m/>
    <m/>
    <m/>
    <m/>
    <m/>
    <m/>
    <m/>
    <m/>
    <m/>
    <m/>
    <m/>
    <n v="10"/>
    <x v="9"/>
  </r>
  <r>
    <n v="11"/>
    <n v="3"/>
    <s v="F"/>
    <x v="33"/>
    <n v="510"/>
    <s v="BRF"/>
    <s v="BlackRock Funds"/>
    <s v="BlackRock High Yield Bond Fund (BHYIX)"/>
    <s v="BRHYBF"/>
    <m/>
    <m/>
    <m/>
    <m/>
    <m/>
    <m/>
    <m/>
    <m/>
    <m/>
    <m/>
    <m/>
    <n v="11"/>
    <x v="10"/>
  </r>
  <r>
    <n v="11"/>
    <n v="2"/>
    <s v="F"/>
    <x v="34"/>
    <n v="510"/>
    <s v="VGF"/>
    <s v="Vanguard Group"/>
    <s v="Vanguard High Yield Corporate Fund Investor Shares (VWEHX)"/>
    <s v="VHYCFIS"/>
    <m/>
    <m/>
    <m/>
    <m/>
    <m/>
    <m/>
    <m/>
    <m/>
    <m/>
    <m/>
    <m/>
    <n v="11"/>
    <x v="10"/>
  </r>
  <r>
    <n v="12"/>
    <n v="5"/>
    <s v="F"/>
    <x v="35"/>
    <n v="510"/>
    <s v="FID"/>
    <s v="Fidelity Investments Inc."/>
    <s v="Fidelity Capital &amp; Income Fund (FAGIX)"/>
    <s v="FCIF"/>
    <m/>
    <m/>
    <m/>
    <m/>
    <m/>
    <m/>
    <m/>
    <m/>
    <m/>
    <m/>
    <m/>
    <n v="12"/>
    <x v="11"/>
  </r>
  <r>
    <n v="12"/>
    <n v="16"/>
    <s v="F"/>
    <x v="36"/>
    <n v="510"/>
    <s v="AMF"/>
    <s v="American Funds"/>
    <s v="American Funds Tax-Advtg Gr &amp; Inc"/>
    <s v="AFTAG"/>
    <m/>
    <m/>
    <m/>
    <m/>
    <m/>
    <m/>
    <m/>
    <m/>
    <m/>
    <m/>
    <m/>
    <n v="12"/>
    <x v="11"/>
  </r>
  <r>
    <n v="12"/>
    <n v="3"/>
    <s v="F"/>
    <x v="37"/>
    <n v="510"/>
    <s v="BRF"/>
    <s v="BlackRock Funds"/>
    <s v="BlackRock High Yield Bond Fund (BHYIX)"/>
    <s v="BRHYBF"/>
    <m/>
    <m/>
    <m/>
    <m/>
    <m/>
    <m/>
    <m/>
    <m/>
    <m/>
    <m/>
    <m/>
    <n v="12"/>
    <x v="11"/>
  </r>
  <r>
    <n v="13"/>
    <n v="16"/>
    <s v="F"/>
    <x v="38"/>
    <n v="510"/>
    <s v="AMF"/>
    <s v="American Funds"/>
    <s v="American Funds Tax-Advtg Gr &amp; Inc"/>
    <s v="AFTAG"/>
    <m/>
    <m/>
    <m/>
    <m/>
    <m/>
    <m/>
    <m/>
    <m/>
    <m/>
    <m/>
    <m/>
    <n v="13"/>
    <x v="12"/>
  </r>
  <r>
    <n v="13"/>
    <n v="6"/>
    <s v="F"/>
    <x v="39"/>
    <n v="510"/>
    <s v="JPM"/>
    <s v="JP Morgan"/>
    <s v="JPMorgan Core Bond Fund"/>
    <s v="JPMCB"/>
    <m/>
    <m/>
    <m/>
    <m/>
    <m/>
    <m/>
    <m/>
    <m/>
    <m/>
    <m/>
    <m/>
    <n v="13"/>
    <x v="12"/>
  </r>
  <r>
    <n v="13"/>
    <n v="15"/>
    <s v="F"/>
    <x v="40"/>
    <n v="510"/>
    <s v="SSG"/>
    <s v="State Street Global Advisors"/>
    <s v="State Street Global Equity Fund"/>
    <s v="SSGE"/>
    <m/>
    <m/>
    <m/>
    <m/>
    <m/>
    <m/>
    <m/>
    <m/>
    <m/>
    <m/>
    <m/>
    <n v="13"/>
    <x v="12"/>
  </r>
  <r>
    <n v="13"/>
    <n v="1"/>
    <s v="F"/>
    <x v="41"/>
    <n v="510"/>
    <s v="BRF"/>
    <s v="BlackRock Funds"/>
    <s v="BlackRock High Yield Bond Fund (BHYIX)"/>
    <s v="BRHYBF"/>
    <m/>
    <m/>
    <m/>
    <m/>
    <m/>
    <m/>
    <m/>
    <m/>
    <m/>
    <m/>
    <m/>
    <n v="13"/>
    <x v="12"/>
  </r>
  <r>
    <n v="14"/>
    <n v="10"/>
    <s v="F"/>
    <x v="42"/>
    <n v="510"/>
    <s v="PMC"/>
    <s v="PIMCO"/>
    <s v="PIMCO Global Multi-Asset A"/>
    <s v="PIMCOGMA"/>
    <m/>
    <m/>
    <m/>
    <m/>
    <m/>
    <m/>
    <m/>
    <m/>
    <m/>
    <m/>
    <m/>
    <n v="14"/>
    <x v="13"/>
  </r>
  <r>
    <n v="14"/>
    <n v="16"/>
    <s v="F"/>
    <x v="43"/>
    <n v="510"/>
    <s v="AMF"/>
    <s v="American Funds"/>
    <s v="American Funds Tax-Advtg Gr &amp; Inc"/>
    <s v="AFTAG"/>
    <m/>
    <m/>
    <m/>
    <m/>
    <m/>
    <m/>
    <m/>
    <m/>
    <m/>
    <m/>
    <m/>
    <n v="14"/>
    <x v="13"/>
  </r>
  <r>
    <n v="14"/>
    <n v="3"/>
    <s v="F"/>
    <x v="44"/>
    <n v="510"/>
    <s v="BRF"/>
    <s v="BlackRock Funds"/>
    <s v="BlackRock High Yield Bond Fund (BHYIX)"/>
    <s v="BRHYBF"/>
    <m/>
    <m/>
    <m/>
    <m/>
    <m/>
    <m/>
    <m/>
    <m/>
    <m/>
    <m/>
    <m/>
    <n v="14"/>
    <x v="13"/>
  </r>
  <r>
    <n v="15"/>
    <n v="13"/>
    <s v="F"/>
    <x v="45"/>
    <n v="510"/>
    <s v="SSG"/>
    <s v="State Street Global Advisors"/>
    <s v="State Street Global Equity Fund"/>
    <s v="SSGE"/>
    <m/>
    <m/>
    <m/>
    <m/>
    <m/>
    <m/>
    <m/>
    <m/>
    <m/>
    <m/>
    <m/>
    <n v="15"/>
    <x v="14"/>
  </r>
  <r>
    <n v="15"/>
    <n v="9"/>
    <s v="F"/>
    <x v="46"/>
    <n v="510"/>
    <s v="JPM"/>
    <s v="JP Morgan"/>
    <s v="JPMorgan Core Bond Fund"/>
    <s v="JPMCB"/>
    <m/>
    <m/>
    <m/>
    <m/>
    <m/>
    <m/>
    <m/>
    <m/>
    <m/>
    <m/>
    <m/>
    <n v="15"/>
    <x v="14"/>
  </r>
  <r>
    <n v="15"/>
    <n v="6"/>
    <s v="F"/>
    <x v="47"/>
    <n v="510"/>
    <s v="JPM"/>
    <s v="JP Morgan"/>
    <s v="JPMorgan Core Bond Fund"/>
    <s v="JPMCB"/>
    <m/>
    <m/>
    <m/>
    <m/>
    <m/>
    <m/>
    <m/>
    <m/>
    <m/>
    <m/>
    <m/>
    <n v="15"/>
    <x v="14"/>
  </r>
  <r>
    <n v="16"/>
    <n v="9"/>
    <s v="F"/>
    <x v="48"/>
    <n v="510"/>
    <s v="JPM"/>
    <s v="JP Morgan"/>
    <s v="JPMorgan Core Bond Fund"/>
    <s v="JPMCB"/>
    <m/>
    <m/>
    <m/>
    <m/>
    <m/>
    <m/>
    <m/>
    <m/>
    <m/>
    <m/>
    <m/>
    <n v="16"/>
    <x v="15"/>
  </r>
  <r>
    <n v="16"/>
    <n v="6"/>
    <s v="F"/>
    <x v="49"/>
    <n v="510"/>
    <s v="JPM"/>
    <s v="JP Morgan"/>
    <s v="JPMorgan Core Bond Fund"/>
    <s v="JPMCB"/>
    <m/>
    <m/>
    <m/>
    <m/>
    <m/>
    <m/>
    <m/>
    <m/>
    <m/>
    <m/>
    <m/>
    <n v="16"/>
    <x v="15"/>
  </r>
  <r>
    <n v="16"/>
    <n v="5"/>
    <s v="F"/>
    <x v="50"/>
    <n v="510"/>
    <s v="FID"/>
    <s v="Fidelity Investments Inc."/>
    <s v="Fidelity Capital &amp; Income Fund (FAGIX)"/>
    <s v="FCIF"/>
    <m/>
    <m/>
    <m/>
    <m/>
    <m/>
    <m/>
    <m/>
    <m/>
    <m/>
    <m/>
    <m/>
    <n v="16"/>
    <x v="15"/>
  </r>
  <r>
    <n v="16"/>
    <n v="2"/>
    <s v="F"/>
    <x v="51"/>
    <n v="510"/>
    <s v="VGF"/>
    <s v="Vanguard Group"/>
    <s v="Vanguard High Yield Corporate Fund Investor Shares (VWEHX)"/>
    <s v="VHYCFIS"/>
    <m/>
    <m/>
    <m/>
    <m/>
    <m/>
    <m/>
    <m/>
    <m/>
    <m/>
    <m/>
    <m/>
    <n v="16"/>
    <x v="15"/>
  </r>
  <r>
    <n v="17"/>
    <n v="8"/>
    <s v="F"/>
    <x v="52"/>
    <n v="510"/>
    <s v="FID"/>
    <s v="Fidelity Investments Inc."/>
    <s v="Fidelity Capital &amp; Income Fund (FAGIX)"/>
    <s v="FCIF"/>
    <m/>
    <m/>
    <m/>
    <m/>
    <m/>
    <m/>
    <m/>
    <m/>
    <m/>
    <m/>
    <m/>
    <n v="17"/>
    <x v="16"/>
  </r>
  <r>
    <n v="17"/>
    <n v="4"/>
    <s v="F"/>
    <x v="53"/>
    <n v="510"/>
    <s v="VGF"/>
    <s v="Vanguard Group"/>
    <s v="Vanguard High Yield Corporate Fund Investor Shares (VWEHX)"/>
    <s v="VHYCFIS"/>
    <m/>
    <m/>
    <m/>
    <m/>
    <m/>
    <m/>
    <m/>
    <m/>
    <m/>
    <m/>
    <m/>
    <n v="17"/>
    <x v="16"/>
  </r>
  <r>
    <n v="17"/>
    <n v="1"/>
    <s v="F"/>
    <x v="54"/>
    <n v="510"/>
    <s v="BRF"/>
    <s v="BlackRock Funds"/>
    <s v="BlackRock High Yield Bond Fund (BHYIX)"/>
    <s v="BRHYBF"/>
    <m/>
    <m/>
    <m/>
    <m/>
    <m/>
    <m/>
    <m/>
    <m/>
    <m/>
    <m/>
    <m/>
    <n v="17"/>
    <x v="16"/>
  </r>
  <r>
    <n v="18"/>
    <n v="12"/>
    <s v="F"/>
    <x v="55"/>
    <n v="510"/>
    <s v="CHS"/>
    <s v="Charles Schwab"/>
    <s v="Schwab Small-Cap Equity Fund"/>
    <s v="SSCE"/>
    <m/>
    <m/>
    <m/>
    <m/>
    <m/>
    <m/>
    <m/>
    <m/>
    <m/>
    <m/>
    <m/>
    <n v="18"/>
    <x v="17"/>
  </r>
  <r>
    <n v="18"/>
    <n v="6"/>
    <s v="F"/>
    <x v="56"/>
    <n v="510"/>
    <s v="JPM"/>
    <s v="JP Morgan"/>
    <s v="JPMorgan Core Bond Fund"/>
    <s v="JPMCB"/>
    <m/>
    <m/>
    <m/>
    <m/>
    <m/>
    <m/>
    <m/>
    <m/>
    <m/>
    <m/>
    <m/>
    <n v="18"/>
    <x v="17"/>
  </r>
  <r>
    <n v="18"/>
    <n v="5"/>
    <s v="F"/>
    <x v="57"/>
    <n v="510"/>
    <s v="FID"/>
    <s v="Fidelity Investments Inc."/>
    <s v="Fidelity Capital &amp; Income Fund (FAGIX)"/>
    <s v="FCIF"/>
    <m/>
    <m/>
    <m/>
    <m/>
    <m/>
    <m/>
    <m/>
    <m/>
    <m/>
    <m/>
    <m/>
    <n v="18"/>
    <x v="17"/>
  </r>
  <r>
    <n v="18"/>
    <n v="15"/>
    <s v="F"/>
    <x v="58"/>
    <n v="510"/>
    <s v="SSG"/>
    <s v="State Street Global Advisors"/>
    <s v="State Street Global Equity Fund"/>
    <s v="SSGE"/>
    <m/>
    <m/>
    <m/>
    <m/>
    <m/>
    <m/>
    <m/>
    <m/>
    <m/>
    <m/>
    <m/>
    <n v="18"/>
    <x v="17"/>
  </r>
  <r>
    <n v="18"/>
    <n v="1"/>
    <s v="F"/>
    <x v="59"/>
    <n v="510"/>
    <s v="BRF"/>
    <s v="BlackRock Funds"/>
    <s v="BlackRock High Yield Bond Fund (BHYIX)"/>
    <s v="BRHYBF"/>
    <m/>
    <m/>
    <m/>
    <m/>
    <m/>
    <m/>
    <m/>
    <m/>
    <m/>
    <m/>
    <m/>
    <n v="18"/>
    <x v="17"/>
  </r>
  <r>
    <n v="19"/>
    <n v="8"/>
    <s v="F"/>
    <x v="60"/>
    <n v="510"/>
    <s v="FID"/>
    <s v="Fidelity Investments Inc."/>
    <s v="Fidelity Capital &amp; Income Fund (FAGIX)"/>
    <s v="FCIF"/>
    <m/>
    <m/>
    <m/>
    <m/>
    <m/>
    <m/>
    <m/>
    <m/>
    <m/>
    <m/>
    <m/>
    <n v="19"/>
    <x v="18"/>
  </r>
  <r>
    <n v="20"/>
    <n v="11"/>
    <s v="F"/>
    <x v="61"/>
    <n v="510"/>
    <s v="PMC"/>
    <s v="PIMCO"/>
    <s v="PIMCO Global Multi-Asset A"/>
    <s v="PIMCOGMA"/>
    <m/>
    <m/>
    <m/>
    <m/>
    <m/>
    <m/>
    <m/>
    <m/>
    <m/>
    <m/>
    <m/>
    <n v="20"/>
    <x v="19"/>
  </r>
  <r>
    <n v="21"/>
    <n v="14"/>
    <s v="F"/>
    <x v="62"/>
    <n v="510"/>
    <s v="SSG"/>
    <s v="State Street Global Advisors"/>
    <s v="State Street Global Equity Fund"/>
    <s v="SSGE"/>
    <m/>
    <m/>
    <m/>
    <m/>
    <m/>
    <m/>
    <m/>
    <m/>
    <m/>
    <m/>
    <m/>
    <n v="21"/>
    <x v="20"/>
  </r>
  <r>
    <n v="21"/>
    <n v="5"/>
    <s v="F"/>
    <x v="63"/>
    <n v="510"/>
    <s v="FID"/>
    <s v="Fidelity Investments Inc."/>
    <s v="Fidelity Capital &amp; Income Fund (FAGIX)"/>
    <s v="FCIF"/>
    <m/>
    <m/>
    <m/>
    <m/>
    <m/>
    <m/>
    <m/>
    <m/>
    <m/>
    <m/>
    <m/>
    <n v="21"/>
    <x v="20"/>
  </r>
  <r>
    <n v="21"/>
    <n v="6"/>
    <s v="F"/>
    <x v="64"/>
    <n v="510"/>
    <s v="JPM"/>
    <s v="JP Morgan"/>
    <s v="JPMorgan Core Bond Fund"/>
    <s v="JPMCB"/>
    <m/>
    <m/>
    <m/>
    <m/>
    <m/>
    <m/>
    <m/>
    <m/>
    <m/>
    <m/>
    <m/>
    <n v="21"/>
    <x v="20"/>
  </r>
  <r>
    <n v="21"/>
    <n v="8"/>
    <s v="F"/>
    <x v="65"/>
    <n v="510"/>
    <s v="FID"/>
    <s v="Fidelity Investments Inc."/>
    <s v="Fidelity Capital &amp; Income Fund (FAGIX)"/>
    <s v="FCIF"/>
    <m/>
    <m/>
    <m/>
    <m/>
    <m/>
    <m/>
    <m/>
    <m/>
    <m/>
    <m/>
    <m/>
    <n v="21"/>
    <x v="20"/>
  </r>
  <r>
    <n v="22"/>
    <n v="12"/>
    <s v="F"/>
    <x v="66"/>
    <n v="510"/>
    <s v="CHS"/>
    <s v="Charles Schwab"/>
    <s v="Schwab Small-Cap Equity Fund"/>
    <s v="SSCE"/>
    <m/>
    <m/>
    <m/>
    <m/>
    <m/>
    <m/>
    <m/>
    <m/>
    <m/>
    <m/>
    <m/>
    <n v="22"/>
    <x v="21"/>
  </r>
  <r>
    <n v="22"/>
    <n v="3"/>
    <s v="F"/>
    <x v="67"/>
    <n v="510"/>
    <s v="BRF"/>
    <s v="BlackRock Funds"/>
    <s v="BlackRock High Yield Bond Fund (BHYIX)"/>
    <s v="BRHYBF"/>
    <m/>
    <m/>
    <m/>
    <m/>
    <m/>
    <m/>
    <m/>
    <m/>
    <m/>
    <m/>
    <m/>
    <n v="22"/>
    <x v="21"/>
  </r>
  <r>
    <n v="22"/>
    <n v="13"/>
    <s v="F"/>
    <x v="68"/>
    <n v="510"/>
    <s v="SSG"/>
    <s v="State Street Global Advisors"/>
    <s v="State Street Global Equity Fund"/>
    <s v="SSGE"/>
    <m/>
    <m/>
    <m/>
    <m/>
    <m/>
    <m/>
    <m/>
    <m/>
    <m/>
    <m/>
    <m/>
    <n v="22"/>
    <x v="21"/>
  </r>
  <r>
    <n v="23"/>
    <n v="5"/>
    <s v="F"/>
    <x v="69"/>
    <n v="510"/>
    <s v="FID"/>
    <s v="Fidelity Investments Inc."/>
    <s v="Fidelity Capital &amp; Income Fund (FAGIX)"/>
    <s v="FCIF"/>
    <m/>
    <m/>
    <m/>
    <m/>
    <m/>
    <m/>
    <m/>
    <m/>
    <m/>
    <m/>
    <m/>
    <n v="23"/>
    <x v="22"/>
  </r>
  <r>
    <n v="23"/>
    <n v="16"/>
    <s v="F"/>
    <x v="70"/>
    <n v="510"/>
    <s v="AMF"/>
    <s v="American Funds"/>
    <s v="American Funds Tax-Advtg Gr &amp; Inc"/>
    <s v="AFTAG"/>
    <m/>
    <m/>
    <m/>
    <m/>
    <m/>
    <m/>
    <m/>
    <m/>
    <m/>
    <m/>
    <m/>
    <n v="23"/>
    <x v="22"/>
  </r>
  <r>
    <n v="23"/>
    <n v="11"/>
    <s v="F"/>
    <x v="71"/>
    <n v="510"/>
    <s v="PMC"/>
    <s v="PIMCO"/>
    <s v="PIMCO Global Multi-Asset A"/>
    <s v="PIMCOGMA"/>
    <m/>
    <m/>
    <m/>
    <m/>
    <m/>
    <m/>
    <m/>
    <m/>
    <m/>
    <m/>
    <m/>
    <n v="23"/>
    <x v="22"/>
  </r>
  <r>
    <n v="23"/>
    <n v="16"/>
    <s v="F"/>
    <x v="72"/>
    <n v="510"/>
    <s v="AMF"/>
    <s v="American Funds"/>
    <s v="American Funds Tax-Advtg Gr &amp; Inc"/>
    <s v="AFTAG"/>
    <m/>
    <m/>
    <m/>
    <m/>
    <m/>
    <m/>
    <m/>
    <m/>
    <m/>
    <m/>
    <m/>
    <n v="23"/>
    <x v="22"/>
  </r>
  <r>
    <n v="24"/>
    <n v="4"/>
    <s v="F"/>
    <x v="73"/>
    <n v="510"/>
    <s v="VGF"/>
    <s v="Vanguard Group"/>
    <s v="Vanguard High Yield Corporate Fund Investor Shares (VWEHX)"/>
    <s v="VHYCFIS"/>
    <m/>
    <m/>
    <m/>
    <m/>
    <m/>
    <m/>
    <m/>
    <m/>
    <m/>
    <m/>
    <m/>
    <n v="24"/>
    <x v="23"/>
  </r>
  <r>
    <n v="24"/>
    <n v="8"/>
    <s v="F"/>
    <x v="74"/>
    <n v="510"/>
    <s v="FID"/>
    <s v="Fidelity Investments Inc."/>
    <s v="Fidelity Capital &amp; Income Fund (FAGIX)"/>
    <s v="FCIF"/>
    <m/>
    <m/>
    <m/>
    <m/>
    <m/>
    <m/>
    <m/>
    <m/>
    <m/>
    <m/>
    <m/>
    <n v="24"/>
    <x v="23"/>
  </r>
  <r>
    <n v="25"/>
    <n v="6"/>
    <s v="F"/>
    <x v="75"/>
    <n v="510"/>
    <s v="JPM"/>
    <s v="JP Morgan"/>
    <s v="JPMorgan Core Bond Fund"/>
    <s v="JPMCB"/>
    <m/>
    <m/>
    <m/>
    <m/>
    <m/>
    <m/>
    <m/>
    <m/>
    <m/>
    <m/>
    <m/>
    <n v="25"/>
    <x v="24"/>
  </r>
  <r>
    <n v="25"/>
    <n v="13"/>
    <s v="F"/>
    <x v="76"/>
    <n v="510"/>
    <s v="SSG"/>
    <s v="State Street Global Advisors"/>
    <s v="State Street Global Equity Fund"/>
    <s v="SSGE"/>
    <m/>
    <m/>
    <m/>
    <m/>
    <m/>
    <m/>
    <m/>
    <m/>
    <m/>
    <m/>
    <m/>
    <n v="25"/>
    <x v="24"/>
  </r>
  <r>
    <n v="25"/>
    <n v="11"/>
    <s v="F"/>
    <x v="77"/>
    <n v="510"/>
    <s v="PMC"/>
    <s v="PIMCO"/>
    <s v="PIMCO Global Multi-Asset A"/>
    <s v="PIMCOGMA"/>
    <m/>
    <m/>
    <m/>
    <m/>
    <m/>
    <m/>
    <m/>
    <m/>
    <m/>
    <m/>
    <m/>
    <n v="25"/>
    <x v="24"/>
  </r>
  <r>
    <n v="25"/>
    <n v="11"/>
    <s v="F"/>
    <x v="78"/>
    <n v="510"/>
    <s v="PMC"/>
    <s v="PIMCO"/>
    <s v="PIMCO Global Multi-Asset A"/>
    <s v="PIMCOGMA"/>
    <m/>
    <m/>
    <m/>
    <m/>
    <m/>
    <m/>
    <m/>
    <m/>
    <m/>
    <m/>
    <m/>
    <n v="25"/>
    <x v="24"/>
  </r>
  <r>
    <n v="25"/>
    <n v="6"/>
    <s v="F"/>
    <x v="79"/>
    <n v="510"/>
    <s v="JPM"/>
    <s v="JP Morgan"/>
    <s v="JPMorgan Core Bond Fund"/>
    <s v="JPMCB"/>
    <m/>
    <m/>
    <m/>
    <m/>
    <m/>
    <m/>
    <m/>
    <m/>
    <m/>
    <m/>
    <m/>
    <n v="25"/>
    <x v="24"/>
  </r>
  <r>
    <n v="25"/>
    <n v="15"/>
    <s v="F"/>
    <x v="80"/>
    <n v="510"/>
    <s v="SSG"/>
    <s v="State Street Global Advisors"/>
    <s v="State Street Global Equity Fund"/>
    <s v="SSGE"/>
    <m/>
    <m/>
    <m/>
    <m/>
    <m/>
    <m/>
    <m/>
    <m/>
    <m/>
    <m/>
    <m/>
    <n v="25"/>
    <x v="24"/>
  </r>
  <r>
    <n v="26"/>
    <n v="7"/>
    <s v="F"/>
    <x v="81"/>
    <n v="510"/>
    <s v="PMC"/>
    <s v="PIMCO"/>
    <s v="PIMCO Global Multi-Asset A"/>
    <s v="PIMCOGMA"/>
    <m/>
    <m/>
    <m/>
    <m/>
    <m/>
    <m/>
    <m/>
    <m/>
    <m/>
    <m/>
    <m/>
    <n v="26"/>
    <x v="25"/>
  </r>
  <r>
    <n v="26"/>
    <n v="1"/>
    <s v="F"/>
    <x v="82"/>
    <n v="510"/>
    <s v="BRF"/>
    <s v="BlackRock Funds"/>
    <s v="BlackRock High Yield Bond Fund (BHYIX)"/>
    <s v="BRHYBF"/>
    <m/>
    <m/>
    <m/>
    <m/>
    <m/>
    <m/>
    <m/>
    <m/>
    <m/>
    <m/>
    <m/>
    <n v="26"/>
    <x v="25"/>
  </r>
  <r>
    <n v="27"/>
    <n v="15"/>
    <s v="F"/>
    <x v="83"/>
    <n v="510"/>
    <s v="SSG"/>
    <s v="State Street Global Advisors"/>
    <s v="State Street Global Equity Fund"/>
    <s v="SSGE"/>
    <m/>
    <m/>
    <m/>
    <m/>
    <m/>
    <m/>
    <m/>
    <m/>
    <m/>
    <m/>
    <m/>
    <n v="27"/>
    <x v="26"/>
  </r>
  <r>
    <n v="28"/>
    <n v="14"/>
    <s v="F"/>
    <x v="84"/>
    <n v="510"/>
    <s v="SSG"/>
    <s v="State Street Global Advisors"/>
    <s v="State Street Global Equity Fund"/>
    <s v="SSGE"/>
    <m/>
    <m/>
    <m/>
    <m/>
    <m/>
    <m/>
    <m/>
    <m/>
    <m/>
    <m/>
    <m/>
    <n v="28"/>
    <x v="27"/>
  </r>
  <r>
    <n v="28"/>
    <n v="1"/>
    <s v="F"/>
    <x v="85"/>
    <n v="510"/>
    <s v="BRF"/>
    <s v="BlackRock Funds"/>
    <s v="BlackRock High Yield Bond Fund (BHYIX)"/>
    <s v="BRHYBF"/>
    <m/>
    <m/>
    <m/>
    <m/>
    <m/>
    <m/>
    <m/>
    <m/>
    <m/>
    <m/>
    <m/>
    <n v="28"/>
    <x v="27"/>
  </r>
  <r>
    <n v="29"/>
    <n v="8"/>
    <s v="F"/>
    <x v="86"/>
    <n v="510"/>
    <s v="FID"/>
    <s v="Fidelity Investments Inc."/>
    <s v="Fidelity Capital &amp; Income Fund (FAGIX)"/>
    <s v="FCIF"/>
    <m/>
    <m/>
    <m/>
    <m/>
    <m/>
    <m/>
    <m/>
    <m/>
    <m/>
    <m/>
    <m/>
    <n v="29"/>
    <x v="28"/>
  </r>
  <r>
    <n v="29"/>
    <n v="4"/>
    <s v="F"/>
    <x v="87"/>
    <n v="510"/>
    <s v="VGF"/>
    <s v="Vanguard Group"/>
    <s v="Vanguard High Yield Corporate Fund Investor Shares (VWEHX)"/>
    <s v="VHYCFIS"/>
    <m/>
    <m/>
    <m/>
    <m/>
    <m/>
    <m/>
    <m/>
    <m/>
    <m/>
    <m/>
    <m/>
    <n v="29"/>
    <x v="28"/>
  </r>
  <r>
    <n v="30"/>
    <n v="3"/>
    <s v="F"/>
    <x v="88"/>
    <n v="510"/>
    <s v="BRF"/>
    <s v="BlackRock Funds"/>
    <s v="BlackRock High Yield Bond Fund (BHYIX)"/>
    <s v="BRHYBF"/>
    <m/>
    <m/>
    <m/>
    <m/>
    <m/>
    <m/>
    <m/>
    <m/>
    <m/>
    <m/>
    <m/>
    <n v="30"/>
    <x v="29"/>
  </r>
  <r>
    <n v="30"/>
    <n v="11"/>
    <s v="F"/>
    <x v="89"/>
    <n v="510"/>
    <s v="PMC"/>
    <s v="PIMCO"/>
    <s v="PIMCO Global Multi-Asset A"/>
    <s v="PIMCOGMA"/>
    <m/>
    <m/>
    <m/>
    <m/>
    <m/>
    <m/>
    <m/>
    <m/>
    <m/>
    <m/>
    <m/>
    <n v="30"/>
    <x v="29"/>
  </r>
  <r>
    <n v="30"/>
    <n v="2"/>
    <s v="F"/>
    <x v="90"/>
    <n v="510"/>
    <s v="VGF"/>
    <s v="Vanguard Group"/>
    <s v="Vanguard High Yield Corporate Fund Investor Shares (VWEHX)"/>
    <s v="VHYCFIS"/>
    <m/>
    <m/>
    <m/>
    <m/>
    <m/>
    <m/>
    <m/>
    <m/>
    <m/>
    <m/>
    <m/>
    <n v="30"/>
    <x v="29"/>
  </r>
  <r>
    <n v="30"/>
    <n v="15"/>
    <s v="F"/>
    <x v="91"/>
    <n v="510"/>
    <s v="SSG"/>
    <s v="State Street Global Advisors"/>
    <s v="State Street Global Equity Fund"/>
    <s v="SSGE"/>
    <m/>
    <m/>
    <m/>
    <m/>
    <m/>
    <m/>
    <m/>
    <m/>
    <m/>
    <m/>
    <m/>
    <n v="30"/>
    <x v="29"/>
  </r>
  <r>
    <n v="30"/>
    <n v="2"/>
    <s v="F"/>
    <x v="92"/>
    <n v="510"/>
    <s v="VGF"/>
    <s v="Vanguard Group"/>
    <s v="Vanguard High Yield Corporate Fund Investor Shares (VWEHX)"/>
    <s v="VHYCFIS"/>
    <m/>
    <m/>
    <m/>
    <m/>
    <m/>
    <m/>
    <m/>
    <m/>
    <m/>
    <m/>
    <m/>
    <n v="30"/>
    <x v="29"/>
  </r>
  <r>
    <n v="30"/>
    <n v="10"/>
    <s v="F"/>
    <x v="93"/>
    <n v="510"/>
    <s v="PMC"/>
    <s v="PIMCO"/>
    <s v="PIMCO Global Multi-Asset A"/>
    <s v="PIMCOGMA"/>
    <m/>
    <m/>
    <m/>
    <m/>
    <m/>
    <m/>
    <m/>
    <m/>
    <m/>
    <m/>
    <m/>
    <n v="30"/>
    <x v="29"/>
  </r>
  <r>
    <n v="31"/>
    <n v="7"/>
    <s v="F"/>
    <x v="94"/>
    <n v="510"/>
    <s v="PMC"/>
    <s v="PIMCO"/>
    <s v="PIMCO Global Multi-Asset A"/>
    <s v="PIMCOGMA"/>
    <m/>
    <m/>
    <m/>
    <m/>
    <m/>
    <m/>
    <m/>
    <m/>
    <m/>
    <m/>
    <m/>
    <n v="31"/>
    <x v="30"/>
  </r>
  <r>
    <n v="31"/>
    <n v="5"/>
    <s v="F"/>
    <x v="95"/>
    <n v="510"/>
    <s v="FID"/>
    <s v="Fidelity Investments Inc."/>
    <s v="Fidelity Capital &amp; Income Fund (FAGIX)"/>
    <s v="FCIF"/>
    <m/>
    <m/>
    <m/>
    <m/>
    <m/>
    <m/>
    <m/>
    <m/>
    <m/>
    <m/>
    <m/>
    <n v="31"/>
    <x v="30"/>
  </r>
  <r>
    <n v="32"/>
    <n v="13"/>
    <s v="F"/>
    <x v="96"/>
    <n v="510"/>
    <s v="SSG"/>
    <s v="State Street Global Advisors"/>
    <s v="State Street Global Equity Fund"/>
    <s v="SSGE"/>
    <m/>
    <m/>
    <m/>
    <m/>
    <m/>
    <m/>
    <m/>
    <m/>
    <m/>
    <m/>
    <m/>
    <n v="32"/>
    <x v="31"/>
  </r>
  <r>
    <n v="32"/>
    <n v="5"/>
    <s v="F"/>
    <x v="97"/>
    <n v="510"/>
    <s v="FID"/>
    <s v="Fidelity Investments Inc."/>
    <s v="Fidelity Capital &amp; Income Fund (FAGIX)"/>
    <s v="FCIF"/>
    <m/>
    <m/>
    <m/>
    <m/>
    <m/>
    <m/>
    <m/>
    <m/>
    <m/>
    <m/>
    <m/>
    <n v="32"/>
    <x v="31"/>
  </r>
  <r>
    <n v="33"/>
    <n v="10"/>
    <s v="F"/>
    <x v="98"/>
    <n v="510"/>
    <s v="PMC"/>
    <s v="PIMCO"/>
    <s v="PIMCO Global Multi-Asset A"/>
    <s v="PIMCOGMA"/>
    <m/>
    <m/>
    <m/>
    <m/>
    <m/>
    <m/>
    <m/>
    <m/>
    <m/>
    <m/>
    <m/>
    <n v="33"/>
    <x v="32"/>
  </r>
  <r>
    <n v="34"/>
    <n v="14"/>
    <s v="F"/>
    <x v="99"/>
    <n v="510"/>
    <s v="SSG"/>
    <s v="State Street Global Advisors"/>
    <s v="State Street Global Equity Fund"/>
    <s v="SSGE"/>
    <m/>
    <m/>
    <m/>
    <m/>
    <m/>
    <m/>
    <m/>
    <m/>
    <m/>
    <m/>
    <m/>
    <n v="34"/>
    <x v="33"/>
  </r>
  <r>
    <n v="34"/>
    <n v="2"/>
    <s v="F"/>
    <x v="100"/>
    <n v="510"/>
    <s v="VGF"/>
    <s v="Vanguard Group"/>
    <s v="Vanguard High Yield Corporate Fund Investor Shares (VWEHX)"/>
    <s v="VHYCFIS"/>
    <m/>
    <m/>
    <m/>
    <m/>
    <m/>
    <m/>
    <m/>
    <m/>
    <m/>
    <m/>
    <m/>
    <n v="34"/>
    <x v="33"/>
  </r>
  <r>
    <n v="34"/>
    <n v="1"/>
    <s v="F"/>
    <x v="101"/>
    <n v="510"/>
    <s v="BRF"/>
    <s v="BlackRock Funds"/>
    <s v="BlackRock High Yield Bond Fund (BHYIX)"/>
    <s v="BRHYBF"/>
    <m/>
    <m/>
    <m/>
    <m/>
    <m/>
    <m/>
    <m/>
    <m/>
    <m/>
    <m/>
    <m/>
    <n v="34"/>
    <x v="33"/>
  </r>
  <r>
    <n v="34"/>
    <n v="3"/>
    <s v="F"/>
    <x v="102"/>
    <n v="510"/>
    <s v="BRF"/>
    <s v="BlackRock Funds"/>
    <s v="BlackRock High Yield Bond Fund (BHYIX)"/>
    <s v="BRHYBF"/>
    <m/>
    <m/>
    <m/>
    <m/>
    <m/>
    <m/>
    <m/>
    <m/>
    <m/>
    <m/>
    <m/>
    <n v="34"/>
    <x v="33"/>
  </r>
  <r>
    <n v="35"/>
    <n v="3"/>
    <s v="F"/>
    <x v="103"/>
    <n v="510"/>
    <s v="BRF"/>
    <s v="BlackRock Funds"/>
    <s v="BlackRock High Yield Bond Fund (BHYIX)"/>
    <s v="BRHYBF"/>
    <m/>
    <m/>
    <m/>
    <m/>
    <m/>
    <m/>
    <m/>
    <m/>
    <m/>
    <m/>
    <m/>
    <n v="35"/>
    <x v="34"/>
  </r>
  <r>
    <n v="35"/>
    <n v="4"/>
    <s v="F"/>
    <x v="104"/>
    <n v="510"/>
    <s v="VGF"/>
    <s v="Vanguard Group"/>
    <s v="Vanguard High Yield Corporate Fund Investor Shares (VWEHX)"/>
    <s v="VHYCFIS"/>
    <m/>
    <m/>
    <m/>
    <m/>
    <m/>
    <m/>
    <m/>
    <m/>
    <m/>
    <m/>
    <m/>
    <n v="35"/>
    <x v="34"/>
  </r>
  <r>
    <n v="35"/>
    <n v="11"/>
    <s v="F"/>
    <x v="105"/>
    <n v="510"/>
    <s v="PMC"/>
    <s v="PIMCO"/>
    <s v="PIMCO Global Multi-Asset A"/>
    <s v="PIMCOGMA"/>
    <m/>
    <m/>
    <m/>
    <m/>
    <m/>
    <m/>
    <m/>
    <m/>
    <m/>
    <m/>
    <m/>
    <n v="35"/>
    <x v="34"/>
  </r>
  <r>
    <n v="36"/>
    <n v="5"/>
    <s v="F"/>
    <x v="106"/>
    <n v="510"/>
    <s v="FID"/>
    <s v="Fidelity Investments Inc."/>
    <s v="Fidelity Capital &amp; Income Fund (FAGIX)"/>
    <s v="FCIF"/>
    <m/>
    <m/>
    <m/>
    <m/>
    <m/>
    <m/>
    <m/>
    <m/>
    <m/>
    <m/>
    <m/>
    <n v="36"/>
    <x v="35"/>
  </r>
  <r>
    <n v="36"/>
    <n v="16"/>
    <s v="F"/>
    <x v="107"/>
    <n v="510"/>
    <s v="AMF"/>
    <s v="American Funds"/>
    <s v="American Funds Tax-Advtg Gr &amp; Inc"/>
    <s v="AFTAG"/>
    <m/>
    <m/>
    <m/>
    <m/>
    <m/>
    <m/>
    <m/>
    <m/>
    <m/>
    <m/>
    <m/>
    <n v="36"/>
    <x v="35"/>
  </r>
  <r>
    <n v="36"/>
    <n v="2"/>
    <s v="F"/>
    <x v="108"/>
    <n v="510"/>
    <s v="VGF"/>
    <s v="Vanguard Group"/>
    <s v="Vanguard High Yield Corporate Fund Investor Shares (VWEHX)"/>
    <s v="VHYCFIS"/>
    <m/>
    <m/>
    <m/>
    <m/>
    <m/>
    <m/>
    <m/>
    <m/>
    <m/>
    <m/>
    <m/>
    <n v="36"/>
    <x v="35"/>
  </r>
  <r>
    <n v="36"/>
    <n v="6"/>
    <s v="F"/>
    <x v="109"/>
    <n v="510"/>
    <s v="JPM"/>
    <s v="JP Morgan"/>
    <s v="JPMorgan Core Bond Fund"/>
    <s v="JPMCB"/>
    <m/>
    <m/>
    <m/>
    <m/>
    <m/>
    <m/>
    <m/>
    <m/>
    <m/>
    <m/>
    <m/>
    <n v="36"/>
    <x v="35"/>
  </r>
  <r>
    <n v="36"/>
    <n v="11"/>
    <s v="F"/>
    <x v="110"/>
    <n v="510"/>
    <s v="PMC"/>
    <s v="PIMCO"/>
    <s v="PIMCO Global Multi-Asset A"/>
    <s v="PIMCOGMA"/>
    <m/>
    <m/>
    <m/>
    <m/>
    <m/>
    <m/>
    <m/>
    <m/>
    <m/>
    <m/>
    <m/>
    <n v="36"/>
    <x v="35"/>
  </r>
  <r>
    <n v="37"/>
    <n v="9"/>
    <s v="F"/>
    <x v="111"/>
    <n v="510"/>
    <s v="JPM"/>
    <s v="JP Morgan"/>
    <s v="JPMorgan Core Bond Fund"/>
    <s v="JPMCB"/>
    <m/>
    <m/>
    <m/>
    <m/>
    <m/>
    <m/>
    <m/>
    <m/>
    <m/>
    <m/>
    <m/>
    <n v="37"/>
    <x v="36"/>
  </r>
  <r>
    <n v="37"/>
    <n v="2"/>
    <s v="F"/>
    <x v="112"/>
    <n v="510"/>
    <s v="VGF"/>
    <s v="Vanguard Group"/>
    <s v="Vanguard High Yield Corporate Fund Investor Shares (VWEHX)"/>
    <s v="VHYCFIS"/>
    <m/>
    <m/>
    <m/>
    <m/>
    <m/>
    <m/>
    <m/>
    <m/>
    <m/>
    <m/>
    <m/>
    <n v="37"/>
    <x v="36"/>
  </r>
  <r>
    <n v="37"/>
    <n v="8"/>
    <s v="F"/>
    <x v="113"/>
    <n v="510"/>
    <s v="FID"/>
    <s v="Fidelity Investments Inc."/>
    <s v="Fidelity Capital &amp; Income Fund (FAGIX)"/>
    <s v="FCIF"/>
    <m/>
    <m/>
    <m/>
    <m/>
    <m/>
    <m/>
    <m/>
    <m/>
    <m/>
    <m/>
    <m/>
    <n v="37"/>
    <x v="36"/>
  </r>
  <r>
    <n v="37"/>
    <n v="1"/>
    <s v="F"/>
    <x v="114"/>
    <n v="510"/>
    <s v="BRF"/>
    <s v="BlackRock Funds"/>
    <s v="BlackRock High Yield Bond Fund (BHYIX)"/>
    <s v="BRHYBF"/>
    <m/>
    <m/>
    <m/>
    <m/>
    <m/>
    <m/>
    <m/>
    <m/>
    <m/>
    <m/>
    <m/>
    <n v="37"/>
    <x v="36"/>
  </r>
  <r>
    <n v="38"/>
    <n v="4"/>
    <s v="F"/>
    <x v="115"/>
    <n v="510"/>
    <s v="VGF"/>
    <s v="Vanguard Group"/>
    <s v="Vanguard High Yield Corporate Fund Investor Shares (VWEHX)"/>
    <s v="VHYCFIS"/>
    <m/>
    <m/>
    <m/>
    <m/>
    <m/>
    <m/>
    <m/>
    <m/>
    <m/>
    <m/>
    <m/>
    <n v="38"/>
    <x v="37"/>
  </r>
  <r>
    <n v="38"/>
    <n v="8"/>
    <s v="F"/>
    <x v="116"/>
    <n v="510"/>
    <s v="FID"/>
    <s v="Fidelity Investments Inc."/>
    <s v="Fidelity Capital &amp; Income Fund (FAGIX)"/>
    <s v="FCIF"/>
    <m/>
    <m/>
    <m/>
    <m/>
    <m/>
    <m/>
    <m/>
    <m/>
    <m/>
    <m/>
    <m/>
    <n v="38"/>
    <x v="37"/>
  </r>
  <r>
    <n v="38"/>
    <n v="6"/>
    <s v="F"/>
    <x v="117"/>
    <n v="510"/>
    <s v="JPM"/>
    <s v="JP Morgan"/>
    <s v="JPMorgan Core Bond Fund"/>
    <s v="JPMCB"/>
    <m/>
    <m/>
    <m/>
    <m/>
    <m/>
    <m/>
    <m/>
    <m/>
    <m/>
    <m/>
    <m/>
    <n v="38"/>
    <x v="37"/>
  </r>
  <r>
    <n v="38"/>
    <n v="4"/>
    <s v="F"/>
    <x v="118"/>
    <n v="510"/>
    <s v="VGF"/>
    <s v="Vanguard Group"/>
    <s v="Vanguard High Yield Corporate Fund Investor Shares (VWEHX)"/>
    <s v="VHYCFIS"/>
    <m/>
    <m/>
    <m/>
    <m/>
    <m/>
    <m/>
    <m/>
    <m/>
    <m/>
    <m/>
    <m/>
    <n v="38"/>
    <x v="37"/>
  </r>
  <r>
    <n v="38"/>
    <n v="12"/>
    <s v="F"/>
    <x v="119"/>
    <n v="510"/>
    <s v="CHS"/>
    <s v="Charles Schwab"/>
    <s v="Schwab Small-Cap Equity Fund"/>
    <s v="SSCE"/>
    <m/>
    <m/>
    <m/>
    <m/>
    <m/>
    <m/>
    <m/>
    <m/>
    <m/>
    <m/>
    <m/>
    <n v="38"/>
    <x v="37"/>
  </r>
  <r>
    <n v="38"/>
    <n v="2"/>
    <s v="F"/>
    <x v="120"/>
    <n v="510"/>
    <s v="VGF"/>
    <s v="Vanguard Group"/>
    <s v="Vanguard High Yield Corporate Fund Investor Shares (VWEHX)"/>
    <s v="VHYCFIS"/>
    <m/>
    <m/>
    <m/>
    <m/>
    <m/>
    <m/>
    <m/>
    <m/>
    <m/>
    <m/>
    <m/>
    <n v="38"/>
    <x v="37"/>
  </r>
  <r>
    <n v="39"/>
    <n v="4"/>
    <s v="F"/>
    <x v="121"/>
    <n v="510"/>
    <s v="VGF"/>
    <s v="Vanguard Group"/>
    <s v="Vanguard High Yield Corporate Fund Investor Shares (VWEHX)"/>
    <s v="VHYCFIS"/>
    <m/>
    <m/>
    <m/>
    <m/>
    <m/>
    <m/>
    <m/>
    <m/>
    <m/>
    <m/>
    <m/>
    <n v="39"/>
    <x v="38"/>
  </r>
  <r>
    <n v="39"/>
    <n v="5"/>
    <s v="F"/>
    <x v="122"/>
    <n v="510"/>
    <s v="FID"/>
    <s v="Fidelity Investments Inc."/>
    <s v="Fidelity Capital &amp; Income Fund (FAGIX)"/>
    <s v="FCIF"/>
    <m/>
    <m/>
    <m/>
    <m/>
    <m/>
    <m/>
    <m/>
    <m/>
    <m/>
    <m/>
    <m/>
    <n v="39"/>
    <x v="38"/>
  </r>
  <r>
    <n v="39"/>
    <n v="8"/>
    <s v="F"/>
    <x v="123"/>
    <n v="510"/>
    <s v="FID"/>
    <s v="Fidelity Investments Inc."/>
    <s v="Fidelity Capital &amp; Income Fund (FAGIX)"/>
    <s v="FCIF"/>
    <m/>
    <m/>
    <m/>
    <m/>
    <m/>
    <m/>
    <m/>
    <m/>
    <m/>
    <m/>
    <m/>
    <n v="39"/>
    <x v="38"/>
  </r>
  <r>
    <n v="39"/>
    <n v="6"/>
    <s v="F"/>
    <x v="124"/>
    <n v="510"/>
    <s v="JPM"/>
    <s v="JP Morgan"/>
    <s v="JPMorgan Core Bond Fund"/>
    <s v="JPMCB"/>
    <m/>
    <m/>
    <m/>
    <m/>
    <m/>
    <m/>
    <m/>
    <m/>
    <m/>
    <m/>
    <m/>
    <n v="39"/>
    <x v="38"/>
  </r>
  <r>
    <n v="39"/>
    <n v="2"/>
    <s v="F"/>
    <x v="125"/>
    <n v="510"/>
    <s v="VGF"/>
    <s v="Vanguard Group"/>
    <s v="Vanguard High Yield Corporate Fund Investor Shares (VWEHX)"/>
    <s v="VHYCFIS"/>
    <m/>
    <m/>
    <m/>
    <m/>
    <m/>
    <m/>
    <m/>
    <m/>
    <m/>
    <m/>
    <m/>
    <n v="39"/>
    <x v="38"/>
  </r>
  <r>
    <n v="39"/>
    <n v="11"/>
    <s v="F"/>
    <x v="126"/>
    <n v="510"/>
    <s v="PMC"/>
    <s v="PIMCO"/>
    <s v="PIMCO Global Multi-Asset A"/>
    <s v="PIMCOGMA"/>
    <m/>
    <m/>
    <m/>
    <m/>
    <m/>
    <m/>
    <m/>
    <m/>
    <m/>
    <m/>
    <m/>
    <n v="39"/>
    <x v="38"/>
  </r>
  <r>
    <n v="40"/>
    <n v="8"/>
    <s v="F"/>
    <x v="127"/>
    <n v="510"/>
    <s v="FID"/>
    <s v="Fidelity Investments Inc."/>
    <s v="Fidelity Capital &amp; Income Fund (FAGIX)"/>
    <s v="FCIF"/>
    <m/>
    <m/>
    <m/>
    <m/>
    <m/>
    <m/>
    <m/>
    <m/>
    <m/>
    <m/>
    <m/>
    <n v="40"/>
    <x v="39"/>
  </r>
  <r>
    <n v="40"/>
    <n v="10"/>
    <s v="F"/>
    <x v="128"/>
    <n v="510"/>
    <s v="PMC"/>
    <s v="PIMCO"/>
    <s v="PIMCO Global Multi-Asset A"/>
    <s v="PIMCOGMA"/>
    <m/>
    <m/>
    <m/>
    <m/>
    <m/>
    <m/>
    <m/>
    <m/>
    <m/>
    <m/>
    <m/>
    <n v="40"/>
    <x v="39"/>
  </r>
  <r>
    <n v="41"/>
    <n v="1"/>
    <s v="F"/>
    <x v="129"/>
    <n v="510"/>
    <s v="BRF"/>
    <s v="BlackRock Funds"/>
    <s v="BlackRock High Yield Bond Fund (BHYIX)"/>
    <s v="BRHYBF"/>
    <m/>
    <m/>
    <m/>
    <m/>
    <m/>
    <m/>
    <m/>
    <m/>
    <m/>
    <m/>
    <m/>
    <n v="41"/>
    <x v="40"/>
  </r>
  <r>
    <n v="41"/>
    <n v="8"/>
    <s v="F"/>
    <x v="130"/>
    <n v="510"/>
    <s v="FID"/>
    <s v="Fidelity Investments Inc."/>
    <s v="Fidelity Capital &amp; Income Fund (FAGIX)"/>
    <s v="FCIF"/>
    <m/>
    <m/>
    <m/>
    <m/>
    <m/>
    <m/>
    <m/>
    <m/>
    <m/>
    <m/>
    <m/>
    <n v="41"/>
    <x v="40"/>
  </r>
  <r>
    <n v="41"/>
    <n v="14"/>
    <s v="F"/>
    <x v="131"/>
    <n v="510"/>
    <s v="SSG"/>
    <s v="State Street Global Advisors"/>
    <s v="State Street Global Equity Fund"/>
    <s v="SSGE"/>
    <m/>
    <m/>
    <m/>
    <m/>
    <m/>
    <m/>
    <m/>
    <m/>
    <m/>
    <m/>
    <m/>
    <n v="41"/>
    <x v="40"/>
  </r>
  <r>
    <n v="42"/>
    <n v="7"/>
    <s v="F"/>
    <x v="132"/>
    <n v="510"/>
    <s v="PMC"/>
    <s v="PIMCO"/>
    <s v="PIMCO Global Multi-Asset A"/>
    <s v="PIMCOGMA"/>
    <m/>
    <m/>
    <m/>
    <m/>
    <m/>
    <m/>
    <m/>
    <m/>
    <m/>
    <m/>
    <m/>
    <n v="42"/>
    <x v="41"/>
  </r>
  <r>
    <n v="42"/>
    <n v="8"/>
    <s v="F"/>
    <x v="133"/>
    <n v="510"/>
    <s v="FID"/>
    <s v="Fidelity Investments Inc."/>
    <s v="Fidelity Capital &amp; Income Fund (FAGIX)"/>
    <s v="FCIF"/>
    <m/>
    <m/>
    <m/>
    <m/>
    <m/>
    <m/>
    <m/>
    <m/>
    <m/>
    <m/>
    <m/>
    <n v="42"/>
    <x v="41"/>
  </r>
  <r>
    <n v="42"/>
    <n v="11"/>
    <s v="F"/>
    <x v="134"/>
    <n v="510"/>
    <s v="PMC"/>
    <s v="PIMCO"/>
    <s v="PIMCO Global Multi-Asset A"/>
    <s v="PIMCOGMA"/>
    <m/>
    <m/>
    <m/>
    <m/>
    <m/>
    <m/>
    <m/>
    <m/>
    <m/>
    <m/>
    <m/>
    <n v="42"/>
    <x v="41"/>
  </r>
  <r>
    <n v="42"/>
    <n v="14"/>
    <s v="F"/>
    <x v="135"/>
    <n v="510"/>
    <s v="SSG"/>
    <s v="State Street Global Advisors"/>
    <s v="State Street Global Equity Fund"/>
    <s v="SSGE"/>
    <m/>
    <m/>
    <m/>
    <m/>
    <m/>
    <m/>
    <m/>
    <m/>
    <m/>
    <m/>
    <m/>
    <n v="42"/>
    <x v="41"/>
  </r>
  <r>
    <n v="42"/>
    <n v="7"/>
    <s v="F"/>
    <x v="136"/>
    <n v="510"/>
    <s v="PMC"/>
    <s v="PIMCO"/>
    <s v="PIMCO Global Multi-Asset A"/>
    <s v="PIMCOGMA"/>
    <m/>
    <m/>
    <m/>
    <m/>
    <m/>
    <m/>
    <m/>
    <m/>
    <m/>
    <m/>
    <m/>
    <n v="42"/>
    <x v="41"/>
  </r>
  <r>
    <n v="43"/>
    <n v="8"/>
    <s v="F"/>
    <x v="137"/>
    <n v="510"/>
    <s v="FID"/>
    <s v="Fidelity Investments Inc."/>
    <s v="Fidelity Capital &amp; Income Fund (FAGIX)"/>
    <s v="FCIF"/>
    <m/>
    <m/>
    <m/>
    <m/>
    <m/>
    <m/>
    <m/>
    <m/>
    <m/>
    <m/>
    <m/>
    <n v="43"/>
    <x v="42"/>
  </r>
  <r>
    <n v="43"/>
    <n v="5"/>
    <s v="F"/>
    <x v="138"/>
    <n v="510"/>
    <s v="FID"/>
    <s v="Fidelity Investments Inc."/>
    <s v="Fidelity Capital &amp; Income Fund (FAGIX)"/>
    <s v="FCIF"/>
    <m/>
    <m/>
    <m/>
    <m/>
    <m/>
    <m/>
    <m/>
    <m/>
    <m/>
    <m/>
    <m/>
    <n v="43"/>
    <x v="42"/>
  </r>
  <r>
    <n v="43"/>
    <n v="4"/>
    <s v="F"/>
    <x v="139"/>
    <n v="510"/>
    <s v="VGF"/>
    <s v="Vanguard Group"/>
    <s v="Vanguard High Yield Corporate Fund Investor Shares (VWEHX)"/>
    <s v="VHYCFIS"/>
    <m/>
    <m/>
    <m/>
    <m/>
    <m/>
    <m/>
    <m/>
    <m/>
    <m/>
    <m/>
    <m/>
    <n v="43"/>
    <x v="42"/>
  </r>
  <r>
    <n v="43"/>
    <n v="4"/>
    <s v="F"/>
    <x v="140"/>
    <n v="510"/>
    <s v="VGF"/>
    <s v="Vanguard Group"/>
    <s v="Vanguard High Yield Corporate Fund Investor Shares (VWEHX)"/>
    <s v="VHYCFIS"/>
    <m/>
    <m/>
    <m/>
    <m/>
    <m/>
    <m/>
    <m/>
    <m/>
    <m/>
    <m/>
    <m/>
    <n v="43"/>
    <x v="42"/>
  </r>
  <r>
    <n v="43"/>
    <n v="7"/>
    <s v="F"/>
    <x v="141"/>
    <n v="510"/>
    <s v="PMC"/>
    <s v="PIMCO"/>
    <s v="PIMCO Global Multi-Asset A"/>
    <s v="PIMCOGMA"/>
    <m/>
    <m/>
    <m/>
    <m/>
    <m/>
    <m/>
    <m/>
    <m/>
    <m/>
    <m/>
    <m/>
    <n v="43"/>
    <x v="42"/>
  </r>
  <r>
    <n v="44"/>
    <n v="1"/>
    <s v="F"/>
    <x v="142"/>
    <n v="510"/>
    <s v="BRF"/>
    <s v="BlackRock Funds"/>
    <s v="BlackRock High Yield Bond Fund (BHYIX)"/>
    <s v="BRHYBF"/>
    <m/>
    <m/>
    <m/>
    <m/>
    <m/>
    <m/>
    <m/>
    <m/>
    <m/>
    <m/>
    <m/>
    <n v="44"/>
    <x v="43"/>
  </r>
  <r>
    <n v="44"/>
    <n v="10"/>
    <s v="F"/>
    <x v="143"/>
    <n v="510"/>
    <s v="PMC"/>
    <s v="PIMCO"/>
    <s v="PIMCO Global Multi-Asset A"/>
    <s v="PIMCOGMA"/>
    <m/>
    <m/>
    <m/>
    <m/>
    <m/>
    <m/>
    <m/>
    <m/>
    <m/>
    <m/>
    <m/>
    <n v="44"/>
    <x v="43"/>
  </r>
  <r>
    <n v="45"/>
    <n v="2"/>
    <s v="F"/>
    <x v="144"/>
    <n v="510"/>
    <s v="VGF"/>
    <s v="Vanguard Group"/>
    <s v="Vanguard High Yield Corporate Fund Investor Shares (VWEHX)"/>
    <s v="VHYCFIS"/>
    <m/>
    <m/>
    <m/>
    <m/>
    <m/>
    <m/>
    <m/>
    <m/>
    <m/>
    <m/>
    <m/>
    <n v="45"/>
    <x v="44"/>
  </r>
  <r>
    <n v="45"/>
    <n v="12"/>
    <s v="F"/>
    <x v="145"/>
    <n v="510"/>
    <s v="CHS"/>
    <s v="Charles Schwab"/>
    <s v="Schwab Small-Cap Equity Fund"/>
    <s v="SSCE"/>
    <m/>
    <m/>
    <m/>
    <m/>
    <m/>
    <m/>
    <m/>
    <m/>
    <m/>
    <m/>
    <m/>
    <n v="45"/>
    <x v="44"/>
  </r>
  <r>
    <n v="45"/>
    <n v="3"/>
    <s v="F"/>
    <x v="146"/>
    <n v="510"/>
    <s v="BRF"/>
    <s v="BlackRock Funds"/>
    <s v="BlackRock High Yield Bond Fund (BHYIX)"/>
    <s v="BRHYBF"/>
    <m/>
    <m/>
    <m/>
    <m/>
    <m/>
    <m/>
    <m/>
    <m/>
    <m/>
    <m/>
    <m/>
    <n v="45"/>
    <x v="44"/>
  </r>
  <r>
    <n v="45"/>
    <n v="3"/>
    <s v="F"/>
    <x v="147"/>
    <n v="510"/>
    <s v="BRF"/>
    <s v="BlackRock Funds"/>
    <s v="BlackRock High Yield Bond Fund (BHYIX)"/>
    <s v="BRHYBF"/>
    <m/>
    <m/>
    <m/>
    <m/>
    <m/>
    <m/>
    <m/>
    <m/>
    <m/>
    <m/>
    <m/>
    <n v="45"/>
    <x v="44"/>
  </r>
  <r>
    <n v="45"/>
    <n v="12"/>
    <s v="F"/>
    <x v="148"/>
    <n v="510"/>
    <s v="CHS"/>
    <s v="Charles Schwab"/>
    <s v="Schwab Small-Cap Equity Fund"/>
    <s v="SSCE"/>
    <m/>
    <m/>
    <m/>
    <m/>
    <m/>
    <m/>
    <m/>
    <m/>
    <m/>
    <m/>
    <m/>
    <n v="45"/>
    <x v="44"/>
  </r>
  <r>
    <n v="46"/>
    <n v="4"/>
    <s v="F"/>
    <x v="149"/>
    <n v="510"/>
    <s v="VGF"/>
    <s v="Vanguard Group"/>
    <s v="Vanguard High Yield Corporate Fund Investor Shares (VWEHX)"/>
    <s v="VHYCFIS"/>
    <m/>
    <m/>
    <m/>
    <m/>
    <m/>
    <m/>
    <m/>
    <m/>
    <m/>
    <m/>
    <m/>
    <n v="46"/>
    <x v="45"/>
  </r>
  <r>
    <n v="46"/>
    <n v="13"/>
    <s v="F"/>
    <x v="150"/>
    <n v="510"/>
    <s v="SSG"/>
    <s v="State Street Global Advisors"/>
    <s v="State Street Global Equity Fund"/>
    <s v="SSGE"/>
    <m/>
    <m/>
    <m/>
    <m/>
    <m/>
    <m/>
    <m/>
    <m/>
    <m/>
    <m/>
    <m/>
    <n v="46"/>
    <x v="45"/>
  </r>
  <r>
    <n v="47"/>
    <n v="5"/>
    <s v="F"/>
    <x v="151"/>
    <n v="510"/>
    <s v="FID"/>
    <s v="Fidelity Investments Inc."/>
    <s v="Fidelity Capital &amp; Income Fund (FAGIX)"/>
    <s v="FCIF"/>
    <m/>
    <m/>
    <m/>
    <m/>
    <m/>
    <m/>
    <m/>
    <m/>
    <m/>
    <m/>
    <m/>
    <n v="47"/>
    <x v="46"/>
  </r>
  <r>
    <n v="48"/>
    <n v="2"/>
    <s v="F"/>
    <x v="152"/>
    <n v="510"/>
    <s v="VGF"/>
    <s v="Vanguard Group"/>
    <s v="Vanguard High Yield Corporate Fund Investor Shares (VWEHX)"/>
    <s v="VHYCFIS"/>
    <m/>
    <m/>
    <m/>
    <m/>
    <m/>
    <m/>
    <m/>
    <m/>
    <m/>
    <m/>
    <m/>
    <n v="48"/>
    <x v="47"/>
  </r>
  <r>
    <n v="48"/>
    <n v="1"/>
    <s v="F"/>
    <x v="153"/>
    <n v="510"/>
    <s v="BRF"/>
    <s v="BlackRock Funds"/>
    <s v="BlackRock High Yield Bond Fund (BHYIX)"/>
    <s v="BRHYBF"/>
    <m/>
    <m/>
    <m/>
    <m/>
    <m/>
    <m/>
    <m/>
    <m/>
    <m/>
    <m/>
    <m/>
    <n v="48"/>
    <x v="47"/>
  </r>
  <r>
    <n v="48"/>
    <n v="4"/>
    <s v="F"/>
    <x v="154"/>
    <n v="510"/>
    <s v="VGF"/>
    <s v="Vanguard Group"/>
    <s v="Vanguard High Yield Corporate Fund Investor Shares (VWEHX)"/>
    <s v="VHYCFIS"/>
    <m/>
    <m/>
    <m/>
    <m/>
    <m/>
    <m/>
    <m/>
    <m/>
    <m/>
    <m/>
    <m/>
    <n v="48"/>
    <x v="47"/>
  </r>
  <r>
    <n v="49"/>
    <n v="2"/>
    <s v="F"/>
    <x v="155"/>
    <n v="510"/>
    <s v="VGF"/>
    <s v="Vanguard Group"/>
    <s v="Vanguard High Yield Corporate Fund Investor Shares (VWEHX)"/>
    <s v="VHYCFIS"/>
    <m/>
    <m/>
    <m/>
    <m/>
    <m/>
    <m/>
    <m/>
    <m/>
    <m/>
    <m/>
    <m/>
    <n v="49"/>
    <x v="48"/>
  </r>
  <r>
    <n v="49"/>
    <n v="6"/>
    <s v="F"/>
    <x v="156"/>
    <n v="510"/>
    <s v="JPM"/>
    <s v="JP Morgan"/>
    <s v="JPMorgan Core Bond Fund"/>
    <s v="JPMCB"/>
    <m/>
    <m/>
    <m/>
    <m/>
    <m/>
    <m/>
    <m/>
    <m/>
    <m/>
    <m/>
    <m/>
    <n v="49"/>
    <x v="48"/>
  </r>
  <r>
    <n v="49"/>
    <n v="16"/>
    <s v="F"/>
    <x v="157"/>
    <n v="510"/>
    <s v="AMF"/>
    <s v="American Funds"/>
    <s v="American Funds Tax-Advtg Gr &amp; Inc"/>
    <s v="AFTAG"/>
    <m/>
    <m/>
    <m/>
    <m/>
    <m/>
    <m/>
    <m/>
    <m/>
    <m/>
    <m/>
    <m/>
    <n v="49"/>
    <x v="48"/>
  </r>
  <r>
    <n v="49"/>
    <n v="5"/>
    <s v="F"/>
    <x v="158"/>
    <n v="510"/>
    <s v="FID"/>
    <s v="Fidelity Investments Inc."/>
    <s v="Fidelity Capital &amp; Income Fund (FAGIX)"/>
    <s v="FCIF"/>
    <m/>
    <m/>
    <m/>
    <m/>
    <m/>
    <m/>
    <m/>
    <m/>
    <m/>
    <m/>
    <m/>
    <n v="49"/>
    <x v="48"/>
  </r>
  <r>
    <n v="49"/>
    <n v="2"/>
    <s v="F"/>
    <x v="159"/>
    <n v="510"/>
    <s v="VGF"/>
    <s v="Vanguard Group"/>
    <s v="Vanguard High Yield Corporate Fund Investor Shares (VWEHX)"/>
    <s v="VHYCFIS"/>
    <m/>
    <m/>
    <m/>
    <m/>
    <m/>
    <m/>
    <m/>
    <m/>
    <m/>
    <m/>
    <m/>
    <n v="49"/>
    <x v="48"/>
  </r>
  <r>
    <n v="49"/>
    <n v="11"/>
    <s v="F"/>
    <x v="160"/>
    <n v="510"/>
    <s v="PMC"/>
    <s v="PIMCO"/>
    <s v="PIMCO Global Multi-Asset A"/>
    <s v="PIMCOGMA"/>
    <m/>
    <m/>
    <m/>
    <m/>
    <m/>
    <m/>
    <m/>
    <m/>
    <m/>
    <m/>
    <m/>
    <n v="49"/>
    <x v="48"/>
  </r>
  <r>
    <n v="50"/>
    <n v="5"/>
    <s v="F"/>
    <x v="161"/>
    <n v="510"/>
    <s v="FID"/>
    <s v="Fidelity Investments Inc."/>
    <s v="Fidelity Capital &amp; Income Fund (FAGIX)"/>
    <s v="FCIF"/>
    <m/>
    <m/>
    <m/>
    <m/>
    <m/>
    <m/>
    <m/>
    <m/>
    <m/>
    <m/>
    <m/>
    <n v="50"/>
    <x v="49"/>
  </r>
  <r>
    <n v="50"/>
    <n v="5"/>
    <s v="F"/>
    <x v="162"/>
    <n v="510"/>
    <s v="FID"/>
    <s v="Fidelity Investments Inc."/>
    <s v="Fidelity Capital &amp; Income Fund (FAGIX)"/>
    <s v="FCIF"/>
    <m/>
    <m/>
    <m/>
    <m/>
    <m/>
    <m/>
    <m/>
    <m/>
    <m/>
    <m/>
    <m/>
    <n v="50"/>
    <x v="49"/>
  </r>
  <r>
    <n v="51"/>
    <n v="15"/>
    <s v="F"/>
    <x v="163"/>
    <n v="510"/>
    <s v="SSG"/>
    <s v="State Street Global Advisors"/>
    <s v="State Street Global Equity Fund"/>
    <s v="SSGE"/>
    <m/>
    <m/>
    <m/>
    <m/>
    <m/>
    <m/>
    <m/>
    <m/>
    <m/>
    <m/>
    <m/>
    <n v="51"/>
    <x v="50"/>
  </r>
  <r>
    <n v="51"/>
    <n v="12"/>
    <s v="F"/>
    <x v="164"/>
    <n v="510"/>
    <s v="CHS"/>
    <s v="Charles Schwab"/>
    <s v="Schwab Small-Cap Equity Fund"/>
    <s v="SSCE"/>
    <m/>
    <m/>
    <m/>
    <m/>
    <m/>
    <m/>
    <m/>
    <m/>
    <m/>
    <m/>
    <m/>
    <n v="51"/>
    <x v="50"/>
  </r>
  <r>
    <n v="52"/>
    <n v="16"/>
    <s v="F"/>
    <x v="165"/>
    <n v="510"/>
    <s v="AMF"/>
    <s v="American Funds"/>
    <s v="American Funds Tax-Advtg Gr &amp; Inc"/>
    <s v="AFTAG"/>
    <m/>
    <m/>
    <m/>
    <m/>
    <m/>
    <m/>
    <m/>
    <m/>
    <m/>
    <m/>
    <m/>
    <n v="52"/>
    <x v="51"/>
  </r>
  <r>
    <n v="52"/>
    <n v="3"/>
    <s v="F"/>
    <x v="166"/>
    <n v="510"/>
    <s v="BRF"/>
    <s v="BlackRock Funds"/>
    <s v="BlackRock High Yield Bond Fund (BHYIX)"/>
    <s v="BRHYBF"/>
    <m/>
    <m/>
    <m/>
    <m/>
    <m/>
    <m/>
    <m/>
    <m/>
    <m/>
    <m/>
    <m/>
    <n v="52"/>
    <x v="51"/>
  </r>
  <r>
    <n v="52"/>
    <n v="4"/>
    <s v="F"/>
    <x v="167"/>
    <n v="510"/>
    <s v="VGF"/>
    <s v="Vanguard Group"/>
    <s v="Vanguard High Yield Corporate Fund Investor Shares (VWEHX)"/>
    <s v="VHYCFIS"/>
    <m/>
    <m/>
    <m/>
    <m/>
    <m/>
    <m/>
    <m/>
    <m/>
    <m/>
    <m/>
    <m/>
    <n v="52"/>
    <x v="51"/>
  </r>
  <r>
    <n v="53"/>
    <n v="2"/>
    <s v="F"/>
    <x v="168"/>
    <n v="510"/>
    <s v="VGF"/>
    <s v="Vanguard Group"/>
    <s v="Vanguard High Yield Corporate Fund Investor Shares (VWEHX)"/>
    <s v="VHYCFIS"/>
    <m/>
    <m/>
    <m/>
    <m/>
    <m/>
    <m/>
    <m/>
    <m/>
    <m/>
    <m/>
    <m/>
    <n v="53"/>
    <x v="52"/>
  </r>
  <r>
    <n v="55"/>
    <n v="5"/>
    <s v="F"/>
    <x v="169"/>
    <n v="510"/>
    <s v="FID"/>
    <s v="Fidelity Investments Inc."/>
    <s v="Fidelity Capital &amp; Income Fund (FAGIX)"/>
    <s v="FCIF"/>
    <m/>
    <m/>
    <m/>
    <m/>
    <m/>
    <m/>
    <m/>
    <m/>
    <m/>
    <m/>
    <m/>
    <n v="55"/>
    <x v="53"/>
  </r>
  <r>
    <n v="55"/>
    <n v="7"/>
    <s v="F"/>
    <x v="170"/>
    <n v="510"/>
    <s v="PMC"/>
    <s v="PIMCO"/>
    <s v="PIMCO Global Multi-Asset A"/>
    <s v="PIMCOGMA"/>
    <m/>
    <m/>
    <m/>
    <m/>
    <m/>
    <m/>
    <m/>
    <m/>
    <m/>
    <m/>
    <m/>
    <n v="55"/>
    <x v="53"/>
  </r>
  <r>
    <n v="55"/>
    <n v="4"/>
    <s v="F"/>
    <x v="171"/>
    <n v="510"/>
    <s v="VGF"/>
    <s v="Vanguard Group"/>
    <s v="Vanguard High Yield Corporate Fund Investor Shares (VWEHX)"/>
    <s v="VHYCFIS"/>
    <m/>
    <m/>
    <m/>
    <m/>
    <m/>
    <m/>
    <m/>
    <m/>
    <m/>
    <m/>
    <m/>
    <n v="55"/>
    <x v="53"/>
  </r>
  <r>
    <n v="55"/>
    <n v="7"/>
    <s v="F"/>
    <x v="172"/>
    <n v="510"/>
    <s v="PMC"/>
    <s v="PIMCO"/>
    <s v="PIMCO Global Multi-Asset A"/>
    <s v="PIMCOGMA"/>
    <m/>
    <m/>
    <m/>
    <m/>
    <m/>
    <m/>
    <m/>
    <m/>
    <m/>
    <m/>
    <m/>
    <n v="55"/>
    <x v="53"/>
  </r>
  <r>
    <n v="56"/>
    <n v="4"/>
    <s v="F"/>
    <x v="173"/>
    <n v="510"/>
    <s v="VGF"/>
    <s v="Vanguard Group"/>
    <s v="Vanguard High Yield Corporate Fund Investor Shares (VWEHX)"/>
    <s v="VHYCFIS"/>
    <m/>
    <m/>
    <m/>
    <m/>
    <m/>
    <m/>
    <m/>
    <m/>
    <m/>
    <m/>
    <m/>
    <n v="56"/>
    <x v="54"/>
  </r>
  <r>
    <n v="56"/>
    <n v="9"/>
    <s v="F"/>
    <x v="174"/>
    <n v="510"/>
    <s v="JPM"/>
    <s v="JP Morgan"/>
    <s v="JPMorgan Core Bond Fund"/>
    <s v="JPMCB"/>
    <m/>
    <m/>
    <m/>
    <m/>
    <m/>
    <m/>
    <m/>
    <m/>
    <m/>
    <m/>
    <m/>
    <n v="56"/>
    <x v="54"/>
  </r>
  <r>
    <n v="57"/>
    <n v="4"/>
    <s v="F"/>
    <x v="175"/>
    <n v="510"/>
    <s v="VGF"/>
    <s v="Vanguard Group"/>
    <s v="Vanguard High Yield Corporate Fund Investor Shares (VWEHX)"/>
    <s v="VHYCFIS"/>
    <m/>
    <m/>
    <m/>
    <m/>
    <m/>
    <m/>
    <m/>
    <m/>
    <m/>
    <m/>
    <m/>
    <n v="57"/>
    <x v="55"/>
  </r>
  <r>
    <n v="57"/>
    <n v="14"/>
    <s v="F"/>
    <x v="176"/>
    <n v="510"/>
    <s v="SSG"/>
    <s v="State Street Global Advisors"/>
    <s v="State Street Global Equity Fund"/>
    <s v="SSGE"/>
    <m/>
    <m/>
    <m/>
    <m/>
    <m/>
    <m/>
    <m/>
    <m/>
    <m/>
    <m/>
    <m/>
    <n v="57"/>
    <x v="55"/>
  </r>
  <r>
    <n v="57"/>
    <n v="15"/>
    <s v="F"/>
    <x v="177"/>
    <n v="510"/>
    <s v="SSG"/>
    <s v="State Street Global Advisors"/>
    <s v="State Street Global Equity Fund"/>
    <s v="SSGE"/>
    <m/>
    <m/>
    <m/>
    <m/>
    <m/>
    <m/>
    <m/>
    <m/>
    <m/>
    <m/>
    <m/>
    <n v="57"/>
    <x v="55"/>
  </r>
  <r>
    <n v="57"/>
    <n v="13"/>
    <s v="F"/>
    <x v="178"/>
    <n v="510"/>
    <s v="SSG"/>
    <s v="State Street Global Advisors"/>
    <s v="State Street Global Equity Fund"/>
    <s v="SSGE"/>
    <m/>
    <m/>
    <m/>
    <m/>
    <m/>
    <m/>
    <m/>
    <m/>
    <m/>
    <m/>
    <m/>
    <n v="57"/>
    <x v="55"/>
  </r>
  <r>
    <n v="57"/>
    <n v="2"/>
    <s v="F"/>
    <x v="179"/>
    <n v="510"/>
    <s v="VGF"/>
    <s v="Vanguard Group"/>
    <s v="Vanguard High Yield Corporate Fund Investor Shares (VWEHX)"/>
    <s v="VHYCFIS"/>
    <m/>
    <m/>
    <m/>
    <m/>
    <m/>
    <m/>
    <m/>
    <m/>
    <m/>
    <m/>
    <m/>
    <n v="57"/>
    <x v="55"/>
  </r>
  <r>
    <n v="57"/>
    <n v="1"/>
    <s v="F"/>
    <x v="180"/>
    <n v="510"/>
    <s v="BRF"/>
    <s v="BlackRock Funds"/>
    <s v="BlackRock High Yield Bond Fund (BHYIX)"/>
    <s v="BRHYBF"/>
    <m/>
    <m/>
    <m/>
    <m/>
    <m/>
    <m/>
    <m/>
    <m/>
    <m/>
    <m/>
    <m/>
    <n v="57"/>
    <x v="55"/>
  </r>
  <r>
    <n v="58"/>
    <n v="15"/>
    <s v="F"/>
    <x v="181"/>
    <n v="510"/>
    <s v="SSG"/>
    <s v="State Street Global Advisors"/>
    <s v="State Street Global Equity Fund"/>
    <s v="SSGE"/>
    <m/>
    <m/>
    <m/>
    <m/>
    <m/>
    <m/>
    <m/>
    <m/>
    <m/>
    <m/>
    <m/>
    <n v="58"/>
    <x v="56"/>
  </r>
  <r>
    <n v="58"/>
    <n v="15"/>
    <s v="F"/>
    <x v="182"/>
    <n v="510"/>
    <s v="SSG"/>
    <s v="State Street Global Advisors"/>
    <s v="State Street Global Equity Fund"/>
    <s v="SSGE"/>
    <m/>
    <m/>
    <m/>
    <m/>
    <m/>
    <m/>
    <m/>
    <m/>
    <m/>
    <m/>
    <m/>
    <n v="58"/>
    <x v="56"/>
  </r>
  <r>
    <n v="59"/>
    <n v="16"/>
    <s v="F"/>
    <x v="183"/>
    <n v="510"/>
    <s v="AMF"/>
    <s v="American Funds"/>
    <s v="American Funds Tax-Advtg Gr &amp; Inc"/>
    <s v="AFTAG"/>
    <m/>
    <m/>
    <m/>
    <m/>
    <m/>
    <m/>
    <m/>
    <m/>
    <m/>
    <m/>
    <m/>
    <n v="59"/>
    <x v="57"/>
  </r>
  <r>
    <n v="59"/>
    <n v="8"/>
    <s v="F"/>
    <x v="184"/>
    <n v="510"/>
    <s v="FID"/>
    <s v="Fidelity Investments Inc."/>
    <s v="Fidelity Capital &amp; Income Fund (FAGIX)"/>
    <s v="FCIF"/>
    <m/>
    <m/>
    <m/>
    <m/>
    <m/>
    <m/>
    <m/>
    <m/>
    <m/>
    <m/>
    <m/>
    <n v="59"/>
    <x v="57"/>
  </r>
  <r>
    <n v="59"/>
    <n v="12"/>
    <s v="F"/>
    <x v="185"/>
    <n v="510"/>
    <s v="CHS"/>
    <s v="Charles Schwab"/>
    <s v="Schwab Small-Cap Equity Fund"/>
    <s v="SSCE"/>
    <m/>
    <m/>
    <m/>
    <m/>
    <m/>
    <m/>
    <m/>
    <m/>
    <m/>
    <m/>
    <m/>
    <n v="59"/>
    <x v="57"/>
  </r>
  <r>
    <n v="59"/>
    <n v="15"/>
    <s v="F"/>
    <x v="186"/>
    <n v="510"/>
    <s v="SSG"/>
    <s v="State Street Global Advisors"/>
    <s v="State Street Global Equity Fund"/>
    <s v="SSGE"/>
    <m/>
    <m/>
    <m/>
    <m/>
    <m/>
    <m/>
    <m/>
    <m/>
    <m/>
    <m/>
    <m/>
    <n v="59"/>
    <x v="57"/>
  </r>
  <r>
    <n v="59"/>
    <n v="12"/>
    <s v="F"/>
    <x v="187"/>
    <n v="510"/>
    <s v="CHS"/>
    <s v="Charles Schwab"/>
    <s v="Schwab Small-Cap Equity Fund"/>
    <s v="SSCE"/>
    <m/>
    <m/>
    <m/>
    <m/>
    <m/>
    <m/>
    <m/>
    <m/>
    <m/>
    <m/>
    <m/>
    <n v="59"/>
    <x v="57"/>
  </r>
  <r>
    <n v="59"/>
    <n v="15"/>
    <s v="F"/>
    <x v="188"/>
    <n v="510"/>
    <s v="SSG"/>
    <s v="State Street Global Advisors"/>
    <s v="State Street Global Equity Fund"/>
    <s v="SSGE"/>
    <m/>
    <m/>
    <m/>
    <m/>
    <m/>
    <m/>
    <m/>
    <m/>
    <m/>
    <m/>
    <m/>
    <n v="59"/>
    <x v="57"/>
  </r>
  <r>
    <n v="61"/>
    <n v="7"/>
    <s v="F"/>
    <x v="189"/>
    <n v="510"/>
    <s v="PMC"/>
    <s v="PIMCO"/>
    <s v="PIMCO Global Multi-Asset A"/>
    <s v="PIMCOGMA"/>
    <m/>
    <m/>
    <m/>
    <m/>
    <m/>
    <m/>
    <m/>
    <m/>
    <m/>
    <m/>
    <m/>
    <n v="61"/>
    <x v="58"/>
  </r>
  <r>
    <n v="61"/>
    <n v="5"/>
    <s v="F"/>
    <x v="190"/>
    <n v="510"/>
    <s v="FID"/>
    <s v="Fidelity Investments Inc."/>
    <s v="Fidelity Capital &amp; Income Fund (FAGIX)"/>
    <s v="FCIF"/>
    <m/>
    <m/>
    <m/>
    <m/>
    <m/>
    <m/>
    <m/>
    <m/>
    <m/>
    <m/>
    <m/>
    <n v="61"/>
    <x v="58"/>
  </r>
  <r>
    <n v="61"/>
    <n v="7"/>
    <s v="F"/>
    <x v="191"/>
    <n v="510"/>
    <s v="PMC"/>
    <s v="PIMCO"/>
    <s v="PIMCO Global Multi-Asset A"/>
    <s v="PIMCOGMA"/>
    <m/>
    <m/>
    <m/>
    <m/>
    <m/>
    <m/>
    <m/>
    <m/>
    <m/>
    <m/>
    <m/>
    <n v="61"/>
    <x v="58"/>
  </r>
  <r>
    <n v="62"/>
    <n v="13"/>
    <s v="F"/>
    <x v="192"/>
    <n v="510"/>
    <s v="SSG"/>
    <s v="State Street Global Advisors"/>
    <s v="State Street Global Equity Fund"/>
    <s v="SSGE"/>
    <m/>
    <m/>
    <m/>
    <m/>
    <m/>
    <m/>
    <m/>
    <m/>
    <m/>
    <m/>
    <m/>
    <n v="62"/>
    <x v="59"/>
  </r>
  <r>
    <n v="62"/>
    <n v="12"/>
    <s v="F"/>
    <x v="193"/>
    <n v="510"/>
    <s v="CHS"/>
    <s v="Charles Schwab"/>
    <s v="Schwab Small-Cap Equity Fund"/>
    <s v="SSCE"/>
    <m/>
    <m/>
    <m/>
    <m/>
    <m/>
    <m/>
    <m/>
    <m/>
    <m/>
    <m/>
    <m/>
    <n v="62"/>
    <x v="59"/>
  </r>
  <r>
    <n v="62"/>
    <n v="16"/>
    <s v="F"/>
    <x v="194"/>
    <n v="510"/>
    <s v="AMF"/>
    <s v="American Funds"/>
    <s v="American Funds Tax-Advtg Gr &amp; Inc"/>
    <s v="AFTAG"/>
    <m/>
    <m/>
    <m/>
    <m/>
    <m/>
    <m/>
    <m/>
    <m/>
    <m/>
    <m/>
    <m/>
    <n v="62"/>
    <x v="59"/>
  </r>
  <r>
    <n v="62"/>
    <n v="3"/>
    <s v="F"/>
    <x v="195"/>
    <n v="510"/>
    <s v="BRF"/>
    <s v="BlackRock Funds"/>
    <s v="BlackRock High Yield Bond Fund (BHYIX)"/>
    <s v="BRHYBF"/>
    <m/>
    <m/>
    <m/>
    <m/>
    <m/>
    <m/>
    <m/>
    <m/>
    <m/>
    <m/>
    <m/>
    <n v="62"/>
    <x v="59"/>
  </r>
  <r>
    <n v="63"/>
    <n v="2"/>
    <s v="F"/>
    <x v="196"/>
    <n v="510"/>
    <s v="VGF"/>
    <s v="Vanguard Group"/>
    <s v="Vanguard High Yield Corporate Fund Investor Shares (VWEHX)"/>
    <s v="VHYCFIS"/>
    <m/>
    <m/>
    <m/>
    <m/>
    <m/>
    <m/>
    <m/>
    <m/>
    <m/>
    <m/>
    <m/>
    <n v="63"/>
    <x v="60"/>
  </r>
  <r>
    <n v="63"/>
    <n v="13"/>
    <s v="F"/>
    <x v="197"/>
    <n v="510"/>
    <s v="SSG"/>
    <s v="State Street Global Advisors"/>
    <s v="State Street Global Equity Fund"/>
    <s v="SSGE"/>
    <m/>
    <m/>
    <m/>
    <m/>
    <m/>
    <m/>
    <m/>
    <m/>
    <m/>
    <m/>
    <m/>
    <n v="63"/>
    <x v="60"/>
  </r>
  <r>
    <n v="63"/>
    <n v="4"/>
    <s v="F"/>
    <x v="198"/>
    <n v="510"/>
    <s v="VGF"/>
    <s v="Vanguard Group"/>
    <s v="Vanguard High Yield Corporate Fund Investor Shares (VWEHX)"/>
    <s v="VHYCFIS"/>
    <m/>
    <m/>
    <m/>
    <m/>
    <m/>
    <m/>
    <m/>
    <m/>
    <m/>
    <m/>
    <m/>
    <n v="63"/>
    <x v="60"/>
  </r>
  <r>
    <n v="63"/>
    <n v="7"/>
    <s v="F"/>
    <x v="199"/>
    <n v="510"/>
    <s v="PMC"/>
    <s v="PIMCO"/>
    <s v="PIMCO Global Multi-Asset A"/>
    <s v="PIMCOGMA"/>
    <m/>
    <m/>
    <m/>
    <m/>
    <m/>
    <m/>
    <m/>
    <m/>
    <m/>
    <m/>
    <m/>
    <n v="63"/>
    <x v="60"/>
  </r>
  <r>
    <n v="63"/>
    <n v="8"/>
    <s v="F"/>
    <x v="200"/>
    <n v="510"/>
    <s v="FID"/>
    <s v="Fidelity Investments Inc."/>
    <s v="Fidelity Capital &amp; Income Fund (FAGIX)"/>
    <s v="FCIF"/>
    <m/>
    <m/>
    <m/>
    <m/>
    <m/>
    <m/>
    <m/>
    <m/>
    <m/>
    <m/>
    <m/>
    <n v="63"/>
    <x v="60"/>
  </r>
  <r>
    <n v="63"/>
    <n v="7"/>
    <s v="F"/>
    <x v="201"/>
    <n v="510"/>
    <s v="PMC"/>
    <s v="PIMCO"/>
    <s v="PIMCO Global Multi-Asset A"/>
    <s v="PIMCOGMA"/>
    <m/>
    <m/>
    <m/>
    <m/>
    <m/>
    <m/>
    <m/>
    <m/>
    <m/>
    <m/>
    <m/>
    <n v="63"/>
    <x v="60"/>
  </r>
  <r>
    <n v="63"/>
    <n v="6"/>
    <s v="F"/>
    <x v="202"/>
    <n v="510"/>
    <s v="JPM"/>
    <s v="JP Morgan"/>
    <s v="JPMorgan Core Bond Fund"/>
    <s v="JPMCB"/>
    <m/>
    <m/>
    <m/>
    <m/>
    <m/>
    <m/>
    <m/>
    <m/>
    <m/>
    <m/>
    <m/>
    <n v="63"/>
    <x v="60"/>
  </r>
  <r>
    <n v="64"/>
    <n v="9"/>
    <s v="F"/>
    <x v="203"/>
    <n v="510"/>
    <s v="JPM"/>
    <s v="JP Morgan"/>
    <s v="JPMorgan Core Bond Fund"/>
    <s v="JPMCB"/>
    <m/>
    <m/>
    <m/>
    <m/>
    <m/>
    <m/>
    <m/>
    <m/>
    <m/>
    <m/>
    <m/>
    <n v="64"/>
    <x v="61"/>
  </r>
  <r>
    <n v="64"/>
    <n v="5"/>
    <s v="F"/>
    <x v="204"/>
    <n v="510"/>
    <s v="FID"/>
    <s v="Fidelity Investments Inc."/>
    <s v="Fidelity Capital &amp; Income Fund (FAGIX)"/>
    <s v="FCIF"/>
    <m/>
    <m/>
    <m/>
    <m/>
    <m/>
    <m/>
    <m/>
    <m/>
    <m/>
    <m/>
    <m/>
    <n v="64"/>
    <x v="61"/>
  </r>
  <r>
    <n v="65"/>
    <n v="15"/>
    <s v="F"/>
    <x v="205"/>
    <n v="510"/>
    <s v="SSG"/>
    <s v="State Street Global Advisors"/>
    <s v="State Street Global Equity Fund"/>
    <s v="SSGE"/>
    <m/>
    <m/>
    <m/>
    <m/>
    <m/>
    <m/>
    <m/>
    <m/>
    <m/>
    <m/>
    <m/>
    <n v="65"/>
    <x v="62"/>
  </r>
  <r>
    <n v="65"/>
    <n v="14"/>
    <s v="F"/>
    <x v="206"/>
    <n v="510"/>
    <s v="SSG"/>
    <s v="State Street Global Advisors"/>
    <s v="State Street Global Equity Fund"/>
    <s v="SSGE"/>
    <m/>
    <m/>
    <m/>
    <m/>
    <m/>
    <m/>
    <m/>
    <m/>
    <m/>
    <m/>
    <m/>
    <n v="65"/>
    <x v="62"/>
  </r>
  <r>
    <n v="65"/>
    <n v="16"/>
    <s v="F"/>
    <x v="207"/>
    <n v="510"/>
    <s v="AMF"/>
    <s v="American Funds"/>
    <s v="American Funds Tax-Advtg Gr &amp; Inc"/>
    <s v="AFTAG"/>
    <m/>
    <m/>
    <m/>
    <m/>
    <m/>
    <m/>
    <m/>
    <m/>
    <m/>
    <m/>
    <m/>
    <n v="65"/>
    <x v="62"/>
  </r>
  <r>
    <n v="65"/>
    <n v="3"/>
    <s v="F"/>
    <x v="208"/>
    <n v="510"/>
    <s v="BRF"/>
    <s v="BlackRock Funds"/>
    <s v="BlackRock High Yield Bond Fund (BHYIX)"/>
    <s v="BRHYBF"/>
    <m/>
    <m/>
    <m/>
    <m/>
    <m/>
    <m/>
    <m/>
    <m/>
    <m/>
    <m/>
    <m/>
    <n v="65"/>
    <x v="62"/>
  </r>
  <r>
    <n v="65"/>
    <n v="1"/>
    <s v="F"/>
    <x v="209"/>
    <n v="510"/>
    <s v="BRF"/>
    <s v="BlackRock Funds"/>
    <s v="BlackRock High Yield Bond Fund (BHYIX)"/>
    <s v="BRHYBF"/>
    <m/>
    <m/>
    <m/>
    <m/>
    <m/>
    <m/>
    <m/>
    <m/>
    <m/>
    <m/>
    <m/>
    <n v="65"/>
    <x v="62"/>
  </r>
  <r>
    <n v="66"/>
    <n v="4"/>
    <s v="F"/>
    <x v="210"/>
    <n v="510"/>
    <s v="VGF"/>
    <s v="Vanguard Group"/>
    <s v="Vanguard High Yield Corporate Fund Investor Shares (VWEHX)"/>
    <s v="VHYCFIS"/>
    <m/>
    <m/>
    <m/>
    <m/>
    <m/>
    <m/>
    <m/>
    <m/>
    <m/>
    <m/>
    <m/>
    <n v="66"/>
    <x v="63"/>
  </r>
  <r>
    <n v="66"/>
    <n v="5"/>
    <s v="F"/>
    <x v="211"/>
    <n v="510"/>
    <s v="FID"/>
    <s v="Fidelity Investments Inc."/>
    <s v="Fidelity Capital &amp; Income Fund (FAGIX)"/>
    <s v="FCIF"/>
    <m/>
    <m/>
    <m/>
    <m/>
    <m/>
    <m/>
    <m/>
    <m/>
    <m/>
    <m/>
    <m/>
    <n v="66"/>
    <x v="63"/>
  </r>
  <r>
    <n v="67"/>
    <n v="15"/>
    <s v="F"/>
    <x v="212"/>
    <n v="510"/>
    <s v="SSG"/>
    <s v="State Street Global Advisors"/>
    <s v="State Street Global Equity Fund"/>
    <s v="SSGE"/>
    <m/>
    <m/>
    <m/>
    <m/>
    <m/>
    <m/>
    <m/>
    <m/>
    <m/>
    <m/>
    <m/>
    <n v="67"/>
    <x v="64"/>
  </r>
  <r>
    <n v="68"/>
    <n v="13"/>
    <s v="F"/>
    <x v="213"/>
    <n v="510"/>
    <s v="SSG"/>
    <s v="State Street Global Advisors"/>
    <s v="State Street Global Equity Fund"/>
    <s v="SSGE"/>
    <m/>
    <m/>
    <m/>
    <m/>
    <m/>
    <m/>
    <m/>
    <m/>
    <m/>
    <m/>
    <m/>
    <n v="68"/>
    <x v="65"/>
  </r>
  <r>
    <n v="68"/>
    <n v="8"/>
    <s v="F"/>
    <x v="214"/>
    <n v="510"/>
    <s v="FID"/>
    <s v="Fidelity Investments Inc."/>
    <s v="Fidelity Capital &amp; Income Fund (FAGIX)"/>
    <s v="FCIF"/>
    <m/>
    <m/>
    <m/>
    <m/>
    <m/>
    <m/>
    <m/>
    <m/>
    <m/>
    <m/>
    <m/>
    <n v="68"/>
    <x v="65"/>
  </r>
  <r>
    <n v="68"/>
    <n v="8"/>
    <s v="F"/>
    <x v="215"/>
    <n v="510"/>
    <s v="FID"/>
    <s v="Fidelity Investments Inc."/>
    <s v="Fidelity Capital &amp; Income Fund (FAGIX)"/>
    <s v="FCIF"/>
    <m/>
    <m/>
    <m/>
    <m/>
    <m/>
    <m/>
    <m/>
    <m/>
    <m/>
    <m/>
    <m/>
    <n v="68"/>
    <x v="65"/>
  </r>
  <r>
    <n v="68"/>
    <n v="15"/>
    <s v="F"/>
    <x v="216"/>
    <n v="510"/>
    <s v="SSG"/>
    <s v="State Street Global Advisors"/>
    <s v="State Street Global Equity Fund"/>
    <s v="SSGE"/>
    <m/>
    <m/>
    <m/>
    <m/>
    <m/>
    <m/>
    <m/>
    <m/>
    <m/>
    <m/>
    <m/>
    <n v="68"/>
    <x v="65"/>
  </r>
  <r>
    <n v="68"/>
    <n v="10"/>
    <s v="F"/>
    <x v="217"/>
    <n v="510"/>
    <s v="PMC"/>
    <s v="PIMCO"/>
    <s v="PIMCO Global Multi-Asset A"/>
    <s v="PIMCOGMA"/>
    <m/>
    <m/>
    <m/>
    <m/>
    <m/>
    <m/>
    <m/>
    <m/>
    <m/>
    <m/>
    <m/>
    <n v="68"/>
    <x v="65"/>
  </r>
  <r>
    <n v="69"/>
    <n v="3"/>
    <s v="F"/>
    <x v="218"/>
    <n v="510"/>
    <s v="BRF"/>
    <s v="BlackRock Funds"/>
    <s v="BlackRock High Yield Bond Fund (BHYIX)"/>
    <s v="BRHYBF"/>
    <m/>
    <m/>
    <m/>
    <m/>
    <m/>
    <m/>
    <m/>
    <m/>
    <m/>
    <m/>
    <m/>
    <n v="69"/>
    <x v="66"/>
  </r>
  <r>
    <n v="70"/>
    <n v="15"/>
    <s v="F"/>
    <x v="219"/>
    <n v="510"/>
    <s v="SSG"/>
    <s v="State Street Global Advisors"/>
    <s v="State Street Global Equity Fund"/>
    <s v="SSGE"/>
    <m/>
    <m/>
    <m/>
    <m/>
    <m/>
    <m/>
    <m/>
    <m/>
    <m/>
    <m/>
    <m/>
    <n v="70"/>
    <x v="67"/>
  </r>
  <r>
    <n v="70"/>
    <n v="2"/>
    <s v="F"/>
    <x v="220"/>
    <n v="510"/>
    <s v="VGF"/>
    <s v="Vanguard Group"/>
    <s v="Vanguard High Yield Corporate Fund Investor Shares (VWEHX)"/>
    <s v="VHYCFIS"/>
    <m/>
    <m/>
    <m/>
    <m/>
    <m/>
    <m/>
    <m/>
    <m/>
    <m/>
    <m/>
    <m/>
    <n v="70"/>
    <x v="67"/>
  </r>
  <r>
    <n v="70"/>
    <n v="14"/>
    <s v="F"/>
    <x v="221"/>
    <n v="510"/>
    <s v="SSG"/>
    <s v="State Street Global Advisors"/>
    <s v="State Street Global Equity Fund"/>
    <s v="SSGE"/>
    <m/>
    <m/>
    <m/>
    <m/>
    <m/>
    <m/>
    <m/>
    <m/>
    <m/>
    <m/>
    <m/>
    <n v="70"/>
    <x v="67"/>
  </r>
  <r>
    <n v="71"/>
    <n v="1"/>
    <s v="F"/>
    <x v="222"/>
    <n v="510"/>
    <s v="BRF"/>
    <s v="BlackRock Funds"/>
    <s v="BlackRock High Yield Bond Fund (BHYIX)"/>
    <s v="BRHYBF"/>
    <m/>
    <m/>
    <m/>
    <m/>
    <m/>
    <m/>
    <m/>
    <m/>
    <m/>
    <m/>
    <m/>
    <n v="71"/>
    <x v="68"/>
  </r>
  <r>
    <n v="72"/>
    <n v="3"/>
    <s v="F"/>
    <x v="223"/>
    <n v="510"/>
    <s v="BRF"/>
    <s v="BlackRock Funds"/>
    <s v="BlackRock High Yield Bond Fund (BHYIX)"/>
    <s v="BRHYBF"/>
    <m/>
    <m/>
    <m/>
    <m/>
    <m/>
    <m/>
    <m/>
    <m/>
    <m/>
    <m/>
    <m/>
    <n v="72"/>
    <x v="69"/>
  </r>
  <r>
    <n v="72"/>
    <n v="9"/>
    <s v="F"/>
    <x v="224"/>
    <n v="510"/>
    <s v="JPM"/>
    <s v="JP Morgan"/>
    <s v="JPMorgan Core Bond Fund"/>
    <s v="JPMCB"/>
    <m/>
    <m/>
    <m/>
    <m/>
    <m/>
    <m/>
    <m/>
    <m/>
    <m/>
    <m/>
    <m/>
    <n v="72"/>
    <x v="69"/>
  </r>
  <r>
    <n v="73"/>
    <n v="3"/>
    <s v="F"/>
    <x v="225"/>
    <n v="510"/>
    <s v="BRF"/>
    <s v="BlackRock Funds"/>
    <s v="BlackRock High Yield Bond Fund (BHYIX)"/>
    <s v="BRHYBF"/>
    <m/>
    <m/>
    <m/>
    <m/>
    <m/>
    <m/>
    <m/>
    <m/>
    <m/>
    <m/>
    <m/>
    <n v="73"/>
    <x v="70"/>
  </r>
  <r>
    <n v="73"/>
    <n v="9"/>
    <s v="F"/>
    <x v="226"/>
    <n v="510"/>
    <s v="JPM"/>
    <s v="JP Morgan"/>
    <s v="JPMorgan Core Bond Fund"/>
    <s v="JPMCB"/>
    <m/>
    <m/>
    <m/>
    <m/>
    <m/>
    <m/>
    <m/>
    <m/>
    <m/>
    <m/>
    <m/>
    <n v="73"/>
    <x v="70"/>
  </r>
  <r>
    <n v="73"/>
    <n v="1"/>
    <s v="F"/>
    <x v="227"/>
    <n v="510"/>
    <s v="BRF"/>
    <s v="BlackRock Funds"/>
    <s v="BlackRock High Yield Bond Fund (BHYIX)"/>
    <s v="BRHYBF"/>
    <m/>
    <m/>
    <m/>
    <m/>
    <m/>
    <m/>
    <m/>
    <m/>
    <m/>
    <m/>
    <m/>
    <n v="73"/>
    <x v="70"/>
  </r>
  <r>
    <n v="73"/>
    <n v="16"/>
    <s v="F"/>
    <x v="228"/>
    <n v="510"/>
    <s v="AMF"/>
    <s v="American Funds"/>
    <s v="American Funds Tax-Advtg Gr &amp; Inc"/>
    <s v="AFTAG"/>
    <m/>
    <m/>
    <m/>
    <m/>
    <m/>
    <m/>
    <m/>
    <m/>
    <m/>
    <m/>
    <m/>
    <n v="73"/>
    <x v="70"/>
  </r>
  <r>
    <n v="73"/>
    <n v="7"/>
    <s v="F"/>
    <x v="229"/>
    <n v="510"/>
    <s v="PMC"/>
    <s v="PIMCO"/>
    <s v="PIMCO Global Multi-Asset A"/>
    <s v="PIMCOGMA"/>
    <m/>
    <m/>
    <m/>
    <m/>
    <m/>
    <m/>
    <m/>
    <m/>
    <m/>
    <m/>
    <m/>
    <n v="73"/>
    <x v="70"/>
  </r>
  <r>
    <n v="76"/>
    <n v="11"/>
    <s v="F"/>
    <x v="230"/>
    <n v="510"/>
    <s v="PMC"/>
    <s v="PIMCO"/>
    <s v="PIMCO Global Multi-Asset A"/>
    <s v="PIMCOGMA"/>
    <m/>
    <m/>
    <m/>
    <m/>
    <m/>
    <m/>
    <m/>
    <m/>
    <m/>
    <m/>
    <m/>
    <n v="76"/>
    <x v="71"/>
  </r>
  <r>
    <n v="76"/>
    <n v="12"/>
    <s v="F"/>
    <x v="231"/>
    <n v="510"/>
    <s v="CHS"/>
    <s v="Charles Schwab"/>
    <s v="Schwab Small-Cap Equity Fund"/>
    <s v="SSCE"/>
    <m/>
    <m/>
    <m/>
    <m/>
    <m/>
    <m/>
    <m/>
    <m/>
    <m/>
    <m/>
    <m/>
    <n v="76"/>
    <x v="71"/>
  </r>
  <r>
    <n v="76"/>
    <n v="3"/>
    <s v="F"/>
    <x v="232"/>
    <n v="510"/>
    <s v="BRF"/>
    <s v="BlackRock Funds"/>
    <s v="BlackRock High Yield Bond Fund (BHYIX)"/>
    <s v="BRHYBF"/>
    <m/>
    <m/>
    <m/>
    <m/>
    <m/>
    <m/>
    <m/>
    <m/>
    <m/>
    <m/>
    <m/>
    <n v="76"/>
    <x v="71"/>
  </r>
  <r>
    <n v="76"/>
    <n v="1"/>
    <s v="F"/>
    <x v="233"/>
    <n v="510"/>
    <s v="BRF"/>
    <s v="BlackRock Funds"/>
    <s v="BlackRock High Yield Bond Fund (BHYIX)"/>
    <s v="BRHYBF"/>
    <m/>
    <m/>
    <m/>
    <m/>
    <m/>
    <m/>
    <m/>
    <m/>
    <m/>
    <m/>
    <m/>
    <n v="76"/>
    <x v="71"/>
  </r>
  <r>
    <n v="76"/>
    <n v="5"/>
    <s v="F"/>
    <x v="234"/>
    <n v="510"/>
    <s v="FID"/>
    <s v="Fidelity Investments Inc."/>
    <s v="Fidelity Capital &amp; Income Fund (FAGIX)"/>
    <s v="FCIF"/>
    <m/>
    <m/>
    <m/>
    <m/>
    <m/>
    <m/>
    <m/>
    <m/>
    <m/>
    <m/>
    <m/>
    <n v="76"/>
    <x v="71"/>
  </r>
  <r>
    <n v="76"/>
    <n v="12"/>
    <s v="F"/>
    <x v="235"/>
    <n v="510"/>
    <s v="CHS"/>
    <s v="Charles Schwab"/>
    <s v="Schwab Small-Cap Equity Fund"/>
    <s v="SSCE"/>
    <m/>
    <m/>
    <m/>
    <m/>
    <m/>
    <m/>
    <m/>
    <m/>
    <m/>
    <m/>
    <m/>
    <n v="76"/>
    <x v="71"/>
  </r>
  <r>
    <n v="77"/>
    <n v="4"/>
    <s v="F"/>
    <x v="236"/>
    <n v="510"/>
    <s v="VGF"/>
    <s v="Vanguard Group"/>
    <s v="Vanguard High Yield Corporate Fund Investor Shares (VWEHX)"/>
    <s v="VHYCFIS"/>
    <m/>
    <m/>
    <m/>
    <m/>
    <m/>
    <m/>
    <m/>
    <m/>
    <m/>
    <m/>
    <m/>
    <n v="77"/>
    <x v="72"/>
  </r>
  <r>
    <n v="77"/>
    <n v="8"/>
    <s v="F"/>
    <x v="237"/>
    <n v="510"/>
    <s v="FID"/>
    <s v="Fidelity Investments Inc."/>
    <s v="Fidelity Capital &amp; Income Fund (FAGIX)"/>
    <s v="FCIF"/>
    <m/>
    <m/>
    <m/>
    <m/>
    <m/>
    <m/>
    <m/>
    <m/>
    <m/>
    <m/>
    <m/>
    <n v="77"/>
    <x v="72"/>
  </r>
  <r>
    <n v="77"/>
    <n v="15"/>
    <s v="F"/>
    <x v="238"/>
    <n v="510"/>
    <s v="SSG"/>
    <s v="State Street Global Advisors"/>
    <s v="State Street Global Equity Fund"/>
    <s v="SSGE"/>
    <m/>
    <m/>
    <m/>
    <m/>
    <m/>
    <m/>
    <m/>
    <m/>
    <m/>
    <m/>
    <m/>
    <n v="77"/>
    <x v="72"/>
  </r>
  <r>
    <n v="78"/>
    <n v="10"/>
    <s v="F"/>
    <x v="239"/>
    <n v="510"/>
    <s v="PMC"/>
    <s v="PIMCO"/>
    <s v="PIMCO Global Multi-Asset A"/>
    <s v="PIMCOGMA"/>
    <m/>
    <m/>
    <m/>
    <m/>
    <m/>
    <m/>
    <m/>
    <m/>
    <m/>
    <m/>
    <m/>
    <n v="78"/>
    <x v="73"/>
  </r>
  <r>
    <n v="78"/>
    <n v="10"/>
    <s v="F"/>
    <x v="240"/>
    <n v="510"/>
    <s v="PMC"/>
    <s v="PIMCO"/>
    <s v="PIMCO Global Multi-Asset A"/>
    <s v="PIMCOGMA"/>
    <m/>
    <m/>
    <m/>
    <m/>
    <m/>
    <m/>
    <m/>
    <m/>
    <m/>
    <m/>
    <m/>
    <n v="78"/>
    <x v="73"/>
  </r>
  <r>
    <n v="78"/>
    <n v="9"/>
    <s v="F"/>
    <x v="241"/>
    <n v="510"/>
    <s v="JPM"/>
    <s v="JP Morgan"/>
    <s v="JPMorgan Core Bond Fund"/>
    <s v="JPMCB"/>
    <m/>
    <m/>
    <m/>
    <m/>
    <m/>
    <m/>
    <m/>
    <m/>
    <m/>
    <m/>
    <m/>
    <n v="78"/>
    <x v="73"/>
  </r>
  <r>
    <n v="78"/>
    <n v="9"/>
    <s v="F"/>
    <x v="242"/>
    <n v="510"/>
    <s v="JPM"/>
    <s v="JP Morgan"/>
    <s v="JPMorgan Core Bond Fund"/>
    <s v="JPMCB"/>
    <m/>
    <m/>
    <m/>
    <m/>
    <m/>
    <m/>
    <m/>
    <m/>
    <m/>
    <m/>
    <m/>
    <n v="78"/>
    <x v="73"/>
  </r>
  <r>
    <n v="78"/>
    <n v="3"/>
    <s v="F"/>
    <x v="243"/>
    <n v="510"/>
    <s v="BRF"/>
    <s v="BlackRock Funds"/>
    <s v="BlackRock High Yield Bond Fund (BHYIX)"/>
    <s v="BRHYBF"/>
    <m/>
    <m/>
    <m/>
    <m/>
    <m/>
    <m/>
    <m/>
    <m/>
    <m/>
    <m/>
    <m/>
    <n v="78"/>
    <x v="73"/>
  </r>
  <r>
    <n v="78"/>
    <n v="15"/>
    <s v="F"/>
    <x v="244"/>
    <n v="510"/>
    <s v="SSG"/>
    <s v="State Street Global Advisors"/>
    <s v="State Street Global Equity Fund"/>
    <s v="SSGE"/>
    <m/>
    <m/>
    <m/>
    <m/>
    <m/>
    <m/>
    <m/>
    <m/>
    <m/>
    <m/>
    <m/>
    <n v="78"/>
    <x v="73"/>
  </r>
  <r>
    <n v="78"/>
    <n v="16"/>
    <s v="F"/>
    <x v="245"/>
    <n v="510"/>
    <s v="AMF"/>
    <s v="American Funds"/>
    <s v="American Funds Tax-Advtg Gr &amp; Inc"/>
    <s v="AFTAG"/>
    <m/>
    <m/>
    <m/>
    <m/>
    <m/>
    <m/>
    <m/>
    <m/>
    <m/>
    <m/>
    <m/>
    <n v="78"/>
    <x v="73"/>
  </r>
  <r>
    <n v="79"/>
    <n v="15"/>
    <s v="F"/>
    <x v="246"/>
    <n v="510"/>
    <s v="SSG"/>
    <s v="State Street Global Advisors"/>
    <s v="State Street Global Equity Fund"/>
    <s v="SSGE"/>
    <m/>
    <m/>
    <m/>
    <m/>
    <m/>
    <m/>
    <m/>
    <m/>
    <m/>
    <m/>
    <m/>
    <n v="79"/>
    <x v="74"/>
  </r>
  <r>
    <n v="80"/>
    <n v="1"/>
    <s v="F"/>
    <x v="247"/>
    <n v="510"/>
    <s v="BRF"/>
    <s v="BlackRock Funds"/>
    <s v="BlackRock High Yield Bond Fund (BHYIX)"/>
    <s v="BRHYBF"/>
    <m/>
    <m/>
    <m/>
    <m/>
    <m/>
    <m/>
    <m/>
    <m/>
    <m/>
    <m/>
    <m/>
    <n v="80"/>
    <x v="75"/>
  </r>
  <r>
    <n v="80"/>
    <n v="6"/>
    <s v="F"/>
    <x v="248"/>
    <n v="510"/>
    <s v="JPM"/>
    <s v="JP Morgan"/>
    <s v="JPMorgan Core Bond Fund"/>
    <s v="JPMCB"/>
    <m/>
    <m/>
    <m/>
    <m/>
    <m/>
    <m/>
    <m/>
    <m/>
    <m/>
    <m/>
    <m/>
    <n v="80"/>
    <x v="75"/>
  </r>
  <r>
    <n v="80"/>
    <n v="12"/>
    <s v="F"/>
    <x v="249"/>
    <n v="510"/>
    <s v="CHS"/>
    <s v="Charles Schwab"/>
    <s v="Schwab Small-Cap Equity Fund"/>
    <s v="SSCE"/>
    <m/>
    <m/>
    <m/>
    <m/>
    <m/>
    <m/>
    <m/>
    <m/>
    <m/>
    <m/>
    <m/>
    <n v="80"/>
    <x v="75"/>
  </r>
  <r>
    <n v="81"/>
    <n v="15"/>
    <s v="F"/>
    <x v="250"/>
    <n v="510"/>
    <s v="SSG"/>
    <s v="State Street Global Advisors"/>
    <s v="State Street Global Equity Fund"/>
    <s v="SSGE"/>
    <m/>
    <m/>
    <m/>
    <m/>
    <m/>
    <m/>
    <m/>
    <m/>
    <m/>
    <m/>
    <m/>
    <n v="81"/>
    <x v="76"/>
  </r>
  <r>
    <n v="81"/>
    <n v="4"/>
    <s v="F"/>
    <x v="251"/>
    <n v="510"/>
    <s v="VGF"/>
    <s v="Vanguard Group"/>
    <s v="Vanguard High Yield Corporate Fund Investor Shares (VWEHX)"/>
    <s v="VHYCFIS"/>
    <m/>
    <m/>
    <m/>
    <m/>
    <m/>
    <m/>
    <m/>
    <m/>
    <m/>
    <m/>
    <m/>
    <n v="81"/>
    <x v="76"/>
  </r>
  <r>
    <n v="81"/>
    <n v="1"/>
    <s v="F"/>
    <x v="252"/>
    <n v="510"/>
    <s v="BRF"/>
    <s v="BlackRock Funds"/>
    <s v="BlackRock High Yield Bond Fund (BHYIX)"/>
    <s v="BRHYBF"/>
    <m/>
    <m/>
    <m/>
    <m/>
    <m/>
    <m/>
    <m/>
    <m/>
    <m/>
    <m/>
    <m/>
    <n v="81"/>
    <x v="76"/>
  </r>
  <r>
    <n v="81"/>
    <n v="5"/>
    <s v="F"/>
    <x v="253"/>
    <n v="510"/>
    <s v="FID"/>
    <s v="Fidelity Investments Inc."/>
    <s v="Fidelity Capital &amp; Income Fund (FAGIX)"/>
    <s v="FCIF"/>
    <m/>
    <m/>
    <m/>
    <m/>
    <m/>
    <m/>
    <m/>
    <m/>
    <m/>
    <m/>
    <m/>
    <n v="81"/>
    <x v="76"/>
  </r>
  <r>
    <n v="81"/>
    <n v="5"/>
    <s v="F"/>
    <x v="254"/>
    <n v="510"/>
    <s v="FID"/>
    <s v="Fidelity Investments Inc."/>
    <s v="Fidelity Capital &amp; Income Fund (FAGIX)"/>
    <s v="FCIF"/>
    <m/>
    <m/>
    <m/>
    <m/>
    <m/>
    <m/>
    <m/>
    <m/>
    <m/>
    <m/>
    <m/>
    <n v="81"/>
    <x v="76"/>
  </r>
  <r>
    <n v="82"/>
    <n v="7"/>
    <s v="F"/>
    <x v="255"/>
    <n v="510"/>
    <s v="PMC"/>
    <s v="PIMCO"/>
    <s v="PIMCO Global Multi-Asset A"/>
    <s v="PIMCOGMA"/>
    <m/>
    <m/>
    <m/>
    <m/>
    <m/>
    <m/>
    <m/>
    <m/>
    <m/>
    <m/>
    <m/>
    <n v="82"/>
    <x v="77"/>
  </r>
  <r>
    <n v="82"/>
    <n v="7"/>
    <s v="F"/>
    <x v="256"/>
    <n v="510"/>
    <s v="PMC"/>
    <s v="PIMCO"/>
    <s v="PIMCO Global Multi-Asset A"/>
    <s v="PIMCOGMA"/>
    <m/>
    <m/>
    <m/>
    <m/>
    <m/>
    <m/>
    <m/>
    <m/>
    <m/>
    <m/>
    <m/>
    <n v="82"/>
    <x v="77"/>
  </r>
  <r>
    <n v="82"/>
    <n v="12"/>
    <s v="F"/>
    <x v="257"/>
    <n v="510"/>
    <s v="CHS"/>
    <s v="Charles Schwab"/>
    <s v="Schwab Small-Cap Equity Fund"/>
    <s v="SSCE"/>
    <m/>
    <m/>
    <m/>
    <m/>
    <m/>
    <m/>
    <m/>
    <m/>
    <m/>
    <m/>
    <m/>
    <n v="82"/>
    <x v="77"/>
  </r>
  <r>
    <n v="82"/>
    <n v="7"/>
    <s v="F"/>
    <x v="258"/>
    <n v="510"/>
    <s v="PMC"/>
    <s v="PIMCO"/>
    <s v="PIMCO Global Multi-Asset A"/>
    <s v="PIMCOGMA"/>
    <m/>
    <m/>
    <m/>
    <m/>
    <m/>
    <m/>
    <m/>
    <m/>
    <m/>
    <m/>
    <m/>
    <n v="82"/>
    <x v="77"/>
  </r>
  <r>
    <n v="83"/>
    <n v="12"/>
    <s v="F"/>
    <x v="259"/>
    <n v="510"/>
    <s v="CHS"/>
    <s v="Charles Schwab"/>
    <s v="Schwab Small-Cap Equity Fund"/>
    <s v="SSCE"/>
    <m/>
    <m/>
    <m/>
    <m/>
    <m/>
    <m/>
    <m/>
    <m/>
    <m/>
    <m/>
    <m/>
    <n v="83"/>
    <x v="78"/>
  </r>
  <r>
    <n v="83"/>
    <n v="3"/>
    <s v="F"/>
    <x v="260"/>
    <n v="510"/>
    <s v="BRF"/>
    <s v="BlackRock Funds"/>
    <s v="BlackRock High Yield Bond Fund (BHYIX)"/>
    <s v="BRHYBF"/>
    <m/>
    <m/>
    <m/>
    <m/>
    <m/>
    <m/>
    <m/>
    <m/>
    <m/>
    <m/>
    <m/>
    <n v="83"/>
    <x v="78"/>
  </r>
  <r>
    <n v="83"/>
    <n v="11"/>
    <s v="F"/>
    <x v="261"/>
    <n v="510"/>
    <s v="PMC"/>
    <s v="PIMCO"/>
    <s v="PIMCO Global Multi-Asset A"/>
    <s v="PIMCOGMA"/>
    <m/>
    <m/>
    <m/>
    <m/>
    <m/>
    <m/>
    <m/>
    <m/>
    <m/>
    <m/>
    <m/>
    <n v="83"/>
    <x v="78"/>
  </r>
  <r>
    <n v="84"/>
    <n v="16"/>
    <s v="F"/>
    <x v="262"/>
    <n v="510"/>
    <s v="AMF"/>
    <s v="American Funds"/>
    <s v="American Funds Tax-Advtg Gr &amp; Inc"/>
    <s v="AFTAG"/>
    <m/>
    <m/>
    <m/>
    <m/>
    <m/>
    <m/>
    <m/>
    <m/>
    <m/>
    <m/>
    <m/>
    <n v="84"/>
    <x v="79"/>
  </r>
  <r>
    <n v="84"/>
    <n v="3"/>
    <s v="F"/>
    <x v="263"/>
    <n v="510"/>
    <s v="BRF"/>
    <s v="BlackRock Funds"/>
    <s v="BlackRock High Yield Bond Fund (BHYIX)"/>
    <s v="BRHYBF"/>
    <m/>
    <m/>
    <m/>
    <m/>
    <m/>
    <m/>
    <m/>
    <m/>
    <m/>
    <m/>
    <m/>
    <n v="84"/>
    <x v="79"/>
  </r>
  <r>
    <n v="85"/>
    <n v="16"/>
    <s v="F"/>
    <x v="264"/>
    <n v="510"/>
    <s v="AMF"/>
    <s v="American Funds"/>
    <s v="American Funds Tax-Advtg Gr &amp; Inc"/>
    <s v="AFTAG"/>
    <m/>
    <m/>
    <m/>
    <m/>
    <m/>
    <m/>
    <m/>
    <m/>
    <m/>
    <m/>
    <m/>
    <n v="85"/>
    <x v="80"/>
  </r>
  <r>
    <n v="85"/>
    <n v="3"/>
    <s v="F"/>
    <x v="265"/>
    <n v="510"/>
    <s v="BRF"/>
    <s v="BlackRock Funds"/>
    <s v="BlackRock High Yield Bond Fund (BHYIX)"/>
    <s v="BRHYBF"/>
    <m/>
    <m/>
    <m/>
    <m/>
    <m/>
    <m/>
    <m/>
    <m/>
    <m/>
    <m/>
    <m/>
    <n v="85"/>
    <x v="80"/>
  </r>
  <r>
    <n v="85"/>
    <n v="13"/>
    <s v="F"/>
    <x v="266"/>
    <n v="510"/>
    <s v="SSG"/>
    <s v="State Street Global Advisors"/>
    <s v="State Street Global Equity Fund"/>
    <s v="SSGE"/>
    <m/>
    <m/>
    <m/>
    <m/>
    <m/>
    <m/>
    <m/>
    <m/>
    <m/>
    <m/>
    <m/>
    <n v="85"/>
    <x v="80"/>
  </r>
  <r>
    <n v="85"/>
    <n v="9"/>
    <s v="F"/>
    <x v="267"/>
    <n v="510"/>
    <s v="JPM"/>
    <s v="JP Morgan"/>
    <s v="JPMorgan Core Bond Fund"/>
    <s v="JPMCB"/>
    <m/>
    <m/>
    <m/>
    <m/>
    <m/>
    <m/>
    <m/>
    <m/>
    <m/>
    <m/>
    <m/>
    <n v="85"/>
    <x v="80"/>
  </r>
  <r>
    <n v="86"/>
    <n v="11"/>
    <s v="F"/>
    <x v="268"/>
    <n v="510"/>
    <s v="PMC"/>
    <s v="PIMCO"/>
    <s v="PIMCO Global Multi-Asset A"/>
    <s v="PIMCOGMA"/>
    <m/>
    <m/>
    <m/>
    <m/>
    <m/>
    <m/>
    <m/>
    <m/>
    <m/>
    <m/>
    <m/>
    <n v="86"/>
    <x v="81"/>
  </r>
  <r>
    <n v="86"/>
    <n v="9"/>
    <s v="F"/>
    <x v="269"/>
    <n v="510"/>
    <s v="JPM"/>
    <s v="JP Morgan"/>
    <s v="JPMorgan Core Bond Fund"/>
    <s v="JPMCB"/>
    <m/>
    <m/>
    <m/>
    <m/>
    <m/>
    <m/>
    <m/>
    <m/>
    <m/>
    <m/>
    <m/>
    <n v="86"/>
    <x v="81"/>
  </r>
  <r>
    <n v="87"/>
    <n v="12"/>
    <s v="F"/>
    <x v="270"/>
    <n v="510"/>
    <s v="CHS"/>
    <s v="Charles Schwab"/>
    <s v="Schwab Small-Cap Equity Fund"/>
    <s v="SSCE"/>
    <m/>
    <m/>
    <m/>
    <m/>
    <m/>
    <m/>
    <m/>
    <m/>
    <m/>
    <m/>
    <m/>
    <n v="87"/>
    <x v="82"/>
  </r>
  <r>
    <n v="87"/>
    <n v="12"/>
    <s v="F"/>
    <x v="271"/>
    <n v="510"/>
    <s v="CHS"/>
    <s v="Charles Schwab"/>
    <s v="Schwab Small-Cap Equity Fund"/>
    <s v="SSCE"/>
    <m/>
    <m/>
    <m/>
    <m/>
    <m/>
    <m/>
    <m/>
    <m/>
    <m/>
    <m/>
    <m/>
    <n v="87"/>
    <x v="82"/>
  </r>
  <r>
    <n v="88"/>
    <n v="6"/>
    <s v="F"/>
    <x v="272"/>
    <n v="510"/>
    <s v="JPM"/>
    <s v="JP Morgan"/>
    <s v="JPMorgan Core Bond Fund"/>
    <s v="JPMCB"/>
    <m/>
    <m/>
    <m/>
    <m/>
    <m/>
    <m/>
    <m/>
    <m/>
    <m/>
    <m/>
    <m/>
    <n v="88"/>
    <x v="83"/>
  </r>
  <r>
    <n v="88"/>
    <n v="12"/>
    <s v="F"/>
    <x v="273"/>
    <n v="510"/>
    <s v="CHS"/>
    <s v="Charles Schwab"/>
    <s v="Schwab Small-Cap Equity Fund"/>
    <s v="SSCE"/>
    <m/>
    <m/>
    <m/>
    <m/>
    <m/>
    <m/>
    <m/>
    <m/>
    <m/>
    <m/>
    <m/>
    <n v="88"/>
    <x v="83"/>
  </r>
  <r>
    <n v="89"/>
    <n v="11"/>
    <s v="F"/>
    <x v="274"/>
    <n v="510"/>
    <s v="PMC"/>
    <s v="PIMCO"/>
    <s v="PIMCO Global Multi-Asset A"/>
    <s v="PIMCOGMA"/>
    <m/>
    <m/>
    <m/>
    <m/>
    <m/>
    <m/>
    <m/>
    <m/>
    <m/>
    <m/>
    <m/>
    <n v="89"/>
    <x v="84"/>
  </r>
  <r>
    <n v="89"/>
    <n v="3"/>
    <s v="F"/>
    <x v="275"/>
    <n v="510"/>
    <s v="BRF"/>
    <s v="BlackRock Funds"/>
    <s v="BlackRock High Yield Bond Fund (BHYIX)"/>
    <s v="BRHYBF"/>
    <m/>
    <m/>
    <m/>
    <m/>
    <m/>
    <m/>
    <m/>
    <m/>
    <m/>
    <m/>
    <m/>
    <n v="89"/>
    <x v="84"/>
  </r>
  <r>
    <n v="89"/>
    <n v="5"/>
    <s v="F"/>
    <x v="276"/>
    <n v="510"/>
    <s v="FID"/>
    <s v="Fidelity Investments Inc."/>
    <s v="Fidelity Capital &amp; Income Fund (FAGIX)"/>
    <s v="FCIF"/>
    <m/>
    <m/>
    <m/>
    <m/>
    <m/>
    <m/>
    <m/>
    <m/>
    <m/>
    <m/>
    <m/>
    <n v="89"/>
    <x v="84"/>
  </r>
  <r>
    <n v="90"/>
    <n v="15"/>
    <s v="F"/>
    <x v="277"/>
    <n v="510"/>
    <s v="SSG"/>
    <s v="State Street Global Advisors"/>
    <s v="State Street Global Equity Fund"/>
    <s v="SSGE"/>
    <m/>
    <m/>
    <m/>
    <m/>
    <m/>
    <m/>
    <m/>
    <m/>
    <m/>
    <m/>
    <m/>
    <n v="90"/>
    <x v="85"/>
  </r>
  <r>
    <n v="90"/>
    <n v="11"/>
    <s v="F"/>
    <x v="278"/>
    <n v="510"/>
    <s v="PMC"/>
    <s v="PIMCO"/>
    <s v="PIMCO Global Multi-Asset A"/>
    <s v="PIMCOGMA"/>
    <m/>
    <m/>
    <m/>
    <m/>
    <m/>
    <m/>
    <m/>
    <m/>
    <m/>
    <m/>
    <m/>
    <n v="90"/>
    <x v="85"/>
  </r>
  <r>
    <n v="90"/>
    <n v="9"/>
    <s v="F"/>
    <x v="279"/>
    <n v="510"/>
    <s v="JPM"/>
    <s v="JP Morgan"/>
    <s v="JPMorgan Core Bond Fund"/>
    <s v="JPMCB"/>
    <m/>
    <m/>
    <m/>
    <m/>
    <m/>
    <m/>
    <m/>
    <m/>
    <m/>
    <m/>
    <m/>
    <n v="90"/>
    <x v="85"/>
  </r>
  <r>
    <n v="90"/>
    <n v="11"/>
    <s v="F"/>
    <x v="280"/>
    <n v="510"/>
    <s v="PMC"/>
    <s v="PIMCO"/>
    <s v="PIMCO Global Multi-Asset A"/>
    <s v="PIMCOGMA"/>
    <m/>
    <m/>
    <m/>
    <m/>
    <m/>
    <m/>
    <m/>
    <m/>
    <m/>
    <m/>
    <m/>
    <n v="90"/>
    <x v="85"/>
  </r>
  <r>
    <n v="90"/>
    <n v="6"/>
    <s v="F"/>
    <x v="281"/>
    <n v="510"/>
    <s v="JPM"/>
    <s v="JP Morgan"/>
    <s v="JPMorgan Core Bond Fund"/>
    <s v="JPMCB"/>
    <m/>
    <m/>
    <m/>
    <m/>
    <m/>
    <m/>
    <m/>
    <m/>
    <m/>
    <m/>
    <m/>
    <n v="90"/>
    <x v="85"/>
  </r>
  <r>
    <n v="91"/>
    <n v="5"/>
    <s v="F"/>
    <x v="282"/>
    <n v="510"/>
    <s v="FID"/>
    <s v="Fidelity Investments Inc."/>
    <s v="Fidelity Capital &amp; Income Fund (FAGIX)"/>
    <s v="FCIF"/>
    <m/>
    <m/>
    <m/>
    <m/>
    <m/>
    <m/>
    <m/>
    <m/>
    <m/>
    <m/>
    <m/>
    <n v="91"/>
    <x v="86"/>
  </r>
  <r>
    <n v="91"/>
    <n v="3"/>
    <s v="F"/>
    <x v="283"/>
    <n v="510"/>
    <s v="BRF"/>
    <s v="BlackRock Funds"/>
    <s v="BlackRock High Yield Bond Fund (BHYIX)"/>
    <s v="BRHYBF"/>
    <m/>
    <m/>
    <m/>
    <m/>
    <m/>
    <m/>
    <m/>
    <m/>
    <m/>
    <m/>
    <m/>
    <n v="91"/>
    <x v="86"/>
  </r>
  <r>
    <n v="91"/>
    <n v="11"/>
    <s v="F"/>
    <x v="284"/>
    <n v="510"/>
    <s v="PMC"/>
    <s v="PIMCO"/>
    <s v="PIMCO Global Multi-Asset A"/>
    <s v="PIMCOGMA"/>
    <m/>
    <m/>
    <m/>
    <m/>
    <m/>
    <m/>
    <m/>
    <m/>
    <m/>
    <m/>
    <m/>
    <n v="91"/>
    <x v="86"/>
  </r>
  <r>
    <n v="92"/>
    <n v="3"/>
    <s v="F"/>
    <x v="285"/>
    <n v="510"/>
    <s v="BRF"/>
    <s v="BlackRock Funds"/>
    <s v="BlackRock High Yield Bond Fund (BHYIX)"/>
    <s v="BRHYBF"/>
    <m/>
    <m/>
    <m/>
    <m/>
    <m/>
    <m/>
    <m/>
    <m/>
    <m/>
    <m/>
    <m/>
    <n v="92"/>
    <x v="87"/>
  </r>
  <r>
    <n v="92"/>
    <n v="2"/>
    <s v="F"/>
    <x v="286"/>
    <n v="510"/>
    <s v="VGF"/>
    <s v="Vanguard Group"/>
    <s v="Vanguard High Yield Corporate Fund Investor Shares (VWEHX)"/>
    <s v="VHYCFIS"/>
    <m/>
    <m/>
    <m/>
    <m/>
    <m/>
    <m/>
    <m/>
    <m/>
    <m/>
    <m/>
    <m/>
    <n v="92"/>
    <x v="87"/>
  </r>
  <r>
    <n v="92"/>
    <n v="7"/>
    <s v="F"/>
    <x v="287"/>
    <n v="510"/>
    <s v="PMC"/>
    <s v="PIMCO"/>
    <s v="PIMCO Global Multi-Asset A"/>
    <s v="PIMCOGMA"/>
    <m/>
    <m/>
    <m/>
    <m/>
    <m/>
    <m/>
    <m/>
    <m/>
    <m/>
    <m/>
    <m/>
    <n v="92"/>
    <x v="87"/>
  </r>
  <r>
    <n v="92"/>
    <n v="9"/>
    <s v="F"/>
    <x v="288"/>
    <n v="510"/>
    <s v="JPM"/>
    <s v="JP Morgan"/>
    <s v="JPMorgan Core Bond Fund"/>
    <s v="JPMCB"/>
    <m/>
    <m/>
    <m/>
    <m/>
    <m/>
    <m/>
    <m/>
    <m/>
    <m/>
    <m/>
    <m/>
    <n v="92"/>
    <x v="87"/>
  </r>
  <r>
    <n v="92"/>
    <n v="1"/>
    <s v="F"/>
    <x v="289"/>
    <n v="510"/>
    <s v="BRF"/>
    <s v="BlackRock Funds"/>
    <s v="BlackRock High Yield Bond Fund (BHYIX)"/>
    <s v="BRHYBF"/>
    <m/>
    <m/>
    <m/>
    <m/>
    <m/>
    <m/>
    <m/>
    <m/>
    <m/>
    <m/>
    <m/>
    <n v="92"/>
    <x v="87"/>
  </r>
  <r>
    <n v="93"/>
    <n v="3"/>
    <s v="F"/>
    <x v="290"/>
    <n v="510"/>
    <s v="BRF"/>
    <s v="BlackRock Funds"/>
    <s v="BlackRock High Yield Bond Fund (BHYIX)"/>
    <s v="BRHYBF"/>
    <m/>
    <m/>
    <m/>
    <m/>
    <m/>
    <m/>
    <m/>
    <m/>
    <m/>
    <m/>
    <m/>
    <n v="93"/>
    <x v="88"/>
  </r>
  <r>
    <n v="93"/>
    <n v="5"/>
    <s v="F"/>
    <x v="291"/>
    <n v="510"/>
    <s v="FID"/>
    <s v="Fidelity Investments Inc."/>
    <s v="Fidelity Capital &amp; Income Fund (FAGIX)"/>
    <s v="FCIF"/>
    <m/>
    <m/>
    <m/>
    <m/>
    <m/>
    <m/>
    <m/>
    <m/>
    <m/>
    <m/>
    <m/>
    <n v="93"/>
    <x v="88"/>
  </r>
  <r>
    <n v="93"/>
    <n v="16"/>
    <s v="F"/>
    <x v="292"/>
    <n v="510"/>
    <s v="AMF"/>
    <s v="American Funds"/>
    <s v="American Funds Tax-Advtg Gr &amp; Inc"/>
    <s v="AFTAG"/>
    <m/>
    <m/>
    <m/>
    <m/>
    <m/>
    <m/>
    <m/>
    <m/>
    <m/>
    <m/>
    <m/>
    <n v="93"/>
    <x v="88"/>
  </r>
  <r>
    <n v="93"/>
    <n v="5"/>
    <s v="F"/>
    <x v="293"/>
    <n v="510"/>
    <s v="FID"/>
    <s v="Fidelity Investments Inc."/>
    <s v="Fidelity Capital &amp; Income Fund (FAGIX)"/>
    <s v="FCIF"/>
    <m/>
    <m/>
    <m/>
    <m/>
    <m/>
    <m/>
    <m/>
    <m/>
    <m/>
    <m/>
    <m/>
    <n v="93"/>
    <x v="88"/>
  </r>
  <r>
    <n v="93"/>
    <n v="3"/>
    <s v="F"/>
    <x v="294"/>
    <n v="510"/>
    <s v="BRF"/>
    <s v="BlackRock Funds"/>
    <s v="BlackRock High Yield Bond Fund (BHYIX)"/>
    <s v="BRHYBF"/>
    <m/>
    <m/>
    <m/>
    <m/>
    <m/>
    <m/>
    <m/>
    <m/>
    <m/>
    <m/>
    <m/>
    <n v="93"/>
    <x v="88"/>
  </r>
  <r>
    <n v="94"/>
    <n v="10"/>
    <s v="F"/>
    <x v="295"/>
    <n v="510"/>
    <s v="PMC"/>
    <s v="PIMCO"/>
    <s v="PIMCO Global Multi-Asset A"/>
    <s v="PIMCOGMA"/>
    <m/>
    <m/>
    <m/>
    <m/>
    <m/>
    <m/>
    <m/>
    <m/>
    <m/>
    <m/>
    <m/>
    <n v="94"/>
    <x v="89"/>
  </r>
  <r>
    <n v="95"/>
    <n v="7"/>
    <s v="F"/>
    <x v="296"/>
    <n v="510"/>
    <s v="PMC"/>
    <s v="PIMCO"/>
    <s v="PIMCO Global Multi-Asset A"/>
    <s v="PIMCOGMA"/>
    <m/>
    <m/>
    <m/>
    <m/>
    <m/>
    <m/>
    <m/>
    <m/>
    <m/>
    <m/>
    <m/>
    <n v="95"/>
    <x v="90"/>
  </r>
  <r>
    <n v="95"/>
    <n v="14"/>
    <s v="F"/>
    <x v="297"/>
    <n v="510"/>
    <s v="SSG"/>
    <s v="State Street Global Advisors"/>
    <s v="State Street Global Equity Fund"/>
    <s v="SSGE"/>
    <m/>
    <m/>
    <m/>
    <m/>
    <m/>
    <m/>
    <m/>
    <m/>
    <m/>
    <m/>
    <m/>
    <n v="95"/>
    <x v="90"/>
  </r>
  <r>
    <n v="95"/>
    <n v="12"/>
    <s v="F"/>
    <x v="298"/>
    <n v="510"/>
    <s v="CHS"/>
    <s v="Charles Schwab"/>
    <s v="Schwab Small-Cap Equity Fund"/>
    <s v="SSCE"/>
    <m/>
    <m/>
    <m/>
    <m/>
    <m/>
    <m/>
    <m/>
    <m/>
    <m/>
    <m/>
    <m/>
    <n v="95"/>
    <x v="90"/>
  </r>
  <r>
    <n v="95"/>
    <n v="12"/>
    <s v="F"/>
    <x v="299"/>
    <n v="510"/>
    <s v="CHS"/>
    <s v="Charles Schwab"/>
    <s v="Schwab Small-Cap Equity Fund"/>
    <s v="SSCE"/>
    <m/>
    <m/>
    <m/>
    <m/>
    <m/>
    <m/>
    <m/>
    <m/>
    <m/>
    <m/>
    <m/>
    <n v="95"/>
    <x v="90"/>
  </r>
  <r>
    <n v="95"/>
    <n v="15"/>
    <s v="F"/>
    <x v="300"/>
    <n v="510"/>
    <s v="SSG"/>
    <s v="State Street Global Advisors"/>
    <s v="State Street Global Equity Fund"/>
    <s v="SSGE"/>
    <m/>
    <m/>
    <m/>
    <m/>
    <m/>
    <m/>
    <m/>
    <m/>
    <m/>
    <m/>
    <m/>
    <n v="95"/>
    <x v="90"/>
  </r>
  <r>
    <n v="96"/>
    <n v="9"/>
    <s v="F"/>
    <x v="301"/>
    <n v="510"/>
    <s v="JPM"/>
    <s v="JP Morgan"/>
    <s v="JPMorgan Core Bond Fund"/>
    <s v="JPMCB"/>
    <m/>
    <m/>
    <m/>
    <m/>
    <m/>
    <m/>
    <m/>
    <m/>
    <m/>
    <m/>
    <m/>
    <n v="96"/>
    <x v="91"/>
  </r>
  <r>
    <n v="96"/>
    <n v="8"/>
    <s v="F"/>
    <x v="302"/>
    <n v="510"/>
    <s v="FID"/>
    <s v="Fidelity Investments Inc."/>
    <s v="Fidelity Capital &amp; Income Fund (FAGIX)"/>
    <s v="FCIF"/>
    <m/>
    <m/>
    <m/>
    <m/>
    <m/>
    <m/>
    <m/>
    <m/>
    <m/>
    <m/>
    <m/>
    <n v="96"/>
    <x v="91"/>
  </r>
  <r>
    <n v="96"/>
    <n v="11"/>
    <s v="F"/>
    <x v="303"/>
    <n v="510"/>
    <s v="PMC"/>
    <s v="PIMCO"/>
    <s v="PIMCO Global Multi-Asset A"/>
    <s v="PIMCOGMA"/>
    <m/>
    <m/>
    <m/>
    <m/>
    <m/>
    <m/>
    <m/>
    <m/>
    <m/>
    <m/>
    <m/>
    <n v="96"/>
    <x v="91"/>
  </r>
  <r>
    <n v="97"/>
    <n v="7"/>
    <s v="F"/>
    <x v="304"/>
    <n v="510"/>
    <s v="PMC"/>
    <s v="PIMCO"/>
    <s v="PIMCO Global Multi-Asset A"/>
    <s v="PIMCOGMA"/>
    <m/>
    <m/>
    <m/>
    <m/>
    <m/>
    <m/>
    <m/>
    <m/>
    <m/>
    <m/>
    <m/>
    <n v="97"/>
    <x v="92"/>
  </r>
  <r>
    <n v="97"/>
    <n v="9"/>
    <s v="F"/>
    <x v="305"/>
    <n v="510"/>
    <s v="JPM"/>
    <s v="JP Morgan"/>
    <s v="JPMorgan Core Bond Fund"/>
    <s v="JPMCB"/>
    <m/>
    <m/>
    <m/>
    <m/>
    <m/>
    <m/>
    <m/>
    <m/>
    <m/>
    <m/>
    <m/>
    <n v="97"/>
    <x v="92"/>
  </r>
  <r>
    <n v="97"/>
    <n v="1"/>
    <s v="F"/>
    <x v="306"/>
    <n v="510"/>
    <s v="BRF"/>
    <s v="BlackRock Funds"/>
    <s v="BlackRock High Yield Bond Fund (BHYIX)"/>
    <s v="BRHYBF"/>
    <m/>
    <m/>
    <m/>
    <m/>
    <m/>
    <m/>
    <m/>
    <m/>
    <m/>
    <m/>
    <m/>
    <n v="97"/>
    <x v="92"/>
  </r>
  <r>
    <n v="98"/>
    <n v="5"/>
    <s v="F"/>
    <x v="307"/>
    <n v="510"/>
    <s v="FID"/>
    <s v="Fidelity Investments Inc."/>
    <s v="Fidelity Capital &amp; Income Fund (FAGIX)"/>
    <s v="FCIF"/>
    <m/>
    <m/>
    <m/>
    <m/>
    <m/>
    <m/>
    <m/>
    <m/>
    <m/>
    <m/>
    <m/>
    <n v="98"/>
    <x v="93"/>
  </r>
  <r>
    <n v="98"/>
    <n v="15"/>
    <s v="F"/>
    <x v="308"/>
    <n v="510"/>
    <s v="SSG"/>
    <s v="State Street Global Advisors"/>
    <s v="State Street Global Equity Fund"/>
    <s v="SSGE"/>
    <m/>
    <m/>
    <m/>
    <m/>
    <m/>
    <m/>
    <m/>
    <m/>
    <m/>
    <m/>
    <m/>
    <n v="98"/>
    <x v="93"/>
  </r>
  <r>
    <n v="98"/>
    <n v="11"/>
    <s v="F"/>
    <x v="309"/>
    <n v="510"/>
    <s v="PMC"/>
    <s v="PIMCO"/>
    <s v="PIMCO Global Multi-Asset A"/>
    <s v="PIMCOGMA"/>
    <m/>
    <m/>
    <m/>
    <m/>
    <m/>
    <m/>
    <m/>
    <m/>
    <m/>
    <m/>
    <m/>
    <n v="98"/>
    <x v="93"/>
  </r>
  <r>
    <n v="98"/>
    <n v="12"/>
    <s v="F"/>
    <x v="310"/>
    <n v="510"/>
    <s v="CHS"/>
    <s v="Charles Schwab"/>
    <s v="Schwab Small-Cap Equity Fund"/>
    <s v="SSCE"/>
    <m/>
    <m/>
    <m/>
    <m/>
    <m/>
    <m/>
    <m/>
    <m/>
    <m/>
    <m/>
    <m/>
    <n v="98"/>
    <x v="93"/>
  </r>
  <r>
    <n v="98"/>
    <n v="9"/>
    <s v="F"/>
    <x v="311"/>
    <n v="510"/>
    <s v="JPM"/>
    <s v="JP Morgan"/>
    <s v="JPMorgan Core Bond Fund"/>
    <s v="JPMCB"/>
    <m/>
    <m/>
    <m/>
    <m/>
    <m/>
    <m/>
    <m/>
    <m/>
    <m/>
    <m/>
    <m/>
    <n v="98"/>
    <x v="93"/>
  </r>
  <r>
    <n v="99"/>
    <n v="2"/>
    <s v="F"/>
    <x v="312"/>
    <n v="510"/>
    <s v="VGF"/>
    <s v="Vanguard Group"/>
    <s v="Vanguard High Yield Corporate Fund Investor Shares (VWEHX)"/>
    <s v="VHYCFIS"/>
    <m/>
    <m/>
    <m/>
    <m/>
    <m/>
    <m/>
    <m/>
    <m/>
    <m/>
    <m/>
    <m/>
    <n v="99"/>
    <x v="94"/>
  </r>
  <r>
    <n v="99"/>
    <n v="11"/>
    <s v="F"/>
    <x v="313"/>
    <n v="510"/>
    <s v="PMC"/>
    <s v="PIMCO"/>
    <s v="PIMCO Global Multi-Asset A"/>
    <s v="PIMCOGMA"/>
    <m/>
    <m/>
    <m/>
    <m/>
    <m/>
    <m/>
    <m/>
    <m/>
    <m/>
    <m/>
    <m/>
    <n v="99"/>
    <x v="94"/>
  </r>
  <r>
    <n v="99"/>
    <n v="10"/>
    <s v="F"/>
    <x v="314"/>
    <n v="510"/>
    <s v="PMC"/>
    <s v="PIMCO"/>
    <s v="PIMCO Global Multi-Asset A"/>
    <s v="PIMCOGMA"/>
    <m/>
    <m/>
    <m/>
    <m/>
    <m/>
    <m/>
    <m/>
    <m/>
    <m/>
    <m/>
    <m/>
    <n v="99"/>
    <x v="94"/>
  </r>
  <r>
    <n v="99"/>
    <n v="4"/>
    <s v="F"/>
    <x v="315"/>
    <n v="510"/>
    <s v="VGF"/>
    <s v="Vanguard Group"/>
    <s v="Vanguard High Yield Corporate Fund Investor Shares (VWEHX)"/>
    <s v="VHYCFIS"/>
    <m/>
    <m/>
    <m/>
    <m/>
    <m/>
    <m/>
    <m/>
    <m/>
    <m/>
    <m/>
    <m/>
    <n v="99"/>
    <x v="94"/>
  </r>
  <r>
    <n v="100"/>
    <n v="9"/>
    <s v="F"/>
    <x v="316"/>
    <n v="510"/>
    <s v="JPM"/>
    <s v="JP Morgan"/>
    <s v="JPMorgan Core Bond Fund"/>
    <s v="JPMCB"/>
    <m/>
    <m/>
    <m/>
    <m/>
    <m/>
    <m/>
    <m/>
    <m/>
    <m/>
    <m/>
    <m/>
    <n v="100"/>
    <x v="95"/>
  </r>
  <r>
    <n v="100"/>
    <n v="7"/>
    <s v="F"/>
    <x v="317"/>
    <n v="510"/>
    <s v="PMC"/>
    <s v="PIMCO"/>
    <s v="PIMCO Global Multi-Asset A"/>
    <s v="PIMCOGMA"/>
    <m/>
    <m/>
    <m/>
    <m/>
    <m/>
    <m/>
    <m/>
    <m/>
    <m/>
    <m/>
    <m/>
    <n v="100"/>
    <x v="95"/>
  </r>
  <r>
    <n v="100"/>
    <n v="8"/>
    <s v="F"/>
    <x v="318"/>
    <n v="510"/>
    <s v="FID"/>
    <s v="Fidelity Investments Inc."/>
    <s v="Fidelity Capital &amp; Income Fund (FAGIX)"/>
    <s v="FCIF"/>
    <m/>
    <m/>
    <m/>
    <m/>
    <m/>
    <m/>
    <m/>
    <m/>
    <m/>
    <m/>
    <m/>
    <n v="100"/>
    <x v="95"/>
  </r>
  <r>
    <n v="101"/>
    <n v="9"/>
    <s v="F"/>
    <x v="319"/>
    <n v="510"/>
    <s v="JPM"/>
    <s v="JP Morgan"/>
    <s v="JPMorgan Core Bond Fund"/>
    <s v="JPMCB"/>
    <m/>
    <m/>
    <m/>
    <m/>
    <m/>
    <m/>
    <m/>
    <m/>
    <m/>
    <m/>
    <m/>
    <n v="101"/>
    <x v="96"/>
  </r>
  <r>
    <n v="101"/>
    <n v="5"/>
    <s v="F"/>
    <x v="320"/>
    <n v="510"/>
    <s v="FID"/>
    <s v="Fidelity Investments Inc."/>
    <s v="Fidelity Capital &amp; Income Fund (FAGIX)"/>
    <s v="FCIF"/>
    <m/>
    <m/>
    <m/>
    <m/>
    <m/>
    <m/>
    <m/>
    <m/>
    <m/>
    <m/>
    <m/>
    <n v="101"/>
    <x v="96"/>
  </r>
  <r>
    <n v="101"/>
    <n v="8"/>
    <s v="F"/>
    <x v="321"/>
    <n v="510"/>
    <s v="FID"/>
    <s v="Fidelity Investments Inc."/>
    <s v="Fidelity Capital &amp; Income Fund (FAGIX)"/>
    <s v="FCIF"/>
    <m/>
    <m/>
    <m/>
    <m/>
    <m/>
    <m/>
    <m/>
    <m/>
    <m/>
    <m/>
    <m/>
    <n v="101"/>
    <x v="96"/>
  </r>
  <r>
    <n v="102"/>
    <n v="7"/>
    <s v="F"/>
    <x v="322"/>
    <n v="510"/>
    <s v="PMC"/>
    <s v="PIMCO"/>
    <s v="PIMCO Global Multi-Asset A"/>
    <s v="PIMCOGMA"/>
    <m/>
    <m/>
    <m/>
    <m/>
    <m/>
    <m/>
    <m/>
    <m/>
    <m/>
    <m/>
    <m/>
    <n v="102"/>
    <x v="97"/>
  </r>
  <r>
    <n v="102"/>
    <n v="6"/>
    <s v="F"/>
    <x v="323"/>
    <n v="510"/>
    <s v="JPM"/>
    <s v="JP Morgan"/>
    <s v="JPMorgan Core Bond Fund"/>
    <s v="JPMCB"/>
    <m/>
    <m/>
    <m/>
    <m/>
    <m/>
    <m/>
    <m/>
    <m/>
    <m/>
    <m/>
    <m/>
    <n v="102"/>
    <x v="97"/>
  </r>
  <r>
    <n v="103"/>
    <n v="15"/>
    <s v="F"/>
    <x v="324"/>
    <n v="510"/>
    <s v="SSG"/>
    <s v="State Street Global Advisors"/>
    <s v="State Street Global Equity Fund"/>
    <s v="SSGE"/>
    <m/>
    <m/>
    <m/>
    <m/>
    <m/>
    <m/>
    <m/>
    <m/>
    <m/>
    <m/>
    <m/>
    <n v="103"/>
    <x v="98"/>
  </r>
  <r>
    <n v="103"/>
    <n v="14"/>
    <s v="F"/>
    <x v="325"/>
    <n v="510"/>
    <s v="SSG"/>
    <s v="State Street Global Advisors"/>
    <s v="State Street Global Equity Fund"/>
    <s v="SSGE"/>
    <m/>
    <m/>
    <m/>
    <m/>
    <m/>
    <m/>
    <m/>
    <m/>
    <m/>
    <m/>
    <m/>
    <n v="103"/>
    <x v="98"/>
  </r>
  <r>
    <n v="103"/>
    <n v="1"/>
    <s v="F"/>
    <x v="326"/>
    <n v="510"/>
    <s v="BRF"/>
    <s v="BlackRock Funds"/>
    <s v="BlackRock High Yield Bond Fund (BHYIX)"/>
    <s v="BRHYBF"/>
    <m/>
    <m/>
    <m/>
    <m/>
    <m/>
    <m/>
    <m/>
    <m/>
    <m/>
    <m/>
    <m/>
    <n v="103"/>
    <x v="98"/>
  </r>
  <r>
    <n v="103"/>
    <n v="11"/>
    <s v="F"/>
    <x v="327"/>
    <n v="510"/>
    <s v="PMC"/>
    <s v="PIMCO"/>
    <s v="PIMCO Global Multi-Asset A"/>
    <s v="PIMCOGMA"/>
    <m/>
    <m/>
    <m/>
    <m/>
    <m/>
    <m/>
    <m/>
    <m/>
    <m/>
    <m/>
    <m/>
    <n v="103"/>
    <x v="98"/>
  </r>
  <r>
    <n v="103"/>
    <n v="7"/>
    <s v="F"/>
    <x v="328"/>
    <n v="510"/>
    <s v="PMC"/>
    <s v="PIMCO"/>
    <s v="PIMCO Global Multi-Asset A"/>
    <s v="PIMCOGMA"/>
    <m/>
    <m/>
    <m/>
    <m/>
    <m/>
    <m/>
    <m/>
    <m/>
    <m/>
    <m/>
    <m/>
    <n v="103"/>
    <x v="98"/>
  </r>
  <r>
    <n v="104"/>
    <n v="2"/>
    <s v="F"/>
    <x v="329"/>
    <n v="510"/>
    <s v="VGF"/>
    <s v="Vanguard Group"/>
    <s v="Vanguard High Yield Corporate Fund Investor Shares (VWEHX)"/>
    <s v="VHYCFIS"/>
    <m/>
    <m/>
    <m/>
    <m/>
    <m/>
    <m/>
    <m/>
    <m/>
    <m/>
    <m/>
    <m/>
    <n v="104"/>
    <x v="99"/>
  </r>
  <r>
    <n v="104"/>
    <n v="8"/>
    <s v="F"/>
    <x v="330"/>
    <n v="510"/>
    <s v="FID"/>
    <s v="Fidelity Investments Inc."/>
    <s v="Fidelity Capital &amp; Income Fund (FAGIX)"/>
    <s v="FCIF"/>
    <m/>
    <m/>
    <m/>
    <m/>
    <m/>
    <m/>
    <m/>
    <m/>
    <m/>
    <m/>
    <m/>
    <n v="104"/>
    <x v="99"/>
  </r>
  <r>
    <n v="104"/>
    <n v="2"/>
    <s v="F"/>
    <x v="331"/>
    <n v="510"/>
    <s v="VGF"/>
    <s v="Vanguard Group"/>
    <s v="Vanguard High Yield Corporate Fund Investor Shares (VWEHX)"/>
    <s v="VHYCFIS"/>
    <m/>
    <m/>
    <m/>
    <m/>
    <m/>
    <m/>
    <m/>
    <m/>
    <m/>
    <m/>
    <m/>
    <n v="104"/>
    <x v="99"/>
  </r>
  <r>
    <n v="105"/>
    <n v="12"/>
    <s v="F"/>
    <x v="332"/>
    <n v="510"/>
    <s v="CHS"/>
    <s v="Charles Schwab"/>
    <s v="Schwab Small-Cap Equity Fund"/>
    <s v="SSCE"/>
    <m/>
    <m/>
    <m/>
    <m/>
    <m/>
    <m/>
    <m/>
    <m/>
    <m/>
    <m/>
    <m/>
    <n v="105"/>
    <x v="100"/>
  </r>
  <r>
    <n v="105"/>
    <n v="7"/>
    <s v="F"/>
    <x v="333"/>
    <n v="510"/>
    <s v="PMC"/>
    <s v="PIMCO"/>
    <s v="PIMCO Global Multi-Asset A"/>
    <s v="PIMCOGMA"/>
    <m/>
    <m/>
    <m/>
    <m/>
    <m/>
    <m/>
    <m/>
    <m/>
    <m/>
    <m/>
    <m/>
    <n v="105"/>
    <x v="100"/>
  </r>
  <r>
    <n v="105"/>
    <n v="16"/>
    <s v="F"/>
    <x v="334"/>
    <n v="510"/>
    <s v="AMF"/>
    <s v="American Funds"/>
    <s v="American Funds Tax-Advtg Gr &amp; Inc"/>
    <s v="AFTAG"/>
    <m/>
    <m/>
    <m/>
    <m/>
    <m/>
    <m/>
    <m/>
    <m/>
    <m/>
    <m/>
    <m/>
    <n v="105"/>
    <x v="100"/>
  </r>
  <r>
    <n v="106"/>
    <n v="3"/>
    <s v="F"/>
    <x v="335"/>
    <n v="510"/>
    <s v="BRF"/>
    <s v="BlackRock Funds"/>
    <s v="BlackRock High Yield Bond Fund (BHYIX)"/>
    <s v="BRHYBF"/>
    <m/>
    <m/>
    <m/>
    <m/>
    <m/>
    <m/>
    <m/>
    <m/>
    <m/>
    <m/>
    <m/>
    <n v="106"/>
    <x v="101"/>
  </r>
  <r>
    <n v="106"/>
    <n v="6"/>
    <s v="F"/>
    <x v="336"/>
    <n v="510"/>
    <s v="JPM"/>
    <s v="JP Morgan"/>
    <s v="JPMorgan Core Bond Fund"/>
    <s v="JPMCB"/>
    <m/>
    <m/>
    <m/>
    <m/>
    <m/>
    <m/>
    <m/>
    <m/>
    <m/>
    <m/>
    <m/>
    <n v="106"/>
    <x v="101"/>
  </r>
  <r>
    <n v="107"/>
    <n v="14"/>
    <s v="F"/>
    <x v="337"/>
    <n v="510"/>
    <s v="SSG"/>
    <s v="State Street Global Advisors"/>
    <s v="State Street Global Equity Fund"/>
    <s v="SSGE"/>
    <m/>
    <m/>
    <m/>
    <m/>
    <m/>
    <m/>
    <m/>
    <m/>
    <m/>
    <m/>
    <m/>
    <n v="107"/>
    <x v="102"/>
  </r>
  <r>
    <n v="107"/>
    <n v="12"/>
    <s v="F"/>
    <x v="338"/>
    <n v="510"/>
    <s v="CHS"/>
    <s v="Charles Schwab"/>
    <s v="Schwab Small-Cap Equity Fund"/>
    <s v="SSCE"/>
    <m/>
    <m/>
    <m/>
    <m/>
    <m/>
    <m/>
    <m/>
    <m/>
    <m/>
    <m/>
    <m/>
    <n v="107"/>
    <x v="102"/>
  </r>
  <r>
    <n v="107"/>
    <n v="11"/>
    <s v="F"/>
    <x v="339"/>
    <n v="510"/>
    <s v="PMC"/>
    <s v="PIMCO"/>
    <s v="PIMCO Global Multi-Asset A"/>
    <s v="PIMCOGMA"/>
    <m/>
    <m/>
    <m/>
    <m/>
    <m/>
    <m/>
    <m/>
    <m/>
    <m/>
    <m/>
    <m/>
    <n v="107"/>
    <x v="102"/>
  </r>
  <r>
    <n v="108"/>
    <n v="11"/>
    <s v="F"/>
    <x v="340"/>
    <n v="510"/>
    <s v="PMC"/>
    <s v="PIMCO"/>
    <s v="PIMCO Global Multi-Asset A"/>
    <s v="PIMCOGMA"/>
    <m/>
    <m/>
    <m/>
    <m/>
    <m/>
    <m/>
    <m/>
    <m/>
    <m/>
    <m/>
    <m/>
    <n v="108"/>
    <x v="103"/>
  </r>
  <r>
    <n v="108"/>
    <n v="1"/>
    <s v="F"/>
    <x v="341"/>
    <n v="510"/>
    <s v="BRF"/>
    <s v="BlackRock Funds"/>
    <s v="BlackRock High Yield Bond Fund (BHYIX)"/>
    <s v="BRHYBF"/>
    <m/>
    <m/>
    <m/>
    <m/>
    <m/>
    <m/>
    <m/>
    <m/>
    <m/>
    <m/>
    <m/>
    <n v="108"/>
    <x v="103"/>
  </r>
  <r>
    <n v="109"/>
    <n v="15"/>
    <s v="F"/>
    <x v="342"/>
    <n v="510"/>
    <s v="SSG"/>
    <s v="State Street Global Advisors"/>
    <s v="State Street Global Equity Fund"/>
    <s v="SSGE"/>
    <m/>
    <m/>
    <m/>
    <m/>
    <m/>
    <m/>
    <m/>
    <m/>
    <m/>
    <m/>
    <m/>
    <n v="109"/>
    <x v="104"/>
  </r>
  <r>
    <n v="109"/>
    <n v="6"/>
    <s v="F"/>
    <x v="343"/>
    <n v="510"/>
    <s v="JPM"/>
    <s v="JP Morgan"/>
    <s v="JPMorgan Core Bond Fund"/>
    <s v="JPMCB"/>
    <m/>
    <m/>
    <m/>
    <m/>
    <m/>
    <m/>
    <m/>
    <m/>
    <m/>
    <m/>
    <m/>
    <n v="109"/>
    <x v="104"/>
  </r>
  <r>
    <n v="109"/>
    <n v="16"/>
    <s v="F"/>
    <x v="344"/>
    <n v="510"/>
    <s v="AMF"/>
    <s v="American Funds"/>
    <s v="American Funds Tax-Advtg Gr &amp; Inc"/>
    <s v="AFTAG"/>
    <m/>
    <m/>
    <m/>
    <m/>
    <m/>
    <m/>
    <m/>
    <m/>
    <m/>
    <m/>
    <m/>
    <n v="109"/>
    <x v="104"/>
  </r>
  <r>
    <n v="109"/>
    <n v="14"/>
    <s v="F"/>
    <x v="345"/>
    <n v="510"/>
    <s v="SSG"/>
    <s v="State Street Global Advisors"/>
    <s v="State Street Global Equity Fund"/>
    <s v="SSGE"/>
    <m/>
    <m/>
    <m/>
    <m/>
    <m/>
    <m/>
    <m/>
    <m/>
    <m/>
    <m/>
    <m/>
    <n v="109"/>
    <x v="104"/>
  </r>
  <r>
    <n v="109"/>
    <n v="8"/>
    <s v="F"/>
    <x v="346"/>
    <n v="510"/>
    <s v="FID"/>
    <s v="Fidelity Investments Inc."/>
    <s v="Fidelity Capital &amp; Income Fund (FAGIX)"/>
    <s v="FCIF"/>
    <m/>
    <m/>
    <m/>
    <m/>
    <m/>
    <m/>
    <m/>
    <m/>
    <m/>
    <m/>
    <m/>
    <n v="109"/>
    <x v="104"/>
  </r>
  <r>
    <n v="109"/>
    <n v="3"/>
    <s v="F"/>
    <x v="347"/>
    <n v="510"/>
    <s v="BRF"/>
    <s v="BlackRock Funds"/>
    <s v="BlackRock High Yield Bond Fund (BHYIX)"/>
    <s v="BRHYBF"/>
    <m/>
    <m/>
    <m/>
    <m/>
    <m/>
    <m/>
    <m/>
    <m/>
    <m/>
    <m/>
    <m/>
    <n v="109"/>
    <x v="104"/>
  </r>
  <r>
    <n v="110"/>
    <n v="10"/>
    <s v="F"/>
    <x v="348"/>
    <n v="510"/>
    <s v="PMC"/>
    <s v="PIMCO"/>
    <s v="PIMCO Global Multi-Asset A"/>
    <s v="PIMCOGMA"/>
    <m/>
    <m/>
    <m/>
    <m/>
    <m/>
    <m/>
    <m/>
    <m/>
    <m/>
    <m/>
    <m/>
    <n v="110"/>
    <x v="105"/>
  </r>
  <r>
    <n v="110"/>
    <n v="3"/>
    <s v="F"/>
    <x v="349"/>
    <n v="510"/>
    <s v="BRF"/>
    <s v="BlackRock Funds"/>
    <s v="BlackRock High Yield Bond Fund (BHYIX)"/>
    <s v="BRHYBF"/>
    <m/>
    <m/>
    <m/>
    <m/>
    <m/>
    <m/>
    <m/>
    <m/>
    <m/>
    <m/>
    <m/>
    <n v="110"/>
    <x v="105"/>
  </r>
  <r>
    <n v="110"/>
    <n v="5"/>
    <s v="F"/>
    <x v="350"/>
    <n v="510"/>
    <s v="FID"/>
    <s v="Fidelity Investments Inc."/>
    <s v="Fidelity Capital &amp; Income Fund (FAGIX)"/>
    <s v="FCIF"/>
    <m/>
    <m/>
    <m/>
    <m/>
    <m/>
    <m/>
    <m/>
    <m/>
    <m/>
    <m/>
    <m/>
    <n v="110"/>
    <x v="105"/>
  </r>
  <r>
    <n v="111"/>
    <n v="13"/>
    <s v="F"/>
    <x v="351"/>
    <n v="510"/>
    <s v="SSG"/>
    <s v="State Street Global Advisors"/>
    <s v="State Street Global Equity Fund"/>
    <s v="SSGE"/>
    <m/>
    <m/>
    <m/>
    <m/>
    <m/>
    <m/>
    <m/>
    <m/>
    <m/>
    <m/>
    <m/>
    <n v="111"/>
    <x v="106"/>
  </r>
  <r>
    <n v="111"/>
    <n v="14"/>
    <s v="F"/>
    <x v="352"/>
    <n v="510"/>
    <s v="SSG"/>
    <s v="State Street Global Advisors"/>
    <s v="State Street Global Equity Fund"/>
    <s v="SSGE"/>
    <m/>
    <m/>
    <m/>
    <m/>
    <m/>
    <m/>
    <m/>
    <m/>
    <m/>
    <m/>
    <m/>
    <n v="111"/>
    <x v="106"/>
  </r>
  <r>
    <n v="111"/>
    <n v="3"/>
    <s v="F"/>
    <x v="353"/>
    <n v="510"/>
    <s v="BRF"/>
    <s v="BlackRock Funds"/>
    <s v="BlackRock High Yield Bond Fund (BHYIX)"/>
    <s v="BRHYBF"/>
    <m/>
    <m/>
    <m/>
    <m/>
    <m/>
    <m/>
    <m/>
    <m/>
    <m/>
    <m/>
    <m/>
    <n v="111"/>
    <x v="106"/>
  </r>
  <r>
    <n v="111"/>
    <n v="10"/>
    <s v="F"/>
    <x v="354"/>
    <n v="510"/>
    <s v="PMC"/>
    <s v="PIMCO"/>
    <s v="PIMCO Global Multi-Asset A"/>
    <s v="PIMCOGMA"/>
    <m/>
    <m/>
    <m/>
    <m/>
    <m/>
    <m/>
    <m/>
    <m/>
    <m/>
    <m/>
    <m/>
    <n v="111"/>
    <x v="106"/>
  </r>
  <r>
    <n v="111"/>
    <n v="4"/>
    <s v="F"/>
    <x v="355"/>
    <n v="510"/>
    <s v="VGF"/>
    <s v="Vanguard Group"/>
    <s v="Vanguard High Yield Corporate Fund Investor Shares (VWEHX)"/>
    <s v="VHYCFIS"/>
    <m/>
    <m/>
    <m/>
    <m/>
    <m/>
    <m/>
    <m/>
    <m/>
    <m/>
    <m/>
    <m/>
    <n v="111"/>
    <x v="106"/>
  </r>
  <r>
    <n v="111"/>
    <n v="5"/>
    <s v="F"/>
    <x v="356"/>
    <n v="510"/>
    <s v="FID"/>
    <s v="Fidelity Investments Inc."/>
    <s v="Fidelity Capital &amp; Income Fund (FAGIX)"/>
    <s v="FCIF"/>
    <m/>
    <m/>
    <m/>
    <m/>
    <m/>
    <m/>
    <m/>
    <m/>
    <m/>
    <m/>
    <m/>
    <n v="111"/>
    <x v="106"/>
  </r>
  <r>
    <n v="112"/>
    <n v="4"/>
    <s v="F"/>
    <x v="357"/>
    <n v="510"/>
    <s v="VGF"/>
    <s v="Vanguard Group"/>
    <s v="Vanguard High Yield Corporate Fund Investor Shares (VWEHX)"/>
    <s v="VHYCFIS"/>
    <m/>
    <m/>
    <m/>
    <m/>
    <m/>
    <m/>
    <m/>
    <m/>
    <m/>
    <m/>
    <m/>
    <n v="112"/>
    <x v="107"/>
  </r>
  <r>
    <n v="112"/>
    <n v="7"/>
    <s v="F"/>
    <x v="358"/>
    <n v="510"/>
    <s v="PMC"/>
    <s v="PIMCO"/>
    <s v="PIMCO Global Multi-Asset A"/>
    <s v="PIMCOGMA"/>
    <m/>
    <m/>
    <m/>
    <m/>
    <m/>
    <m/>
    <m/>
    <m/>
    <m/>
    <m/>
    <m/>
    <n v="112"/>
    <x v="107"/>
  </r>
  <r>
    <n v="112"/>
    <n v="5"/>
    <s v="F"/>
    <x v="359"/>
    <n v="510"/>
    <s v="FID"/>
    <s v="Fidelity Investments Inc."/>
    <s v="Fidelity Capital &amp; Income Fund (FAGIX)"/>
    <s v="FCIF"/>
    <m/>
    <m/>
    <m/>
    <m/>
    <m/>
    <m/>
    <m/>
    <m/>
    <m/>
    <m/>
    <m/>
    <n v="112"/>
    <x v="107"/>
  </r>
  <r>
    <n v="112"/>
    <n v="2"/>
    <s v="F"/>
    <x v="360"/>
    <n v="510"/>
    <s v="VGF"/>
    <s v="Vanguard Group"/>
    <s v="Vanguard High Yield Corporate Fund Investor Shares (VWEHX)"/>
    <s v="VHYCFIS"/>
    <m/>
    <m/>
    <m/>
    <m/>
    <m/>
    <m/>
    <m/>
    <m/>
    <m/>
    <m/>
    <m/>
    <n v="112"/>
    <x v="107"/>
  </r>
  <r>
    <n v="113"/>
    <n v="12"/>
    <s v="F"/>
    <x v="361"/>
    <n v="510"/>
    <s v="CHS"/>
    <s v="Charles Schwab"/>
    <s v="Schwab Small-Cap Equity Fund"/>
    <s v="SSCE"/>
    <m/>
    <m/>
    <m/>
    <m/>
    <m/>
    <m/>
    <m/>
    <m/>
    <m/>
    <m/>
    <m/>
    <n v="113"/>
    <x v="108"/>
  </r>
  <r>
    <n v="114"/>
    <n v="11"/>
    <s v="F"/>
    <x v="362"/>
    <n v="510"/>
    <s v="PMC"/>
    <s v="PIMCO"/>
    <s v="PIMCO Global Multi-Asset A"/>
    <s v="PIMCOGMA"/>
    <m/>
    <m/>
    <m/>
    <m/>
    <m/>
    <m/>
    <m/>
    <m/>
    <m/>
    <m/>
    <m/>
    <n v="114"/>
    <x v="109"/>
  </r>
  <r>
    <n v="114"/>
    <n v="15"/>
    <s v="F"/>
    <x v="363"/>
    <n v="510"/>
    <s v="SSG"/>
    <s v="State Street Global Advisors"/>
    <s v="State Street Global Equity Fund"/>
    <s v="SSGE"/>
    <m/>
    <m/>
    <m/>
    <m/>
    <m/>
    <m/>
    <m/>
    <m/>
    <m/>
    <m/>
    <m/>
    <n v="114"/>
    <x v="109"/>
  </r>
  <r>
    <n v="115"/>
    <n v="6"/>
    <s v="F"/>
    <x v="364"/>
    <n v="510"/>
    <s v="JPM"/>
    <s v="JP Morgan"/>
    <s v="JPMorgan Core Bond Fund"/>
    <s v="JPMCB"/>
    <m/>
    <m/>
    <m/>
    <m/>
    <m/>
    <m/>
    <m/>
    <m/>
    <m/>
    <m/>
    <m/>
    <n v="115"/>
    <x v="110"/>
  </r>
  <r>
    <n v="115"/>
    <n v="11"/>
    <s v="F"/>
    <x v="365"/>
    <n v="510"/>
    <s v="PMC"/>
    <s v="PIMCO"/>
    <s v="PIMCO Global Multi-Asset A"/>
    <s v="PIMCOGMA"/>
    <m/>
    <m/>
    <m/>
    <m/>
    <m/>
    <m/>
    <m/>
    <m/>
    <m/>
    <m/>
    <m/>
    <n v="115"/>
    <x v="110"/>
  </r>
  <r>
    <n v="115"/>
    <n v="6"/>
    <s v="F"/>
    <x v="366"/>
    <n v="510"/>
    <s v="JPM"/>
    <s v="JP Morgan"/>
    <s v="JPMorgan Core Bond Fund"/>
    <s v="JPMCB"/>
    <m/>
    <m/>
    <m/>
    <m/>
    <m/>
    <m/>
    <m/>
    <m/>
    <m/>
    <m/>
    <m/>
    <n v="115"/>
    <x v="110"/>
  </r>
  <r>
    <n v="116"/>
    <n v="5"/>
    <s v="F"/>
    <x v="367"/>
    <n v="510"/>
    <s v="FID"/>
    <s v="Fidelity Investments Inc."/>
    <s v="Fidelity Capital &amp; Income Fund (FAGIX)"/>
    <s v="FCIF"/>
    <m/>
    <m/>
    <m/>
    <m/>
    <m/>
    <m/>
    <m/>
    <m/>
    <m/>
    <m/>
    <m/>
    <n v="116"/>
    <x v="111"/>
  </r>
  <r>
    <n v="116"/>
    <n v="2"/>
    <s v="F"/>
    <x v="368"/>
    <n v="510"/>
    <s v="VGF"/>
    <s v="Vanguard Group"/>
    <s v="Vanguard High Yield Corporate Fund Investor Shares (VWEHX)"/>
    <s v="VHYCFIS"/>
    <m/>
    <m/>
    <m/>
    <m/>
    <m/>
    <m/>
    <m/>
    <m/>
    <m/>
    <m/>
    <m/>
    <n v="116"/>
    <x v="111"/>
  </r>
  <r>
    <n v="117"/>
    <n v="11"/>
    <s v="F"/>
    <x v="369"/>
    <n v="510"/>
    <s v="PMC"/>
    <s v="PIMCO"/>
    <s v="PIMCO Global Multi-Asset A"/>
    <s v="PIMCOGMA"/>
    <m/>
    <m/>
    <m/>
    <m/>
    <m/>
    <m/>
    <m/>
    <m/>
    <m/>
    <m/>
    <m/>
    <n v="117"/>
    <x v="112"/>
  </r>
  <r>
    <n v="117"/>
    <n v="14"/>
    <s v="F"/>
    <x v="370"/>
    <n v="510"/>
    <s v="SSG"/>
    <s v="State Street Global Advisors"/>
    <s v="State Street Global Equity Fund"/>
    <s v="SSGE"/>
    <m/>
    <m/>
    <m/>
    <m/>
    <m/>
    <m/>
    <m/>
    <m/>
    <m/>
    <m/>
    <m/>
    <n v="117"/>
    <x v="112"/>
  </r>
  <r>
    <n v="117"/>
    <n v="15"/>
    <s v="F"/>
    <x v="371"/>
    <n v="510"/>
    <s v="SSG"/>
    <s v="State Street Global Advisors"/>
    <s v="State Street Global Equity Fund"/>
    <s v="SSGE"/>
    <m/>
    <m/>
    <m/>
    <m/>
    <m/>
    <m/>
    <m/>
    <m/>
    <m/>
    <m/>
    <m/>
    <n v="117"/>
    <x v="112"/>
  </r>
  <r>
    <n v="117"/>
    <n v="11"/>
    <s v="F"/>
    <x v="372"/>
    <n v="510"/>
    <s v="PMC"/>
    <s v="PIMCO"/>
    <s v="PIMCO Global Multi-Asset A"/>
    <s v="PIMCOGMA"/>
    <m/>
    <m/>
    <m/>
    <m/>
    <m/>
    <m/>
    <m/>
    <m/>
    <m/>
    <m/>
    <m/>
    <n v="117"/>
    <x v="112"/>
  </r>
  <r>
    <n v="117"/>
    <n v="9"/>
    <s v="F"/>
    <x v="373"/>
    <n v="510"/>
    <s v="JPM"/>
    <s v="JP Morgan"/>
    <s v="JPMorgan Core Bond Fund"/>
    <s v="JPMCB"/>
    <m/>
    <m/>
    <m/>
    <m/>
    <m/>
    <m/>
    <m/>
    <m/>
    <m/>
    <m/>
    <m/>
    <n v="117"/>
    <x v="112"/>
  </r>
  <r>
    <n v="117"/>
    <n v="10"/>
    <s v="F"/>
    <x v="374"/>
    <n v="510"/>
    <s v="PMC"/>
    <s v="PIMCO"/>
    <s v="PIMCO Global Multi-Asset A"/>
    <s v="PIMCOGMA"/>
    <m/>
    <m/>
    <m/>
    <m/>
    <m/>
    <m/>
    <m/>
    <m/>
    <m/>
    <m/>
    <m/>
    <n v="117"/>
    <x v="112"/>
  </r>
  <r>
    <n v="118"/>
    <n v="11"/>
    <s v="F"/>
    <x v="375"/>
    <n v="510"/>
    <s v="PMC"/>
    <s v="PIMCO"/>
    <s v="PIMCO Global Multi-Asset A"/>
    <s v="PIMCOGMA"/>
    <m/>
    <m/>
    <m/>
    <m/>
    <m/>
    <m/>
    <m/>
    <m/>
    <m/>
    <m/>
    <m/>
    <n v="118"/>
    <x v="113"/>
  </r>
  <r>
    <n v="118"/>
    <n v="3"/>
    <s v="F"/>
    <x v="376"/>
    <n v="510"/>
    <s v="BRF"/>
    <s v="BlackRock Funds"/>
    <s v="BlackRock High Yield Bond Fund (BHYIX)"/>
    <s v="BRHYBF"/>
    <m/>
    <m/>
    <m/>
    <m/>
    <m/>
    <m/>
    <m/>
    <m/>
    <m/>
    <m/>
    <m/>
    <n v="118"/>
    <x v="113"/>
  </r>
  <r>
    <n v="119"/>
    <n v="4"/>
    <s v="F"/>
    <x v="377"/>
    <n v="510"/>
    <s v="VGF"/>
    <s v="Vanguard Group"/>
    <s v="Vanguard High Yield Corporate Fund Investor Shares (VWEHX)"/>
    <s v="VHYCFIS"/>
    <m/>
    <m/>
    <m/>
    <m/>
    <m/>
    <m/>
    <m/>
    <m/>
    <m/>
    <m/>
    <m/>
    <n v="119"/>
    <x v="114"/>
  </r>
  <r>
    <n v="119"/>
    <n v="4"/>
    <s v="F"/>
    <x v="378"/>
    <n v="510"/>
    <s v="VGF"/>
    <s v="Vanguard Group"/>
    <s v="Vanguard High Yield Corporate Fund Investor Shares (VWEHX)"/>
    <s v="VHYCFIS"/>
    <m/>
    <m/>
    <m/>
    <m/>
    <m/>
    <m/>
    <m/>
    <m/>
    <m/>
    <m/>
    <m/>
    <n v="119"/>
    <x v="114"/>
  </r>
  <r>
    <n v="119"/>
    <n v="16"/>
    <s v="F"/>
    <x v="379"/>
    <n v="510"/>
    <s v="AMF"/>
    <s v="American Funds"/>
    <s v="American Funds Tax-Advtg Gr &amp; Inc"/>
    <s v="AFTAG"/>
    <m/>
    <m/>
    <m/>
    <m/>
    <m/>
    <m/>
    <m/>
    <m/>
    <m/>
    <m/>
    <m/>
    <n v="119"/>
    <x v="114"/>
  </r>
  <r>
    <n v="120"/>
    <n v="2"/>
    <s v="F"/>
    <x v="380"/>
    <n v="510"/>
    <s v="VGF"/>
    <s v="Vanguard Group"/>
    <s v="Vanguard High Yield Corporate Fund Investor Shares (VWEHX)"/>
    <s v="VHYCFIS"/>
    <m/>
    <m/>
    <m/>
    <m/>
    <m/>
    <m/>
    <m/>
    <m/>
    <m/>
    <m/>
    <m/>
    <n v="120"/>
    <x v="115"/>
  </r>
  <r>
    <n v="120"/>
    <n v="6"/>
    <s v="F"/>
    <x v="381"/>
    <n v="510"/>
    <s v="JPM"/>
    <s v="JP Morgan"/>
    <s v="JPMorgan Core Bond Fund"/>
    <s v="JPMCB"/>
    <m/>
    <m/>
    <m/>
    <m/>
    <m/>
    <m/>
    <m/>
    <m/>
    <m/>
    <m/>
    <m/>
    <n v="120"/>
    <x v="115"/>
  </r>
  <r>
    <n v="120"/>
    <n v="3"/>
    <s v="F"/>
    <x v="382"/>
    <n v="510"/>
    <s v="BRF"/>
    <s v="BlackRock Funds"/>
    <s v="BlackRock High Yield Bond Fund (BHYIX)"/>
    <s v="BRHYBF"/>
    <m/>
    <m/>
    <m/>
    <m/>
    <m/>
    <m/>
    <m/>
    <m/>
    <m/>
    <m/>
    <m/>
    <n v="120"/>
    <x v="115"/>
  </r>
  <r>
    <n v="120"/>
    <n v="5"/>
    <s v="F"/>
    <x v="383"/>
    <n v="510"/>
    <s v="FID"/>
    <s v="Fidelity Investments Inc."/>
    <s v="Fidelity Capital &amp; Income Fund (FAGIX)"/>
    <s v="FCIF"/>
    <m/>
    <m/>
    <m/>
    <m/>
    <m/>
    <m/>
    <m/>
    <m/>
    <m/>
    <m/>
    <m/>
    <n v="120"/>
    <x v="115"/>
  </r>
  <r>
    <n v="121"/>
    <n v="10"/>
    <s v="F"/>
    <x v="384"/>
    <n v="510"/>
    <s v="PMC"/>
    <s v="PIMCO"/>
    <s v="PIMCO Global Multi-Asset A"/>
    <s v="PIMCOGMA"/>
    <m/>
    <m/>
    <m/>
    <m/>
    <m/>
    <m/>
    <m/>
    <m/>
    <m/>
    <m/>
    <m/>
    <n v="121"/>
    <x v="116"/>
  </r>
  <r>
    <n v="121"/>
    <n v="16"/>
    <s v="F"/>
    <x v="385"/>
    <n v="510"/>
    <s v="AMF"/>
    <s v="American Funds"/>
    <s v="American Funds Tax-Advtg Gr &amp; Inc"/>
    <s v="AFTAG"/>
    <m/>
    <m/>
    <m/>
    <m/>
    <m/>
    <m/>
    <m/>
    <m/>
    <m/>
    <m/>
    <m/>
    <n v="121"/>
    <x v="116"/>
  </r>
  <r>
    <n v="121"/>
    <n v="6"/>
    <s v="F"/>
    <x v="386"/>
    <n v="510"/>
    <s v="JPM"/>
    <s v="JP Morgan"/>
    <s v="JPMorgan Core Bond Fund"/>
    <s v="JPMCB"/>
    <m/>
    <m/>
    <m/>
    <m/>
    <m/>
    <m/>
    <m/>
    <m/>
    <m/>
    <m/>
    <m/>
    <n v="121"/>
    <x v="116"/>
  </r>
  <r>
    <n v="121"/>
    <n v="15"/>
    <s v="F"/>
    <x v="387"/>
    <n v="510"/>
    <s v="SSG"/>
    <s v="State Street Global Advisors"/>
    <s v="State Street Global Equity Fund"/>
    <s v="SSGE"/>
    <m/>
    <m/>
    <m/>
    <m/>
    <m/>
    <m/>
    <m/>
    <m/>
    <m/>
    <m/>
    <m/>
    <n v="121"/>
    <x v="116"/>
  </r>
  <r>
    <n v="121"/>
    <n v="10"/>
    <s v="F"/>
    <x v="388"/>
    <n v="510"/>
    <s v="PMC"/>
    <s v="PIMCO"/>
    <s v="PIMCO Global Multi-Asset A"/>
    <s v="PIMCOGMA"/>
    <m/>
    <m/>
    <m/>
    <m/>
    <m/>
    <m/>
    <m/>
    <m/>
    <m/>
    <m/>
    <m/>
    <n v="121"/>
    <x v="116"/>
  </r>
  <r>
    <n v="122"/>
    <n v="16"/>
    <s v="F"/>
    <x v="389"/>
    <n v="510"/>
    <s v="AMF"/>
    <s v="American Funds"/>
    <s v="American Funds Tax-Advtg Gr &amp; Inc"/>
    <s v="AFTAG"/>
    <m/>
    <m/>
    <m/>
    <m/>
    <m/>
    <m/>
    <m/>
    <m/>
    <m/>
    <m/>
    <m/>
    <n v="122"/>
    <x v="117"/>
  </r>
  <r>
    <n v="122"/>
    <n v="12"/>
    <s v="F"/>
    <x v="390"/>
    <n v="510"/>
    <s v="CHS"/>
    <s v="Charles Schwab"/>
    <s v="Schwab Small-Cap Equity Fund"/>
    <s v="SSCE"/>
    <m/>
    <m/>
    <m/>
    <m/>
    <m/>
    <m/>
    <m/>
    <m/>
    <m/>
    <m/>
    <m/>
    <n v="122"/>
    <x v="117"/>
  </r>
  <r>
    <n v="122"/>
    <n v="12"/>
    <s v="F"/>
    <x v="391"/>
    <n v="510"/>
    <s v="CHS"/>
    <s v="Charles Schwab"/>
    <s v="Schwab Small-Cap Equity Fund"/>
    <s v="SSCE"/>
    <m/>
    <m/>
    <m/>
    <m/>
    <m/>
    <m/>
    <m/>
    <m/>
    <m/>
    <m/>
    <m/>
    <n v="122"/>
    <x v="117"/>
  </r>
  <r>
    <n v="123"/>
    <n v="4"/>
    <s v="F"/>
    <x v="392"/>
    <n v="510"/>
    <s v="VGF"/>
    <s v="Vanguard Group"/>
    <s v="Vanguard High Yield Corporate Fund Investor Shares (VWEHX)"/>
    <s v="VHYCFIS"/>
    <m/>
    <m/>
    <m/>
    <m/>
    <m/>
    <m/>
    <m/>
    <m/>
    <m/>
    <m/>
    <m/>
    <n v="123"/>
    <x v="118"/>
  </r>
  <r>
    <n v="123"/>
    <n v="12"/>
    <s v="F"/>
    <x v="393"/>
    <n v="510"/>
    <s v="CHS"/>
    <s v="Charles Schwab"/>
    <s v="Schwab Small-Cap Equity Fund"/>
    <s v="SSCE"/>
    <m/>
    <m/>
    <m/>
    <m/>
    <m/>
    <m/>
    <m/>
    <m/>
    <m/>
    <m/>
    <m/>
    <n v="123"/>
    <x v="118"/>
  </r>
  <r>
    <n v="123"/>
    <n v="7"/>
    <s v="F"/>
    <x v="394"/>
    <n v="510"/>
    <s v="PMC"/>
    <s v="PIMCO"/>
    <s v="PIMCO Global Multi-Asset A"/>
    <s v="PIMCOGMA"/>
    <m/>
    <m/>
    <m/>
    <m/>
    <m/>
    <m/>
    <m/>
    <m/>
    <m/>
    <m/>
    <m/>
    <n v="123"/>
    <x v="118"/>
  </r>
  <r>
    <n v="124"/>
    <n v="1"/>
    <s v="F"/>
    <x v="395"/>
    <n v="510"/>
    <s v="BRF"/>
    <s v="BlackRock Funds"/>
    <s v="BlackRock High Yield Bond Fund (BHYIX)"/>
    <s v="BRHYBF"/>
    <m/>
    <m/>
    <m/>
    <m/>
    <m/>
    <m/>
    <m/>
    <m/>
    <m/>
    <m/>
    <m/>
    <n v="124"/>
    <x v="119"/>
  </r>
  <r>
    <n v="124"/>
    <n v="12"/>
    <s v="F"/>
    <x v="396"/>
    <n v="510"/>
    <s v="CHS"/>
    <s v="Charles Schwab"/>
    <s v="Schwab Small-Cap Equity Fund"/>
    <s v="SSCE"/>
    <m/>
    <m/>
    <m/>
    <m/>
    <m/>
    <m/>
    <m/>
    <m/>
    <m/>
    <m/>
    <m/>
    <n v="124"/>
    <x v="119"/>
  </r>
  <r>
    <n v="124"/>
    <n v="10"/>
    <s v="F"/>
    <x v="397"/>
    <n v="510"/>
    <s v="PMC"/>
    <s v="PIMCO"/>
    <s v="PIMCO Global Multi-Asset A"/>
    <s v="PIMCOGMA"/>
    <m/>
    <m/>
    <m/>
    <m/>
    <m/>
    <m/>
    <m/>
    <m/>
    <m/>
    <m/>
    <m/>
    <n v="124"/>
    <x v="119"/>
  </r>
  <r>
    <n v="124"/>
    <n v="10"/>
    <s v="F"/>
    <x v="398"/>
    <n v="510"/>
    <s v="PMC"/>
    <s v="PIMCO"/>
    <s v="PIMCO Global Multi-Asset A"/>
    <s v="PIMCOGMA"/>
    <m/>
    <m/>
    <m/>
    <m/>
    <m/>
    <m/>
    <m/>
    <m/>
    <m/>
    <m/>
    <m/>
    <n v="124"/>
    <x v="119"/>
  </r>
  <r>
    <n v="125"/>
    <n v="6"/>
    <s v="F"/>
    <x v="399"/>
    <n v="510"/>
    <s v="JPM"/>
    <s v="JP Morgan"/>
    <s v="JPMorgan Core Bond Fund"/>
    <s v="JPMCB"/>
    <m/>
    <m/>
    <m/>
    <m/>
    <m/>
    <m/>
    <m/>
    <m/>
    <m/>
    <m/>
    <m/>
    <n v="125"/>
    <x v="120"/>
  </r>
  <r>
    <n v="125"/>
    <n v="3"/>
    <s v="F"/>
    <x v="400"/>
    <n v="510"/>
    <s v="BRF"/>
    <s v="BlackRock Funds"/>
    <s v="BlackRock High Yield Bond Fund (BHYIX)"/>
    <s v="BRHYBF"/>
    <m/>
    <m/>
    <m/>
    <m/>
    <m/>
    <m/>
    <m/>
    <m/>
    <m/>
    <m/>
    <m/>
    <n v="125"/>
    <x v="120"/>
  </r>
  <r>
    <n v="126"/>
    <n v="10"/>
    <s v="F"/>
    <x v="401"/>
    <n v="510"/>
    <s v="PMC"/>
    <s v="PIMCO"/>
    <s v="PIMCO Global Multi-Asset A"/>
    <s v="PIMCOGMA"/>
    <m/>
    <m/>
    <m/>
    <m/>
    <m/>
    <m/>
    <m/>
    <m/>
    <m/>
    <m/>
    <m/>
    <n v="126"/>
    <x v="121"/>
  </r>
  <r>
    <n v="126"/>
    <n v="8"/>
    <s v="F"/>
    <x v="402"/>
    <n v="510"/>
    <s v="FID"/>
    <s v="Fidelity Investments Inc."/>
    <s v="Fidelity Capital &amp; Income Fund (FAGIX)"/>
    <s v="FCIF"/>
    <m/>
    <m/>
    <m/>
    <m/>
    <m/>
    <m/>
    <m/>
    <m/>
    <m/>
    <m/>
    <m/>
    <n v="126"/>
    <x v="121"/>
  </r>
  <r>
    <n v="126"/>
    <n v="6"/>
    <s v="F"/>
    <x v="403"/>
    <n v="510"/>
    <s v="JPM"/>
    <s v="JP Morgan"/>
    <s v="JPMorgan Core Bond Fund"/>
    <s v="JPMCB"/>
    <m/>
    <m/>
    <m/>
    <m/>
    <m/>
    <m/>
    <m/>
    <m/>
    <m/>
    <m/>
    <m/>
    <n v="126"/>
    <x v="121"/>
  </r>
  <r>
    <n v="126"/>
    <n v="10"/>
    <s v="F"/>
    <x v="404"/>
    <n v="510"/>
    <s v="PMC"/>
    <s v="PIMCO"/>
    <s v="PIMCO Global Multi-Asset A"/>
    <s v="PIMCOGMA"/>
    <m/>
    <m/>
    <m/>
    <m/>
    <m/>
    <m/>
    <m/>
    <m/>
    <m/>
    <m/>
    <m/>
    <n v="126"/>
    <x v="121"/>
  </r>
  <r>
    <n v="127"/>
    <n v="9"/>
    <s v="F"/>
    <x v="405"/>
    <n v="510"/>
    <s v="JPM"/>
    <s v="JP Morgan"/>
    <s v="JPMorgan Core Bond Fund"/>
    <s v="JPMCB"/>
    <m/>
    <m/>
    <m/>
    <m/>
    <m/>
    <m/>
    <m/>
    <m/>
    <m/>
    <m/>
    <m/>
    <n v="127"/>
    <x v="122"/>
  </r>
  <r>
    <n v="127"/>
    <n v="2"/>
    <s v="F"/>
    <x v="406"/>
    <n v="510"/>
    <s v="VGF"/>
    <s v="Vanguard Group"/>
    <s v="Vanguard High Yield Corporate Fund Investor Shares (VWEHX)"/>
    <s v="VHYCFIS"/>
    <m/>
    <m/>
    <m/>
    <m/>
    <m/>
    <m/>
    <m/>
    <m/>
    <m/>
    <m/>
    <m/>
    <n v="127"/>
    <x v="122"/>
  </r>
  <r>
    <n v="127"/>
    <n v="11"/>
    <s v="F"/>
    <x v="407"/>
    <n v="510"/>
    <s v="PMC"/>
    <s v="PIMCO"/>
    <s v="PIMCO Global Multi-Asset A"/>
    <s v="PIMCOGMA"/>
    <m/>
    <m/>
    <m/>
    <m/>
    <m/>
    <m/>
    <m/>
    <m/>
    <m/>
    <m/>
    <m/>
    <n v="127"/>
    <x v="122"/>
  </r>
  <r>
    <n v="127"/>
    <n v="10"/>
    <s v="F"/>
    <x v="408"/>
    <n v="510"/>
    <s v="PMC"/>
    <s v="PIMCO"/>
    <s v="PIMCO Global Multi-Asset A"/>
    <s v="PIMCOGMA"/>
    <m/>
    <m/>
    <m/>
    <m/>
    <m/>
    <m/>
    <m/>
    <m/>
    <m/>
    <m/>
    <m/>
    <n v="127"/>
    <x v="122"/>
  </r>
  <r>
    <n v="128"/>
    <n v="15"/>
    <s v="F"/>
    <x v="409"/>
    <n v="510"/>
    <s v="SSG"/>
    <s v="State Street Global Advisors"/>
    <s v="State Street Global Equity Fund"/>
    <s v="SSGE"/>
    <m/>
    <m/>
    <m/>
    <m/>
    <m/>
    <m/>
    <m/>
    <m/>
    <m/>
    <m/>
    <m/>
    <n v="128"/>
    <x v="123"/>
  </r>
  <r>
    <n v="128"/>
    <n v="13"/>
    <s v="F"/>
    <x v="410"/>
    <n v="510"/>
    <s v="SSG"/>
    <s v="State Street Global Advisors"/>
    <s v="State Street Global Equity Fund"/>
    <s v="SSGE"/>
    <m/>
    <m/>
    <m/>
    <m/>
    <m/>
    <m/>
    <m/>
    <m/>
    <m/>
    <m/>
    <m/>
    <n v="128"/>
    <x v="123"/>
  </r>
  <r>
    <n v="128"/>
    <n v="9"/>
    <s v="F"/>
    <x v="411"/>
    <n v="510"/>
    <s v="JPM"/>
    <s v="JP Morgan"/>
    <s v="JPMorgan Core Bond Fund"/>
    <s v="JPMCB"/>
    <m/>
    <m/>
    <m/>
    <m/>
    <m/>
    <m/>
    <m/>
    <m/>
    <m/>
    <m/>
    <m/>
    <n v="128"/>
    <x v="123"/>
  </r>
  <r>
    <n v="129"/>
    <n v="12"/>
    <s v="F"/>
    <x v="412"/>
    <n v="510"/>
    <s v="CHS"/>
    <s v="Charles Schwab"/>
    <s v="Schwab Small-Cap Equity Fund"/>
    <s v="SSCE"/>
    <m/>
    <m/>
    <m/>
    <m/>
    <m/>
    <m/>
    <m/>
    <m/>
    <m/>
    <m/>
    <m/>
    <n v="129"/>
    <x v="124"/>
  </r>
  <r>
    <n v="129"/>
    <n v="1"/>
    <s v="F"/>
    <x v="413"/>
    <n v="510"/>
    <s v="BRF"/>
    <s v="BlackRock Funds"/>
    <s v="BlackRock High Yield Bond Fund (BHYIX)"/>
    <s v="BRHYBF"/>
    <m/>
    <m/>
    <m/>
    <m/>
    <m/>
    <m/>
    <m/>
    <m/>
    <m/>
    <m/>
    <m/>
    <n v="129"/>
    <x v="124"/>
  </r>
  <r>
    <n v="130"/>
    <n v="1"/>
    <s v="F"/>
    <x v="414"/>
    <n v="510"/>
    <s v="BRF"/>
    <s v="BlackRock Funds"/>
    <s v="BlackRock High Yield Bond Fund (BHYIX)"/>
    <s v="BRHYBF"/>
    <m/>
    <m/>
    <m/>
    <m/>
    <m/>
    <m/>
    <m/>
    <m/>
    <m/>
    <m/>
    <m/>
    <n v="130"/>
    <x v="125"/>
  </r>
  <r>
    <n v="133"/>
    <n v="13"/>
    <s v="F"/>
    <x v="415"/>
    <n v="510"/>
    <s v="SSG"/>
    <s v="State Street Global Advisors"/>
    <s v="State Street Global Equity Fund"/>
    <s v="SSGE"/>
    <m/>
    <m/>
    <m/>
    <m/>
    <m/>
    <m/>
    <m/>
    <m/>
    <m/>
    <m/>
    <m/>
    <n v="133"/>
    <x v="126"/>
  </r>
  <r>
    <n v="133"/>
    <n v="12"/>
    <s v="F"/>
    <x v="416"/>
    <n v="510"/>
    <s v="CHS"/>
    <s v="Charles Schwab"/>
    <s v="Schwab Small-Cap Equity Fund"/>
    <s v="SSCE"/>
    <m/>
    <m/>
    <m/>
    <m/>
    <m/>
    <m/>
    <m/>
    <m/>
    <m/>
    <m/>
    <m/>
    <n v="133"/>
    <x v="126"/>
  </r>
  <r>
    <n v="133"/>
    <n v="8"/>
    <s v="F"/>
    <x v="417"/>
    <n v="510"/>
    <s v="FID"/>
    <s v="Fidelity Investments Inc."/>
    <s v="Fidelity Capital &amp; Income Fund (FAGIX)"/>
    <s v="FCIF"/>
    <m/>
    <m/>
    <m/>
    <m/>
    <m/>
    <m/>
    <m/>
    <m/>
    <m/>
    <m/>
    <m/>
    <n v="133"/>
    <x v="126"/>
  </r>
  <r>
    <n v="134"/>
    <n v="6"/>
    <s v="F"/>
    <x v="418"/>
    <n v="510"/>
    <s v="JPM"/>
    <s v="JP Morgan"/>
    <s v="JPMorgan Core Bond Fund"/>
    <s v="JPMCB"/>
    <m/>
    <m/>
    <m/>
    <m/>
    <m/>
    <m/>
    <m/>
    <m/>
    <m/>
    <m/>
    <m/>
    <n v="134"/>
    <x v="127"/>
  </r>
  <r>
    <n v="134"/>
    <n v="6"/>
    <s v="F"/>
    <x v="419"/>
    <n v="510"/>
    <s v="JPM"/>
    <s v="JP Morgan"/>
    <s v="JPMorgan Core Bond Fund"/>
    <s v="JPMCB"/>
    <m/>
    <m/>
    <m/>
    <m/>
    <m/>
    <m/>
    <m/>
    <m/>
    <m/>
    <m/>
    <m/>
    <n v="134"/>
    <x v="127"/>
  </r>
  <r>
    <n v="134"/>
    <n v="12"/>
    <s v="F"/>
    <x v="420"/>
    <n v="510"/>
    <s v="CHS"/>
    <s v="Charles Schwab"/>
    <s v="Schwab Small-Cap Equity Fund"/>
    <s v="SSCE"/>
    <m/>
    <m/>
    <m/>
    <m/>
    <m/>
    <m/>
    <m/>
    <m/>
    <m/>
    <m/>
    <m/>
    <n v="134"/>
    <x v="127"/>
  </r>
  <r>
    <n v="135"/>
    <n v="13"/>
    <s v="F"/>
    <x v="421"/>
    <n v="510"/>
    <s v="SSG"/>
    <s v="State Street Global Advisors"/>
    <s v="State Street Global Equity Fund"/>
    <s v="SSGE"/>
    <m/>
    <m/>
    <m/>
    <m/>
    <m/>
    <m/>
    <m/>
    <m/>
    <m/>
    <m/>
    <m/>
    <n v="135"/>
    <x v="128"/>
  </r>
  <r>
    <n v="135"/>
    <n v="3"/>
    <s v="F"/>
    <x v="422"/>
    <n v="510"/>
    <s v="BRF"/>
    <s v="BlackRock Funds"/>
    <s v="BlackRock High Yield Bond Fund (BHYIX)"/>
    <s v="BRHYBF"/>
    <m/>
    <m/>
    <m/>
    <m/>
    <m/>
    <m/>
    <m/>
    <m/>
    <m/>
    <m/>
    <m/>
    <n v="135"/>
    <x v="128"/>
  </r>
  <r>
    <n v="136"/>
    <n v="13"/>
    <s v="F"/>
    <x v="423"/>
    <n v="510"/>
    <s v="SSG"/>
    <s v="State Street Global Advisors"/>
    <s v="State Street Global Equity Fund"/>
    <s v="SSGE"/>
    <m/>
    <m/>
    <m/>
    <m/>
    <m/>
    <m/>
    <m/>
    <m/>
    <m/>
    <m/>
    <m/>
    <n v="136"/>
    <x v="129"/>
  </r>
  <r>
    <n v="136"/>
    <n v="6"/>
    <s v="F"/>
    <x v="424"/>
    <n v="510"/>
    <s v="JPM"/>
    <s v="JP Morgan"/>
    <s v="JPMorgan Core Bond Fund"/>
    <s v="JPMCB"/>
    <m/>
    <m/>
    <m/>
    <m/>
    <m/>
    <m/>
    <m/>
    <m/>
    <m/>
    <m/>
    <m/>
    <n v="136"/>
    <x v="129"/>
  </r>
  <r>
    <n v="136"/>
    <n v="5"/>
    <s v="F"/>
    <x v="425"/>
    <n v="510"/>
    <s v="FID"/>
    <s v="Fidelity Investments Inc."/>
    <s v="Fidelity Capital &amp; Income Fund (FAGIX)"/>
    <s v="FCIF"/>
    <m/>
    <m/>
    <m/>
    <m/>
    <m/>
    <m/>
    <m/>
    <m/>
    <m/>
    <m/>
    <m/>
    <n v="136"/>
    <x v="129"/>
  </r>
  <r>
    <n v="137"/>
    <n v="9"/>
    <s v="F"/>
    <x v="426"/>
    <n v="510"/>
    <s v="JPM"/>
    <s v="JP Morgan"/>
    <s v="JPMorgan Core Bond Fund"/>
    <s v="JPMCB"/>
    <m/>
    <m/>
    <m/>
    <m/>
    <m/>
    <m/>
    <m/>
    <m/>
    <m/>
    <m/>
    <m/>
    <n v="137"/>
    <x v="130"/>
  </r>
  <r>
    <n v="137"/>
    <n v="1"/>
    <s v="F"/>
    <x v="427"/>
    <n v="510"/>
    <s v="BRF"/>
    <s v="BlackRock Funds"/>
    <s v="BlackRock High Yield Bond Fund (BHYIX)"/>
    <s v="BRHYBF"/>
    <m/>
    <m/>
    <m/>
    <m/>
    <m/>
    <m/>
    <m/>
    <m/>
    <m/>
    <m/>
    <m/>
    <n v="137"/>
    <x v="130"/>
  </r>
  <r>
    <n v="137"/>
    <n v="11"/>
    <s v="F"/>
    <x v="428"/>
    <n v="510"/>
    <s v="PMC"/>
    <s v="PIMCO"/>
    <s v="PIMCO Global Multi-Asset A"/>
    <s v="PIMCOGMA"/>
    <m/>
    <m/>
    <m/>
    <m/>
    <m/>
    <m/>
    <m/>
    <m/>
    <m/>
    <m/>
    <m/>
    <n v="137"/>
    <x v="130"/>
  </r>
  <r>
    <n v="138"/>
    <n v="13"/>
    <s v="F"/>
    <x v="429"/>
    <n v="510"/>
    <s v="SSG"/>
    <s v="State Street Global Advisors"/>
    <s v="State Street Global Equity Fund"/>
    <s v="SSGE"/>
    <m/>
    <m/>
    <m/>
    <m/>
    <m/>
    <m/>
    <m/>
    <m/>
    <m/>
    <m/>
    <m/>
    <n v="138"/>
    <x v="131"/>
  </r>
  <r>
    <n v="138"/>
    <n v="6"/>
    <s v="F"/>
    <x v="430"/>
    <n v="510"/>
    <s v="JPM"/>
    <s v="JP Morgan"/>
    <s v="JPMorgan Core Bond Fund"/>
    <s v="JPMCB"/>
    <m/>
    <m/>
    <m/>
    <m/>
    <m/>
    <m/>
    <m/>
    <m/>
    <m/>
    <m/>
    <m/>
    <n v="138"/>
    <x v="131"/>
  </r>
  <r>
    <n v="138"/>
    <n v="11"/>
    <s v="F"/>
    <x v="431"/>
    <n v="510"/>
    <s v="PMC"/>
    <s v="PIMCO"/>
    <s v="PIMCO Global Multi-Asset A"/>
    <s v="PIMCOGMA"/>
    <m/>
    <m/>
    <m/>
    <m/>
    <m/>
    <m/>
    <m/>
    <m/>
    <m/>
    <m/>
    <m/>
    <n v="138"/>
    <x v="131"/>
  </r>
  <r>
    <n v="138"/>
    <n v="11"/>
    <s v="F"/>
    <x v="432"/>
    <n v="510"/>
    <s v="PMC"/>
    <s v="PIMCO"/>
    <s v="PIMCO Global Multi-Asset A"/>
    <s v="PIMCOGMA"/>
    <m/>
    <m/>
    <m/>
    <m/>
    <m/>
    <m/>
    <m/>
    <m/>
    <m/>
    <m/>
    <m/>
    <n v="138"/>
    <x v="131"/>
  </r>
  <r>
    <n v="138"/>
    <n v="4"/>
    <s v="F"/>
    <x v="433"/>
    <n v="510"/>
    <s v="VGF"/>
    <s v="Vanguard Group"/>
    <s v="Vanguard High Yield Corporate Fund Investor Shares (VWEHX)"/>
    <s v="VHYCFIS"/>
    <m/>
    <m/>
    <m/>
    <m/>
    <m/>
    <m/>
    <m/>
    <m/>
    <m/>
    <m/>
    <m/>
    <n v="138"/>
    <x v="131"/>
  </r>
  <r>
    <n v="139"/>
    <n v="3"/>
    <s v="F"/>
    <x v="434"/>
    <n v="510"/>
    <s v="BRF"/>
    <s v="BlackRock Funds"/>
    <s v="BlackRock High Yield Bond Fund (BHYIX)"/>
    <s v="BRHYBF"/>
    <m/>
    <m/>
    <m/>
    <m/>
    <m/>
    <m/>
    <m/>
    <m/>
    <m/>
    <m/>
    <m/>
    <n v="139"/>
    <x v="132"/>
  </r>
  <r>
    <n v="140"/>
    <n v="9"/>
    <s v="F"/>
    <x v="435"/>
    <n v="510"/>
    <s v="JPM"/>
    <s v="JP Morgan"/>
    <s v="JPMorgan Core Bond Fund"/>
    <s v="JPMCB"/>
    <m/>
    <m/>
    <m/>
    <m/>
    <m/>
    <m/>
    <m/>
    <m/>
    <m/>
    <m/>
    <m/>
    <n v="140"/>
    <x v="133"/>
  </r>
  <r>
    <n v="140"/>
    <n v="11"/>
    <s v="F"/>
    <x v="436"/>
    <n v="510"/>
    <s v="PMC"/>
    <s v="PIMCO"/>
    <s v="PIMCO Global Multi-Asset A"/>
    <s v="PIMCOGMA"/>
    <m/>
    <m/>
    <m/>
    <m/>
    <m/>
    <m/>
    <m/>
    <m/>
    <m/>
    <m/>
    <m/>
    <n v="140"/>
    <x v="133"/>
  </r>
  <r>
    <n v="140"/>
    <n v="16"/>
    <s v="F"/>
    <x v="437"/>
    <n v="510"/>
    <s v="AMF"/>
    <s v="American Funds"/>
    <s v="American Funds Tax-Advtg Gr &amp; Inc"/>
    <s v="AFTAG"/>
    <m/>
    <m/>
    <m/>
    <m/>
    <m/>
    <m/>
    <m/>
    <m/>
    <m/>
    <m/>
    <m/>
    <n v="140"/>
    <x v="133"/>
  </r>
  <r>
    <n v="140"/>
    <n v="3"/>
    <s v="F"/>
    <x v="438"/>
    <n v="510"/>
    <s v="BRF"/>
    <s v="BlackRock Funds"/>
    <s v="BlackRock High Yield Bond Fund (BHYIX)"/>
    <s v="BRHYBF"/>
    <m/>
    <m/>
    <m/>
    <m/>
    <m/>
    <m/>
    <m/>
    <m/>
    <m/>
    <m/>
    <m/>
    <n v="140"/>
    <x v="133"/>
  </r>
  <r>
    <n v="141"/>
    <n v="10"/>
    <s v="F"/>
    <x v="439"/>
    <n v="510"/>
    <s v="PMC"/>
    <s v="PIMCO"/>
    <s v="PIMCO Global Multi-Asset A"/>
    <s v="PIMCOGMA"/>
    <m/>
    <m/>
    <m/>
    <m/>
    <m/>
    <m/>
    <m/>
    <m/>
    <m/>
    <m/>
    <m/>
    <n v="141"/>
    <x v="134"/>
  </r>
  <r>
    <n v="141"/>
    <n v="3"/>
    <s v="F"/>
    <x v="440"/>
    <n v="510"/>
    <s v="BRF"/>
    <s v="BlackRock Funds"/>
    <s v="BlackRock High Yield Bond Fund (BHYIX)"/>
    <s v="BRHYBF"/>
    <m/>
    <m/>
    <m/>
    <m/>
    <m/>
    <m/>
    <m/>
    <m/>
    <m/>
    <m/>
    <m/>
    <n v="141"/>
    <x v="134"/>
  </r>
  <r>
    <n v="142"/>
    <n v="13"/>
    <s v="F"/>
    <x v="441"/>
    <n v="510"/>
    <s v="SSG"/>
    <s v="State Street Global Advisors"/>
    <s v="State Street Global Equity Fund"/>
    <s v="SSGE"/>
    <m/>
    <m/>
    <m/>
    <m/>
    <m/>
    <m/>
    <m/>
    <m/>
    <m/>
    <m/>
    <m/>
    <n v="142"/>
    <x v="135"/>
  </r>
  <r>
    <n v="142"/>
    <n v="8"/>
    <s v="F"/>
    <x v="442"/>
    <n v="510"/>
    <s v="FID"/>
    <s v="Fidelity Investments Inc."/>
    <s v="Fidelity Capital &amp; Income Fund (FAGIX)"/>
    <s v="FCIF"/>
    <m/>
    <m/>
    <m/>
    <m/>
    <m/>
    <m/>
    <m/>
    <m/>
    <m/>
    <m/>
    <m/>
    <n v="142"/>
    <x v="135"/>
  </r>
  <r>
    <n v="143"/>
    <n v="13"/>
    <s v="F"/>
    <x v="443"/>
    <n v="510"/>
    <s v="SSG"/>
    <s v="State Street Global Advisors"/>
    <s v="State Street Global Equity Fund"/>
    <s v="SSGE"/>
    <m/>
    <m/>
    <m/>
    <m/>
    <m/>
    <m/>
    <m/>
    <m/>
    <m/>
    <m/>
    <m/>
    <n v="143"/>
    <x v="136"/>
  </r>
  <r>
    <n v="143"/>
    <n v="16"/>
    <s v="F"/>
    <x v="444"/>
    <n v="510"/>
    <s v="AMF"/>
    <s v="American Funds"/>
    <s v="American Funds Tax-Advtg Gr &amp; Inc"/>
    <s v="AFTAG"/>
    <m/>
    <m/>
    <m/>
    <m/>
    <m/>
    <m/>
    <m/>
    <m/>
    <m/>
    <m/>
    <m/>
    <n v="143"/>
    <x v="136"/>
  </r>
  <r>
    <n v="143"/>
    <n v="2"/>
    <s v="F"/>
    <x v="445"/>
    <n v="510"/>
    <s v="VGF"/>
    <s v="Vanguard Group"/>
    <s v="Vanguard High Yield Corporate Fund Investor Shares (VWEHX)"/>
    <s v="VHYCFIS"/>
    <m/>
    <m/>
    <m/>
    <m/>
    <m/>
    <m/>
    <m/>
    <m/>
    <m/>
    <m/>
    <m/>
    <n v="143"/>
    <x v="136"/>
  </r>
  <r>
    <n v="143"/>
    <n v="9"/>
    <s v="F"/>
    <x v="446"/>
    <n v="510"/>
    <s v="JPM"/>
    <s v="JP Morgan"/>
    <s v="JPMorgan Core Bond Fund"/>
    <s v="JPMCB"/>
    <m/>
    <m/>
    <m/>
    <m/>
    <m/>
    <m/>
    <m/>
    <m/>
    <m/>
    <m/>
    <m/>
    <n v="143"/>
    <x v="136"/>
  </r>
  <r>
    <n v="143"/>
    <n v="16"/>
    <s v="F"/>
    <x v="447"/>
    <n v="510"/>
    <s v="AMF"/>
    <s v="American Funds"/>
    <s v="American Funds Tax-Advtg Gr &amp; Inc"/>
    <s v="AFTAG"/>
    <m/>
    <m/>
    <m/>
    <m/>
    <m/>
    <m/>
    <m/>
    <m/>
    <m/>
    <m/>
    <m/>
    <n v="143"/>
    <x v="136"/>
  </r>
  <r>
    <n v="143"/>
    <n v="15"/>
    <s v="F"/>
    <x v="448"/>
    <n v="510"/>
    <s v="SSG"/>
    <s v="State Street Global Advisors"/>
    <s v="State Street Global Equity Fund"/>
    <s v="SSGE"/>
    <m/>
    <m/>
    <m/>
    <m/>
    <m/>
    <m/>
    <m/>
    <m/>
    <m/>
    <m/>
    <m/>
    <n v="143"/>
    <x v="136"/>
  </r>
  <r>
    <n v="143"/>
    <n v="13"/>
    <s v="F"/>
    <x v="449"/>
    <n v="510"/>
    <s v="SSG"/>
    <s v="State Street Global Advisors"/>
    <s v="State Street Global Equity Fund"/>
    <s v="SSGE"/>
    <m/>
    <m/>
    <m/>
    <m/>
    <m/>
    <m/>
    <m/>
    <m/>
    <m/>
    <m/>
    <m/>
    <n v="143"/>
    <x v="136"/>
  </r>
  <r>
    <n v="143"/>
    <n v="15"/>
    <s v="F"/>
    <x v="450"/>
    <n v="510"/>
    <s v="SSG"/>
    <s v="State Street Global Advisors"/>
    <s v="State Street Global Equity Fund"/>
    <s v="SSGE"/>
    <m/>
    <m/>
    <m/>
    <m/>
    <m/>
    <m/>
    <m/>
    <m/>
    <m/>
    <m/>
    <m/>
    <n v="143"/>
    <x v="136"/>
  </r>
  <r>
    <n v="143"/>
    <n v="1"/>
    <s v="F"/>
    <x v="451"/>
    <n v="510"/>
    <s v="BRF"/>
    <s v="BlackRock Funds"/>
    <s v="BlackRock High Yield Bond Fund (BHYIX)"/>
    <s v="BRHYBF"/>
    <m/>
    <m/>
    <m/>
    <m/>
    <m/>
    <m/>
    <m/>
    <m/>
    <m/>
    <m/>
    <m/>
    <n v="143"/>
    <x v="136"/>
  </r>
  <r>
    <n v="144"/>
    <n v="11"/>
    <s v="F"/>
    <x v="452"/>
    <n v="510"/>
    <s v="PMC"/>
    <s v="PIMCO"/>
    <s v="PIMCO Global Multi-Asset A"/>
    <s v="PIMCOGMA"/>
    <m/>
    <m/>
    <m/>
    <m/>
    <m/>
    <m/>
    <m/>
    <m/>
    <m/>
    <m/>
    <m/>
    <n v="144"/>
    <x v="137"/>
  </r>
  <r>
    <n v="144"/>
    <n v="2"/>
    <s v="F"/>
    <x v="453"/>
    <n v="510"/>
    <s v="VGF"/>
    <s v="Vanguard Group"/>
    <s v="Vanguard High Yield Corporate Fund Investor Shares (VWEHX)"/>
    <s v="VHYCFIS"/>
    <m/>
    <m/>
    <m/>
    <m/>
    <m/>
    <m/>
    <m/>
    <m/>
    <m/>
    <m/>
    <m/>
    <n v="144"/>
    <x v="137"/>
  </r>
  <r>
    <n v="144"/>
    <n v="13"/>
    <s v="F"/>
    <x v="454"/>
    <n v="510"/>
    <s v="SSG"/>
    <s v="State Street Global Advisors"/>
    <s v="State Street Global Equity Fund"/>
    <s v="SSGE"/>
    <m/>
    <m/>
    <m/>
    <m/>
    <m/>
    <m/>
    <m/>
    <m/>
    <m/>
    <m/>
    <m/>
    <n v="144"/>
    <x v="137"/>
  </r>
  <r>
    <n v="144"/>
    <n v="1"/>
    <s v="F"/>
    <x v="455"/>
    <n v="510"/>
    <s v="BRF"/>
    <s v="BlackRock Funds"/>
    <s v="BlackRock High Yield Bond Fund (BHYIX)"/>
    <s v="BRHYBF"/>
    <m/>
    <m/>
    <m/>
    <m/>
    <m/>
    <m/>
    <m/>
    <m/>
    <m/>
    <m/>
    <m/>
    <n v="144"/>
    <x v="137"/>
  </r>
  <r>
    <n v="145"/>
    <n v="14"/>
    <s v="F"/>
    <x v="456"/>
    <n v="510"/>
    <s v="SSG"/>
    <s v="State Street Global Advisors"/>
    <s v="State Street Global Equity Fund"/>
    <s v="SSGE"/>
    <m/>
    <m/>
    <m/>
    <m/>
    <m/>
    <m/>
    <m/>
    <m/>
    <m/>
    <m/>
    <m/>
    <n v="145"/>
    <x v="138"/>
  </r>
  <r>
    <n v="145"/>
    <n v="6"/>
    <s v="F"/>
    <x v="457"/>
    <n v="510"/>
    <s v="JPM"/>
    <s v="JP Morgan"/>
    <s v="JPMorgan Core Bond Fund"/>
    <s v="JPMCB"/>
    <m/>
    <m/>
    <m/>
    <m/>
    <m/>
    <m/>
    <m/>
    <m/>
    <m/>
    <m/>
    <m/>
    <n v="145"/>
    <x v="138"/>
  </r>
  <r>
    <n v="145"/>
    <n v="6"/>
    <s v="F"/>
    <x v="458"/>
    <n v="510"/>
    <s v="JPM"/>
    <s v="JP Morgan"/>
    <s v="JPMorgan Core Bond Fund"/>
    <s v="JPMCB"/>
    <m/>
    <m/>
    <m/>
    <m/>
    <m/>
    <m/>
    <m/>
    <m/>
    <m/>
    <m/>
    <m/>
    <n v="145"/>
    <x v="138"/>
  </r>
  <r>
    <n v="145"/>
    <n v="10"/>
    <s v="F"/>
    <x v="459"/>
    <n v="510"/>
    <s v="PMC"/>
    <s v="PIMCO"/>
    <s v="PIMCO Global Multi-Asset A"/>
    <s v="PIMCOGMA"/>
    <m/>
    <m/>
    <m/>
    <m/>
    <m/>
    <m/>
    <m/>
    <m/>
    <m/>
    <m/>
    <m/>
    <n v="145"/>
    <x v="138"/>
  </r>
  <r>
    <n v="147"/>
    <n v="4"/>
    <s v="F"/>
    <x v="460"/>
    <n v="510"/>
    <s v="VGF"/>
    <s v="Vanguard Group"/>
    <s v="Vanguard High Yield Corporate Fund Investor Shares (VWEHX)"/>
    <s v="VHYCFIS"/>
    <m/>
    <m/>
    <m/>
    <m/>
    <m/>
    <m/>
    <m/>
    <m/>
    <m/>
    <m/>
    <m/>
    <n v="147"/>
    <x v="139"/>
  </r>
  <r>
    <n v="147"/>
    <n v="9"/>
    <s v="F"/>
    <x v="461"/>
    <n v="510"/>
    <s v="JPM"/>
    <s v="JP Morgan"/>
    <s v="JPMorgan Core Bond Fund"/>
    <s v="JPMCB"/>
    <m/>
    <m/>
    <m/>
    <m/>
    <m/>
    <m/>
    <m/>
    <m/>
    <m/>
    <m/>
    <m/>
    <n v="147"/>
    <x v="139"/>
  </r>
  <r>
    <n v="148"/>
    <n v="16"/>
    <s v="F"/>
    <x v="462"/>
    <n v="510"/>
    <s v="AMF"/>
    <s v="American Funds"/>
    <s v="American Funds Tax-Advtg Gr &amp; Inc"/>
    <s v="AFTAG"/>
    <m/>
    <m/>
    <m/>
    <m/>
    <m/>
    <m/>
    <m/>
    <m/>
    <m/>
    <m/>
    <m/>
    <n v="148"/>
    <x v="140"/>
  </r>
  <r>
    <n v="149"/>
    <n v="8"/>
    <s v="F"/>
    <x v="463"/>
    <n v="510"/>
    <s v="FID"/>
    <s v="Fidelity Investments Inc."/>
    <s v="Fidelity Capital &amp; Income Fund (FAGIX)"/>
    <s v="FCIF"/>
    <m/>
    <m/>
    <m/>
    <m/>
    <m/>
    <m/>
    <m/>
    <m/>
    <m/>
    <m/>
    <m/>
    <n v="149"/>
    <x v="141"/>
  </r>
  <r>
    <n v="149"/>
    <n v="8"/>
    <s v="F"/>
    <x v="464"/>
    <n v="510"/>
    <s v="FID"/>
    <s v="Fidelity Investments Inc."/>
    <s v="Fidelity Capital &amp; Income Fund (FAGIX)"/>
    <s v="FCIF"/>
    <m/>
    <m/>
    <m/>
    <m/>
    <m/>
    <m/>
    <m/>
    <m/>
    <m/>
    <m/>
    <m/>
    <n v="149"/>
    <x v="141"/>
  </r>
  <r>
    <n v="149"/>
    <n v="3"/>
    <s v="F"/>
    <x v="465"/>
    <n v="510"/>
    <s v="BRF"/>
    <s v="BlackRock Funds"/>
    <s v="BlackRock High Yield Bond Fund (BHYIX)"/>
    <s v="BRHYBF"/>
    <m/>
    <m/>
    <m/>
    <m/>
    <m/>
    <m/>
    <m/>
    <m/>
    <m/>
    <m/>
    <m/>
    <n v="149"/>
    <x v="141"/>
  </r>
  <r>
    <n v="150"/>
    <n v="9"/>
    <s v="F"/>
    <x v="466"/>
    <n v="510"/>
    <s v="JPM"/>
    <s v="JP Morgan"/>
    <s v="JPMorgan Core Bond Fund"/>
    <s v="JPMCB"/>
    <m/>
    <m/>
    <m/>
    <m/>
    <m/>
    <m/>
    <m/>
    <m/>
    <m/>
    <m/>
    <m/>
    <n v="150"/>
    <x v="142"/>
  </r>
  <r>
    <n v="150"/>
    <n v="14"/>
    <s v="F"/>
    <x v="467"/>
    <n v="510"/>
    <s v="SSG"/>
    <s v="State Street Global Advisors"/>
    <s v="State Street Global Equity Fund"/>
    <s v="SSGE"/>
    <m/>
    <m/>
    <m/>
    <m/>
    <m/>
    <m/>
    <m/>
    <m/>
    <m/>
    <m/>
    <m/>
    <n v="150"/>
    <x v="142"/>
  </r>
  <r>
    <n v="151"/>
    <n v="14"/>
    <s v="F"/>
    <x v="468"/>
    <n v="510"/>
    <s v="SSG"/>
    <s v="State Street Global Advisors"/>
    <s v="State Street Global Equity Fund"/>
    <s v="SSGE"/>
    <m/>
    <m/>
    <m/>
    <m/>
    <m/>
    <m/>
    <m/>
    <m/>
    <m/>
    <m/>
    <m/>
    <n v="151"/>
    <x v="143"/>
  </r>
  <r>
    <n v="151"/>
    <n v="15"/>
    <s v="F"/>
    <x v="469"/>
    <n v="510"/>
    <s v="SSG"/>
    <s v="State Street Global Advisors"/>
    <s v="State Street Global Equity Fund"/>
    <s v="SSGE"/>
    <m/>
    <m/>
    <m/>
    <m/>
    <m/>
    <m/>
    <m/>
    <m/>
    <m/>
    <m/>
    <m/>
    <n v="151"/>
    <x v="143"/>
  </r>
  <r>
    <n v="153"/>
    <n v="15"/>
    <s v="F"/>
    <x v="470"/>
    <n v="510"/>
    <s v="SSG"/>
    <s v="State Street Global Advisors"/>
    <s v="State Street Global Equity Fund"/>
    <s v="SSGE"/>
    <m/>
    <m/>
    <m/>
    <m/>
    <m/>
    <m/>
    <m/>
    <m/>
    <m/>
    <m/>
    <m/>
    <n v="153"/>
    <x v="144"/>
  </r>
  <r>
    <n v="153"/>
    <n v="2"/>
    <s v="F"/>
    <x v="471"/>
    <n v="510"/>
    <s v="VGF"/>
    <s v="Vanguard Group"/>
    <s v="Vanguard High Yield Corporate Fund Investor Shares (VWEHX)"/>
    <s v="VHYCFIS"/>
    <m/>
    <m/>
    <m/>
    <m/>
    <m/>
    <m/>
    <m/>
    <m/>
    <m/>
    <m/>
    <m/>
    <n v="153"/>
    <x v="144"/>
  </r>
  <r>
    <n v="154"/>
    <n v="2"/>
    <s v="F"/>
    <x v="472"/>
    <n v="510"/>
    <s v="VGF"/>
    <s v="Vanguard Group"/>
    <s v="Vanguard High Yield Corporate Fund Investor Shares (VWEHX)"/>
    <s v="VHYCFIS"/>
    <m/>
    <m/>
    <m/>
    <m/>
    <m/>
    <m/>
    <m/>
    <m/>
    <m/>
    <m/>
    <m/>
    <n v="154"/>
    <x v="145"/>
  </r>
  <r>
    <n v="154"/>
    <n v="13"/>
    <s v="F"/>
    <x v="473"/>
    <n v="510"/>
    <s v="SSG"/>
    <s v="State Street Global Advisors"/>
    <s v="State Street Global Equity Fund"/>
    <s v="SSGE"/>
    <m/>
    <m/>
    <m/>
    <m/>
    <m/>
    <m/>
    <m/>
    <m/>
    <m/>
    <m/>
    <m/>
    <n v="154"/>
    <x v="145"/>
  </r>
  <r>
    <n v="155"/>
    <n v="4"/>
    <s v="F"/>
    <x v="474"/>
    <n v="510"/>
    <s v="VGF"/>
    <s v="Vanguard Group"/>
    <s v="Vanguard High Yield Corporate Fund Investor Shares (VWEHX)"/>
    <s v="VHYCFIS"/>
    <m/>
    <m/>
    <m/>
    <m/>
    <m/>
    <m/>
    <m/>
    <m/>
    <m/>
    <m/>
    <m/>
    <n v="155"/>
    <x v="146"/>
  </r>
  <r>
    <n v="155"/>
    <n v="1"/>
    <s v="F"/>
    <x v="475"/>
    <n v="510"/>
    <s v="BRF"/>
    <s v="BlackRock Funds"/>
    <s v="BlackRock High Yield Bond Fund (BHYIX)"/>
    <s v="BRHYBF"/>
    <m/>
    <m/>
    <m/>
    <m/>
    <m/>
    <m/>
    <m/>
    <m/>
    <m/>
    <m/>
    <m/>
    <n v="155"/>
    <x v="146"/>
  </r>
  <r>
    <n v="155"/>
    <n v="5"/>
    <s v="F"/>
    <x v="476"/>
    <n v="510"/>
    <s v="FID"/>
    <s v="Fidelity Investments Inc."/>
    <s v="Fidelity Capital &amp; Income Fund (FAGIX)"/>
    <s v="FCIF"/>
    <m/>
    <m/>
    <m/>
    <m/>
    <m/>
    <m/>
    <m/>
    <m/>
    <m/>
    <m/>
    <m/>
    <n v="155"/>
    <x v="146"/>
  </r>
  <r>
    <n v="155"/>
    <n v="11"/>
    <s v="F"/>
    <x v="477"/>
    <n v="510"/>
    <s v="PMC"/>
    <s v="PIMCO"/>
    <s v="PIMCO Global Multi-Asset A"/>
    <s v="PIMCOGMA"/>
    <m/>
    <m/>
    <m/>
    <m/>
    <m/>
    <m/>
    <m/>
    <m/>
    <m/>
    <m/>
    <m/>
    <n v="155"/>
    <x v="146"/>
  </r>
  <r>
    <n v="155"/>
    <n v="12"/>
    <s v="F"/>
    <x v="478"/>
    <n v="510"/>
    <s v="CHS"/>
    <s v="Charles Schwab"/>
    <s v="Schwab Small-Cap Equity Fund"/>
    <s v="SSCE"/>
    <m/>
    <m/>
    <m/>
    <m/>
    <m/>
    <m/>
    <m/>
    <m/>
    <m/>
    <m/>
    <m/>
    <n v="155"/>
    <x v="146"/>
  </r>
  <r>
    <n v="156"/>
    <n v="13"/>
    <s v="F"/>
    <x v="479"/>
    <n v="510"/>
    <s v="SSG"/>
    <s v="State Street Global Advisors"/>
    <s v="State Street Global Equity Fund"/>
    <s v="SSGE"/>
    <m/>
    <m/>
    <m/>
    <m/>
    <m/>
    <m/>
    <m/>
    <m/>
    <m/>
    <m/>
    <m/>
    <n v="156"/>
    <x v="147"/>
  </r>
  <r>
    <n v="156"/>
    <n v="4"/>
    <s v="F"/>
    <x v="480"/>
    <n v="510"/>
    <s v="VGF"/>
    <s v="Vanguard Group"/>
    <s v="Vanguard High Yield Corporate Fund Investor Shares (VWEHX)"/>
    <s v="VHYCFIS"/>
    <m/>
    <m/>
    <m/>
    <m/>
    <m/>
    <m/>
    <m/>
    <m/>
    <m/>
    <m/>
    <m/>
    <n v="156"/>
    <x v="147"/>
  </r>
  <r>
    <n v="156"/>
    <n v="11"/>
    <s v="F"/>
    <x v="481"/>
    <n v="510"/>
    <s v="PMC"/>
    <s v="PIMCO"/>
    <s v="PIMCO Global Multi-Asset A"/>
    <s v="PIMCOGMA"/>
    <m/>
    <m/>
    <m/>
    <m/>
    <m/>
    <m/>
    <m/>
    <m/>
    <m/>
    <m/>
    <m/>
    <n v="156"/>
    <x v="147"/>
  </r>
  <r>
    <n v="157"/>
    <n v="1"/>
    <s v="F"/>
    <x v="482"/>
    <n v="510"/>
    <s v="BRF"/>
    <s v="BlackRock Funds"/>
    <s v="BlackRock High Yield Bond Fund (BHYIX)"/>
    <s v="BRHYBF"/>
    <m/>
    <m/>
    <m/>
    <m/>
    <m/>
    <m/>
    <m/>
    <m/>
    <m/>
    <m/>
    <m/>
    <n v="157"/>
    <x v="148"/>
  </r>
  <r>
    <n v="157"/>
    <n v="10"/>
    <s v="F"/>
    <x v="483"/>
    <n v="510"/>
    <s v="PMC"/>
    <s v="PIMCO"/>
    <s v="PIMCO Global Multi-Asset A"/>
    <s v="PIMCOGMA"/>
    <m/>
    <m/>
    <m/>
    <m/>
    <m/>
    <m/>
    <m/>
    <m/>
    <m/>
    <m/>
    <m/>
    <n v="157"/>
    <x v="148"/>
  </r>
  <r>
    <n v="157"/>
    <n v="5"/>
    <s v="F"/>
    <x v="484"/>
    <n v="510"/>
    <s v="FID"/>
    <s v="Fidelity Investments Inc."/>
    <s v="Fidelity Capital &amp; Income Fund (FAGIX)"/>
    <s v="FCIF"/>
    <m/>
    <m/>
    <m/>
    <m/>
    <m/>
    <m/>
    <m/>
    <m/>
    <m/>
    <m/>
    <m/>
    <n v="157"/>
    <x v="148"/>
  </r>
  <r>
    <n v="157"/>
    <n v="2"/>
    <s v="F"/>
    <x v="485"/>
    <n v="510"/>
    <s v="VGF"/>
    <s v="Vanguard Group"/>
    <s v="Vanguard High Yield Corporate Fund Investor Shares (VWEHX)"/>
    <s v="VHYCFIS"/>
    <m/>
    <m/>
    <m/>
    <m/>
    <m/>
    <m/>
    <m/>
    <m/>
    <m/>
    <m/>
    <m/>
    <n v="157"/>
    <x v="148"/>
  </r>
  <r>
    <n v="158"/>
    <n v="3"/>
    <s v="F"/>
    <x v="486"/>
    <n v="510"/>
    <s v="BRF"/>
    <s v="BlackRock Funds"/>
    <s v="BlackRock High Yield Bond Fund (BHYIX)"/>
    <s v="BRHYBF"/>
    <m/>
    <m/>
    <m/>
    <m/>
    <m/>
    <m/>
    <m/>
    <m/>
    <m/>
    <m/>
    <m/>
    <n v="158"/>
    <x v="149"/>
  </r>
  <r>
    <n v="159"/>
    <n v="3"/>
    <s v="F"/>
    <x v="487"/>
    <n v="510"/>
    <s v="BRF"/>
    <s v="BlackRock Funds"/>
    <s v="BlackRock High Yield Bond Fund (BHYIX)"/>
    <s v="BRHYBF"/>
    <m/>
    <m/>
    <m/>
    <m/>
    <m/>
    <m/>
    <m/>
    <m/>
    <m/>
    <m/>
    <m/>
    <n v="159"/>
    <x v="150"/>
  </r>
  <r>
    <n v="159"/>
    <n v="10"/>
    <s v="F"/>
    <x v="488"/>
    <n v="510"/>
    <s v="PMC"/>
    <s v="PIMCO"/>
    <s v="PIMCO Global Multi-Asset A"/>
    <s v="PIMCOGMA"/>
    <m/>
    <m/>
    <m/>
    <m/>
    <m/>
    <m/>
    <m/>
    <m/>
    <m/>
    <m/>
    <m/>
    <n v="159"/>
    <x v="150"/>
  </r>
  <r>
    <n v="160"/>
    <n v="11"/>
    <s v="F"/>
    <x v="489"/>
    <n v="510"/>
    <s v="PMC"/>
    <s v="PIMCO"/>
    <s v="PIMCO Global Multi-Asset A"/>
    <s v="PIMCOGMA"/>
    <m/>
    <m/>
    <m/>
    <m/>
    <m/>
    <m/>
    <m/>
    <m/>
    <m/>
    <m/>
    <m/>
    <n v="160"/>
    <x v="151"/>
  </r>
  <r>
    <n v="160"/>
    <n v="4"/>
    <s v="F"/>
    <x v="490"/>
    <n v="510"/>
    <s v="VGF"/>
    <s v="Vanguard Group"/>
    <s v="Vanguard High Yield Corporate Fund Investor Shares (VWEHX)"/>
    <s v="VHYCFIS"/>
    <m/>
    <m/>
    <m/>
    <m/>
    <m/>
    <m/>
    <m/>
    <m/>
    <m/>
    <m/>
    <m/>
    <n v="160"/>
    <x v="151"/>
  </r>
  <r>
    <n v="160"/>
    <n v="3"/>
    <s v="F"/>
    <x v="491"/>
    <n v="510"/>
    <s v="BRF"/>
    <s v="BlackRock Funds"/>
    <s v="BlackRock High Yield Bond Fund (BHYIX)"/>
    <s v="BRHYBF"/>
    <m/>
    <m/>
    <m/>
    <m/>
    <m/>
    <m/>
    <m/>
    <m/>
    <m/>
    <m/>
    <m/>
    <n v="160"/>
    <x v="151"/>
  </r>
  <r>
    <n v="160"/>
    <n v="1"/>
    <s v="F"/>
    <x v="492"/>
    <n v="510"/>
    <s v="BRF"/>
    <s v="BlackRock Funds"/>
    <s v="BlackRock High Yield Bond Fund (BHYIX)"/>
    <s v="BRHYBF"/>
    <m/>
    <m/>
    <m/>
    <m/>
    <m/>
    <m/>
    <m/>
    <m/>
    <m/>
    <m/>
    <m/>
    <n v="160"/>
    <x v="151"/>
  </r>
  <r>
    <n v="160"/>
    <n v="1"/>
    <s v="F"/>
    <x v="493"/>
    <n v="510"/>
    <s v="BRF"/>
    <s v="BlackRock Funds"/>
    <s v="BlackRock High Yield Bond Fund (BHYIX)"/>
    <s v="BRHYBF"/>
    <m/>
    <m/>
    <m/>
    <m/>
    <m/>
    <m/>
    <m/>
    <m/>
    <m/>
    <m/>
    <m/>
    <n v="160"/>
    <x v="151"/>
  </r>
  <r>
    <n v="160"/>
    <n v="7"/>
    <s v="F"/>
    <x v="494"/>
    <n v="510"/>
    <s v="PMC"/>
    <s v="PIMCO"/>
    <s v="PIMCO Global Multi-Asset A"/>
    <s v="PIMCOGMA"/>
    <m/>
    <m/>
    <m/>
    <m/>
    <m/>
    <m/>
    <m/>
    <m/>
    <m/>
    <m/>
    <m/>
    <n v="160"/>
    <x v="151"/>
  </r>
  <r>
    <n v="160"/>
    <n v="9"/>
    <s v="F"/>
    <x v="495"/>
    <n v="510"/>
    <s v="JPM"/>
    <s v="JP Morgan"/>
    <s v="JPMorgan Core Bond Fund"/>
    <s v="JPMCB"/>
    <m/>
    <m/>
    <m/>
    <m/>
    <m/>
    <m/>
    <m/>
    <m/>
    <m/>
    <m/>
    <m/>
    <n v="160"/>
    <x v="151"/>
  </r>
  <r>
    <n v="160"/>
    <n v="1"/>
    <s v="F"/>
    <x v="496"/>
    <n v="510"/>
    <s v="BRF"/>
    <s v="BlackRock Funds"/>
    <s v="BlackRock High Yield Bond Fund (BHYIX)"/>
    <s v="BRHYBF"/>
    <m/>
    <m/>
    <m/>
    <m/>
    <m/>
    <m/>
    <m/>
    <m/>
    <m/>
    <m/>
    <m/>
    <n v="160"/>
    <x v="151"/>
  </r>
  <r>
    <n v="161"/>
    <n v="12"/>
    <s v="F"/>
    <x v="497"/>
    <n v="510"/>
    <s v="CHS"/>
    <s v="Charles Schwab"/>
    <s v="Schwab Small-Cap Equity Fund"/>
    <s v="SSCE"/>
    <m/>
    <m/>
    <m/>
    <m/>
    <m/>
    <m/>
    <m/>
    <m/>
    <m/>
    <m/>
    <m/>
    <n v="161"/>
    <x v="152"/>
  </r>
  <r>
    <n v="161"/>
    <n v="4"/>
    <s v="F"/>
    <x v="498"/>
    <n v="510"/>
    <s v="VGF"/>
    <s v="Vanguard Group"/>
    <s v="Vanguard High Yield Corporate Fund Investor Shares (VWEHX)"/>
    <s v="VHYCFIS"/>
    <m/>
    <m/>
    <m/>
    <m/>
    <m/>
    <m/>
    <m/>
    <m/>
    <m/>
    <m/>
    <m/>
    <n v="161"/>
    <x v="152"/>
  </r>
  <r>
    <n v="161"/>
    <n v="12"/>
    <s v="F"/>
    <x v="499"/>
    <n v="510"/>
    <s v="CHS"/>
    <s v="Charles Schwab"/>
    <s v="Schwab Small-Cap Equity Fund"/>
    <s v="SSCE"/>
    <m/>
    <m/>
    <m/>
    <m/>
    <m/>
    <m/>
    <m/>
    <m/>
    <m/>
    <m/>
    <m/>
    <n v="161"/>
    <x v="152"/>
  </r>
  <r>
    <n v="161"/>
    <n v="8"/>
    <s v="F"/>
    <x v="500"/>
    <n v="510"/>
    <s v="FID"/>
    <s v="Fidelity Investments Inc."/>
    <s v="Fidelity Capital &amp; Income Fund (FAGIX)"/>
    <s v="FCIF"/>
    <m/>
    <m/>
    <m/>
    <m/>
    <m/>
    <m/>
    <m/>
    <m/>
    <m/>
    <m/>
    <m/>
    <n v="161"/>
    <x v="152"/>
  </r>
  <r>
    <n v="161"/>
    <n v="12"/>
    <s v="F"/>
    <x v="501"/>
    <n v="510"/>
    <s v="CHS"/>
    <s v="Charles Schwab"/>
    <s v="Schwab Small-Cap Equity Fund"/>
    <s v="SSCE"/>
    <m/>
    <m/>
    <m/>
    <m/>
    <m/>
    <m/>
    <m/>
    <m/>
    <m/>
    <m/>
    <m/>
    <n v="161"/>
    <x v="152"/>
  </r>
  <r>
    <n v="162"/>
    <n v="3"/>
    <s v="F"/>
    <x v="502"/>
    <n v="510"/>
    <s v="BRF"/>
    <s v="BlackRock Funds"/>
    <s v="BlackRock High Yield Bond Fund (BHYIX)"/>
    <s v="BRHYBF"/>
    <m/>
    <m/>
    <m/>
    <m/>
    <m/>
    <m/>
    <m/>
    <m/>
    <m/>
    <m/>
    <m/>
    <n v="162"/>
    <x v="153"/>
  </r>
  <r>
    <n v="162"/>
    <n v="4"/>
    <s v="F"/>
    <x v="503"/>
    <n v="510"/>
    <s v="VGF"/>
    <s v="Vanguard Group"/>
    <s v="Vanguard High Yield Corporate Fund Investor Shares (VWEHX)"/>
    <s v="VHYCFIS"/>
    <m/>
    <m/>
    <m/>
    <m/>
    <m/>
    <m/>
    <m/>
    <m/>
    <m/>
    <m/>
    <m/>
    <n v="162"/>
    <x v="153"/>
  </r>
  <r>
    <n v="163"/>
    <n v="10"/>
    <s v="F"/>
    <x v="504"/>
    <n v="510"/>
    <s v="PMC"/>
    <s v="PIMCO"/>
    <s v="PIMCO Global Multi-Asset A"/>
    <s v="PIMCOGMA"/>
    <m/>
    <m/>
    <m/>
    <m/>
    <m/>
    <m/>
    <m/>
    <m/>
    <m/>
    <m/>
    <m/>
    <n v="163"/>
    <x v="154"/>
  </r>
  <r>
    <n v="163"/>
    <n v="4"/>
    <s v="F"/>
    <x v="505"/>
    <n v="510"/>
    <s v="VGF"/>
    <s v="Vanguard Group"/>
    <s v="Vanguard High Yield Corporate Fund Investor Shares (VWEHX)"/>
    <s v="VHYCFIS"/>
    <m/>
    <m/>
    <m/>
    <m/>
    <m/>
    <m/>
    <m/>
    <m/>
    <m/>
    <m/>
    <m/>
    <n v="163"/>
    <x v="154"/>
  </r>
  <r>
    <n v="163"/>
    <n v="12"/>
    <s v="F"/>
    <x v="506"/>
    <n v="510"/>
    <s v="CHS"/>
    <s v="Charles Schwab"/>
    <s v="Schwab Small-Cap Equity Fund"/>
    <s v="SSCE"/>
    <m/>
    <m/>
    <m/>
    <m/>
    <m/>
    <m/>
    <m/>
    <m/>
    <m/>
    <m/>
    <m/>
    <n v="163"/>
    <x v="154"/>
  </r>
  <r>
    <n v="164"/>
    <n v="5"/>
    <s v="F"/>
    <x v="507"/>
    <n v="510"/>
    <s v="FID"/>
    <s v="Fidelity Investments Inc."/>
    <s v="Fidelity Capital &amp; Income Fund (FAGIX)"/>
    <s v="FCIF"/>
    <m/>
    <m/>
    <m/>
    <m/>
    <m/>
    <m/>
    <m/>
    <m/>
    <m/>
    <m/>
    <m/>
    <n v="164"/>
    <x v="155"/>
  </r>
  <r>
    <n v="164"/>
    <n v="5"/>
    <s v="F"/>
    <x v="508"/>
    <n v="510"/>
    <s v="FID"/>
    <s v="Fidelity Investments Inc."/>
    <s v="Fidelity Capital &amp; Income Fund (FAGIX)"/>
    <s v="FCIF"/>
    <m/>
    <m/>
    <m/>
    <m/>
    <m/>
    <m/>
    <m/>
    <m/>
    <m/>
    <m/>
    <m/>
    <n v="164"/>
    <x v="155"/>
  </r>
  <r>
    <n v="164"/>
    <n v="8"/>
    <s v="F"/>
    <x v="509"/>
    <n v="510"/>
    <s v="FID"/>
    <s v="Fidelity Investments Inc."/>
    <s v="Fidelity Capital &amp; Income Fund (FAGIX)"/>
    <s v="FCIF"/>
    <m/>
    <m/>
    <m/>
    <m/>
    <m/>
    <m/>
    <m/>
    <m/>
    <m/>
    <m/>
    <m/>
    <n v="164"/>
    <x v="155"/>
  </r>
  <r>
    <n v="165"/>
    <n v="13"/>
    <s v="F"/>
    <x v="510"/>
    <n v="510"/>
    <s v="SSG"/>
    <s v="State Street Global Advisors"/>
    <s v="State Street Global Equity Fund"/>
    <s v="SSGE"/>
    <m/>
    <m/>
    <m/>
    <m/>
    <m/>
    <m/>
    <m/>
    <m/>
    <m/>
    <m/>
    <m/>
    <n v="165"/>
    <x v="156"/>
  </r>
  <r>
    <n v="165"/>
    <n v="9"/>
    <s v="F"/>
    <x v="511"/>
    <n v="510"/>
    <s v="JPM"/>
    <s v="JP Morgan"/>
    <s v="JPMorgan Core Bond Fund"/>
    <s v="JPMCB"/>
    <m/>
    <m/>
    <m/>
    <m/>
    <m/>
    <m/>
    <m/>
    <m/>
    <m/>
    <m/>
    <m/>
    <n v="165"/>
    <x v="156"/>
  </r>
  <r>
    <n v="165"/>
    <n v="1"/>
    <s v="F"/>
    <x v="512"/>
    <n v="510"/>
    <s v="BRF"/>
    <s v="BlackRock Funds"/>
    <s v="BlackRock High Yield Bond Fund (BHYIX)"/>
    <s v="BRHYBF"/>
    <m/>
    <m/>
    <m/>
    <m/>
    <m/>
    <m/>
    <m/>
    <m/>
    <m/>
    <m/>
    <m/>
    <n v="165"/>
    <x v="156"/>
  </r>
  <r>
    <n v="166"/>
    <n v="11"/>
    <s v="F"/>
    <x v="513"/>
    <n v="510"/>
    <s v="PMC"/>
    <s v="PIMCO"/>
    <s v="PIMCO Global Multi-Asset A"/>
    <s v="PIMCOGMA"/>
    <m/>
    <m/>
    <m/>
    <m/>
    <m/>
    <m/>
    <m/>
    <m/>
    <m/>
    <m/>
    <m/>
    <n v="166"/>
    <x v="157"/>
  </r>
  <r>
    <n v="166"/>
    <n v="5"/>
    <s v="F"/>
    <x v="514"/>
    <n v="510"/>
    <s v="FID"/>
    <s v="Fidelity Investments Inc."/>
    <s v="Fidelity Capital &amp; Income Fund (FAGIX)"/>
    <s v="FCIF"/>
    <m/>
    <m/>
    <m/>
    <m/>
    <m/>
    <m/>
    <m/>
    <m/>
    <m/>
    <m/>
    <m/>
    <n v="166"/>
    <x v="157"/>
  </r>
  <r>
    <n v="167"/>
    <n v="3"/>
    <s v="F"/>
    <x v="515"/>
    <n v="510"/>
    <s v="BRF"/>
    <s v="BlackRock Funds"/>
    <s v="BlackRock High Yield Bond Fund (BHYIX)"/>
    <s v="BRHYBF"/>
    <m/>
    <m/>
    <m/>
    <m/>
    <m/>
    <m/>
    <m/>
    <m/>
    <m/>
    <m/>
    <m/>
    <n v="167"/>
    <x v="158"/>
  </r>
  <r>
    <n v="167"/>
    <n v="11"/>
    <s v="F"/>
    <x v="516"/>
    <n v="510"/>
    <s v="PMC"/>
    <s v="PIMCO"/>
    <s v="PIMCO Global Multi-Asset A"/>
    <s v="PIMCOGMA"/>
    <m/>
    <m/>
    <m/>
    <m/>
    <m/>
    <m/>
    <m/>
    <m/>
    <m/>
    <m/>
    <m/>
    <n v="167"/>
    <x v="158"/>
  </r>
  <r>
    <n v="167"/>
    <n v="12"/>
    <s v="F"/>
    <x v="517"/>
    <n v="510"/>
    <s v="CHS"/>
    <s v="Charles Schwab"/>
    <s v="Schwab Small-Cap Equity Fund"/>
    <s v="SSCE"/>
    <m/>
    <m/>
    <m/>
    <m/>
    <m/>
    <m/>
    <m/>
    <m/>
    <m/>
    <m/>
    <m/>
    <n v="167"/>
    <x v="158"/>
  </r>
  <r>
    <n v="168"/>
    <n v="11"/>
    <s v="F"/>
    <x v="518"/>
    <n v="510"/>
    <s v="PMC"/>
    <s v="PIMCO"/>
    <s v="PIMCO Global Multi-Asset A"/>
    <s v="PIMCOGMA"/>
    <m/>
    <m/>
    <m/>
    <m/>
    <m/>
    <m/>
    <m/>
    <m/>
    <m/>
    <m/>
    <m/>
    <n v="168"/>
    <x v="159"/>
  </r>
  <r>
    <n v="168"/>
    <n v="6"/>
    <s v="F"/>
    <x v="519"/>
    <n v="510"/>
    <s v="JPM"/>
    <s v="JP Morgan"/>
    <s v="JPMorgan Core Bond Fund"/>
    <s v="JPMCB"/>
    <m/>
    <m/>
    <m/>
    <m/>
    <m/>
    <m/>
    <m/>
    <m/>
    <m/>
    <m/>
    <m/>
    <n v="168"/>
    <x v="159"/>
  </r>
  <r>
    <n v="168"/>
    <n v="10"/>
    <s v="F"/>
    <x v="520"/>
    <n v="510"/>
    <s v="PMC"/>
    <s v="PIMCO"/>
    <s v="PIMCO Global Multi-Asset A"/>
    <s v="PIMCOGMA"/>
    <m/>
    <m/>
    <m/>
    <m/>
    <m/>
    <m/>
    <m/>
    <m/>
    <m/>
    <m/>
    <m/>
    <n v="168"/>
    <x v="159"/>
  </r>
  <r>
    <n v="168"/>
    <n v="11"/>
    <s v="F"/>
    <x v="521"/>
    <n v="510"/>
    <s v="PMC"/>
    <s v="PIMCO"/>
    <s v="PIMCO Global Multi-Asset A"/>
    <s v="PIMCOGMA"/>
    <m/>
    <m/>
    <m/>
    <m/>
    <m/>
    <m/>
    <m/>
    <m/>
    <m/>
    <m/>
    <m/>
    <n v="168"/>
    <x v="159"/>
  </r>
  <r>
    <n v="169"/>
    <n v="13"/>
    <s v="F"/>
    <x v="522"/>
    <n v="510"/>
    <s v="SSG"/>
    <s v="State Street Global Advisors"/>
    <s v="State Street Global Equity Fund"/>
    <s v="SSGE"/>
    <m/>
    <m/>
    <m/>
    <m/>
    <m/>
    <m/>
    <m/>
    <m/>
    <m/>
    <m/>
    <m/>
    <n v="169"/>
    <x v="160"/>
  </r>
  <r>
    <n v="169"/>
    <n v="13"/>
    <s v="F"/>
    <x v="523"/>
    <n v="510"/>
    <s v="SSG"/>
    <s v="State Street Global Advisors"/>
    <s v="State Street Global Equity Fund"/>
    <s v="SSGE"/>
    <m/>
    <m/>
    <m/>
    <m/>
    <m/>
    <m/>
    <m/>
    <m/>
    <m/>
    <m/>
    <m/>
    <n v="169"/>
    <x v="160"/>
  </r>
  <r>
    <n v="169"/>
    <n v="4"/>
    <s v="F"/>
    <x v="524"/>
    <n v="510"/>
    <s v="VGF"/>
    <s v="Vanguard Group"/>
    <s v="Vanguard High Yield Corporate Fund Investor Shares (VWEHX)"/>
    <s v="VHYCFIS"/>
    <m/>
    <m/>
    <m/>
    <m/>
    <m/>
    <m/>
    <m/>
    <m/>
    <m/>
    <m/>
    <m/>
    <n v="169"/>
    <x v="160"/>
  </r>
  <r>
    <n v="169"/>
    <n v="16"/>
    <s v="F"/>
    <x v="525"/>
    <n v="510"/>
    <s v="AMF"/>
    <s v="American Funds"/>
    <s v="American Funds Tax-Advtg Gr &amp; Inc"/>
    <s v="AFTAG"/>
    <m/>
    <m/>
    <m/>
    <m/>
    <m/>
    <m/>
    <m/>
    <m/>
    <m/>
    <m/>
    <m/>
    <n v="169"/>
    <x v="160"/>
  </r>
  <r>
    <n v="169"/>
    <n v="14"/>
    <s v="F"/>
    <x v="526"/>
    <n v="510"/>
    <s v="SSG"/>
    <s v="State Street Global Advisors"/>
    <s v="State Street Global Equity Fund"/>
    <s v="SSGE"/>
    <m/>
    <m/>
    <m/>
    <m/>
    <m/>
    <m/>
    <m/>
    <m/>
    <m/>
    <m/>
    <m/>
    <n v="169"/>
    <x v="160"/>
  </r>
  <r>
    <n v="169"/>
    <n v="5"/>
    <s v="F"/>
    <x v="527"/>
    <n v="510"/>
    <s v="FID"/>
    <s v="Fidelity Investments Inc."/>
    <s v="Fidelity Capital &amp; Income Fund (FAGIX)"/>
    <s v="FCIF"/>
    <m/>
    <m/>
    <m/>
    <m/>
    <m/>
    <m/>
    <m/>
    <m/>
    <m/>
    <m/>
    <m/>
    <n v="169"/>
    <x v="160"/>
  </r>
  <r>
    <n v="170"/>
    <n v="13"/>
    <s v="F"/>
    <x v="528"/>
    <n v="510"/>
    <s v="SSG"/>
    <s v="State Street Global Advisors"/>
    <s v="State Street Global Equity Fund"/>
    <s v="SSGE"/>
    <m/>
    <m/>
    <m/>
    <m/>
    <m/>
    <m/>
    <m/>
    <m/>
    <m/>
    <m/>
    <m/>
    <n v="170"/>
    <x v="161"/>
  </r>
  <r>
    <n v="170"/>
    <n v="9"/>
    <s v="F"/>
    <x v="529"/>
    <n v="510"/>
    <s v="JPM"/>
    <s v="JP Morgan"/>
    <s v="JPMorgan Core Bond Fund"/>
    <s v="JPMCB"/>
    <m/>
    <m/>
    <m/>
    <m/>
    <m/>
    <m/>
    <m/>
    <m/>
    <m/>
    <m/>
    <m/>
    <n v="170"/>
    <x v="161"/>
  </r>
  <r>
    <n v="170"/>
    <n v="4"/>
    <s v="F"/>
    <x v="530"/>
    <n v="510"/>
    <s v="VGF"/>
    <s v="Vanguard Group"/>
    <s v="Vanguard High Yield Corporate Fund Investor Shares (VWEHX)"/>
    <s v="VHYCFIS"/>
    <m/>
    <m/>
    <m/>
    <m/>
    <m/>
    <m/>
    <m/>
    <m/>
    <m/>
    <m/>
    <m/>
    <n v="170"/>
    <x v="161"/>
  </r>
  <r>
    <n v="171"/>
    <n v="8"/>
    <s v="F"/>
    <x v="531"/>
    <n v="510"/>
    <s v="FID"/>
    <s v="Fidelity Investments Inc."/>
    <s v="Fidelity Capital &amp; Income Fund (FAGIX)"/>
    <s v="FCIF"/>
    <m/>
    <m/>
    <m/>
    <m/>
    <m/>
    <m/>
    <m/>
    <m/>
    <m/>
    <m/>
    <m/>
    <n v="171"/>
    <x v="162"/>
  </r>
  <r>
    <n v="172"/>
    <n v="16"/>
    <s v="F"/>
    <x v="532"/>
    <n v="510"/>
    <s v="AMF"/>
    <s v="American Funds"/>
    <s v="American Funds Tax-Advtg Gr &amp; Inc"/>
    <s v="AFTAG"/>
    <m/>
    <m/>
    <m/>
    <m/>
    <m/>
    <m/>
    <m/>
    <m/>
    <m/>
    <m/>
    <m/>
    <n v="172"/>
    <x v="163"/>
  </r>
  <r>
    <n v="172"/>
    <n v="10"/>
    <s v="F"/>
    <x v="533"/>
    <n v="510"/>
    <s v="PMC"/>
    <s v="PIMCO"/>
    <s v="PIMCO Global Multi-Asset A"/>
    <s v="PIMCOGMA"/>
    <m/>
    <m/>
    <m/>
    <m/>
    <m/>
    <m/>
    <m/>
    <m/>
    <m/>
    <m/>
    <m/>
    <n v="172"/>
    <x v="163"/>
  </r>
  <r>
    <n v="172"/>
    <n v="3"/>
    <s v="F"/>
    <x v="534"/>
    <n v="510"/>
    <s v="BRF"/>
    <s v="BlackRock Funds"/>
    <s v="BlackRock High Yield Bond Fund (BHYIX)"/>
    <s v="BRHYBF"/>
    <m/>
    <m/>
    <m/>
    <m/>
    <m/>
    <m/>
    <m/>
    <m/>
    <m/>
    <m/>
    <m/>
    <n v="172"/>
    <x v="163"/>
  </r>
  <r>
    <n v="172"/>
    <n v="1"/>
    <s v="F"/>
    <x v="535"/>
    <n v="510"/>
    <s v="BRF"/>
    <s v="BlackRock Funds"/>
    <s v="BlackRock High Yield Bond Fund (BHYIX)"/>
    <s v="BRHYBF"/>
    <m/>
    <m/>
    <m/>
    <m/>
    <m/>
    <m/>
    <m/>
    <m/>
    <m/>
    <m/>
    <m/>
    <n v="172"/>
    <x v="163"/>
  </r>
  <r>
    <n v="173"/>
    <n v="4"/>
    <s v="F"/>
    <x v="536"/>
    <n v="510"/>
    <s v="VGF"/>
    <s v="Vanguard Group"/>
    <s v="Vanguard High Yield Corporate Fund Investor Shares (VWEHX)"/>
    <s v="VHYCFIS"/>
    <m/>
    <m/>
    <m/>
    <m/>
    <m/>
    <m/>
    <m/>
    <m/>
    <m/>
    <m/>
    <m/>
    <n v="173"/>
    <x v="164"/>
  </r>
  <r>
    <n v="175"/>
    <n v="5"/>
    <s v="F"/>
    <x v="537"/>
    <n v="510"/>
    <s v="FID"/>
    <s v="Fidelity Investments Inc."/>
    <s v="Fidelity Capital &amp; Income Fund (FAGIX)"/>
    <s v="FCIF"/>
    <m/>
    <m/>
    <m/>
    <m/>
    <m/>
    <m/>
    <m/>
    <m/>
    <m/>
    <m/>
    <m/>
    <n v="175"/>
    <x v="165"/>
  </r>
  <r>
    <n v="175"/>
    <n v="6"/>
    <s v="F"/>
    <x v="538"/>
    <n v="510"/>
    <s v="JPM"/>
    <s v="JP Morgan"/>
    <s v="JPMorgan Core Bond Fund"/>
    <s v="JPMCB"/>
    <m/>
    <m/>
    <m/>
    <m/>
    <m/>
    <m/>
    <m/>
    <m/>
    <m/>
    <m/>
    <m/>
    <n v="175"/>
    <x v="165"/>
  </r>
  <r>
    <n v="175"/>
    <n v="10"/>
    <s v="F"/>
    <x v="539"/>
    <n v="510"/>
    <s v="PMC"/>
    <s v="PIMCO"/>
    <s v="PIMCO Global Multi-Asset A"/>
    <s v="PIMCOGMA"/>
    <m/>
    <m/>
    <m/>
    <m/>
    <m/>
    <m/>
    <m/>
    <m/>
    <m/>
    <m/>
    <m/>
    <n v="175"/>
    <x v="165"/>
  </r>
  <r>
    <n v="175"/>
    <n v="11"/>
    <s v="F"/>
    <x v="540"/>
    <n v="510"/>
    <s v="PMC"/>
    <s v="PIMCO"/>
    <s v="PIMCO Global Multi-Asset A"/>
    <s v="PIMCOGMA"/>
    <m/>
    <m/>
    <m/>
    <m/>
    <m/>
    <m/>
    <m/>
    <m/>
    <m/>
    <m/>
    <m/>
    <n v="175"/>
    <x v="165"/>
  </r>
  <r>
    <n v="176"/>
    <n v="2"/>
    <s v="F"/>
    <x v="541"/>
    <n v="510"/>
    <s v="VGF"/>
    <s v="Vanguard Group"/>
    <s v="Vanguard High Yield Corporate Fund Investor Shares (VWEHX)"/>
    <s v="VHYCFIS"/>
    <m/>
    <m/>
    <m/>
    <m/>
    <m/>
    <m/>
    <m/>
    <m/>
    <m/>
    <m/>
    <m/>
    <n v="176"/>
    <x v="166"/>
  </r>
  <r>
    <n v="176"/>
    <n v="5"/>
    <s v="F"/>
    <x v="542"/>
    <n v="510"/>
    <s v="FID"/>
    <s v="Fidelity Investments Inc."/>
    <s v="Fidelity Capital &amp; Income Fund (FAGIX)"/>
    <s v="FCIF"/>
    <m/>
    <m/>
    <m/>
    <m/>
    <m/>
    <m/>
    <m/>
    <m/>
    <m/>
    <m/>
    <m/>
    <n v="176"/>
    <x v="166"/>
  </r>
  <r>
    <n v="177"/>
    <n v="12"/>
    <s v="F"/>
    <x v="543"/>
    <n v="510"/>
    <s v="CHS"/>
    <s v="Charles Schwab"/>
    <s v="Schwab Small-Cap Equity Fund"/>
    <s v="SSCE"/>
    <m/>
    <m/>
    <m/>
    <m/>
    <m/>
    <m/>
    <m/>
    <m/>
    <m/>
    <m/>
    <m/>
    <n v="177"/>
    <x v="167"/>
  </r>
  <r>
    <n v="177"/>
    <n v="12"/>
    <s v="F"/>
    <x v="544"/>
    <n v="510"/>
    <s v="CHS"/>
    <s v="Charles Schwab"/>
    <s v="Schwab Small-Cap Equity Fund"/>
    <s v="SSCE"/>
    <m/>
    <m/>
    <m/>
    <m/>
    <m/>
    <m/>
    <m/>
    <m/>
    <m/>
    <m/>
    <m/>
    <n v="177"/>
    <x v="167"/>
  </r>
  <r>
    <n v="177"/>
    <n v="8"/>
    <s v="F"/>
    <x v="545"/>
    <n v="510"/>
    <s v="FID"/>
    <s v="Fidelity Investments Inc."/>
    <s v="Fidelity Capital &amp; Income Fund (FAGIX)"/>
    <s v="FCIF"/>
    <m/>
    <m/>
    <m/>
    <m/>
    <m/>
    <m/>
    <m/>
    <m/>
    <m/>
    <m/>
    <m/>
    <n v="177"/>
    <x v="167"/>
  </r>
  <r>
    <n v="178"/>
    <n v="4"/>
    <s v="F"/>
    <x v="546"/>
    <n v="510"/>
    <s v="VGF"/>
    <s v="Vanguard Group"/>
    <s v="Vanguard High Yield Corporate Fund Investor Shares (VWEHX)"/>
    <s v="VHYCFIS"/>
    <m/>
    <m/>
    <m/>
    <m/>
    <m/>
    <m/>
    <m/>
    <m/>
    <m/>
    <m/>
    <m/>
    <n v="178"/>
    <x v="168"/>
  </r>
  <r>
    <n v="178"/>
    <n v="16"/>
    <s v="F"/>
    <x v="547"/>
    <n v="510"/>
    <s v="AMF"/>
    <s v="American Funds"/>
    <s v="American Funds Tax-Advtg Gr &amp; Inc"/>
    <s v="AFTAG"/>
    <m/>
    <m/>
    <m/>
    <m/>
    <m/>
    <m/>
    <m/>
    <m/>
    <m/>
    <m/>
    <m/>
    <n v="178"/>
    <x v="168"/>
  </r>
  <r>
    <n v="178"/>
    <n v="2"/>
    <s v="F"/>
    <x v="548"/>
    <n v="510"/>
    <s v="VGF"/>
    <s v="Vanguard Group"/>
    <s v="Vanguard High Yield Corporate Fund Investor Shares (VWEHX)"/>
    <s v="VHYCFIS"/>
    <m/>
    <m/>
    <m/>
    <m/>
    <m/>
    <m/>
    <m/>
    <m/>
    <m/>
    <m/>
    <m/>
    <n v="178"/>
    <x v="168"/>
  </r>
  <r>
    <n v="178"/>
    <n v="16"/>
    <s v="F"/>
    <x v="549"/>
    <n v="510"/>
    <s v="AMF"/>
    <s v="American Funds"/>
    <s v="American Funds Tax-Advtg Gr &amp; Inc"/>
    <s v="AFTAG"/>
    <m/>
    <m/>
    <m/>
    <m/>
    <m/>
    <m/>
    <m/>
    <m/>
    <m/>
    <m/>
    <m/>
    <n v="178"/>
    <x v="168"/>
  </r>
  <r>
    <n v="179"/>
    <n v="15"/>
    <s v="F"/>
    <x v="550"/>
    <n v="510"/>
    <s v="SSG"/>
    <s v="State Street Global Advisors"/>
    <s v="State Street Global Equity Fund"/>
    <s v="SSGE"/>
    <m/>
    <m/>
    <m/>
    <m/>
    <m/>
    <m/>
    <m/>
    <m/>
    <m/>
    <m/>
    <m/>
    <n v="179"/>
    <x v="169"/>
  </r>
  <r>
    <n v="179"/>
    <n v="15"/>
    <s v="F"/>
    <x v="551"/>
    <n v="510"/>
    <s v="SSG"/>
    <s v="State Street Global Advisors"/>
    <s v="State Street Global Equity Fund"/>
    <s v="SSGE"/>
    <m/>
    <m/>
    <m/>
    <m/>
    <m/>
    <m/>
    <m/>
    <m/>
    <m/>
    <m/>
    <m/>
    <n v="179"/>
    <x v="169"/>
  </r>
  <r>
    <n v="179"/>
    <n v="8"/>
    <s v="F"/>
    <x v="552"/>
    <n v="510"/>
    <s v="FID"/>
    <s v="Fidelity Investments Inc."/>
    <s v="Fidelity Capital &amp; Income Fund (FAGIX)"/>
    <s v="FCIF"/>
    <m/>
    <m/>
    <m/>
    <m/>
    <m/>
    <m/>
    <m/>
    <m/>
    <m/>
    <m/>
    <m/>
    <n v="179"/>
    <x v="169"/>
  </r>
  <r>
    <n v="179"/>
    <n v="14"/>
    <s v="F"/>
    <x v="553"/>
    <n v="510"/>
    <s v="SSG"/>
    <s v="State Street Global Advisors"/>
    <s v="State Street Global Equity Fund"/>
    <s v="SSGE"/>
    <m/>
    <m/>
    <m/>
    <m/>
    <m/>
    <m/>
    <m/>
    <m/>
    <m/>
    <m/>
    <m/>
    <n v="179"/>
    <x v="169"/>
  </r>
  <r>
    <n v="180"/>
    <n v="16"/>
    <s v="F"/>
    <x v="554"/>
    <n v="510"/>
    <s v="AMF"/>
    <s v="American Funds"/>
    <s v="American Funds Tax-Advtg Gr &amp; Inc"/>
    <s v="AFTAG"/>
    <m/>
    <m/>
    <m/>
    <m/>
    <m/>
    <m/>
    <m/>
    <m/>
    <m/>
    <m/>
    <m/>
    <n v="180"/>
    <x v="170"/>
  </r>
  <r>
    <n v="180"/>
    <n v="13"/>
    <s v="F"/>
    <x v="555"/>
    <n v="510"/>
    <s v="SSG"/>
    <s v="State Street Global Advisors"/>
    <s v="State Street Global Equity Fund"/>
    <s v="SSGE"/>
    <m/>
    <m/>
    <m/>
    <m/>
    <m/>
    <m/>
    <m/>
    <m/>
    <m/>
    <m/>
    <m/>
    <n v="180"/>
    <x v="170"/>
  </r>
  <r>
    <n v="180"/>
    <n v="6"/>
    <s v="F"/>
    <x v="556"/>
    <n v="510"/>
    <s v="JPM"/>
    <s v="JP Morgan"/>
    <s v="JPMorgan Core Bond Fund"/>
    <s v="JPMCB"/>
    <m/>
    <m/>
    <m/>
    <m/>
    <m/>
    <m/>
    <m/>
    <m/>
    <m/>
    <m/>
    <m/>
    <n v="180"/>
    <x v="170"/>
  </r>
  <r>
    <n v="180"/>
    <n v="14"/>
    <s v="F"/>
    <x v="557"/>
    <n v="510"/>
    <s v="SSG"/>
    <s v="State Street Global Advisors"/>
    <s v="State Street Global Equity Fund"/>
    <s v="SSGE"/>
    <m/>
    <m/>
    <m/>
    <m/>
    <m/>
    <m/>
    <m/>
    <m/>
    <m/>
    <m/>
    <m/>
    <n v="180"/>
    <x v="170"/>
  </r>
  <r>
    <n v="181"/>
    <n v="1"/>
    <s v="F"/>
    <x v="558"/>
    <n v="510"/>
    <s v="BRF"/>
    <s v="BlackRock Funds"/>
    <s v="BlackRock High Yield Bond Fund (BHYIX)"/>
    <s v="BRHYBF"/>
    <m/>
    <m/>
    <m/>
    <m/>
    <m/>
    <m/>
    <m/>
    <m/>
    <m/>
    <m/>
    <m/>
    <n v="181"/>
    <x v="171"/>
  </r>
  <r>
    <n v="181"/>
    <n v="11"/>
    <s v="F"/>
    <x v="559"/>
    <n v="510"/>
    <s v="PMC"/>
    <s v="PIMCO"/>
    <s v="PIMCO Global Multi-Asset A"/>
    <s v="PIMCOGMA"/>
    <m/>
    <m/>
    <m/>
    <m/>
    <m/>
    <m/>
    <m/>
    <m/>
    <m/>
    <m/>
    <m/>
    <n v="181"/>
    <x v="171"/>
  </r>
  <r>
    <n v="181"/>
    <n v="7"/>
    <s v="F"/>
    <x v="560"/>
    <n v="510"/>
    <s v="PMC"/>
    <s v="PIMCO"/>
    <s v="PIMCO Global Multi-Asset A"/>
    <s v="PIMCOGMA"/>
    <m/>
    <m/>
    <m/>
    <m/>
    <m/>
    <m/>
    <m/>
    <m/>
    <m/>
    <m/>
    <m/>
    <n v="181"/>
    <x v="171"/>
  </r>
  <r>
    <n v="182"/>
    <n v="6"/>
    <s v="F"/>
    <x v="561"/>
    <n v="510"/>
    <s v="JPM"/>
    <s v="JP Morgan"/>
    <s v="JPMorgan Core Bond Fund"/>
    <s v="JPMCB"/>
    <m/>
    <m/>
    <m/>
    <m/>
    <m/>
    <m/>
    <m/>
    <m/>
    <m/>
    <m/>
    <m/>
    <n v="182"/>
    <x v="172"/>
  </r>
  <r>
    <n v="183"/>
    <n v="11"/>
    <s v="F"/>
    <x v="562"/>
    <n v="510"/>
    <s v="PMC"/>
    <s v="PIMCO"/>
    <s v="PIMCO Global Multi-Asset A"/>
    <s v="PIMCOGMA"/>
    <m/>
    <m/>
    <m/>
    <m/>
    <m/>
    <m/>
    <m/>
    <m/>
    <m/>
    <m/>
    <m/>
    <n v="183"/>
    <x v="173"/>
  </r>
  <r>
    <n v="183"/>
    <n v="10"/>
    <s v="F"/>
    <x v="563"/>
    <n v="510"/>
    <s v="PMC"/>
    <s v="PIMCO"/>
    <s v="PIMCO Global Multi-Asset A"/>
    <s v="PIMCOGMA"/>
    <m/>
    <m/>
    <m/>
    <m/>
    <m/>
    <m/>
    <m/>
    <m/>
    <m/>
    <m/>
    <m/>
    <n v="183"/>
    <x v="173"/>
  </r>
  <r>
    <n v="183"/>
    <n v="2"/>
    <s v="F"/>
    <x v="564"/>
    <n v="510"/>
    <s v="VGF"/>
    <s v="Vanguard Group"/>
    <s v="Vanguard High Yield Corporate Fund Investor Shares (VWEHX)"/>
    <s v="VHYCFIS"/>
    <m/>
    <m/>
    <m/>
    <m/>
    <m/>
    <m/>
    <m/>
    <m/>
    <m/>
    <m/>
    <m/>
    <n v="183"/>
    <x v="173"/>
  </r>
  <r>
    <n v="183"/>
    <n v="15"/>
    <s v="F"/>
    <x v="565"/>
    <n v="510"/>
    <s v="SSG"/>
    <s v="State Street Global Advisors"/>
    <s v="State Street Global Equity Fund"/>
    <s v="SSGE"/>
    <m/>
    <m/>
    <m/>
    <m/>
    <m/>
    <m/>
    <m/>
    <m/>
    <m/>
    <m/>
    <m/>
    <n v="183"/>
    <x v="173"/>
  </r>
  <r>
    <n v="183"/>
    <n v="12"/>
    <s v="F"/>
    <x v="566"/>
    <n v="510"/>
    <s v="CHS"/>
    <s v="Charles Schwab"/>
    <s v="Schwab Small-Cap Equity Fund"/>
    <s v="SSCE"/>
    <m/>
    <m/>
    <m/>
    <m/>
    <m/>
    <m/>
    <m/>
    <m/>
    <m/>
    <m/>
    <m/>
    <n v="183"/>
    <x v="173"/>
  </r>
  <r>
    <n v="183"/>
    <n v="2"/>
    <s v="F"/>
    <x v="567"/>
    <n v="510"/>
    <s v="VGF"/>
    <s v="Vanguard Group"/>
    <s v="Vanguard High Yield Corporate Fund Investor Shares (VWEHX)"/>
    <s v="VHYCFIS"/>
    <m/>
    <m/>
    <m/>
    <m/>
    <m/>
    <m/>
    <m/>
    <m/>
    <m/>
    <m/>
    <m/>
    <n v="183"/>
    <x v="173"/>
  </r>
  <r>
    <n v="184"/>
    <n v="5"/>
    <s v="F"/>
    <x v="568"/>
    <n v="510"/>
    <s v="FID"/>
    <s v="Fidelity Investments Inc."/>
    <s v="Fidelity Capital &amp; Income Fund (FAGIX)"/>
    <s v="FCIF"/>
    <m/>
    <m/>
    <m/>
    <m/>
    <m/>
    <m/>
    <m/>
    <m/>
    <m/>
    <m/>
    <m/>
    <n v="184"/>
    <x v="174"/>
  </r>
  <r>
    <n v="184"/>
    <n v="4"/>
    <s v="F"/>
    <x v="569"/>
    <n v="510"/>
    <s v="VGF"/>
    <s v="Vanguard Group"/>
    <s v="Vanguard High Yield Corporate Fund Investor Shares (VWEHX)"/>
    <s v="VHYCFIS"/>
    <m/>
    <m/>
    <m/>
    <m/>
    <m/>
    <m/>
    <m/>
    <m/>
    <m/>
    <m/>
    <m/>
    <n v="184"/>
    <x v="174"/>
  </r>
  <r>
    <n v="185"/>
    <n v="13"/>
    <s v="F"/>
    <x v="570"/>
    <n v="510"/>
    <s v="SSG"/>
    <s v="State Street Global Advisors"/>
    <s v="State Street Global Equity Fund"/>
    <s v="SSGE"/>
    <m/>
    <m/>
    <m/>
    <m/>
    <m/>
    <m/>
    <m/>
    <m/>
    <m/>
    <m/>
    <m/>
    <n v="185"/>
    <x v="175"/>
  </r>
  <r>
    <n v="185"/>
    <n v="6"/>
    <s v="F"/>
    <x v="571"/>
    <n v="510"/>
    <s v="JPM"/>
    <s v="JP Morgan"/>
    <s v="JPMorgan Core Bond Fund"/>
    <s v="JPMCB"/>
    <m/>
    <m/>
    <m/>
    <m/>
    <m/>
    <m/>
    <m/>
    <m/>
    <m/>
    <m/>
    <m/>
    <n v="185"/>
    <x v="175"/>
  </r>
  <r>
    <n v="185"/>
    <n v="3"/>
    <s v="F"/>
    <x v="572"/>
    <n v="510"/>
    <s v="BRF"/>
    <s v="BlackRock Funds"/>
    <s v="BlackRock High Yield Bond Fund (BHYIX)"/>
    <s v="BRHYBF"/>
    <m/>
    <m/>
    <m/>
    <m/>
    <m/>
    <m/>
    <m/>
    <m/>
    <m/>
    <m/>
    <m/>
    <n v="185"/>
    <x v="175"/>
  </r>
  <r>
    <n v="185"/>
    <n v="14"/>
    <s v="F"/>
    <x v="573"/>
    <n v="510"/>
    <s v="SSG"/>
    <s v="State Street Global Advisors"/>
    <s v="State Street Global Equity Fund"/>
    <s v="SSGE"/>
    <m/>
    <m/>
    <m/>
    <m/>
    <m/>
    <m/>
    <m/>
    <m/>
    <m/>
    <m/>
    <m/>
    <n v="185"/>
    <x v="175"/>
  </r>
  <r>
    <n v="185"/>
    <n v="4"/>
    <s v="F"/>
    <x v="574"/>
    <n v="510"/>
    <s v="VGF"/>
    <s v="Vanguard Group"/>
    <s v="Vanguard High Yield Corporate Fund Investor Shares (VWEHX)"/>
    <s v="VHYCFIS"/>
    <m/>
    <m/>
    <m/>
    <m/>
    <m/>
    <m/>
    <m/>
    <m/>
    <m/>
    <m/>
    <m/>
    <n v="185"/>
    <x v="175"/>
  </r>
  <r>
    <n v="185"/>
    <n v="5"/>
    <s v="F"/>
    <x v="575"/>
    <n v="510"/>
    <s v="FID"/>
    <s v="Fidelity Investments Inc."/>
    <s v="Fidelity Capital &amp; Income Fund (FAGIX)"/>
    <s v="FCIF"/>
    <m/>
    <m/>
    <m/>
    <m/>
    <m/>
    <m/>
    <m/>
    <m/>
    <m/>
    <m/>
    <m/>
    <n v="185"/>
    <x v="175"/>
  </r>
  <r>
    <n v="187"/>
    <n v="4"/>
    <s v="F"/>
    <x v="576"/>
    <n v="510"/>
    <s v="VGF"/>
    <s v="Vanguard Group"/>
    <s v="Vanguard High Yield Corporate Fund Investor Shares (VWEHX)"/>
    <s v="VHYCFIS"/>
    <m/>
    <m/>
    <m/>
    <m/>
    <m/>
    <m/>
    <m/>
    <m/>
    <m/>
    <m/>
    <m/>
    <n v="187"/>
    <x v="176"/>
  </r>
  <r>
    <n v="187"/>
    <n v="7"/>
    <s v="F"/>
    <x v="577"/>
    <n v="510"/>
    <s v="PMC"/>
    <s v="PIMCO"/>
    <s v="PIMCO Global Multi-Asset A"/>
    <s v="PIMCOGMA"/>
    <m/>
    <m/>
    <m/>
    <m/>
    <m/>
    <m/>
    <m/>
    <m/>
    <m/>
    <m/>
    <m/>
    <n v="187"/>
    <x v="176"/>
  </r>
  <r>
    <n v="187"/>
    <n v="2"/>
    <s v="F"/>
    <x v="578"/>
    <n v="510"/>
    <s v="VGF"/>
    <s v="Vanguard Group"/>
    <s v="Vanguard High Yield Corporate Fund Investor Shares (VWEHX)"/>
    <s v="VHYCFIS"/>
    <m/>
    <m/>
    <m/>
    <m/>
    <m/>
    <m/>
    <m/>
    <m/>
    <m/>
    <m/>
    <m/>
    <n v="187"/>
    <x v="176"/>
  </r>
  <r>
    <n v="187"/>
    <n v="12"/>
    <s v="F"/>
    <x v="579"/>
    <n v="510"/>
    <s v="CHS"/>
    <s v="Charles Schwab"/>
    <s v="Schwab Small-Cap Equity Fund"/>
    <s v="SSCE"/>
    <m/>
    <m/>
    <m/>
    <m/>
    <m/>
    <m/>
    <m/>
    <m/>
    <m/>
    <m/>
    <m/>
    <n v="187"/>
    <x v="176"/>
  </r>
  <r>
    <n v="187"/>
    <n v="8"/>
    <s v="F"/>
    <x v="580"/>
    <n v="510"/>
    <s v="FID"/>
    <s v="Fidelity Investments Inc."/>
    <s v="Fidelity Capital &amp; Income Fund (FAGIX)"/>
    <s v="FCIF"/>
    <m/>
    <m/>
    <m/>
    <m/>
    <m/>
    <m/>
    <m/>
    <m/>
    <m/>
    <m/>
    <m/>
    <n v="187"/>
    <x v="176"/>
  </r>
  <r>
    <n v="188"/>
    <n v="14"/>
    <s v="F"/>
    <x v="581"/>
    <n v="510"/>
    <s v="SSG"/>
    <s v="State Street Global Advisors"/>
    <s v="State Street Global Equity Fund"/>
    <s v="SSGE"/>
    <m/>
    <m/>
    <m/>
    <m/>
    <m/>
    <m/>
    <m/>
    <m/>
    <m/>
    <m/>
    <m/>
    <n v="188"/>
    <x v="177"/>
  </r>
  <r>
    <n v="188"/>
    <n v="7"/>
    <s v="F"/>
    <x v="582"/>
    <n v="510"/>
    <s v="PMC"/>
    <s v="PIMCO"/>
    <s v="PIMCO Global Multi-Asset A"/>
    <s v="PIMCOGMA"/>
    <m/>
    <m/>
    <m/>
    <m/>
    <m/>
    <m/>
    <m/>
    <m/>
    <m/>
    <m/>
    <m/>
    <n v="188"/>
    <x v="177"/>
  </r>
  <r>
    <n v="188"/>
    <n v="11"/>
    <s v="F"/>
    <x v="583"/>
    <n v="510"/>
    <s v="PMC"/>
    <s v="PIMCO"/>
    <s v="PIMCO Global Multi-Asset A"/>
    <s v="PIMCOGMA"/>
    <m/>
    <m/>
    <m/>
    <m/>
    <m/>
    <m/>
    <m/>
    <m/>
    <m/>
    <m/>
    <m/>
    <n v="188"/>
    <x v="177"/>
  </r>
  <r>
    <n v="189"/>
    <n v="12"/>
    <s v="F"/>
    <x v="584"/>
    <n v="510"/>
    <s v="CHS"/>
    <s v="Charles Schwab"/>
    <s v="Schwab Small-Cap Equity Fund"/>
    <s v="SSCE"/>
    <m/>
    <m/>
    <m/>
    <m/>
    <m/>
    <m/>
    <m/>
    <m/>
    <m/>
    <m/>
    <m/>
    <n v="189"/>
    <x v="178"/>
  </r>
  <r>
    <n v="189"/>
    <n v="4"/>
    <s v="F"/>
    <x v="585"/>
    <n v="510"/>
    <s v="VGF"/>
    <s v="Vanguard Group"/>
    <s v="Vanguard High Yield Corporate Fund Investor Shares (VWEHX)"/>
    <s v="VHYCFIS"/>
    <m/>
    <m/>
    <m/>
    <m/>
    <m/>
    <m/>
    <m/>
    <m/>
    <m/>
    <m/>
    <m/>
    <n v="189"/>
    <x v="178"/>
  </r>
  <r>
    <n v="189"/>
    <n v="16"/>
    <s v="F"/>
    <x v="586"/>
    <n v="510"/>
    <s v="AMF"/>
    <s v="American Funds"/>
    <s v="American Funds Tax-Advtg Gr &amp; Inc"/>
    <s v="AFTAG"/>
    <m/>
    <m/>
    <m/>
    <m/>
    <m/>
    <m/>
    <m/>
    <m/>
    <m/>
    <m/>
    <m/>
    <n v="189"/>
    <x v="178"/>
  </r>
  <r>
    <n v="189"/>
    <n v="15"/>
    <s v="F"/>
    <x v="587"/>
    <n v="510"/>
    <s v="SSG"/>
    <s v="State Street Global Advisors"/>
    <s v="State Street Global Equity Fund"/>
    <s v="SSGE"/>
    <m/>
    <m/>
    <m/>
    <m/>
    <m/>
    <m/>
    <m/>
    <m/>
    <m/>
    <m/>
    <m/>
    <n v="189"/>
    <x v="178"/>
  </r>
  <r>
    <n v="190"/>
    <n v="14"/>
    <s v="F"/>
    <x v="588"/>
    <n v="510"/>
    <s v="SSG"/>
    <s v="State Street Global Advisors"/>
    <s v="State Street Global Equity Fund"/>
    <s v="SSGE"/>
    <m/>
    <m/>
    <m/>
    <m/>
    <m/>
    <m/>
    <m/>
    <m/>
    <m/>
    <m/>
    <m/>
    <n v="190"/>
    <x v="179"/>
  </r>
  <r>
    <n v="191"/>
    <n v="16"/>
    <s v="F"/>
    <x v="589"/>
    <n v="510"/>
    <s v="AMF"/>
    <s v="American Funds"/>
    <s v="American Funds Tax-Advtg Gr &amp; Inc"/>
    <s v="AFTAG"/>
    <m/>
    <m/>
    <m/>
    <m/>
    <m/>
    <m/>
    <m/>
    <m/>
    <m/>
    <m/>
    <m/>
    <n v="191"/>
    <x v="180"/>
  </r>
  <r>
    <n v="191"/>
    <n v="1"/>
    <s v="F"/>
    <x v="590"/>
    <n v="510"/>
    <s v="BRF"/>
    <s v="BlackRock Funds"/>
    <s v="BlackRock High Yield Bond Fund (BHYIX)"/>
    <s v="BRHYBF"/>
    <m/>
    <m/>
    <m/>
    <m/>
    <m/>
    <m/>
    <m/>
    <m/>
    <m/>
    <m/>
    <m/>
    <n v="191"/>
    <x v="180"/>
  </r>
  <r>
    <n v="191"/>
    <n v="4"/>
    <s v="F"/>
    <x v="591"/>
    <n v="510"/>
    <s v="VGF"/>
    <s v="Vanguard Group"/>
    <s v="Vanguard High Yield Corporate Fund Investor Shares (VWEHX)"/>
    <s v="VHYCFIS"/>
    <m/>
    <m/>
    <m/>
    <m/>
    <m/>
    <m/>
    <m/>
    <m/>
    <m/>
    <m/>
    <m/>
    <n v="191"/>
    <x v="180"/>
  </r>
  <r>
    <n v="192"/>
    <n v="3"/>
    <s v="F"/>
    <x v="592"/>
    <n v="510"/>
    <s v="BRF"/>
    <s v="BlackRock Funds"/>
    <s v="BlackRock High Yield Bond Fund (BHYIX)"/>
    <s v="BRHYBF"/>
    <m/>
    <m/>
    <m/>
    <m/>
    <m/>
    <m/>
    <m/>
    <m/>
    <m/>
    <m/>
    <m/>
    <n v="192"/>
    <x v="181"/>
  </r>
  <r>
    <n v="192"/>
    <n v="1"/>
    <s v="F"/>
    <x v="593"/>
    <n v="510"/>
    <s v="BRF"/>
    <s v="BlackRock Funds"/>
    <s v="BlackRock High Yield Bond Fund (BHYIX)"/>
    <s v="BRHYBF"/>
    <m/>
    <m/>
    <m/>
    <m/>
    <m/>
    <m/>
    <m/>
    <m/>
    <m/>
    <m/>
    <m/>
    <n v="192"/>
    <x v="181"/>
  </r>
  <r>
    <n v="193"/>
    <n v="15"/>
    <s v="F"/>
    <x v="594"/>
    <n v="510"/>
    <s v="SSG"/>
    <s v="State Street Global Advisors"/>
    <s v="State Street Global Equity Fund"/>
    <s v="SSGE"/>
    <m/>
    <m/>
    <m/>
    <m/>
    <m/>
    <m/>
    <m/>
    <m/>
    <m/>
    <m/>
    <m/>
    <n v="193"/>
    <x v="182"/>
  </r>
  <r>
    <n v="193"/>
    <n v="3"/>
    <s v="F"/>
    <x v="595"/>
    <n v="510"/>
    <s v="BRF"/>
    <s v="BlackRock Funds"/>
    <s v="BlackRock High Yield Bond Fund (BHYIX)"/>
    <s v="BRHYBF"/>
    <m/>
    <m/>
    <m/>
    <m/>
    <m/>
    <m/>
    <m/>
    <m/>
    <m/>
    <m/>
    <m/>
    <n v="193"/>
    <x v="182"/>
  </r>
  <r>
    <n v="193"/>
    <n v="3"/>
    <s v="F"/>
    <x v="596"/>
    <n v="510"/>
    <s v="BRF"/>
    <s v="BlackRock Funds"/>
    <s v="BlackRock High Yield Bond Fund (BHYIX)"/>
    <s v="BRHYBF"/>
    <m/>
    <m/>
    <m/>
    <m/>
    <m/>
    <m/>
    <m/>
    <m/>
    <m/>
    <m/>
    <m/>
    <n v="193"/>
    <x v="182"/>
  </r>
  <r>
    <n v="193"/>
    <n v="9"/>
    <s v="F"/>
    <x v="597"/>
    <n v="510"/>
    <s v="JPM"/>
    <s v="JP Morgan"/>
    <s v="JPMorgan Core Bond Fund"/>
    <s v="JPMCB"/>
    <m/>
    <m/>
    <m/>
    <m/>
    <m/>
    <m/>
    <m/>
    <m/>
    <m/>
    <m/>
    <m/>
    <n v="193"/>
    <x v="182"/>
  </r>
  <r>
    <n v="194"/>
    <n v="5"/>
    <s v="F"/>
    <x v="598"/>
    <n v="510"/>
    <s v="FID"/>
    <s v="Fidelity Investments Inc."/>
    <s v="Fidelity Capital &amp; Income Fund (FAGIX)"/>
    <s v="FCIF"/>
    <m/>
    <m/>
    <m/>
    <m/>
    <m/>
    <m/>
    <m/>
    <m/>
    <m/>
    <m/>
    <m/>
    <n v="194"/>
    <x v="183"/>
  </r>
  <r>
    <n v="194"/>
    <n v="16"/>
    <s v="F"/>
    <x v="599"/>
    <n v="510"/>
    <s v="AMF"/>
    <s v="American Funds"/>
    <s v="American Funds Tax-Advtg Gr &amp; Inc"/>
    <s v="AFTAG"/>
    <m/>
    <m/>
    <m/>
    <m/>
    <m/>
    <m/>
    <m/>
    <m/>
    <m/>
    <m/>
    <m/>
    <n v="194"/>
    <x v="183"/>
  </r>
  <r>
    <n v="194"/>
    <n v="10"/>
    <s v="F"/>
    <x v="600"/>
    <n v="510"/>
    <s v="PMC"/>
    <s v="PIMCO"/>
    <s v="PIMCO Global Multi-Asset A"/>
    <s v="PIMCOGMA"/>
    <m/>
    <m/>
    <m/>
    <m/>
    <m/>
    <m/>
    <m/>
    <m/>
    <m/>
    <m/>
    <m/>
    <n v="194"/>
    <x v="183"/>
  </r>
  <r>
    <n v="195"/>
    <n v="6"/>
    <s v="F"/>
    <x v="601"/>
    <n v="510"/>
    <s v="JPM"/>
    <s v="JP Morgan"/>
    <s v="JPMorgan Core Bond Fund"/>
    <s v="JPMCB"/>
    <m/>
    <m/>
    <m/>
    <m/>
    <m/>
    <m/>
    <m/>
    <m/>
    <m/>
    <m/>
    <m/>
    <n v="195"/>
    <x v="184"/>
  </r>
  <r>
    <n v="195"/>
    <n v="16"/>
    <s v="F"/>
    <x v="602"/>
    <n v="510"/>
    <s v="AMF"/>
    <s v="American Funds"/>
    <s v="American Funds Tax-Advtg Gr &amp; Inc"/>
    <s v="AFTAG"/>
    <m/>
    <m/>
    <m/>
    <m/>
    <m/>
    <m/>
    <m/>
    <m/>
    <m/>
    <m/>
    <m/>
    <n v="195"/>
    <x v="184"/>
  </r>
  <r>
    <n v="195"/>
    <n v="15"/>
    <s v="F"/>
    <x v="603"/>
    <n v="510"/>
    <s v="SSG"/>
    <s v="State Street Global Advisors"/>
    <s v="State Street Global Equity Fund"/>
    <s v="SSGE"/>
    <m/>
    <m/>
    <m/>
    <m/>
    <m/>
    <m/>
    <m/>
    <m/>
    <m/>
    <m/>
    <m/>
    <n v="195"/>
    <x v="184"/>
  </r>
  <r>
    <n v="195"/>
    <n v="14"/>
    <s v="F"/>
    <x v="604"/>
    <n v="510"/>
    <s v="SSG"/>
    <s v="State Street Global Advisors"/>
    <s v="State Street Global Equity Fund"/>
    <s v="SSGE"/>
    <m/>
    <m/>
    <m/>
    <m/>
    <m/>
    <m/>
    <m/>
    <m/>
    <m/>
    <m/>
    <m/>
    <n v="195"/>
    <x v="184"/>
  </r>
  <r>
    <n v="196"/>
    <n v="16"/>
    <s v="F"/>
    <x v="605"/>
    <n v="510"/>
    <s v="AMF"/>
    <s v="American Funds"/>
    <s v="American Funds Tax-Advtg Gr &amp; Inc"/>
    <s v="AFTAG"/>
    <m/>
    <m/>
    <m/>
    <m/>
    <m/>
    <m/>
    <m/>
    <m/>
    <m/>
    <m/>
    <m/>
    <n v="196"/>
    <x v="185"/>
  </r>
  <r>
    <n v="196"/>
    <n v="8"/>
    <s v="F"/>
    <x v="606"/>
    <n v="510"/>
    <s v="FID"/>
    <s v="Fidelity Investments Inc."/>
    <s v="Fidelity Capital &amp; Income Fund (FAGIX)"/>
    <s v="FCIF"/>
    <m/>
    <m/>
    <m/>
    <m/>
    <m/>
    <m/>
    <m/>
    <m/>
    <m/>
    <m/>
    <m/>
    <n v="196"/>
    <x v="185"/>
  </r>
  <r>
    <n v="196"/>
    <n v="10"/>
    <s v="F"/>
    <x v="607"/>
    <n v="510"/>
    <s v="PMC"/>
    <s v="PIMCO"/>
    <s v="PIMCO Global Multi-Asset A"/>
    <s v="PIMCOGMA"/>
    <m/>
    <m/>
    <m/>
    <m/>
    <m/>
    <m/>
    <m/>
    <m/>
    <m/>
    <m/>
    <m/>
    <n v="196"/>
    <x v="185"/>
  </r>
  <r>
    <n v="196"/>
    <n v="12"/>
    <s v="F"/>
    <x v="608"/>
    <n v="510"/>
    <s v="CHS"/>
    <s v="Charles Schwab"/>
    <s v="Schwab Small-Cap Equity Fund"/>
    <s v="SSCE"/>
    <m/>
    <m/>
    <m/>
    <m/>
    <m/>
    <m/>
    <m/>
    <m/>
    <m/>
    <m/>
    <m/>
    <n v="196"/>
    <x v="185"/>
  </r>
  <r>
    <n v="197"/>
    <n v="12"/>
    <s v="F"/>
    <x v="609"/>
    <n v="510"/>
    <s v="CHS"/>
    <s v="Charles Schwab"/>
    <s v="Schwab Small-Cap Equity Fund"/>
    <s v="SSCE"/>
    <m/>
    <m/>
    <m/>
    <m/>
    <m/>
    <m/>
    <m/>
    <m/>
    <m/>
    <m/>
    <m/>
    <n v="197"/>
    <x v="186"/>
  </r>
  <r>
    <n v="197"/>
    <n v="15"/>
    <s v="F"/>
    <x v="610"/>
    <n v="510"/>
    <s v="SSG"/>
    <s v="State Street Global Advisors"/>
    <s v="State Street Global Equity Fund"/>
    <s v="SSGE"/>
    <m/>
    <m/>
    <m/>
    <m/>
    <m/>
    <m/>
    <m/>
    <m/>
    <m/>
    <m/>
    <m/>
    <n v="197"/>
    <x v="186"/>
  </r>
  <r>
    <n v="197"/>
    <n v="14"/>
    <s v="F"/>
    <x v="611"/>
    <n v="510"/>
    <s v="SSG"/>
    <s v="State Street Global Advisors"/>
    <s v="State Street Global Equity Fund"/>
    <s v="SSGE"/>
    <m/>
    <m/>
    <m/>
    <m/>
    <m/>
    <m/>
    <m/>
    <m/>
    <m/>
    <m/>
    <m/>
    <n v="197"/>
    <x v="186"/>
  </r>
  <r>
    <n v="197"/>
    <n v="4"/>
    <s v="F"/>
    <x v="612"/>
    <n v="510"/>
    <s v="VGF"/>
    <s v="Vanguard Group"/>
    <s v="Vanguard High Yield Corporate Fund Investor Shares (VWEHX)"/>
    <s v="VHYCFIS"/>
    <m/>
    <m/>
    <m/>
    <m/>
    <m/>
    <m/>
    <m/>
    <m/>
    <m/>
    <m/>
    <m/>
    <n v="197"/>
    <x v="186"/>
  </r>
  <r>
    <n v="197"/>
    <n v="12"/>
    <s v="F"/>
    <x v="613"/>
    <n v="510"/>
    <s v="CHS"/>
    <s v="Charles Schwab"/>
    <s v="Schwab Small-Cap Equity Fund"/>
    <s v="SSCE"/>
    <m/>
    <m/>
    <m/>
    <m/>
    <m/>
    <m/>
    <m/>
    <m/>
    <m/>
    <m/>
    <m/>
    <n v="197"/>
    <x v="186"/>
  </r>
  <r>
    <n v="198"/>
    <n v="1"/>
    <s v="F"/>
    <x v="614"/>
    <n v="510"/>
    <s v="BRF"/>
    <s v="BlackRock Funds"/>
    <s v="BlackRock High Yield Bond Fund (BHYIX)"/>
    <s v="BRHYBF"/>
    <m/>
    <m/>
    <m/>
    <m/>
    <m/>
    <m/>
    <m/>
    <m/>
    <m/>
    <m/>
    <m/>
    <n v="198"/>
    <x v="187"/>
  </r>
  <r>
    <n v="198"/>
    <n v="15"/>
    <s v="F"/>
    <x v="615"/>
    <n v="510"/>
    <s v="SSG"/>
    <s v="State Street Global Advisors"/>
    <s v="State Street Global Equity Fund"/>
    <s v="SSGE"/>
    <m/>
    <m/>
    <m/>
    <m/>
    <m/>
    <m/>
    <m/>
    <m/>
    <m/>
    <m/>
    <m/>
    <n v="198"/>
    <x v="187"/>
  </r>
  <r>
    <n v="198"/>
    <n v="13"/>
    <s v="F"/>
    <x v="616"/>
    <n v="510"/>
    <s v="SSG"/>
    <s v="State Street Global Advisors"/>
    <s v="State Street Global Equity Fund"/>
    <s v="SSGE"/>
    <m/>
    <m/>
    <m/>
    <m/>
    <m/>
    <m/>
    <m/>
    <m/>
    <m/>
    <m/>
    <m/>
    <n v="198"/>
    <x v="187"/>
  </r>
  <r>
    <n v="198"/>
    <n v="9"/>
    <s v="F"/>
    <x v="617"/>
    <n v="510"/>
    <s v="JPM"/>
    <s v="JP Morgan"/>
    <s v="JPMorgan Core Bond Fund"/>
    <s v="JPMCB"/>
    <m/>
    <m/>
    <m/>
    <m/>
    <m/>
    <m/>
    <m/>
    <m/>
    <m/>
    <m/>
    <m/>
    <n v="198"/>
    <x v="187"/>
  </r>
  <r>
    <n v="199"/>
    <n v="7"/>
    <s v="F"/>
    <x v="618"/>
    <n v="510"/>
    <s v="PMC"/>
    <s v="PIMCO"/>
    <s v="PIMCO Global Multi-Asset A"/>
    <s v="PIMCOGMA"/>
    <m/>
    <m/>
    <m/>
    <m/>
    <m/>
    <m/>
    <m/>
    <m/>
    <m/>
    <m/>
    <m/>
    <n v="199"/>
    <x v="188"/>
  </r>
  <r>
    <n v="199"/>
    <n v="11"/>
    <s v="F"/>
    <x v="619"/>
    <n v="510"/>
    <s v="PMC"/>
    <s v="PIMCO"/>
    <s v="PIMCO Global Multi-Asset A"/>
    <s v="PIMCOGMA"/>
    <m/>
    <m/>
    <m/>
    <m/>
    <m/>
    <m/>
    <m/>
    <m/>
    <m/>
    <m/>
    <m/>
    <n v="199"/>
    <x v="188"/>
  </r>
  <r>
    <n v="199"/>
    <n v="12"/>
    <s v="F"/>
    <x v="620"/>
    <n v="510"/>
    <s v="CHS"/>
    <s v="Charles Schwab"/>
    <s v="Schwab Small-Cap Equity Fund"/>
    <s v="SSCE"/>
    <m/>
    <m/>
    <m/>
    <m/>
    <m/>
    <m/>
    <m/>
    <m/>
    <m/>
    <m/>
    <m/>
    <n v="199"/>
    <x v="188"/>
  </r>
  <r>
    <n v="200"/>
    <n v="10"/>
    <s v="F"/>
    <x v="621"/>
    <n v="510"/>
    <s v="PMC"/>
    <s v="PIMCO"/>
    <s v="PIMCO Global Multi-Asset A"/>
    <s v="PIMCOGMA"/>
    <m/>
    <m/>
    <m/>
    <m/>
    <m/>
    <m/>
    <m/>
    <m/>
    <m/>
    <m/>
    <m/>
    <n v="200"/>
    <x v="189"/>
  </r>
  <r>
    <n v="200"/>
    <n v="2"/>
    <s v="F"/>
    <x v="622"/>
    <n v="510"/>
    <s v="VGF"/>
    <s v="Vanguard Group"/>
    <s v="Vanguard High Yield Corporate Fund Investor Shares (VWEHX)"/>
    <s v="VHYCFIS"/>
    <m/>
    <m/>
    <m/>
    <m/>
    <m/>
    <m/>
    <m/>
    <m/>
    <m/>
    <m/>
    <m/>
    <n v="200"/>
    <x v="189"/>
  </r>
  <r>
    <n v="200"/>
    <n v="4"/>
    <s v="F"/>
    <x v="623"/>
    <n v="510"/>
    <s v="VGF"/>
    <s v="Vanguard Group"/>
    <s v="Vanguard High Yield Corporate Fund Investor Shares (VWEHX)"/>
    <s v="VHYCFIS"/>
    <m/>
    <m/>
    <m/>
    <m/>
    <m/>
    <m/>
    <m/>
    <m/>
    <m/>
    <m/>
    <m/>
    <n v="200"/>
    <x v="189"/>
  </r>
  <r>
    <n v="201"/>
    <n v="7"/>
    <s v="F"/>
    <x v="624"/>
    <n v="510"/>
    <s v="PMC"/>
    <s v="PIMCO"/>
    <s v="PIMCO Global Multi-Asset A"/>
    <s v="PIMCOGMA"/>
    <m/>
    <m/>
    <m/>
    <m/>
    <m/>
    <m/>
    <m/>
    <m/>
    <m/>
    <m/>
    <m/>
    <n v="201"/>
    <x v="190"/>
  </r>
  <r>
    <n v="202"/>
    <n v="11"/>
    <s v="F"/>
    <x v="625"/>
    <n v="510"/>
    <s v="PMC"/>
    <s v="PIMCO"/>
    <s v="PIMCO Global Multi-Asset A"/>
    <s v="PIMCOGMA"/>
    <m/>
    <m/>
    <m/>
    <m/>
    <m/>
    <m/>
    <m/>
    <m/>
    <m/>
    <m/>
    <m/>
    <n v="202"/>
    <x v="191"/>
  </r>
  <r>
    <n v="202"/>
    <n v="10"/>
    <s v="F"/>
    <x v="626"/>
    <n v="510"/>
    <s v="PMC"/>
    <s v="PIMCO"/>
    <s v="PIMCO Global Multi-Asset A"/>
    <s v="PIMCOGMA"/>
    <m/>
    <m/>
    <m/>
    <m/>
    <m/>
    <m/>
    <m/>
    <m/>
    <m/>
    <m/>
    <m/>
    <n v="202"/>
    <x v="191"/>
  </r>
  <r>
    <n v="202"/>
    <n v="16"/>
    <s v="F"/>
    <x v="627"/>
    <n v="510"/>
    <s v="AMF"/>
    <s v="American Funds"/>
    <s v="American Funds Tax-Advtg Gr &amp; Inc"/>
    <s v="AFTAG"/>
    <m/>
    <m/>
    <m/>
    <m/>
    <m/>
    <m/>
    <m/>
    <m/>
    <m/>
    <m/>
    <m/>
    <n v="202"/>
    <x v="191"/>
  </r>
  <r>
    <n v="203"/>
    <n v="2"/>
    <s v="F"/>
    <x v="628"/>
    <n v="510"/>
    <s v="VGF"/>
    <s v="Vanguard Group"/>
    <s v="Vanguard High Yield Corporate Fund Investor Shares (VWEHX)"/>
    <s v="VHYCFIS"/>
    <m/>
    <m/>
    <m/>
    <m/>
    <m/>
    <m/>
    <m/>
    <m/>
    <m/>
    <m/>
    <m/>
    <n v="203"/>
    <x v="192"/>
  </r>
  <r>
    <n v="205"/>
    <n v="1"/>
    <s v="F"/>
    <x v="629"/>
    <n v="510"/>
    <s v="BRF"/>
    <s v="BlackRock Funds"/>
    <s v="BlackRock High Yield Bond Fund (BHYIX)"/>
    <s v="BRHYBF"/>
    <m/>
    <m/>
    <m/>
    <m/>
    <m/>
    <m/>
    <m/>
    <m/>
    <m/>
    <m/>
    <m/>
    <n v="205"/>
    <x v="193"/>
  </r>
  <r>
    <n v="205"/>
    <n v="14"/>
    <s v="F"/>
    <x v="630"/>
    <n v="510"/>
    <s v="SSG"/>
    <s v="State Street Global Advisors"/>
    <s v="State Street Global Equity Fund"/>
    <s v="SSGE"/>
    <m/>
    <m/>
    <m/>
    <m/>
    <m/>
    <m/>
    <m/>
    <m/>
    <m/>
    <m/>
    <m/>
    <n v="205"/>
    <x v="193"/>
  </r>
  <r>
    <n v="205"/>
    <n v="10"/>
    <s v="F"/>
    <x v="631"/>
    <n v="510"/>
    <s v="PMC"/>
    <s v="PIMCO"/>
    <s v="PIMCO Global Multi-Asset A"/>
    <s v="PIMCOGMA"/>
    <m/>
    <m/>
    <m/>
    <m/>
    <m/>
    <m/>
    <m/>
    <m/>
    <m/>
    <m/>
    <m/>
    <n v="205"/>
    <x v="193"/>
  </r>
  <r>
    <n v="205"/>
    <n v="16"/>
    <s v="F"/>
    <x v="632"/>
    <n v="510"/>
    <s v="AMF"/>
    <s v="American Funds"/>
    <s v="American Funds Tax-Advtg Gr &amp; Inc"/>
    <s v="AFTAG"/>
    <m/>
    <m/>
    <m/>
    <m/>
    <m/>
    <m/>
    <m/>
    <m/>
    <m/>
    <m/>
    <m/>
    <n v="205"/>
    <x v="193"/>
  </r>
  <r>
    <n v="206"/>
    <n v="13"/>
    <s v="F"/>
    <x v="633"/>
    <n v="510"/>
    <s v="SSG"/>
    <s v="State Street Global Advisors"/>
    <s v="State Street Global Equity Fund"/>
    <s v="SSGE"/>
    <m/>
    <m/>
    <m/>
    <m/>
    <m/>
    <m/>
    <m/>
    <m/>
    <m/>
    <m/>
    <m/>
    <n v="206"/>
    <x v="194"/>
  </r>
  <r>
    <n v="206"/>
    <n v="14"/>
    <s v="F"/>
    <x v="634"/>
    <n v="510"/>
    <s v="SSG"/>
    <s v="State Street Global Advisors"/>
    <s v="State Street Global Equity Fund"/>
    <s v="SSGE"/>
    <m/>
    <m/>
    <m/>
    <m/>
    <m/>
    <m/>
    <m/>
    <m/>
    <m/>
    <m/>
    <m/>
    <n v="206"/>
    <x v="194"/>
  </r>
  <r>
    <n v="208"/>
    <n v="10"/>
    <s v="F"/>
    <x v="635"/>
    <n v="510"/>
    <s v="PMC"/>
    <s v="PIMCO"/>
    <s v="PIMCO Global Multi-Asset A"/>
    <s v="PIMCOGMA"/>
    <m/>
    <m/>
    <m/>
    <m/>
    <m/>
    <m/>
    <m/>
    <m/>
    <m/>
    <m/>
    <m/>
    <n v="208"/>
    <x v="195"/>
  </r>
  <r>
    <n v="208"/>
    <n v="13"/>
    <s v="F"/>
    <x v="636"/>
    <n v="510"/>
    <s v="SSG"/>
    <s v="State Street Global Advisors"/>
    <s v="State Street Global Equity Fund"/>
    <s v="SSGE"/>
    <m/>
    <m/>
    <m/>
    <m/>
    <m/>
    <m/>
    <m/>
    <m/>
    <m/>
    <m/>
    <m/>
    <n v="208"/>
    <x v="195"/>
  </r>
  <r>
    <n v="208"/>
    <n v="4"/>
    <s v="F"/>
    <x v="637"/>
    <n v="510"/>
    <s v="VGF"/>
    <s v="Vanguard Group"/>
    <s v="Vanguard High Yield Corporate Fund Investor Shares (VWEHX)"/>
    <s v="VHYCFIS"/>
    <m/>
    <m/>
    <m/>
    <m/>
    <m/>
    <m/>
    <m/>
    <m/>
    <m/>
    <m/>
    <m/>
    <n v="208"/>
    <x v="195"/>
  </r>
  <r>
    <n v="208"/>
    <n v="10"/>
    <s v="F"/>
    <x v="638"/>
    <n v="510"/>
    <s v="PMC"/>
    <s v="PIMCO"/>
    <s v="PIMCO Global Multi-Asset A"/>
    <s v="PIMCOGMA"/>
    <m/>
    <m/>
    <m/>
    <m/>
    <m/>
    <m/>
    <m/>
    <m/>
    <m/>
    <m/>
    <m/>
    <n v="208"/>
    <x v="195"/>
  </r>
  <r>
    <n v="208"/>
    <n v="15"/>
    <s v="F"/>
    <x v="639"/>
    <n v="510"/>
    <s v="SSG"/>
    <s v="State Street Global Advisors"/>
    <s v="State Street Global Equity Fund"/>
    <s v="SSGE"/>
    <m/>
    <m/>
    <m/>
    <m/>
    <m/>
    <m/>
    <m/>
    <m/>
    <m/>
    <m/>
    <m/>
    <n v="208"/>
    <x v="195"/>
  </r>
  <r>
    <n v="209"/>
    <n v="2"/>
    <s v="F"/>
    <x v="640"/>
    <n v="510"/>
    <s v="VGF"/>
    <s v="Vanguard Group"/>
    <s v="Vanguard High Yield Corporate Fund Investor Shares (VWEHX)"/>
    <s v="VHYCFIS"/>
    <m/>
    <m/>
    <m/>
    <m/>
    <m/>
    <m/>
    <m/>
    <m/>
    <m/>
    <m/>
    <m/>
    <n v="209"/>
    <x v="196"/>
  </r>
  <r>
    <n v="209"/>
    <n v="4"/>
    <s v="F"/>
    <x v="641"/>
    <n v="510"/>
    <s v="VGF"/>
    <s v="Vanguard Group"/>
    <s v="Vanguard High Yield Corporate Fund Investor Shares (VWEHX)"/>
    <s v="VHYCFIS"/>
    <m/>
    <m/>
    <m/>
    <m/>
    <m/>
    <m/>
    <m/>
    <m/>
    <m/>
    <m/>
    <m/>
    <n v="209"/>
    <x v="196"/>
  </r>
  <r>
    <n v="210"/>
    <n v="1"/>
    <s v="F"/>
    <x v="642"/>
    <n v="510"/>
    <s v="BRF"/>
    <s v="BlackRock Funds"/>
    <s v="BlackRock High Yield Bond Fund (BHYIX)"/>
    <s v="BRHYBF"/>
    <m/>
    <m/>
    <m/>
    <m/>
    <m/>
    <m/>
    <m/>
    <m/>
    <m/>
    <m/>
    <m/>
    <n v="210"/>
    <x v="197"/>
  </r>
  <r>
    <n v="210"/>
    <n v="1"/>
    <s v="F"/>
    <x v="643"/>
    <n v="510"/>
    <s v="BRF"/>
    <s v="BlackRock Funds"/>
    <s v="BlackRock High Yield Bond Fund (BHYIX)"/>
    <s v="BRHYBF"/>
    <m/>
    <m/>
    <m/>
    <m/>
    <m/>
    <m/>
    <m/>
    <m/>
    <m/>
    <m/>
    <m/>
    <n v="210"/>
    <x v="197"/>
  </r>
  <r>
    <n v="210"/>
    <n v="12"/>
    <s v="F"/>
    <x v="644"/>
    <n v="510"/>
    <s v="CHS"/>
    <s v="Charles Schwab"/>
    <s v="Schwab Small-Cap Equity Fund"/>
    <s v="SSCE"/>
    <m/>
    <m/>
    <m/>
    <m/>
    <m/>
    <m/>
    <m/>
    <m/>
    <m/>
    <m/>
    <m/>
    <n v="210"/>
    <x v="197"/>
  </r>
  <r>
    <n v="211"/>
    <n v="1"/>
    <s v="F"/>
    <x v="645"/>
    <n v="510"/>
    <s v="BRF"/>
    <s v="BlackRock Funds"/>
    <s v="BlackRock High Yield Bond Fund (BHYIX)"/>
    <s v="BRHYBF"/>
    <m/>
    <m/>
    <m/>
    <m/>
    <m/>
    <m/>
    <m/>
    <m/>
    <m/>
    <m/>
    <m/>
    <n v="211"/>
    <x v="198"/>
  </r>
  <r>
    <n v="211"/>
    <n v="14"/>
    <s v="F"/>
    <x v="646"/>
    <n v="510"/>
    <s v="SSG"/>
    <s v="State Street Global Advisors"/>
    <s v="State Street Global Equity Fund"/>
    <s v="SSGE"/>
    <m/>
    <m/>
    <m/>
    <m/>
    <m/>
    <m/>
    <m/>
    <m/>
    <m/>
    <m/>
    <m/>
    <n v="211"/>
    <x v="198"/>
  </r>
  <r>
    <n v="211"/>
    <n v="7"/>
    <s v="F"/>
    <x v="647"/>
    <n v="510"/>
    <s v="PMC"/>
    <s v="PIMCO"/>
    <s v="PIMCO Global Multi-Asset A"/>
    <s v="PIMCOGMA"/>
    <m/>
    <m/>
    <m/>
    <m/>
    <m/>
    <m/>
    <m/>
    <m/>
    <m/>
    <m/>
    <m/>
    <n v="211"/>
    <x v="198"/>
  </r>
  <r>
    <n v="211"/>
    <n v="4"/>
    <s v="F"/>
    <x v="648"/>
    <n v="510"/>
    <s v="VGF"/>
    <s v="Vanguard Group"/>
    <s v="Vanguard High Yield Corporate Fund Investor Shares (VWEHX)"/>
    <s v="VHYCFIS"/>
    <m/>
    <m/>
    <m/>
    <m/>
    <m/>
    <m/>
    <m/>
    <m/>
    <m/>
    <m/>
    <m/>
    <n v="211"/>
    <x v="198"/>
  </r>
  <r>
    <n v="211"/>
    <n v="6"/>
    <s v="F"/>
    <x v="649"/>
    <n v="510"/>
    <s v="JPM"/>
    <s v="JP Morgan"/>
    <s v="JPMorgan Core Bond Fund"/>
    <s v="JPMCB"/>
    <m/>
    <m/>
    <m/>
    <m/>
    <m/>
    <m/>
    <m/>
    <m/>
    <m/>
    <m/>
    <m/>
    <n v="211"/>
    <x v="198"/>
  </r>
  <r>
    <n v="211"/>
    <n v="10"/>
    <s v="F"/>
    <x v="650"/>
    <n v="510"/>
    <s v="PMC"/>
    <s v="PIMCO"/>
    <s v="PIMCO Global Multi-Asset A"/>
    <s v="PIMCOGMA"/>
    <m/>
    <m/>
    <m/>
    <m/>
    <m/>
    <m/>
    <m/>
    <m/>
    <m/>
    <m/>
    <m/>
    <n v="211"/>
    <x v="198"/>
  </r>
  <r>
    <n v="211"/>
    <n v="14"/>
    <s v="F"/>
    <x v="651"/>
    <n v="510"/>
    <s v="SSG"/>
    <s v="State Street Global Advisors"/>
    <s v="State Street Global Equity Fund"/>
    <s v="SSGE"/>
    <m/>
    <m/>
    <m/>
    <m/>
    <m/>
    <m/>
    <m/>
    <m/>
    <m/>
    <m/>
    <m/>
    <n v="211"/>
    <x v="198"/>
  </r>
  <r>
    <n v="211"/>
    <n v="4"/>
    <s v="F"/>
    <x v="652"/>
    <n v="510"/>
    <s v="VGF"/>
    <s v="Vanguard Group"/>
    <s v="Vanguard High Yield Corporate Fund Investor Shares (VWEHX)"/>
    <s v="VHYCFIS"/>
    <m/>
    <m/>
    <m/>
    <m/>
    <m/>
    <m/>
    <m/>
    <m/>
    <m/>
    <m/>
    <m/>
    <n v="211"/>
    <x v="198"/>
  </r>
  <r>
    <n v="212"/>
    <n v="11"/>
    <s v="F"/>
    <x v="653"/>
    <n v="510"/>
    <s v="PMC"/>
    <s v="PIMCO"/>
    <s v="PIMCO Global Multi-Asset A"/>
    <s v="PIMCOGMA"/>
    <m/>
    <m/>
    <m/>
    <m/>
    <m/>
    <m/>
    <m/>
    <m/>
    <m/>
    <m/>
    <m/>
    <n v="212"/>
    <x v="199"/>
  </r>
  <r>
    <n v="212"/>
    <n v="7"/>
    <s v="F"/>
    <x v="654"/>
    <n v="510"/>
    <s v="PMC"/>
    <s v="PIMCO"/>
    <s v="PIMCO Global Multi-Asset A"/>
    <s v="PIMCOGMA"/>
    <m/>
    <m/>
    <m/>
    <m/>
    <m/>
    <m/>
    <m/>
    <m/>
    <m/>
    <m/>
    <m/>
    <n v="212"/>
    <x v="199"/>
  </r>
  <r>
    <n v="213"/>
    <n v="4"/>
    <s v="F"/>
    <x v="655"/>
    <n v="510"/>
    <s v="VGF"/>
    <s v="Vanguard Group"/>
    <s v="Vanguard High Yield Corporate Fund Investor Shares (VWEHX)"/>
    <s v="VHYCFIS"/>
    <m/>
    <m/>
    <m/>
    <m/>
    <m/>
    <m/>
    <m/>
    <m/>
    <m/>
    <m/>
    <m/>
    <n v="213"/>
    <x v="200"/>
  </r>
  <r>
    <n v="213"/>
    <n v="13"/>
    <s v="F"/>
    <x v="656"/>
    <n v="510"/>
    <s v="SSG"/>
    <s v="State Street Global Advisors"/>
    <s v="State Street Global Equity Fund"/>
    <s v="SSGE"/>
    <m/>
    <m/>
    <m/>
    <m/>
    <m/>
    <m/>
    <m/>
    <m/>
    <m/>
    <m/>
    <m/>
    <n v="213"/>
    <x v="200"/>
  </r>
  <r>
    <n v="213"/>
    <n v="8"/>
    <s v="F"/>
    <x v="657"/>
    <n v="510"/>
    <s v="FID"/>
    <s v="Fidelity Investments Inc."/>
    <s v="Fidelity Capital &amp; Income Fund (FAGIX)"/>
    <s v="FCIF"/>
    <m/>
    <m/>
    <m/>
    <m/>
    <m/>
    <m/>
    <m/>
    <m/>
    <m/>
    <m/>
    <m/>
    <n v="213"/>
    <x v="200"/>
  </r>
  <r>
    <n v="214"/>
    <n v="14"/>
    <s v="F"/>
    <x v="658"/>
    <n v="510"/>
    <s v="SSG"/>
    <s v="State Street Global Advisors"/>
    <s v="State Street Global Equity Fund"/>
    <s v="SSGE"/>
    <m/>
    <m/>
    <m/>
    <m/>
    <m/>
    <m/>
    <m/>
    <m/>
    <m/>
    <m/>
    <m/>
    <n v="214"/>
    <x v="201"/>
  </r>
  <r>
    <n v="214"/>
    <n v="13"/>
    <s v="F"/>
    <x v="659"/>
    <n v="510"/>
    <s v="SSG"/>
    <s v="State Street Global Advisors"/>
    <s v="State Street Global Equity Fund"/>
    <s v="SSGE"/>
    <m/>
    <m/>
    <m/>
    <m/>
    <m/>
    <m/>
    <m/>
    <m/>
    <m/>
    <m/>
    <m/>
    <n v="214"/>
    <x v="201"/>
  </r>
  <r>
    <n v="215"/>
    <n v="1"/>
    <s v="F"/>
    <x v="660"/>
    <n v="510"/>
    <s v="BRF"/>
    <s v="BlackRock Funds"/>
    <s v="BlackRock High Yield Bond Fund (BHYIX)"/>
    <s v="BRHYBF"/>
    <m/>
    <m/>
    <m/>
    <m/>
    <m/>
    <m/>
    <m/>
    <m/>
    <m/>
    <m/>
    <m/>
    <n v="215"/>
    <x v="202"/>
  </r>
  <r>
    <n v="215"/>
    <n v="13"/>
    <s v="F"/>
    <x v="661"/>
    <n v="510"/>
    <s v="SSG"/>
    <s v="State Street Global Advisors"/>
    <s v="State Street Global Equity Fund"/>
    <s v="SSGE"/>
    <m/>
    <m/>
    <m/>
    <m/>
    <m/>
    <m/>
    <m/>
    <m/>
    <m/>
    <m/>
    <m/>
    <n v="215"/>
    <x v="202"/>
  </r>
  <r>
    <n v="215"/>
    <n v="7"/>
    <s v="F"/>
    <x v="662"/>
    <n v="510"/>
    <s v="PMC"/>
    <s v="PIMCO"/>
    <s v="PIMCO Global Multi-Asset A"/>
    <s v="PIMCOGMA"/>
    <m/>
    <m/>
    <m/>
    <m/>
    <m/>
    <m/>
    <m/>
    <m/>
    <m/>
    <m/>
    <m/>
    <n v="215"/>
    <x v="202"/>
  </r>
  <r>
    <n v="215"/>
    <n v="11"/>
    <s v="F"/>
    <x v="663"/>
    <n v="510"/>
    <s v="PMC"/>
    <s v="PIMCO"/>
    <s v="PIMCO Global Multi-Asset A"/>
    <s v="PIMCOGMA"/>
    <m/>
    <m/>
    <m/>
    <m/>
    <m/>
    <m/>
    <m/>
    <m/>
    <m/>
    <m/>
    <m/>
    <n v="215"/>
    <x v="202"/>
  </r>
  <r>
    <n v="215"/>
    <n v="5"/>
    <s v="F"/>
    <x v="664"/>
    <n v="510"/>
    <s v="FID"/>
    <s v="Fidelity Investments Inc."/>
    <s v="Fidelity Capital &amp; Income Fund (FAGIX)"/>
    <s v="FCIF"/>
    <m/>
    <m/>
    <m/>
    <m/>
    <m/>
    <m/>
    <m/>
    <m/>
    <m/>
    <m/>
    <m/>
    <n v="215"/>
    <x v="202"/>
  </r>
  <r>
    <n v="216"/>
    <n v="4"/>
    <s v="F"/>
    <x v="665"/>
    <n v="510"/>
    <s v="VGF"/>
    <s v="Vanguard Group"/>
    <s v="Vanguard High Yield Corporate Fund Investor Shares (VWEHX)"/>
    <s v="VHYCFIS"/>
    <m/>
    <m/>
    <m/>
    <m/>
    <m/>
    <m/>
    <m/>
    <m/>
    <m/>
    <m/>
    <m/>
    <n v="216"/>
    <x v="203"/>
  </r>
  <r>
    <n v="216"/>
    <n v="9"/>
    <s v="F"/>
    <x v="666"/>
    <n v="510"/>
    <s v="JPM"/>
    <s v="JP Morgan"/>
    <s v="JPMorgan Core Bond Fund"/>
    <s v="JPMCB"/>
    <m/>
    <m/>
    <m/>
    <m/>
    <m/>
    <m/>
    <m/>
    <m/>
    <m/>
    <m/>
    <m/>
    <n v="216"/>
    <x v="203"/>
  </r>
  <r>
    <n v="216"/>
    <n v="15"/>
    <s v="F"/>
    <x v="667"/>
    <n v="510"/>
    <s v="SSG"/>
    <s v="State Street Global Advisors"/>
    <s v="State Street Global Equity Fund"/>
    <s v="SSGE"/>
    <m/>
    <m/>
    <m/>
    <m/>
    <m/>
    <m/>
    <m/>
    <m/>
    <m/>
    <m/>
    <m/>
    <n v="216"/>
    <x v="203"/>
  </r>
  <r>
    <n v="217"/>
    <n v="10"/>
    <s v="F"/>
    <x v="668"/>
    <n v="510"/>
    <s v="PMC"/>
    <s v="PIMCO"/>
    <s v="PIMCO Global Multi-Asset A"/>
    <s v="PIMCOGMA"/>
    <m/>
    <m/>
    <m/>
    <m/>
    <m/>
    <m/>
    <m/>
    <m/>
    <m/>
    <m/>
    <m/>
    <n v="217"/>
    <x v="204"/>
  </r>
  <r>
    <n v="217"/>
    <n v="9"/>
    <s v="F"/>
    <x v="669"/>
    <n v="510"/>
    <s v="JPM"/>
    <s v="JP Morgan"/>
    <s v="JPMorgan Core Bond Fund"/>
    <s v="JPMCB"/>
    <m/>
    <m/>
    <m/>
    <m/>
    <m/>
    <m/>
    <m/>
    <m/>
    <m/>
    <m/>
    <m/>
    <n v="217"/>
    <x v="204"/>
  </r>
  <r>
    <n v="217"/>
    <n v="5"/>
    <s v="F"/>
    <x v="670"/>
    <n v="510"/>
    <s v="FID"/>
    <s v="Fidelity Investments Inc."/>
    <s v="Fidelity Capital &amp; Income Fund (FAGIX)"/>
    <s v="FCIF"/>
    <m/>
    <m/>
    <m/>
    <m/>
    <m/>
    <m/>
    <m/>
    <m/>
    <m/>
    <m/>
    <m/>
    <n v="217"/>
    <x v="204"/>
  </r>
  <r>
    <n v="217"/>
    <n v="13"/>
    <s v="F"/>
    <x v="671"/>
    <n v="510"/>
    <s v="SSG"/>
    <s v="State Street Global Advisors"/>
    <s v="State Street Global Equity Fund"/>
    <s v="SSGE"/>
    <m/>
    <m/>
    <m/>
    <m/>
    <m/>
    <m/>
    <m/>
    <m/>
    <m/>
    <m/>
    <m/>
    <n v="217"/>
    <x v="204"/>
  </r>
  <r>
    <n v="217"/>
    <n v="13"/>
    <s v="F"/>
    <x v="672"/>
    <n v="510"/>
    <s v="SSG"/>
    <s v="State Street Global Advisors"/>
    <s v="State Street Global Equity Fund"/>
    <s v="SSGE"/>
    <m/>
    <m/>
    <m/>
    <m/>
    <m/>
    <m/>
    <m/>
    <m/>
    <m/>
    <m/>
    <m/>
    <n v="217"/>
    <x v="204"/>
  </r>
  <r>
    <n v="217"/>
    <n v="13"/>
    <s v="F"/>
    <x v="673"/>
    <n v="510"/>
    <s v="SSG"/>
    <s v="State Street Global Advisors"/>
    <s v="State Street Global Equity Fund"/>
    <s v="SSGE"/>
    <m/>
    <m/>
    <m/>
    <m/>
    <m/>
    <m/>
    <m/>
    <m/>
    <m/>
    <m/>
    <m/>
    <n v="217"/>
    <x v="204"/>
  </r>
  <r>
    <n v="217"/>
    <n v="14"/>
    <s v="F"/>
    <x v="674"/>
    <n v="510"/>
    <s v="SSG"/>
    <s v="State Street Global Advisors"/>
    <s v="State Street Global Equity Fund"/>
    <s v="SSGE"/>
    <m/>
    <m/>
    <m/>
    <m/>
    <m/>
    <m/>
    <m/>
    <m/>
    <m/>
    <m/>
    <m/>
    <n v="217"/>
    <x v="204"/>
  </r>
  <r>
    <n v="218"/>
    <n v="11"/>
    <s v="F"/>
    <x v="675"/>
    <n v="510"/>
    <s v="PMC"/>
    <s v="PIMCO"/>
    <s v="PIMCO Global Multi-Asset A"/>
    <s v="PIMCOGMA"/>
    <m/>
    <m/>
    <m/>
    <m/>
    <m/>
    <m/>
    <m/>
    <m/>
    <m/>
    <m/>
    <m/>
    <n v="218"/>
    <x v="205"/>
  </r>
  <r>
    <n v="218"/>
    <n v="5"/>
    <s v="F"/>
    <x v="676"/>
    <n v="510"/>
    <s v="FID"/>
    <s v="Fidelity Investments Inc."/>
    <s v="Fidelity Capital &amp; Income Fund (FAGIX)"/>
    <s v="FCIF"/>
    <m/>
    <m/>
    <m/>
    <m/>
    <m/>
    <m/>
    <m/>
    <m/>
    <m/>
    <m/>
    <m/>
    <n v="218"/>
    <x v="205"/>
  </r>
  <r>
    <n v="218"/>
    <n v="5"/>
    <s v="F"/>
    <x v="677"/>
    <n v="510"/>
    <s v="FID"/>
    <s v="Fidelity Investments Inc."/>
    <s v="Fidelity Capital &amp; Income Fund (FAGIX)"/>
    <s v="FCIF"/>
    <m/>
    <m/>
    <m/>
    <m/>
    <m/>
    <m/>
    <m/>
    <m/>
    <m/>
    <m/>
    <m/>
    <n v="218"/>
    <x v="205"/>
  </r>
  <r>
    <n v="218"/>
    <n v="12"/>
    <s v="F"/>
    <x v="678"/>
    <n v="510"/>
    <s v="CHS"/>
    <s v="Charles Schwab"/>
    <s v="Schwab Small-Cap Equity Fund"/>
    <s v="SSCE"/>
    <m/>
    <m/>
    <m/>
    <m/>
    <m/>
    <m/>
    <m/>
    <m/>
    <m/>
    <m/>
    <m/>
    <n v="218"/>
    <x v="205"/>
  </r>
  <r>
    <n v="218"/>
    <n v="14"/>
    <s v="F"/>
    <x v="679"/>
    <n v="510"/>
    <s v="SSG"/>
    <s v="State Street Global Advisors"/>
    <s v="State Street Global Equity Fund"/>
    <s v="SSGE"/>
    <m/>
    <m/>
    <m/>
    <m/>
    <m/>
    <m/>
    <m/>
    <m/>
    <m/>
    <m/>
    <m/>
    <n v="218"/>
    <x v="205"/>
  </r>
  <r>
    <n v="219"/>
    <n v="1"/>
    <s v="F"/>
    <x v="680"/>
    <n v="510"/>
    <s v="BRF"/>
    <s v="BlackRock Funds"/>
    <s v="BlackRock High Yield Bond Fund (BHYIX)"/>
    <s v="BRHYBF"/>
    <m/>
    <m/>
    <m/>
    <m/>
    <m/>
    <m/>
    <m/>
    <m/>
    <m/>
    <m/>
    <m/>
    <n v="219"/>
    <x v="206"/>
  </r>
  <r>
    <n v="219"/>
    <n v="15"/>
    <s v="F"/>
    <x v="681"/>
    <n v="510"/>
    <s v="SSG"/>
    <s v="State Street Global Advisors"/>
    <s v="State Street Global Equity Fund"/>
    <s v="SSGE"/>
    <m/>
    <m/>
    <m/>
    <m/>
    <m/>
    <m/>
    <m/>
    <m/>
    <m/>
    <m/>
    <m/>
    <n v="219"/>
    <x v="206"/>
  </r>
  <r>
    <n v="219"/>
    <n v="4"/>
    <s v="F"/>
    <x v="682"/>
    <n v="510"/>
    <s v="VGF"/>
    <s v="Vanguard Group"/>
    <s v="Vanguard High Yield Corporate Fund Investor Shares (VWEHX)"/>
    <s v="VHYCFIS"/>
    <m/>
    <m/>
    <m/>
    <m/>
    <m/>
    <m/>
    <m/>
    <m/>
    <m/>
    <m/>
    <m/>
    <n v="219"/>
    <x v="206"/>
  </r>
  <r>
    <n v="219"/>
    <n v="14"/>
    <s v="F"/>
    <x v="683"/>
    <n v="510"/>
    <s v="SSG"/>
    <s v="State Street Global Advisors"/>
    <s v="State Street Global Equity Fund"/>
    <s v="SSGE"/>
    <m/>
    <m/>
    <m/>
    <m/>
    <m/>
    <m/>
    <m/>
    <m/>
    <m/>
    <m/>
    <m/>
    <n v="219"/>
    <x v="206"/>
  </r>
  <r>
    <n v="219"/>
    <n v="12"/>
    <s v="F"/>
    <x v="684"/>
    <n v="510"/>
    <s v="CHS"/>
    <s v="Charles Schwab"/>
    <s v="Schwab Small-Cap Equity Fund"/>
    <s v="SSCE"/>
    <m/>
    <m/>
    <m/>
    <m/>
    <m/>
    <m/>
    <m/>
    <m/>
    <m/>
    <m/>
    <m/>
    <n v="219"/>
    <x v="206"/>
  </r>
  <r>
    <n v="220"/>
    <n v="5"/>
    <s v="F"/>
    <x v="685"/>
    <n v="510"/>
    <s v="FID"/>
    <s v="Fidelity Investments Inc."/>
    <s v="Fidelity Capital &amp; Income Fund (FAGIX)"/>
    <s v="FCIF"/>
    <m/>
    <m/>
    <m/>
    <m/>
    <m/>
    <m/>
    <m/>
    <m/>
    <m/>
    <m/>
    <m/>
    <n v="220"/>
    <x v="207"/>
  </r>
  <r>
    <n v="220"/>
    <n v="6"/>
    <s v="F"/>
    <x v="686"/>
    <n v="510"/>
    <s v="JPM"/>
    <s v="JP Morgan"/>
    <s v="JPMorgan Core Bond Fund"/>
    <s v="JPMCB"/>
    <m/>
    <m/>
    <m/>
    <m/>
    <m/>
    <m/>
    <m/>
    <m/>
    <m/>
    <m/>
    <m/>
    <n v="220"/>
    <x v="207"/>
  </r>
  <r>
    <n v="220"/>
    <n v="1"/>
    <s v="F"/>
    <x v="687"/>
    <n v="510"/>
    <s v="BRF"/>
    <s v="BlackRock Funds"/>
    <s v="BlackRock High Yield Bond Fund (BHYIX)"/>
    <s v="BRHYBF"/>
    <m/>
    <m/>
    <m/>
    <m/>
    <m/>
    <m/>
    <m/>
    <m/>
    <m/>
    <m/>
    <m/>
    <n v="220"/>
    <x v="207"/>
  </r>
  <r>
    <n v="221"/>
    <n v="1"/>
    <s v="F"/>
    <x v="688"/>
    <n v="510"/>
    <s v="BRF"/>
    <s v="BlackRock Funds"/>
    <s v="BlackRock High Yield Bond Fund (BHYIX)"/>
    <s v="BRHYBF"/>
    <m/>
    <m/>
    <m/>
    <m/>
    <m/>
    <m/>
    <m/>
    <m/>
    <m/>
    <m/>
    <m/>
    <n v="221"/>
    <x v="208"/>
  </r>
  <r>
    <n v="221"/>
    <n v="7"/>
    <s v="F"/>
    <x v="689"/>
    <n v="510"/>
    <s v="PMC"/>
    <s v="PIMCO"/>
    <s v="PIMCO Global Multi-Asset A"/>
    <s v="PIMCOGMA"/>
    <m/>
    <m/>
    <m/>
    <m/>
    <m/>
    <m/>
    <m/>
    <m/>
    <m/>
    <m/>
    <m/>
    <n v="221"/>
    <x v="208"/>
  </r>
  <r>
    <n v="222"/>
    <n v="11"/>
    <s v="F"/>
    <x v="690"/>
    <n v="510"/>
    <s v="PMC"/>
    <s v="PIMCO"/>
    <s v="PIMCO Global Multi-Asset A"/>
    <s v="PIMCOGMA"/>
    <m/>
    <m/>
    <m/>
    <m/>
    <m/>
    <m/>
    <m/>
    <m/>
    <m/>
    <m/>
    <m/>
    <n v="222"/>
    <x v="209"/>
  </r>
  <r>
    <n v="222"/>
    <n v="8"/>
    <s v="F"/>
    <x v="691"/>
    <n v="510"/>
    <s v="FID"/>
    <s v="Fidelity Investments Inc."/>
    <s v="Fidelity Capital &amp; Income Fund (FAGIX)"/>
    <s v="FCIF"/>
    <m/>
    <m/>
    <m/>
    <m/>
    <m/>
    <m/>
    <m/>
    <m/>
    <m/>
    <m/>
    <m/>
    <n v="222"/>
    <x v="209"/>
  </r>
  <r>
    <n v="223"/>
    <n v="2"/>
    <s v="F"/>
    <x v="692"/>
    <n v="510"/>
    <s v="VGF"/>
    <s v="Vanguard Group"/>
    <s v="Vanguard High Yield Corporate Fund Investor Shares (VWEHX)"/>
    <s v="VHYCFIS"/>
    <m/>
    <m/>
    <m/>
    <m/>
    <m/>
    <m/>
    <m/>
    <m/>
    <m/>
    <m/>
    <m/>
    <n v="223"/>
    <x v="210"/>
  </r>
  <r>
    <n v="223"/>
    <n v="5"/>
    <s v="F"/>
    <x v="693"/>
    <n v="510"/>
    <s v="FID"/>
    <s v="Fidelity Investments Inc."/>
    <s v="Fidelity Capital &amp; Income Fund (FAGIX)"/>
    <s v="FCIF"/>
    <m/>
    <m/>
    <m/>
    <m/>
    <m/>
    <m/>
    <m/>
    <m/>
    <m/>
    <m/>
    <m/>
    <n v="223"/>
    <x v="210"/>
  </r>
  <r>
    <n v="224"/>
    <n v="12"/>
    <s v="F"/>
    <x v="694"/>
    <n v="510"/>
    <s v="CHS"/>
    <s v="Charles Schwab"/>
    <s v="Schwab Small-Cap Equity Fund"/>
    <s v="SSCE"/>
    <m/>
    <m/>
    <m/>
    <m/>
    <m/>
    <m/>
    <m/>
    <m/>
    <m/>
    <m/>
    <m/>
    <n v="224"/>
    <x v="211"/>
  </r>
  <r>
    <n v="224"/>
    <n v="14"/>
    <s v="F"/>
    <x v="695"/>
    <n v="510"/>
    <s v="SSG"/>
    <s v="State Street Global Advisors"/>
    <s v="State Street Global Equity Fund"/>
    <s v="SSGE"/>
    <m/>
    <m/>
    <m/>
    <m/>
    <m/>
    <m/>
    <m/>
    <m/>
    <m/>
    <m/>
    <m/>
    <n v="224"/>
    <x v="211"/>
  </r>
  <r>
    <n v="225"/>
    <n v="2"/>
    <s v="F"/>
    <x v="696"/>
    <n v="510"/>
    <s v="VGF"/>
    <s v="Vanguard Group"/>
    <s v="Vanguard High Yield Corporate Fund Investor Shares (VWEHX)"/>
    <s v="VHYCFIS"/>
    <m/>
    <m/>
    <m/>
    <m/>
    <m/>
    <m/>
    <m/>
    <m/>
    <m/>
    <m/>
    <m/>
    <n v="225"/>
    <x v="212"/>
  </r>
  <r>
    <n v="225"/>
    <n v="4"/>
    <s v="F"/>
    <x v="697"/>
    <n v="510"/>
    <s v="VGF"/>
    <s v="Vanguard Group"/>
    <s v="Vanguard High Yield Corporate Fund Investor Shares (VWEHX)"/>
    <s v="VHYCFIS"/>
    <m/>
    <m/>
    <m/>
    <m/>
    <m/>
    <m/>
    <m/>
    <m/>
    <m/>
    <m/>
    <m/>
    <n v="225"/>
    <x v="212"/>
  </r>
  <r>
    <n v="226"/>
    <n v="14"/>
    <s v="F"/>
    <x v="698"/>
    <n v="510"/>
    <s v="SSG"/>
    <s v="State Street Global Advisors"/>
    <s v="State Street Global Equity Fund"/>
    <s v="SSGE"/>
    <m/>
    <m/>
    <m/>
    <m/>
    <m/>
    <m/>
    <m/>
    <m/>
    <m/>
    <m/>
    <m/>
    <n v="226"/>
    <x v="213"/>
  </r>
  <r>
    <n v="226"/>
    <n v="3"/>
    <s v="F"/>
    <x v="699"/>
    <n v="510"/>
    <s v="BRF"/>
    <s v="BlackRock Funds"/>
    <s v="BlackRock High Yield Bond Fund (BHYIX)"/>
    <s v="BRHYBF"/>
    <m/>
    <m/>
    <m/>
    <m/>
    <m/>
    <m/>
    <m/>
    <m/>
    <m/>
    <m/>
    <m/>
    <n v="226"/>
    <x v="213"/>
  </r>
  <r>
    <n v="226"/>
    <n v="4"/>
    <s v="F"/>
    <x v="700"/>
    <n v="510"/>
    <s v="VGF"/>
    <s v="Vanguard Group"/>
    <s v="Vanguard High Yield Corporate Fund Investor Shares (VWEHX)"/>
    <s v="VHYCFIS"/>
    <m/>
    <m/>
    <m/>
    <m/>
    <m/>
    <m/>
    <m/>
    <m/>
    <m/>
    <m/>
    <m/>
    <n v="226"/>
    <x v="213"/>
  </r>
  <r>
    <n v="226"/>
    <n v="16"/>
    <s v="F"/>
    <x v="701"/>
    <n v="510"/>
    <s v="AMF"/>
    <s v="American Funds"/>
    <s v="American Funds Tax-Advtg Gr &amp; Inc"/>
    <s v="AFTAG"/>
    <m/>
    <m/>
    <m/>
    <m/>
    <m/>
    <m/>
    <m/>
    <m/>
    <m/>
    <m/>
    <m/>
    <n v="226"/>
    <x v="213"/>
  </r>
  <r>
    <n v="226"/>
    <n v="11"/>
    <s v="F"/>
    <x v="702"/>
    <n v="510"/>
    <s v="PMC"/>
    <s v="PIMCO"/>
    <s v="PIMCO Global Multi-Asset A"/>
    <s v="PIMCOGMA"/>
    <m/>
    <m/>
    <m/>
    <m/>
    <m/>
    <m/>
    <m/>
    <m/>
    <m/>
    <m/>
    <m/>
    <n v="226"/>
    <x v="213"/>
  </r>
  <r>
    <n v="227"/>
    <n v="4"/>
    <s v="F"/>
    <x v="703"/>
    <n v="510"/>
    <s v="VGF"/>
    <s v="Vanguard Group"/>
    <s v="Vanguard High Yield Corporate Fund Investor Shares (VWEHX)"/>
    <s v="VHYCFIS"/>
    <m/>
    <m/>
    <m/>
    <m/>
    <m/>
    <m/>
    <m/>
    <m/>
    <m/>
    <m/>
    <m/>
    <n v="227"/>
    <x v="214"/>
  </r>
  <r>
    <n v="227"/>
    <n v="11"/>
    <s v="F"/>
    <x v="704"/>
    <n v="510"/>
    <s v="PMC"/>
    <s v="PIMCO"/>
    <s v="PIMCO Global Multi-Asset A"/>
    <s v="PIMCOGMA"/>
    <m/>
    <m/>
    <m/>
    <m/>
    <m/>
    <m/>
    <m/>
    <m/>
    <m/>
    <m/>
    <m/>
    <n v="227"/>
    <x v="214"/>
  </r>
  <r>
    <n v="227"/>
    <n v="5"/>
    <s v="F"/>
    <x v="705"/>
    <n v="510"/>
    <s v="FID"/>
    <s v="Fidelity Investments Inc."/>
    <s v="Fidelity Capital &amp; Income Fund (FAGIX)"/>
    <s v="FCIF"/>
    <m/>
    <m/>
    <m/>
    <m/>
    <m/>
    <m/>
    <m/>
    <m/>
    <m/>
    <m/>
    <m/>
    <n v="227"/>
    <x v="214"/>
  </r>
  <r>
    <n v="227"/>
    <n v="9"/>
    <s v="F"/>
    <x v="706"/>
    <n v="510"/>
    <s v="JPM"/>
    <s v="JP Morgan"/>
    <s v="JPMorgan Core Bond Fund"/>
    <s v="JPMCB"/>
    <m/>
    <m/>
    <m/>
    <m/>
    <m/>
    <m/>
    <m/>
    <m/>
    <m/>
    <m/>
    <m/>
    <n v="227"/>
    <x v="214"/>
  </r>
  <r>
    <n v="227"/>
    <n v="12"/>
    <s v="F"/>
    <x v="707"/>
    <n v="510"/>
    <s v="CHS"/>
    <s v="Charles Schwab"/>
    <s v="Schwab Small-Cap Equity Fund"/>
    <s v="SSCE"/>
    <m/>
    <m/>
    <m/>
    <m/>
    <m/>
    <m/>
    <m/>
    <m/>
    <m/>
    <m/>
    <m/>
    <n v="227"/>
    <x v="214"/>
  </r>
  <r>
    <n v="227"/>
    <n v="13"/>
    <s v="F"/>
    <x v="708"/>
    <n v="510"/>
    <s v="SSG"/>
    <s v="State Street Global Advisors"/>
    <s v="State Street Global Equity Fund"/>
    <s v="SSGE"/>
    <m/>
    <m/>
    <m/>
    <m/>
    <m/>
    <m/>
    <m/>
    <m/>
    <m/>
    <m/>
    <m/>
    <n v="227"/>
    <x v="214"/>
  </r>
  <r>
    <n v="227"/>
    <n v="15"/>
    <s v="F"/>
    <x v="709"/>
    <n v="510"/>
    <s v="SSG"/>
    <s v="State Street Global Advisors"/>
    <s v="State Street Global Equity Fund"/>
    <s v="SSGE"/>
    <m/>
    <m/>
    <m/>
    <m/>
    <m/>
    <m/>
    <m/>
    <m/>
    <m/>
    <m/>
    <m/>
    <n v="227"/>
    <x v="214"/>
  </r>
  <r>
    <n v="228"/>
    <n v="4"/>
    <s v="F"/>
    <x v="710"/>
    <n v="510"/>
    <s v="VGF"/>
    <s v="Vanguard Group"/>
    <s v="Vanguard High Yield Corporate Fund Investor Shares (VWEHX)"/>
    <s v="VHYCFIS"/>
    <m/>
    <m/>
    <m/>
    <m/>
    <m/>
    <m/>
    <m/>
    <m/>
    <m/>
    <m/>
    <m/>
    <n v="228"/>
    <x v="215"/>
  </r>
  <r>
    <n v="228"/>
    <n v="8"/>
    <s v="F"/>
    <x v="711"/>
    <n v="510"/>
    <s v="FID"/>
    <s v="Fidelity Investments Inc."/>
    <s v="Fidelity Capital &amp; Income Fund (FAGIX)"/>
    <s v="FCIF"/>
    <m/>
    <m/>
    <m/>
    <m/>
    <m/>
    <m/>
    <m/>
    <m/>
    <m/>
    <m/>
    <m/>
    <n v="228"/>
    <x v="215"/>
  </r>
  <r>
    <n v="228"/>
    <n v="11"/>
    <s v="F"/>
    <x v="712"/>
    <n v="510"/>
    <s v="PMC"/>
    <s v="PIMCO"/>
    <s v="PIMCO Global Multi-Asset A"/>
    <s v="PIMCOGMA"/>
    <m/>
    <m/>
    <m/>
    <m/>
    <m/>
    <m/>
    <m/>
    <m/>
    <m/>
    <m/>
    <m/>
    <n v="228"/>
    <x v="215"/>
  </r>
  <r>
    <n v="229"/>
    <n v="5"/>
    <s v="F"/>
    <x v="713"/>
    <n v="510"/>
    <s v="FID"/>
    <s v="Fidelity Investments Inc."/>
    <s v="Fidelity Capital &amp; Income Fund (FAGIX)"/>
    <s v="FCIF"/>
    <m/>
    <m/>
    <m/>
    <m/>
    <m/>
    <m/>
    <m/>
    <m/>
    <m/>
    <m/>
    <m/>
    <n v="229"/>
    <x v="216"/>
  </r>
  <r>
    <n v="229"/>
    <n v="16"/>
    <s v="F"/>
    <x v="714"/>
    <n v="510"/>
    <s v="AMF"/>
    <s v="American Funds"/>
    <s v="American Funds Tax-Advtg Gr &amp; Inc"/>
    <s v="AFTAG"/>
    <m/>
    <m/>
    <m/>
    <m/>
    <m/>
    <m/>
    <m/>
    <m/>
    <m/>
    <m/>
    <m/>
    <n v="229"/>
    <x v="216"/>
  </r>
  <r>
    <n v="229"/>
    <n v="15"/>
    <s v="F"/>
    <x v="715"/>
    <n v="510"/>
    <s v="SSG"/>
    <s v="State Street Global Advisors"/>
    <s v="State Street Global Equity Fund"/>
    <s v="SSGE"/>
    <m/>
    <m/>
    <m/>
    <m/>
    <m/>
    <m/>
    <m/>
    <m/>
    <m/>
    <m/>
    <m/>
    <n v="229"/>
    <x v="216"/>
  </r>
  <r>
    <n v="229"/>
    <n v="9"/>
    <s v="F"/>
    <x v="716"/>
    <n v="510"/>
    <s v="JPM"/>
    <s v="JP Morgan"/>
    <s v="JPMorgan Core Bond Fund"/>
    <s v="JPMCB"/>
    <m/>
    <m/>
    <m/>
    <m/>
    <m/>
    <m/>
    <m/>
    <m/>
    <m/>
    <m/>
    <m/>
    <n v="229"/>
    <x v="216"/>
  </r>
  <r>
    <n v="229"/>
    <n v="9"/>
    <s v="F"/>
    <x v="717"/>
    <n v="510"/>
    <s v="JPM"/>
    <s v="JP Morgan"/>
    <s v="JPMorgan Core Bond Fund"/>
    <s v="JPMCB"/>
    <m/>
    <m/>
    <m/>
    <m/>
    <m/>
    <m/>
    <m/>
    <m/>
    <m/>
    <m/>
    <m/>
    <n v="229"/>
    <x v="216"/>
  </r>
  <r>
    <n v="229"/>
    <n v="4"/>
    <s v="F"/>
    <x v="718"/>
    <n v="510"/>
    <s v="VGF"/>
    <s v="Vanguard Group"/>
    <s v="Vanguard High Yield Corporate Fund Investor Shares (VWEHX)"/>
    <s v="VHYCFIS"/>
    <m/>
    <m/>
    <m/>
    <m/>
    <m/>
    <m/>
    <m/>
    <m/>
    <m/>
    <m/>
    <m/>
    <n v="229"/>
    <x v="216"/>
  </r>
  <r>
    <n v="230"/>
    <n v="7"/>
    <s v="F"/>
    <x v="719"/>
    <n v="510"/>
    <s v="PMC"/>
    <s v="PIMCO"/>
    <s v="PIMCO Global Multi-Asset A"/>
    <s v="PIMCOGMA"/>
    <m/>
    <m/>
    <m/>
    <m/>
    <m/>
    <m/>
    <m/>
    <m/>
    <m/>
    <m/>
    <m/>
    <n v="230"/>
    <x v="217"/>
  </r>
  <r>
    <n v="230"/>
    <n v="9"/>
    <s v="F"/>
    <x v="720"/>
    <n v="510"/>
    <s v="JPM"/>
    <s v="JP Morgan"/>
    <s v="JPMorgan Core Bond Fund"/>
    <s v="JPMCB"/>
    <m/>
    <m/>
    <m/>
    <m/>
    <m/>
    <m/>
    <m/>
    <m/>
    <m/>
    <m/>
    <m/>
    <n v="230"/>
    <x v="217"/>
  </r>
  <r>
    <n v="230"/>
    <n v="13"/>
    <s v="F"/>
    <x v="721"/>
    <n v="510"/>
    <s v="SSG"/>
    <s v="State Street Global Advisors"/>
    <s v="State Street Global Equity Fund"/>
    <s v="SSGE"/>
    <m/>
    <m/>
    <m/>
    <m/>
    <m/>
    <m/>
    <m/>
    <m/>
    <m/>
    <m/>
    <m/>
    <n v="230"/>
    <x v="217"/>
  </r>
  <r>
    <n v="230"/>
    <n v="12"/>
    <s v="F"/>
    <x v="722"/>
    <n v="510"/>
    <s v="CHS"/>
    <s v="Charles Schwab"/>
    <s v="Schwab Small-Cap Equity Fund"/>
    <s v="SSCE"/>
    <m/>
    <m/>
    <m/>
    <m/>
    <m/>
    <m/>
    <m/>
    <m/>
    <m/>
    <m/>
    <m/>
    <n v="230"/>
    <x v="217"/>
  </r>
  <r>
    <n v="231"/>
    <n v="3"/>
    <s v="F"/>
    <x v="723"/>
    <n v="510"/>
    <s v="BRF"/>
    <s v="BlackRock Funds"/>
    <s v="BlackRock High Yield Bond Fund (BHYIX)"/>
    <s v="BRHYBF"/>
    <m/>
    <m/>
    <m/>
    <m/>
    <m/>
    <m/>
    <m/>
    <m/>
    <m/>
    <m/>
    <m/>
    <n v="231"/>
    <x v="218"/>
  </r>
  <r>
    <n v="232"/>
    <n v="7"/>
    <s v="F"/>
    <x v="724"/>
    <n v="510"/>
    <s v="PMC"/>
    <s v="PIMCO"/>
    <s v="PIMCO Global Multi-Asset A"/>
    <s v="PIMCOGMA"/>
    <m/>
    <m/>
    <m/>
    <m/>
    <m/>
    <m/>
    <m/>
    <m/>
    <m/>
    <m/>
    <m/>
    <n v="232"/>
    <x v="219"/>
  </r>
  <r>
    <n v="232"/>
    <n v="7"/>
    <s v="F"/>
    <x v="725"/>
    <n v="510"/>
    <s v="PMC"/>
    <s v="PIMCO"/>
    <s v="PIMCO Global Multi-Asset A"/>
    <s v="PIMCOGMA"/>
    <m/>
    <m/>
    <m/>
    <m/>
    <m/>
    <m/>
    <m/>
    <m/>
    <m/>
    <m/>
    <m/>
    <n v="232"/>
    <x v="219"/>
  </r>
  <r>
    <n v="232"/>
    <n v="14"/>
    <s v="F"/>
    <x v="726"/>
    <n v="510"/>
    <s v="SSG"/>
    <s v="State Street Global Advisors"/>
    <s v="State Street Global Equity Fund"/>
    <s v="SSGE"/>
    <m/>
    <m/>
    <m/>
    <m/>
    <m/>
    <m/>
    <m/>
    <m/>
    <m/>
    <m/>
    <m/>
    <n v="232"/>
    <x v="219"/>
  </r>
  <r>
    <n v="232"/>
    <n v="3"/>
    <s v="F"/>
    <x v="727"/>
    <n v="510"/>
    <s v="BRF"/>
    <s v="BlackRock Funds"/>
    <s v="BlackRock High Yield Bond Fund (BHYIX)"/>
    <s v="BRHYBF"/>
    <m/>
    <m/>
    <m/>
    <m/>
    <m/>
    <m/>
    <m/>
    <m/>
    <m/>
    <m/>
    <m/>
    <n v="232"/>
    <x v="219"/>
  </r>
  <r>
    <n v="232"/>
    <n v="14"/>
    <s v="F"/>
    <x v="728"/>
    <n v="510"/>
    <s v="SSG"/>
    <s v="State Street Global Advisors"/>
    <s v="State Street Global Equity Fund"/>
    <s v="SSGE"/>
    <m/>
    <m/>
    <m/>
    <m/>
    <m/>
    <m/>
    <m/>
    <m/>
    <m/>
    <m/>
    <m/>
    <n v="232"/>
    <x v="219"/>
  </r>
  <r>
    <n v="232"/>
    <n v="15"/>
    <s v="F"/>
    <x v="729"/>
    <n v="510"/>
    <s v="SSG"/>
    <s v="State Street Global Advisors"/>
    <s v="State Street Global Equity Fund"/>
    <s v="SSGE"/>
    <m/>
    <m/>
    <m/>
    <m/>
    <m/>
    <m/>
    <m/>
    <m/>
    <m/>
    <m/>
    <m/>
    <n v="232"/>
    <x v="219"/>
  </r>
  <r>
    <n v="233"/>
    <n v="14"/>
    <s v="F"/>
    <x v="730"/>
    <n v="510"/>
    <s v="SSG"/>
    <s v="State Street Global Advisors"/>
    <s v="State Street Global Equity Fund"/>
    <s v="SSGE"/>
    <m/>
    <m/>
    <m/>
    <m/>
    <m/>
    <m/>
    <m/>
    <m/>
    <m/>
    <m/>
    <m/>
    <n v="233"/>
    <x v="220"/>
  </r>
  <r>
    <n v="233"/>
    <n v="8"/>
    <s v="F"/>
    <x v="731"/>
    <n v="510"/>
    <s v="FID"/>
    <s v="Fidelity Investments Inc."/>
    <s v="Fidelity Capital &amp; Income Fund (FAGIX)"/>
    <s v="FCIF"/>
    <m/>
    <m/>
    <m/>
    <m/>
    <m/>
    <m/>
    <m/>
    <m/>
    <m/>
    <m/>
    <m/>
    <n v="233"/>
    <x v="220"/>
  </r>
  <r>
    <n v="233"/>
    <n v="11"/>
    <s v="F"/>
    <x v="732"/>
    <n v="510"/>
    <s v="PMC"/>
    <s v="PIMCO"/>
    <s v="PIMCO Global Multi-Asset A"/>
    <s v="PIMCOGMA"/>
    <m/>
    <m/>
    <m/>
    <m/>
    <m/>
    <m/>
    <m/>
    <m/>
    <m/>
    <m/>
    <m/>
    <n v="233"/>
    <x v="220"/>
  </r>
  <r>
    <n v="233"/>
    <n v="3"/>
    <s v="F"/>
    <x v="733"/>
    <n v="510"/>
    <s v="BRF"/>
    <s v="BlackRock Funds"/>
    <s v="BlackRock High Yield Bond Fund (BHYIX)"/>
    <s v="BRHYBF"/>
    <m/>
    <m/>
    <m/>
    <m/>
    <m/>
    <m/>
    <m/>
    <m/>
    <m/>
    <m/>
    <m/>
    <n v="233"/>
    <x v="220"/>
  </r>
  <r>
    <n v="233"/>
    <n v="13"/>
    <s v="F"/>
    <x v="734"/>
    <n v="510"/>
    <s v="SSG"/>
    <s v="State Street Global Advisors"/>
    <s v="State Street Global Equity Fund"/>
    <s v="SSGE"/>
    <m/>
    <m/>
    <m/>
    <m/>
    <m/>
    <m/>
    <m/>
    <m/>
    <m/>
    <m/>
    <m/>
    <n v="233"/>
    <x v="220"/>
  </r>
  <r>
    <n v="233"/>
    <n v="5"/>
    <s v="F"/>
    <x v="735"/>
    <n v="510"/>
    <s v="FID"/>
    <s v="Fidelity Investments Inc."/>
    <s v="Fidelity Capital &amp; Income Fund (FAGIX)"/>
    <s v="FCIF"/>
    <m/>
    <m/>
    <m/>
    <m/>
    <m/>
    <m/>
    <m/>
    <m/>
    <m/>
    <m/>
    <m/>
    <n v="233"/>
    <x v="220"/>
  </r>
  <r>
    <n v="234"/>
    <n v="8"/>
    <s v="F"/>
    <x v="736"/>
    <n v="510"/>
    <s v="FID"/>
    <s v="Fidelity Investments Inc."/>
    <s v="Fidelity Capital &amp; Income Fund (FAGIX)"/>
    <s v="FCIF"/>
    <m/>
    <m/>
    <m/>
    <m/>
    <m/>
    <m/>
    <m/>
    <m/>
    <m/>
    <m/>
    <m/>
    <n v="234"/>
    <x v="221"/>
  </r>
  <r>
    <n v="234"/>
    <n v="12"/>
    <s v="F"/>
    <x v="737"/>
    <n v="510"/>
    <s v="CHS"/>
    <s v="Charles Schwab"/>
    <s v="Schwab Small-Cap Equity Fund"/>
    <s v="SSCE"/>
    <m/>
    <m/>
    <m/>
    <m/>
    <m/>
    <m/>
    <m/>
    <m/>
    <m/>
    <m/>
    <m/>
    <n v="234"/>
    <x v="221"/>
  </r>
  <r>
    <n v="235"/>
    <n v="6"/>
    <s v="F"/>
    <x v="738"/>
    <n v="510"/>
    <s v="JPM"/>
    <s v="JP Morgan"/>
    <s v="JPMorgan Core Bond Fund"/>
    <s v="JPMCB"/>
    <m/>
    <m/>
    <m/>
    <m/>
    <m/>
    <m/>
    <m/>
    <m/>
    <m/>
    <m/>
    <m/>
    <n v="235"/>
    <x v="222"/>
  </r>
  <r>
    <n v="235"/>
    <n v="7"/>
    <s v="F"/>
    <x v="739"/>
    <n v="510"/>
    <s v="PMC"/>
    <s v="PIMCO"/>
    <s v="PIMCO Global Multi-Asset A"/>
    <s v="PIMCOGMA"/>
    <m/>
    <m/>
    <m/>
    <m/>
    <m/>
    <m/>
    <m/>
    <m/>
    <m/>
    <m/>
    <m/>
    <n v="235"/>
    <x v="222"/>
  </r>
  <r>
    <n v="236"/>
    <n v="9"/>
    <s v="F"/>
    <x v="740"/>
    <n v="510"/>
    <s v="JPM"/>
    <s v="JP Morgan"/>
    <s v="JPMorgan Core Bond Fund"/>
    <s v="JPMCB"/>
    <m/>
    <m/>
    <m/>
    <m/>
    <m/>
    <m/>
    <m/>
    <m/>
    <m/>
    <m/>
    <m/>
    <n v="236"/>
    <x v="223"/>
  </r>
  <r>
    <n v="236"/>
    <n v="6"/>
    <s v="F"/>
    <x v="741"/>
    <n v="510"/>
    <s v="JPM"/>
    <s v="JP Morgan"/>
    <s v="JPMorgan Core Bond Fund"/>
    <s v="JPMCB"/>
    <m/>
    <m/>
    <m/>
    <m/>
    <m/>
    <m/>
    <m/>
    <m/>
    <m/>
    <m/>
    <m/>
    <n v="236"/>
    <x v="223"/>
  </r>
  <r>
    <n v="236"/>
    <n v="8"/>
    <s v="F"/>
    <x v="742"/>
    <n v="510"/>
    <s v="FID"/>
    <s v="Fidelity Investments Inc."/>
    <s v="Fidelity Capital &amp; Income Fund (FAGIX)"/>
    <s v="FCIF"/>
    <m/>
    <m/>
    <m/>
    <m/>
    <m/>
    <m/>
    <m/>
    <m/>
    <m/>
    <m/>
    <m/>
    <n v="236"/>
    <x v="223"/>
  </r>
  <r>
    <n v="236"/>
    <n v="9"/>
    <s v="F"/>
    <x v="743"/>
    <n v="510"/>
    <s v="JPM"/>
    <s v="JP Morgan"/>
    <s v="JPMorgan Core Bond Fund"/>
    <s v="JPMCB"/>
    <m/>
    <m/>
    <m/>
    <m/>
    <m/>
    <m/>
    <m/>
    <m/>
    <m/>
    <m/>
    <m/>
    <n v="236"/>
    <x v="223"/>
  </r>
  <r>
    <n v="237"/>
    <n v="4"/>
    <s v="F"/>
    <x v="744"/>
    <n v="510"/>
    <s v="VGF"/>
    <s v="Vanguard Group"/>
    <s v="Vanguard High Yield Corporate Fund Investor Shares (VWEHX)"/>
    <s v="VHYCFIS"/>
    <m/>
    <m/>
    <m/>
    <m/>
    <m/>
    <m/>
    <m/>
    <m/>
    <m/>
    <m/>
    <m/>
    <n v="237"/>
    <x v="224"/>
  </r>
  <r>
    <n v="237"/>
    <n v="16"/>
    <s v="F"/>
    <x v="745"/>
    <n v="510"/>
    <s v="AMF"/>
    <s v="American Funds"/>
    <s v="American Funds Tax-Advtg Gr &amp; Inc"/>
    <s v="AFTAG"/>
    <m/>
    <m/>
    <m/>
    <m/>
    <m/>
    <m/>
    <m/>
    <m/>
    <m/>
    <m/>
    <m/>
    <n v="237"/>
    <x v="224"/>
  </r>
  <r>
    <n v="237"/>
    <n v="7"/>
    <s v="F"/>
    <x v="746"/>
    <n v="510"/>
    <s v="PMC"/>
    <s v="PIMCO"/>
    <s v="PIMCO Global Multi-Asset A"/>
    <s v="PIMCOGMA"/>
    <m/>
    <m/>
    <m/>
    <m/>
    <m/>
    <m/>
    <m/>
    <m/>
    <m/>
    <m/>
    <m/>
    <n v="237"/>
    <x v="224"/>
  </r>
  <r>
    <n v="237"/>
    <n v="13"/>
    <s v="F"/>
    <x v="747"/>
    <n v="510"/>
    <s v="SSG"/>
    <s v="State Street Global Advisors"/>
    <s v="State Street Global Equity Fund"/>
    <s v="SSGE"/>
    <m/>
    <m/>
    <m/>
    <m/>
    <m/>
    <m/>
    <m/>
    <m/>
    <m/>
    <m/>
    <m/>
    <n v="237"/>
    <x v="224"/>
  </r>
  <r>
    <n v="237"/>
    <n v="16"/>
    <s v="F"/>
    <x v="748"/>
    <n v="510"/>
    <s v="AMF"/>
    <s v="American Funds"/>
    <s v="American Funds Tax-Advtg Gr &amp; Inc"/>
    <s v="AFTAG"/>
    <m/>
    <m/>
    <m/>
    <m/>
    <m/>
    <m/>
    <m/>
    <m/>
    <m/>
    <m/>
    <m/>
    <n v="237"/>
    <x v="224"/>
  </r>
  <r>
    <n v="238"/>
    <n v="11"/>
    <s v="F"/>
    <x v="749"/>
    <n v="510"/>
    <s v="PMC"/>
    <s v="PIMCO"/>
    <s v="PIMCO Global Multi-Asset A"/>
    <s v="PIMCOGMA"/>
    <m/>
    <m/>
    <m/>
    <m/>
    <m/>
    <m/>
    <m/>
    <m/>
    <m/>
    <m/>
    <m/>
    <n v="238"/>
    <x v="225"/>
  </r>
  <r>
    <n v="238"/>
    <n v="3"/>
    <s v="F"/>
    <x v="750"/>
    <n v="510"/>
    <s v="BRF"/>
    <s v="BlackRock Funds"/>
    <s v="BlackRock High Yield Bond Fund (BHYIX)"/>
    <s v="BRHYBF"/>
    <m/>
    <m/>
    <m/>
    <m/>
    <m/>
    <m/>
    <m/>
    <m/>
    <m/>
    <m/>
    <m/>
    <n v="238"/>
    <x v="225"/>
  </r>
  <r>
    <n v="239"/>
    <n v="13"/>
    <s v="F"/>
    <x v="751"/>
    <n v="510"/>
    <s v="SSG"/>
    <s v="State Street Global Advisors"/>
    <s v="State Street Global Equity Fund"/>
    <s v="SSGE"/>
    <m/>
    <m/>
    <m/>
    <m/>
    <m/>
    <m/>
    <m/>
    <m/>
    <m/>
    <m/>
    <m/>
    <n v="239"/>
    <x v="226"/>
  </r>
  <r>
    <n v="239"/>
    <n v="15"/>
    <s v="F"/>
    <x v="752"/>
    <n v="510"/>
    <s v="SSG"/>
    <s v="State Street Global Advisors"/>
    <s v="State Street Global Equity Fund"/>
    <s v="SSGE"/>
    <m/>
    <m/>
    <m/>
    <m/>
    <m/>
    <m/>
    <m/>
    <m/>
    <m/>
    <m/>
    <m/>
    <n v="239"/>
    <x v="226"/>
  </r>
  <r>
    <n v="240"/>
    <n v="13"/>
    <s v="F"/>
    <x v="753"/>
    <n v="510"/>
    <s v="SSG"/>
    <s v="State Street Global Advisors"/>
    <s v="State Street Global Equity Fund"/>
    <s v="SSGE"/>
    <m/>
    <m/>
    <m/>
    <m/>
    <m/>
    <m/>
    <m/>
    <m/>
    <m/>
    <m/>
    <m/>
    <n v="240"/>
    <x v="227"/>
  </r>
  <r>
    <n v="240"/>
    <n v="13"/>
    <s v="F"/>
    <x v="754"/>
    <n v="510"/>
    <s v="SSG"/>
    <s v="State Street Global Advisors"/>
    <s v="State Street Global Equity Fund"/>
    <s v="SSGE"/>
    <m/>
    <m/>
    <m/>
    <m/>
    <m/>
    <m/>
    <m/>
    <m/>
    <m/>
    <m/>
    <m/>
    <n v="240"/>
    <x v="227"/>
  </r>
  <r>
    <n v="240"/>
    <n v="16"/>
    <s v="F"/>
    <x v="755"/>
    <n v="510"/>
    <s v="AMF"/>
    <s v="American Funds"/>
    <s v="American Funds Tax-Advtg Gr &amp; Inc"/>
    <s v="AFTAG"/>
    <m/>
    <m/>
    <m/>
    <m/>
    <m/>
    <m/>
    <m/>
    <m/>
    <m/>
    <m/>
    <m/>
    <n v="240"/>
    <x v="227"/>
  </r>
  <r>
    <n v="240"/>
    <n v="10"/>
    <s v="F"/>
    <x v="756"/>
    <n v="510"/>
    <s v="PMC"/>
    <s v="PIMCO"/>
    <s v="PIMCO Global Multi-Asset A"/>
    <s v="PIMCOGMA"/>
    <m/>
    <m/>
    <m/>
    <m/>
    <m/>
    <m/>
    <m/>
    <m/>
    <m/>
    <m/>
    <m/>
    <n v="240"/>
    <x v="227"/>
  </r>
  <r>
    <n v="240"/>
    <n v="8"/>
    <s v="F"/>
    <x v="757"/>
    <n v="510"/>
    <s v="FID"/>
    <s v="Fidelity Investments Inc."/>
    <s v="Fidelity Capital &amp; Income Fund (FAGIX)"/>
    <s v="FCIF"/>
    <m/>
    <m/>
    <m/>
    <m/>
    <m/>
    <m/>
    <m/>
    <m/>
    <m/>
    <m/>
    <m/>
    <n v="240"/>
    <x v="227"/>
  </r>
  <r>
    <n v="241"/>
    <n v="6"/>
    <s v="F"/>
    <x v="758"/>
    <n v="510"/>
    <s v="JPM"/>
    <s v="JP Morgan"/>
    <s v="JPMorgan Core Bond Fund"/>
    <s v="JPMCB"/>
    <m/>
    <m/>
    <m/>
    <m/>
    <m/>
    <m/>
    <m/>
    <m/>
    <m/>
    <m/>
    <m/>
    <n v="241"/>
    <x v="228"/>
  </r>
  <r>
    <n v="241"/>
    <n v="14"/>
    <s v="F"/>
    <x v="759"/>
    <n v="510"/>
    <s v="SSG"/>
    <s v="State Street Global Advisors"/>
    <s v="State Street Global Equity Fund"/>
    <s v="SSGE"/>
    <m/>
    <m/>
    <m/>
    <m/>
    <m/>
    <m/>
    <m/>
    <m/>
    <m/>
    <m/>
    <m/>
    <n v="241"/>
    <x v="228"/>
  </r>
  <r>
    <n v="241"/>
    <n v="16"/>
    <s v="F"/>
    <x v="760"/>
    <n v="510"/>
    <s v="AMF"/>
    <s v="American Funds"/>
    <s v="American Funds Tax-Advtg Gr &amp; Inc"/>
    <s v="AFTAG"/>
    <m/>
    <m/>
    <m/>
    <m/>
    <m/>
    <m/>
    <m/>
    <m/>
    <m/>
    <m/>
    <m/>
    <n v="241"/>
    <x v="228"/>
  </r>
  <r>
    <n v="241"/>
    <n v="7"/>
    <s v="F"/>
    <x v="761"/>
    <n v="510"/>
    <s v="PMC"/>
    <s v="PIMCO"/>
    <s v="PIMCO Global Multi-Asset A"/>
    <s v="PIMCOGMA"/>
    <m/>
    <m/>
    <m/>
    <m/>
    <m/>
    <m/>
    <m/>
    <m/>
    <m/>
    <m/>
    <m/>
    <n v="241"/>
    <x v="228"/>
  </r>
  <r>
    <n v="242"/>
    <n v="4"/>
    <s v="F"/>
    <x v="762"/>
    <n v="510"/>
    <s v="VGF"/>
    <s v="Vanguard Group"/>
    <s v="Vanguard High Yield Corporate Fund Investor Shares (VWEHX)"/>
    <s v="VHYCFIS"/>
    <m/>
    <m/>
    <m/>
    <m/>
    <m/>
    <m/>
    <m/>
    <m/>
    <m/>
    <m/>
    <m/>
    <n v="242"/>
    <x v="229"/>
  </r>
  <r>
    <n v="242"/>
    <n v="6"/>
    <s v="F"/>
    <x v="763"/>
    <n v="510"/>
    <s v="JPM"/>
    <s v="JP Morgan"/>
    <s v="JPMorgan Core Bond Fund"/>
    <s v="JPMCB"/>
    <m/>
    <m/>
    <m/>
    <m/>
    <m/>
    <m/>
    <m/>
    <m/>
    <m/>
    <m/>
    <m/>
    <n v="242"/>
    <x v="229"/>
  </r>
  <r>
    <n v="242"/>
    <n v="6"/>
    <s v="F"/>
    <x v="764"/>
    <n v="510"/>
    <s v="JPM"/>
    <s v="JP Morgan"/>
    <s v="JPMorgan Core Bond Fund"/>
    <s v="JPMCB"/>
    <m/>
    <m/>
    <m/>
    <m/>
    <m/>
    <m/>
    <m/>
    <m/>
    <m/>
    <m/>
    <m/>
    <n v="242"/>
    <x v="229"/>
  </r>
  <r>
    <n v="242"/>
    <n v="12"/>
    <s v="F"/>
    <x v="765"/>
    <n v="510"/>
    <s v="CHS"/>
    <s v="Charles Schwab"/>
    <s v="Schwab Small-Cap Equity Fund"/>
    <s v="SSCE"/>
    <m/>
    <m/>
    <m/>
    <m/>
    <m/>
    <m/>
    <m/>
    <m/>
    <m/>
    <m/>
    <m/>
    <n v="242"/>
    <x v="229"/>
  </r>
  <r>
    <n v="243"/>
    <n v="5"/>
    <s v="F"/>
    <x v="766"/>
    <n v="510"/>
    <s v="FID"/>
    <s v="Fidelity Investments Inc."/>
    <s v="Fidelity Capital &amp; Income Fund (FAGIX)"/>
    <s v="FCIF"/>
    <m/>
    <m/>
    <m/>
    <m/>
    <m/>
    <m/>
    <m/>
    <m/>
    <m/>
    <m/>
    <m/>
    <n v="243"/>
    <x v="230"/>
  </r>
  <r>
    <n v="243"/>
    <n v="6"/>
    <s v="F"/>
    <x v="767"/>
    <n v="510"/>
    <s v="JPM"/>
    <s v="JP Morgan"/>
    <s v="JPMorgan Core Bond Fund"/>
    <s v="JPMCB"/>
    <m/>
    <m/>
    <m/>
    <m/>
    <m/>
    <m/>
    <m/>
    <m/>
    <m/>
    <m/>
    <m/>
    <n v="243"/>
    <x v="230"/>
  </r>
  <r>
    <n v="244"/>
    <n v="8"/>
    <s v="F"/>
    <x v="768"/>
    <n v="510"/>
    <s v="FID"/>
    <s v="Fidelity Investments Inc."/>
    <s v="Fidelity Capital &amp; Income Fund (FAGIX)"/>
    <s v="FCIF"/>
    <m/>
    <m/>
    <m/>
    <m/>
    <m/>
    <m/>
    <m/>
    <m/>
    <m/>
    <m/>
    <m/>
    <n v="244"/>
    <x v="231"/>
  </r>
  <r>
    <n v="244"/>
    <n v="11"/>
    <s v="F"/>
    <x v="769"/>
    <n v="510"/>
    <s v="PMC"/>
    <s v="PIMCO"/>
    <s v="PIMCO Global Multi-Asset A"/>
    <s v="PIMCOGMA"/>
    <m/>
    <m/>
    <m/>
    <m/>
    <m/>
    <m/>
    <m/>
    <m/>
    <m/>
    <m/>
    <m/>
    <n v="244"/>
    <x v="231"/>
  </r>
  <r>
    <n v="244"/>
    <n v="15"/>
    <s v="F"/>
    <x v="770"/>
    <n v="510"/>
    <s v="SSG"/>
    <s v="State Street Global Advisors"/>
    <s v="State Street Global Equity Fund"/>
    <s v="SSGE"/>
    <m/>
    <m/>
    <m/>
    <m/>
    <m/>
    <m/>
    <m/>
    <m/>
    <m/>
    <m/>
    <m/>
    <n v="244"/>
    <x v="231"/>
  </r>
  <r>
    <n v="244"/>
    <n v="2"/>
    <s v="F"/>
    <x v="771"/>
    <n v="510"/>
    <s v="VGF"/>
    <s v="Vanguard Group"/>
    <s v="Vanguard High Yield Corporate Fund Investor Shares (VWEHX)"/>
    <s v="VHYCFIS"/>
    <m/>
    <m/>
    <m/>
    <m/>
    <m/>
    <m/>
    <m/>
    <m/>
    <m/>
    <m/>
    <m/>
    <n v="244"/>
    <x v="231"/>
  </r>
  <r>
    <n v="245"/>
    <n v="14"/>
    <s v="F"/>
    <x v="772"/>
    <n v="510"/>
    <s v="SSG"/>
    <s v="State Street Global Advisors"/>
    <s v="State Street Global Equity Fund"/>
    <s v="SSGE"/>
    <m/>
    <m/>
    <m/>
    <m/>
    <m/>
    <m/>
    <m/>
    <m/>
    <m/>
    <m/>
    <m/>
    <n v="245"/>
    <x v="232"/>
  </r>
  <r>
    <n v="245"/>
    <n v="3"/>
    <s v="F"/>
    <x v="773"/>
    <n v="510"/>
    <s v="BRF"/>
    <s v="BlackRock Funds"/>
    <s v="BlackRock High Yield Bond Fund (BHYIX)"/>
    <s v="BRHYBF"/>
    <m/>
    <m/>
    <m/>
    <m/>
    <m/>
    <m/>
    <m/>
    <m/>
    <m/>
    <m/>
    <m/>
    <n v="245"/>
    <x v="232"/>
  </r>
  <r>
    <n v="245"/>
    <n v="10"/>
    <s v="F"/>
    <x v="774"/>
    <n v="510"/>
    <s v="PMC"/>
    <s v="PIMCO"/>
    <s v="PIMCO Global Multi-Asset A"/>
    <s v="PIMCOGMA"/>
    <m/>
    <m/>
    <m/>
    <m/>
    <m/>
    <m/>
    <m/>
    <m/>
    <m/>
    <m/>
    <m/>
    <n v="245"/>
    <x v="232"/>
  </r>
  <r>
    <n v="245"/>
    <n v="1"/>
    <s v="F"/>
    <x v="775"/>
    <n v="510"/>
    <s v="BRF"/>
    <s v="BlackRock Funds"/>
    <s v="BlackRock High Yield Bond Fund (BHYIX)"/>
    <s v="BRHYBF"/>
    <m/>
    <m/>
    <m/>
    <m/>
    <m/>
    <m/>
    <m/>
    <m/>
    <m/>
    <m/>
    <m/>
    <n v="245"/>
    <x v="232"/>
  </r>
  <r>
    <n v="245"/>
    <n v="2"/>
    <s v="F"/>
    <x v="776"/>
    <n v="510"/>
    <s v="VGF"/>
    <s v="Vanguard Group"/>
    <s v="Vanguard High Yield Corporate Fund Investor Shares (VWEHX)"/>
    <s v="VHYCFIS"/>
    <m/>
    <m/>
    <m/>
    <m/>
    <m/>
    <m/>
    <m/>
    <m/>
    <m/>
    <m/>
    <m/>
    <n v="245"/>
    <x v="232"/>
  </r>
  <r>
    <n v="246"/>
    <n v="8"/>
    <s v="F"/>
    <x v="777"/>
    <n v="510"/>
    <s v="FID"/>
    <s v="Fidelity Investments Inc."/>
    <s v="Fidelity Capital &amp; Income Fund (FAGIX)"/>
    <s v="FCIF"/>
    <m/>
    <m/>
    <m/>
    <m/>
    <m/>
    <m/>
    <m/>
    <m/>
    <m/>
    <m/>
    <m/>
    <n v="246"/>
    <x v="233"/>
  </r>
  <r>
    <n v="246"/>
    <n v="6"/>
    <s v="F"/>
    <x v="778"/>
    <n v="510"/>
    <s v="JPM"/>
    <s v="JP Morgan"/>
    <s v="JPMorgan Core Bond Fund"/>
    <s v="JPMCB"/>
    <m/>
    <m/>
    <m/>
    <m/>
    <m/>
    <m/>
    <m/>
    <m/>
    <m/>
    <m/>
    <m/>
    <n v="246"/>
    <x v="233"/>
  </r>
  <r>
    <n v="247"/>
    <n v="5"/>
    <s v="F"/>
    <x v="779"/>
    <n v="510"/>
    <s v="FID"/>
    <s v="Fidelity Investments Inc."/>
    <s v="Fidelity Capital &amp; Income Fund (FAGIX)"/>
    <s v="FCIF"/>
    <m/>
    <m/>
    <m/>
    <m/>
    <m/>
    <m/>
    <m/>
    <m/>
    <m/>
    <m/>
    <m/>
    <n v="247"/>
    <x v="234"/>
  </r>
  <r>
    <n v="247"/>
    <n v="15"/>
    <s v="F"/>
    <x v="780"/>
    <n v="510"/>
    <s v="SSG"/>
    <s v="State Street Global Advisors"/>
    <s v="State Street Global Equity Fund"/>
    <s v="SSGE"/>
    <m/>
    <m/>
    <m/>
    <m/>
    <m/>
    <m/>
    <m/>
    <m/>
    <m/>
    <m/>
    <m/>
    <n v="247"/>
    <x v="234"/>
  </r>
  <r>
    <n v="247"/>
    <n v="10"/>
    <s v="F"/>
    <x v="781"/>
    <n v="510"/>
    <s v="PMC"/>
    <s v="PIMCO"/>
    <s v="PIMCO Global Multi-Asset A"/>
    <s v="PIMCOGMA"/>
    <m/>
    <m/>
    <m/>
    <m/>
    <m/>
    <m/>
    <m/>
    <m/>
    <m/>
    <m/>
    <m/>
    <n v="247"/>
    <x v="234"/>
  </r>
  <r>
    <n v="247"/>
    <n v="12"/>
    <s v="F"/>
    <x v="782"/>
    <n v="510"/>
    <s v="CHS"/>
    <s v="Charles Schwab"/>
    <s v="Schwab Small-Cap Equity Fund"/>
    <s v="SSCE"/>
    <m/>
    <m/>
    <m/>
    <m/>
    <m/>
    <m/>
    <m/>
    <m/>
    <m/>
    <m/>
    <m/>
    <n v="247"/>
    <x v="234"/>
  </r>
  <r>
    <n v="248"/>
    <n v="2"/>
    <s v="F"/>
    <x v="783"/>
    <n v="510"/>
    <s v="VGF"/>
    <s v="Vanguard Group"/>
    <s v="Vanguard High Yield Corporate Fund Investor Shares (VWEHX)"/>
    <s v="VHYCFIS"/>
    <m/>
    <m/>
    <m/>
    <m/>
    <m/>
    <m/>
    <m/>
    <m/>
    <m/>
    <m/>
    <m/>
    <n v="248"/>
    <x v="235"/>
  </r>
  <r>
    <n v="249"/>
    <n v="9"/>
    <s v="F"/>
    <x v="784"/>
    <n v="510"/>
    <s v="JPM"/>
    <s v="JP Morgan"/>
    <s v="JPMorgan Core Bond Fund"/>
    <s v="JPMCB"/>
    <m/>
    <m/>
    <m/>
    <m/>
    <m/>
    <m/>
    <m/>
    <m/>
    <m/>
    <m/>
    <m/>
    <n v="249"/>
    <x v="236"/>
  </r>
  <r>
    <n v="249"/>
    <n v="3"/>
    <s v="F"/>
    <x v="785"/>
    <n v="510"/>
    <s v="BRF"/>
    <s v="BlackRock Funds"/>
    <s v="BlackRock High Yield Bond Fund (BHYIX)"/>
    <s v="BRHYBF"/>
    <m/>
    <m/>
    <m/>
    <m/>
    <m/>
    <m/>
    <m/>
    <m/>
    <m/>
    <m/>
    <m/>
    <n v="249"/>
    <x v="236"/>
  </r>
  <r>
    <n v="249"/>
    <n v="11"/>
    <s v="F"/>
    <x v="786"/>
    <n v="510"/>
    <s v="PMC"/>
    <s v="PIMCO"/>
    <s v="PIMCO Global Multi-Asset A"/>
    <s v="PIMCOGMA"/>
    <m/>
    <m/>
    <m/>
    <m/>
    <m/>
    <m/>
    <m/>
    <m/>
    <m/>
    <m/>
    <m/>
    <n v="249"/>
    <x v="236"/>
  </r>
  <r>
    <n v="249"/>
    <n v="6"/>
    <s v="F"/>
    <x v="787"/>
    <n v="510"/>
    <s v="JPM"/>
    <s v="JP Morgan"/>
    <s v="JPMorgan Core Bond Fund"/>
    <s v="JPMCB"/>
    <m/>
    <m/>
    <m/>
    <m/>
    <m/>
    <m/>
    <m/>
    <m/>
    <m/>
    <m/>
    <m/>
    <n v="249"/>
    <x v="236"/>
  </r>
  <r>
    <n v="250"/>
    <n v="12"/>
    <s v="F"/>
    <x v="788"/>
    <n v="510"/>
    <s v="CHS"/>
    <s v="Charles Schwab"/>
    <s v="Schwab Small-Cap Equity Fund"/>
    <s v="SSCE"/>
    <m/>
    <m/>
    <m/>
    <m/>
    <m/>
    <m/>
    <m/>
    <m/>
    <m/>
    <m/>
    <m/>
    <n v="250"/>
    <x v="237"/>
  </r>
  <r>
    <n v="250"/>
    <n v="11"/>
    <s v="F"/>
    <x v="789"/>
    <n v="510"/>
    <s v="PMC"/>
    <s v="PIMCO"/>
    <s v="PIMCO Global Multi-Asset A"/>
    <s v="PIMCOGMA"/>
    <m/>
    <m/>
    <m/>
    <m/>
    <m/>
    <m/>
    <m/>
    <m/>
    <m/>
    <m/>
    <m/>
    <n v="250"/>
    <x v="237"/>
  </r>
  <r>
    <n v="250"/>
    <n v="6"/>
    <s v="F"/>
    <x v="790"/>
    <n v="510"/>
    <s v="JPM"/>
    <s v="JP Morgan"/>
    <s v="JPMorgan Core Bond Fund"/>
    <s v="JPMCB"/>
    <m/>
    <m/>
    <m/>
    <m/>
    <m/>
    <m/>
    <m/>
    <m/>
    <m/>
    <m/>
    <m/>
    <n v="250"/>
    <x v="237"/>
  </r>
  <r>
    <n v="250"/>
    <n v="3"/>
    <s v="F"/>
    <x v="791"/>
    <n v="510"/>
    <s v="BRF"/>
    <s v="BlackRock Funds"/>
    <s v="BlackRock High Yield Bond Fund (BHYIX)"/>
    <s v="BRHYBF"/>
    <m/>
    <m/>
    <m/>
    <m/>
    <m/>
    <m/>
    <m/>
    <m/>
    <m/>
    <m/>
    <m/>
    <n v="250"/>
    <x v="237"/>
  </r>
  <r>
    <n v="251"/>
    <n v="8"/>
    <s v="F"/>
    <x v="792"/>
    <n v="510"/>
    <s v="FID"/>
    <s v="Fidelity Investments Inc."/>
    <s v="Fidelity Capital &amp; Income Fund (FAGIX)"/>
    <s v="FCIF"/>
    <m/>
    <m/>
    <m/>
    <m/>
    <m/>
    <m/>
    <m/>
    <m/>
    <m/>
    <m/>
    <m/>
    <n v="251"/>
    <x v="238"/>
  </r>
  <r>
    <n v="251"/>
    <n v="14"/>
    <s v="F"/>
    <x v="793"/>
    <n v="510"/>
    <s v="SSG"/>
    <s v="State Street Global Advisors"/>
    <s v="State Street Global Equity Fund"/>
    <s v="SSGE"/>
    <m/>
    <m/>
    <m/>
    <m/>
    <m/>
    <m/>
    <m/>
    <m/>
    <m/>
    <m/>
    <m/>
    <n v="251"/>
    <x v="238"/>
  </r>
  <r>
    <n v="251"/>
    <n v="10"/>
    <s v="F"/>
    <x v="794"/>
    <n v="510"/>
    <s v="PMC"/>
    <s v="PIMCO"/>
    <s v="PIMCO Global Multi-Asset A"/>
    <s v="PIMCOGMA"/>
    <m/>
    <m/>
    <m/>
    <m/>
    <m/>
    <m/>
    <m/>
    <m/>
    <m/>
    <m/>
    <m/>
    <n v="251"/>
    <x v="238"/>
  </r>
  <r>
    <n v="252"/>
    <n v="8"/>
    <s v="F"/>
    <x v="795"/>
    <n v="510"/>
    <s v="FID"/>
    <s v="Fidelity Investments Inc."/>
    <s v="Fidelity Capital &amp; Income Fund (FAGIX)"/>
    <s v="FCIF"/>
    <m/>
    <m/>
    <m/>
    <m/>
    <m/>
    <m/>
    <m/>
    <m/>
    <m/>
    <m/>
    <m/>
    <n v="252"/>
    <x v="239"/>
  </r>
  <r>
    <n v="252"/>
    <n v="15"/>
    <s v="F"/>
    <x v="796"/>
    <n v="510"/>
    <s v="SSG"/>
    <s v="State Street Global Advisors"/>
    <s v="State Street Global Equity Fund"/>
    <s v="SSGE"/>
    <m/>
    <m/>
    <m/>
    <m/>
    <m/>
    <m/>
    <m/>
    <m/>
    <m/>
    <m/>
    <m/>
    <n v="252"/>
    <x v="239"/>
  </r>
  <r>
    <n v="252"/>
    <n v="10"/>
    <s v="F"/>
    <x v="797"/>
    <n v="510"/>
    <s v="PMC"/>
    <s v="PIMCO"/>
    <s v="PIMCO Global Multi-Asset A"/>
    <s v="PIMCOGMA"/>
    <m/>
    <m/>
    <m/>
    <m/>
    <m/>
    <m/>
    <m/>
    <m/>
    <m/>
    <m/>
    <m/>
    <n v="252"/>
    <x v="239"/>
  </r>
  <r>
    <n v="252"/>
    <n v="9"/>
    <s v="F"/>
    <x v="798"/>
    <n v="510"/>
    <s v="JPM"/>
    <s v="JP Morgan"/>
    <s v="JPMorgan Core Bond Fund"/>
    <s v="JPMCB"/>
    <m/>
    <m/>
    <m/>
    <m/>
    <m/>
    <m/>
    <m/>
    <m/>
    <m/>
    <m/>
    <m/>
    <n v="252"/>
    <x v="239"/>
  </r>
  <r>
    <n v="253"/>
    <n v="15"/>
    <s v="F"/>
    <x v="799"/>
    <n v="510"/>
    <s v="SSG"/>
    <s v="State Street Global Advisors"/>
    <s v="State Street Global Equity Fund"/>
    <s v="SSGE"/>
    <m/>
    <m/>
    <m/>
    <m/>
    <m/>
    <m/>
    <m/>
    <m/>
    <m/>
    <m/>
    <m/>
    <n v="253"/>
    <x v="240"/>
  </r>
  <r>
    <n v="253"/>
    <n v="10"/>
    <s v="F"/>
    <x v="800"/>
    <n v="510"/>
    <s v="PMC"/>
    <s v="PIMCO"/>
    <s v="PIMCO Global Multi-Asset A"/>
    <s v="PIMCOGMA"/>
    <m/>
    <m/>
    <m/>
    <m/>
    <m/>
    <m/>
    <m/>
    <m/>
    <m/>
    <m/>
    <m/>
    <n v="253"/>
    <x v="240"/>
  </r>
  <r>
    <n v="254"/>
    <n v="11"/>
    <s v="F"/>
    <x v="801"/>
    <n v="510"/>
    <s v="PMC"/>
    <s v="PIMCO"/>
    <s v="PIMCO Global Multi-Asset A"/>
    <s v="PIMCOGMA"/>
    <m/>
    <m/>
    <m/>
    <m/>
    <m/>
    <m/>
    <m/>
    <m/>
    <m/>
    <m/>
    <m/>
    <n v="254"/>
    <x v="241"/>
  </r>
  <r>
    <n v="255"/>
    <n v="15"/>
    <s v="F"/>
    <x v="802"/>
    <n v="510"/>
    <s v="SSG"/>
    <s v="State Street Global Advisors"/>
    <s v="State Street Global Equity Fund"/>
    <s v="SSGE"/>
    <m/>
    <m/>
    <m/>
    <m/>
    <m/>
    <m/>
    <m/>
    <m/>
    <m/>
    <m/>
    <m/>
    <n v="255"/>
    <x v="242"/>
  </r>
  <r>
    <n v="255"/>
    <n v="12"/>
    <s v="F"/>
    <x v="803"/>
    <n v="510"/>
    <s v="CHS"/>
    <s v="Charles Schwab"/>
    <s v="Schwab Small-Cap Equity Fund"/>
    <s v="SSCE"/>
    <m/>
    <m/>
    <m/>
    <m/>
    <m/>
    <m/>
    <m/>
    <m/>
    <m/>
    <m/>
    <m/>
    <n v="255"/>
    <x v="242"/>
  </r>
  <r>
    <n v="257"/>
    <n v="16"/>
    <s v="F"/>
    <x v="804"/>
    <n v="510"/>
    <s v="AMF"/>
    <s v="American Funds"/>
    <s v="American Funds Tax-Advtg Gr &amp; Inc"/>
    <s v="AFTAG"/>
    <m/>
    <m/>
    <m/>
    <m/>
    <m/>
    <m/>
    <m/>
    <m/>
    <m/>
    <m/>
    <m/>
    <n v="257"/>
    <x v="243"/>
  </r>
  <r>
    <n v="257"/>
    <n v="14"/>
    <s v="F"/>
    <x v="805"/>
    <n v="510"/>
    <s v="SSG"/>
    <s v="State Street Global Advisors"/>
    <s v="State Street Global Equity Fund"/>
    <s v="SSGE"/>
    <m/>
    <m/>
    <m/>
    <m/>
    <m/>
    <m/>
    <m/>
    <m/>
    <m/>
    <m/>
    <m/>
    <n v="257"/>
    <x v="243"/>
  </r>
  <r>
    <n v="258"/>
    <n v="14"/>
    <s v="F"/>
    <x v="806"/>
    <n v="510"/>
    <s v="SSG"/>
    <s v="State Street Global Advisors"/>
    <s v="State Street Global Equity Fund"/>
    <s v="SSGE"/>
    <m/>
    <m/>
    <m/>
    <m/>
    <m/>
    <m/>
    <m/>
    <m/>
    <m/>
    <m/>
    <m/>
    <n v="258"/>
    <x v="244"/>
  </r>
  <r>
    <n v="258"/>
    <n v="5"/>
    <s v="F"/>
    <x v="807"/>
    <n v="510"/>
    <s v="FID"/>
    <s v="Fidelity Investments Inc."/>
    <s v="Fidelity Capital &amp; Income Fund (FAGIX)"/>
    <s v="FCIF"/>
    <m/>
    <m/>
    <m/>
    <m/>
    <m/>
    <m/>
    <m/>
    <m/>
    <m/>
    <m/>
    <m/>
    <n v="258"/>
    <x v="244"/>
  </r>
  <r>
    <n v="259"/>
    <n v="3"/>
    <s v="F"/>
    <x v="808"/>
    <n v="510"/>
    <s v="BRF"/>
    <s v="BlackRock Funds"/>
    <s v="BlackRock High Yield Bond Fund (BHYIX)"/>
    <s v="BRHYBF"/>
    <m/>
    <m/>
    <m/>
    <m/>
    <m/>
    <m/>
    <m/>
    <m/>
    <m/>
    <m/>
    <m/>
    <n v="259"/>
    <x v="245"/>
  </r>
  <r>
    <n v="259"/>
    <n v="6"/>
    <s v="F"/>
    <x v="809"/>
    <n v="510"/>
    <s v="JPM"/>
    <s v="JP Morgan"/>
    <s v="JPMorgan Core Bond Fund"/>
    <s v="JPMCB"/>
    <m/>
    <m/>
    <m/>
    <m/>
    <m/>
    <m/>
    <m/>
    <m/>
    <m/>
    <m/>
    <m/>
    <n v="259"/>
    <x v="245"/>
  </r>
  <r>
    <n v="259"/>
    <n v="15"/>
    <s v="F"/>
    <x v="810"/>
    <n v="510"/>
    <s v="SSG"/>
    <s v="State Street Global Advisors"/>
    <s v="State Street Global Equity Fund"/>
    <s v="SSGE"/>
    <m/>
    <m/>
    <m/>
    <m/>
    <m/>
    <m/>
    <m/>
    <m/>
    <m/>
    <m/>
    <m/>
    <n v="259"/>
    <x v="245"/>
  </r>
  <r>
    <n v="260"/>
    <n v="2"/>
    <s v="F"/>
    <x v="811"/>
    <n v="510"/>
    <s v="VGF"/>
    <s v="Vanguard Group"/>
    <s v="Vanguard High Yield Corporate Fund Investor Shares (VWEHX)"/>
    <s v="VHYCFIS"/>
    <m/>
    <m/>
    <m/>
    <m/>
    <m/>
    <m/>
    <m/>
    <m/>
    <m/>
    <m/>
    <m/>
    <n v="260"/>
    <x v="246"/>
  </r>
  <r>
    <n v="261"/>
    <n v="14"/>
    <s v="F"/>
    <x v="812"/>
    <n v="510"/>
    <s v="SSG"/>
    <s v="State Street Global Advisors"/>
    <s v="State Street Global Equity Fund"/>
    <s v="SSGE"/>
    <m/>
    <m/>
    <m/>
    <m/>
    <m/>
    <m/>
    <m/>
    <m/>
    <m/>
    <m/>
    <m/>
    <n v="261"/>
    <x v="247"/>
  </r>
  <r>
    <n v="261"/>
    <n v="4"/>
    <s v="F"/>
    <x v="813"/>
    <n v="510"/>
    <s v="VGF"/>
    <s v="Vanguard Group"/>
    <s v="Vanguard High Yield Corporate Fund Investor Shares (VWEHX)"/>
    <s v="VHYCFIS"/>
    <m/>
    <m/>
    <m/>
    <m/>
    <m/>
    <m/>
    <m/>
    <m/>
    <m/>
    <m/>
    <m/>
    <n v="261"/>
    <x v="247"/>
  </r>
  <r>
    <n v="261"/>
    <n v="11"/>
    <s v="F"/>
    <x v="814"/>
    <n v="510"/>
    <s v="PMC"/>
    <s v="PIMCO"/>
    <s v="PIMCO Global Multi-Asset A"/>
    <s v="PIMCOGMA"/>
    <m/>
    <m/>
    <m/>
    <m/>
    <m/>
    <m/>
    <m/>
    <m/>
    <m/>
    <m/>
    <m/>
    <n v="261"/>
    <x v="247"/>
  </r>
  <r>
    <n v="262"/>
    <n v="11"/>
    <s v="F"/>
    <x v="815"/>
    <n v="510"/>
    <s v="PMC"/>
    <s v="PIMCO"/>
    <s v="PIMCO Global Multi-Asset A"/>
    <s v="PIMCOGMA"/>
    <m/>
    <m/>
    <m/>
    <m/>
    <m/>
    <m/>
    <m/>
    <m/>
    <m/>
    <m/>
    <m/>
    <n v="262"/>
    <x v="248"/>
  </r>
  <r>
    <n v="262"/>
    <n v="7"/>
    <s v="F"/>
    <x v="816"/>
    <n v="510"/>
    <s v="PMC"/>
    <s v="PIMCO"/>
    <s v="PIMCO Global Multi-Asset A"/>
    <s v="PIMCOGMA"/>
    <m/>
    <m/>
    <m/>
    <m/>
    <m/>
    <m/>
    <m/>
    <m/>
    <m/>
    <m/>
    <m/>
    <n v="262"/>
    <x v="248"/>
  </r>
  <r>
    <n v="263"/>
    <n v="8"/>
    <s v="F"/>
    <x v="817"/>
    <n v="510"/>
    <s v="FID"/>
    <s v="Fidelity Investments Inc."/>
    <s v="Fidelity Capital &amp; Income Fund (FAGIX)"/>
    <s v="FCIF"/>
    <m/>
    <m/>
    <m/>
    <m/>
    <m/>
    <m/>
    <m/>
    <m/>
    <m/>
    <m/>
    <m/>
    <n v="263"/>
    <x v="249"/>
  </r>
  <r>
    <n v="263"/>
    <n v="3"/>
    <s v="F"/>
    <x v="818"/>
    <n v="510"/>
    <s v="BRF"/>
    <s v="BlackRock Funds"/>
    <s v="BlackRock High Yield Bond Fund (BHYIX)"/>
    <s v="BRHYBF"/>
    <m/>
    <m/>
    <m/>
    <m/>
    <m/>
    <m/>
    <m/>
    <m/>
    <m/>
    <m/>
    <m/>
    <n v="263"/>
    <x v="249"/>
  </r>
  <r>
    <n v="264"/>
    <n v="16"/>
    <s v="F"/>
    <x v="819"/>
    <n v="510"/>
    <s v="AMF"/>
    <s v="American Funds"/>
    <s v="American Funds Tax-Advtg Gr &amp; Inc"/>
    <s v="AFTAG"/>
    <m/>
    <m/>
    <m/>
    <m/>
    <m/>
    <m/>
    <m/>
    <m/>
    <m/>
    <m/>
    <m/>
    <n v="264"/>
    <x v="250"/>
  </r>
  <r>
    <n v="264"/>
    <n v="3"/>
    <s v="F"/>
    <x v="820"/>
    <n v="510"/>
    <s v="BRF"/>
    <s v="BlackRock Funds"/>
    <s v="BlackRock High Yield Bond Fund (BHYIX)"/>
    <s v="BRHYBF"/>
    <m/>
    <m/>
    <m/>
    <m/>
    <m/>
    <m/>
    <m/>
    <m/>
    <m/>
    <m/>
    <m/>
    <n v="264"/>
    <x v="250"/>
  </r>
  <r>
    <n v="264"/>
    <n v="15"/>
    <s v="F"/>
    <x v="821"/>
    <n v="510"/>
    <s v="SSG"/>
    <s v="State Street Global Advisors"/>
    <s v="State Street Global Equity Fund"/>
    <s v="SSGE"/>
    <m/>
    <m/>
    <m/>
    <m/>
    <m/>
    <m/>
    <m/>
    <m/>
    <m/>
    <m/>
    <m/>
    <n v="264"/>
    <x v="250"/>
  </r>
  <r>
    <n v="264"/>
    <n v="16"/>
    <s v="F"/>
    <x v="822"/>
    <n v="510"/>
    <s v="AMF"/>
    <s v="American Funds"/>
    <s v="American Funds Tax-Advtg Gr &amp; Inc"/>
    <s v="AFTAG"/>
    <m/>
    <m/>
    <m/>
    <m/>
    <m/>
    <m/>
    <m/>
    <m/>
    <m/>
    <m/>
    <m/>
    <n v="264"/>
    <x v="250"/>
  </r>
  <r>
    <n v="264"/>
    <n v="15"/>
    <s v="F"/>
    <x v="823"/>
    <n v="510"/>
    <s v="SSG"/>
    <s v="State Street Global Advisors"/>
    <s v="State Street Global Equity Fund"/>
    <s v="SSGE"/>
    <m/>
    <m/>
    <m/>
    <m/>
    <m/>
    <m/>
    <m/>
    <m/>
    <m/>
    <m/>
    <m/>
    <n v="264"/>
    <x v="250"/>
  </r>
  <r>
    <n v="265"/>
    <n v="4"/>
    <s v="F"/>
    <x v="824"/>
    <n v="510"/>
    <s v="VGF"/>
    <s v="Vanguard Group"/>
    <s v="Vanguard High Yield Corporate Fund Investor Shares (VWEHX)"/>
    <s v="VHYCFIS"/>
    <m/>
    <m/>
    <m/>
    <m/>
    <m/>
    <m/>
    <m/>
    <m/>
    <m/>
    <m/>
    <m/>
    <n v="265"/>
    <x v="251"/>
  </r>
  <r>
    <n v="265"/>
    <n v="6"/>
    <s v="F"/>
    <x v="825"/>
    <n v="510"/>
    <s v="JPM"/>
    <s v="JP Morgan"/>
    <s v="JPMorgan Core Bond Fund"/>
    <s v="JPMCB"/>
    <m/>
    <m/>
    <m/>
    <m/>
    <m/>
    <m/>
    <m/>
    <m/>
    <m/>
    <m/>
    <m/>
    <n v="265"/>
    <x v="251"/>
  </r>
  <r>
    <n v="265"/>
    <n v="13"/>
    <s v="F"/>
    <x v="826"/>
    <n v="510"/>
    <s v="SSG"/>
    <s v="State Street Global Advisors"/>
    <s v="State Street Global Equity Fund"/>
    <s v="SSGE"/>
    <m/>
    <m/>
    <m/>
    <m/>
    <m/>
    <m/>
    <m/>
    <m/>
    <m/>
    <m/>
    <m/>
    <n v="265"/>
    <x v="251"/>
  </r>
  <r>
    <n v="265"/>
    <n v="3"/>
    <s v="F"/>
    <x v="827"/>
    <n v="510"/>
    <s v="BRF"/>
    <s v="BlackRock Funds"/>
    <s v="BlackRock High Yield Bond Fund (BHYIX)"/>
    <s v="BRHYBF"/>
    <m/>
    <m/>
    <m/>
    <m/>
    <m/>
    <m/>
    <m/>
    <m/>
    <m/>
    <m/>
    <m/>
    <n v="265"/>
    <x v="251"/>
  </r>
  <r>
    <n v="265"/>
    <n v="11"/>
    <s v="F"/>
    <x v="828"/>
    <n v="510"/>
    <s v="PMC"/>
    <s v="PIMCO"/>
    <s v="PIMCO Global Multi-Asset A"/>
    <s v="PIMCOGMA"/>
    <m/>
    <m/>
    <m/>
    <m/>
    <m/>
    <m/>
    <m/>
    <m/>
    <m/>
    <m/>
    <m/>
    <n v="265"/>
    <x v="251"/>
  </r>
  <r>
    <n v="266"/>
    <n v="7"/>
    <s v="F"/>
    <x v="829"/>
    <n v="510"/>
    <s v="PMC"/>
    <s v="PIMCO"/>
    <s v="PIMCO Global Multi-Asset A"/>
    <s v="PIMCOGMA"/>
    <m/>
    <m/>
    <m/>
    <m/>
    <m/>
    <m/>
    <m/>
    <m/>
    <m/>
    <m/>
    <m/>
    <n v="266"/>
    <x v="252"/>
  </r>
  <r>
    <n v="267"/>
    <n v="4"/>
    <s v="F"/>
    <x v="830"/>
    <n v="510"/>
    <s v="VGF"/>
    <s v="Vanguard Group"/>
    <s v="Vanguard High Yield Corporate Fund Investor Shares (VWEHX)"/>
    <s v="VHYCFIS"/>
    <m/>
    <m/>
    <m/>
    <m/>
    <m/>
    <m/>
    <m/>
    <m/>
    <m/>
    <m/>
    <m/>
    <n v="267"/>
    <x v="253"/>
  </r>
  <r>
    <n v="267"/>
    <n v="1"/>
    <s v="F"/>
    <x v="831"/>
    <n v="510"/>
    <s v="BRF"/>
    <s v="BlackRock Funds"/>
    <s v="BlackRock High Yield Bond Fund (BHYIX)"/>
    <s v="BRHYBF"/>
    <m/>
    <m/>
    <m/>
    <m/>
    <m/>
    <m/>
    <m/>
    <m/>
    <m/>
    <m/>
    <m/>
    <n v="267"/>
    <x v="253"/>
  </r>
  <r>
    <n v="267"/>
    <n v="2"/>
    <s v="F"/>
    <x v="832"/>
    <n v="510"/>
    <s v="VGF"/>
    <s v="Vanguard Group"/>
    <s v="Vanguard High Yield Corporate Fund Investor Shares (VWEHX)"/>
    <s v="VHYCFIS"/>
    <m/>
    <m/>
    <m/>
    <m/>
    <m/>
    <m/>
    <m/>
    <m/>
    <m/>
    <m/>
    <m/>
    <n v="267"/>
    <x v="253"/>
  </r>
  <r>
    <n v="268"/>
    <n v="13"/>
    <s v="F"/>
    <x v="833"/>
    <n v="510"/>
    <s v="SSG"/>
    <s v="State Street Global Advisors"/>
    <s v="State Street Global Equity Fund"/>
    <s v="SSGE"/>
    <m/>
    <m/>
    <m/>
    <m/>
    <m/>
    <m/>
    <m/>
    <m/>
    <m/>
    <m/>
    <m/>
    <n v="268"/>
    <x v="254"/>
  </r>
  <r>
    <n v="268"/>
    <n v="7"/>
    <s v="F"/>
    <x v="834"/>
    <n v="510"/>
    <s v="PMC"/>
    <s v="PIMCO"/>
    <s v="PIMCO Global Multi-Asset A"/>
    <s v="PIMCOGMA"/>
    <m/>
    <m/>
    <m/>
    <m/>
    <m/>
    <m/>
    <m/>
    <m/>
    <m/>
    <m/>
    <m/>
    <n v="268"/>
    <x v="254"/>
  </r>
  <r>
    <n v="268"/>
    <n v="2"/>
    <s v="F"/>
    <x v="835"/>
    <n v="510"/>
    <s v="VGF"/>
    <s v="Vanguard Group"/>
    <s v="Vanguard High Yield Corporate Fund Investor Shares (VWEHX)"/>
    <s v="VHYCFIS"/>
    <m/>
    <m/>
    <m/>
    <m/>
    <m/>
    <m/>
    <m/>
    <m/>
    <m/>
    <m/>
    <m/>
    <n v="268"/>
    <x v="254"/>
  </r>
  <r>
    <n v="268"/>
    <n v="10"/>
    <s v="F"/>
    <x v="836"/>
    <n v="510"/>
    <s v="PMC"/>
    <s v="PIMCO"/>
    <s v="PIMCO Global Multi-Asset A"/>
    <s v="PIMCOGMA"/>
    <m/>
    <m/>
    <m/>
    <m/>
    <m/>
    <m/>
    <m/>
    <m/>
    <m/>
    <m/>
    <m/>
    <n v="268"/>
    <x v="254"/>
  </r>
  <r>
    <n v="269"/>
    <n v="3"/>
    <s v="F"/>
    <x v="837"/>
    <n v="510"/>
    <s v="BRF"/>
    <s v="BlackRock Funds"/>
    <s v="BlackRock High Yield Bond Fund (BHYIX)"/>
    <s v="BRHYBF"/>
    <m/>
    <m/>
    <m/>
    <m/>
    <m/>
    <m/>
    <m/>
    <m/>
    <m/>
    <m/>
    <m/>
    <n v="269"/>
    <x v="255"/>
  </r>
  <r>
    <n v="269"/>
    <n v="13"/>
    <s v="F"/>
    <x v="838"/>
    <n v="510"/>
    <s v="SSG"/>
    <s v="State Street Global Advisors"/>
    <s v="State Street Global Equity Fund"/>
    <s v="SSGE"/>
    <m/>
    <m/>
    <m/>
    <m/>
    <m/>
    <m/>
    <m/>
    <m/>
    <m/>
    <m/>
    <m/>
    <n v="269"/>
    <x v="255"/>
  </r>
  <r>
    <n v="269"/>
    <n v="6"/>
    <s v="F"/>
    <x v="839"/>
    <n v="510"/>
    <s v="JPM"/>
    <s v="JP Morgan"/>
    <s v="JPMorgan Core Bond Fund"/>
    <s v="JPMCB"/>
    <m/>
    <m/>
    <m/>
    <m/>
    <m/>
    <m/>
    <m/>
    <m/>
    <m/>
    <m/>
    <m/>
    <n v="269"/>
    <x v="255"/>
  </r>
  <r>
    <n v="269"/>
    <n v="5"/>
    <s v="F"/>
    <x v="840"/>
    <n v="510"/>
    <s v="FID"/>
    <s v="Fidelity Investments Inc."/>
    <s v="Fidelity Capital &amp; Income Fund (FAGIX)"/>
    <s v="FCIF"/>
    <m/>
    <m/>
    <m/>
    <m/>
    <m/>
    <m/>
    <m/>
    <m/>
    <m/>
    <m/>
    <m/>
    <n v="269"/>
    <x v="255"/>
  </r>
  <r>
    <n v="269"/>
    <n v="6"/>
    <s v="F"/>
    <x v="841"/>
    <n v="510"/>
    <s v="JPM"/>
    <s v="JP Morgan"/>
    <s v="JPMorgan Core Bond Fund"/>
    <s v="JPMCB"/>
    <m/>
    <m/>
    <m/>
    <m/>
    <m/>
    <m/>
    <m/>
    <m/>
    <m/>
    <m/>
    <m/>
    <n v="269"/>
    <x v="255"/>
  </r>
  <r>
    <n v="270"/>
    <n v="8"/>
    <s v="F"/>
    <x v="842"/>
    <n v="510"/>
    <s v="FID"/>
    <s v="Fidelity Investments Inc."/>
    <s v="Fidelity Capital &amp; Income Fund (FAGIX)"/>
    <s v="FCIF"/>
    <m/>
    <m/>
    <m/>
    <m/>
    <m/>
    <m/>
    <m/>
    <m/>
    <m/>
    <m/>
    <m/>
    <n v="270"/>
    <x v="256"/>
  </r>
  <r>
    <n v="270"/>
    <n v="16"/>
    <s v="F"/>
    <x v="843"/>
    <n v="510"/>
    <s v="AMF"/>
    <s v="American Funds"/>
    <s v="American Funds Tax-Advtg Gr &amp; Inc"/>
    <s v="AFTAG"/>
    <m/>
    <m/>
    <m/>
    <m/>
    <m/>
    <m/>
    <m/>
    <m/>
    <m/>
    <m/>
    <m/>
    <n v="270"/>
    <x v="256"/>
  </r>
  <r>
    <n v="271"/>
    <n v="15"/>
    <s v="F"/>
    <x v="844"/>
    <n v="510"/>
    <s v="SSG"/>
    <s v="State Street Global Advisors"/>
    <s v="State Street Global Equity Fund"/>
    <s v="SSGE"/>
    <m/>
    <m/>
    <m/>
    <m/>
    <m/>
    <m/>
    <m/>
    <m/>
    <m/>
    <m/>
    <m/>
    <n v="271"/>
    <x v="257"/>
  </r>
  <r>
    <n v="271"/>
    <n v="11"/>
    <s v="F"/>
    <x v="845"/>
    <n v="510"/>
    <s v="PMC"/>
    <s v="PIMCO"/>
    <s v="PIMCO Global Multi-Asset A"/>
    <s v="PIMCOGMA"/>
    <m/>
    <m/>
    <m/>
    <m/>
    <m/>
    <m/>
    <m/>
    <m/>
    <m/>
    <m/>
    <m/>
    <n v="271"/>
    <x v="257"/>
  </r>
  <r>
    <n v="271"/>
    <n v="2"/>
    <s v="F"/>
    <x v="846"/>
    <n v="510"/>
    <s v="VGF"/>
    <s v="Vanguard Group"/>
    <s v="Vanguard High Yield Corporate Fund Investor Shares (VWEHX)"/>
    <s v="VHYCFIS"/>
    <m/>
    <m/>
    <m/>
    <m/>
    <m/>
    <m/>
    <m/>
    <m/>
    <m/>
    <m/>
    <m/>
    <n v="271"/>
    <x v="257"/>
  </r>
  <r>
    <n v="271"/>
    <n v="9"/>
    <s v="F"/>
    <x v="847"/>
    <n v="510"/>
    <s v="JPM"/>
    <s v="JP Morgan"/>
    <s v="JPMorgan Core Bond Fund"/>
    <s v="JPMCB"/>
    <m/>
    <m/>
    <m/>
    <m/>
    <m/>
    <m/>
    <m/>
    <m/>
    <m/>
    <m/>
    <m/>
    <n v="271"/>
    <x v="257"/>
  </r>
  <r>
    <n v="272"/>
    <n v="8"/>
    <s v="F"/>
    <x v="848"/>
    <n v="510"/>
    <s v="FID"/>
    <s v="Fidelity Investments Inc."/>
    <s v="Fidelity Capital &amp; Income Fund (FAGIX)"/>
    <s v="FCIF"/>
    <m/>
    <m/>
    <m/>
    <m/>
    <m/>
    <m/>
    <m/>
    <m/>
    <m/>
    <m/>
    <m/>
    <n v="272"/>
    <x v="258"/>
  </r>
  <r>
    <n v="272"/>
    <n v="15"/>
    <s v="F"/>
    <x v="849"/>
    <n v="510"/>
    <s v="SSG"/>
    <s v="State Street Global Advisors"/>
    <s v="State Street Global Equity Fund"/>
    <s v="SSGE"/>
    <m/>
    <m/>
    <m/>
    <m/>
    <m/>
    <m/>
    <m/>
    <m/>
    <m/>
    <m/>
    <m/>
    <n v="272"/>
    <x v="258"/>
  </r>
  <r>
    <n v="273"/>
    <n v="5"/>
    <s v="F"/>
    <x v="850"/>
    <n v="510"/>
    <s v="FID"/>
    <s v="Fidelity Investments Inc."/>
    <s v="Fidelity Capital &amp; Income Fund (FAGIX)"/>
    <s v="FCIF"/>
    <m/>
    <m/>
    <m/>
    <m/>
    <m/>
    <m/>
    <m/>
    <m/>
    <m/>
    <m/>
    <m/>
    <n v="273"/>
    <x v="259"/>
  </r>
  <r>
    <n v="273"/>
    <n v="12"/>
    <s v="F"/>
    <x v="851"/>
    <n v="510"/>
    <s v="CHS"/>
    <s v="Charles Schwab"/>
    <s v="Schwab Small-Cap Equity Fund"/>
    <s v="SSCE"/>
    <m/>
    <m/>
    <m/>
    <m/>
    <m/>
    <m/>
    <m/>
    <m/>
    <m/>
    <m/>
    <m/>
    <n v="273"/>
    <x v="259"/>
  </r>
  <r>
    <n v="273"/>
    <n v="12"/>
    <s v="F"/>
    <x v="852"/>
    <n v="510"/>
    <s v="CHS"/>
    <s v="Charles Schwab"/>
    <s v="Schwab Small-Cap Equity Fund"/>
    <s v="SSCE"/>
    <m/>
    <m/>
    <m/>
    <m/>
    <m/>
    <m/>
    <m/>
    <m/>
    <m/>
    <m/>
    <m/>
    <n v="273"/>
    <x v="259"/>
  </r>
  <r>
    <n v="273"/>
    <n v="7"/>
    <s v="F"/>
    <x v="853"/>
    <n v="510"/>
    <s v="PMC"/>
    <s v="PIMCO"/>
    <s v="PIMCO Global Multi-Asset A"/>
    <s v="PIMCOGMA"/>
    <m/>
    <m/>
    <m/>
    <m/>
    <m/>
    <m/>
    <m/>
    <m/>
    <m/>
    <m/>
    <m/>
    <n v="273"/>
    <x v="259"/>
  </r>
  <r>
    <n v="273"/>
    <n v="13"/>
    <s v="F"/>
    <x v="854"/>
    <n v="510"/>
    <s v="SSG"/>
    <s v="State Street Global Advisors"/>
    <s v="State Street Global Equity Fund"/>
    <s v="SSGE"/>
    <m/>
    <m/>
    <m/>
    <m/>
    <m/>
    <m/>
    <m/>
    <m/>
    <m/>
    <m/>
    <m/>
    <n v="273"/>
    <x v="259"/>
  </r>
  <r>
    <n v="273"/>
    <n v="8"/>
    <s v="F"/>
    <x v="855"/>
    <n v="510"/>
    <s v="FID"/>
    <s v="Fidelity Investments Inc."/>
    <s v="Fidelity Capital &amp; Income Fund (FAGIX)"/>
    <s v="FCIF"/>
    <m/>
    <m/>
    <m/>
    <m/>
    <m/>
    <m/>
    <m/>
    <m/>
    <m/>
    <m/>
    <m/>
    <n v="273"/>
    <x v="259"/>
  </r>
  <r>
    <n v="273"/>
    <n v="5"/>
    <s v="F"/>
    <x v="856"/>
    <n v="510"/>
    <s v="FID"/>
    <s v="Fidelity Investments Inc."/>
    <s v="Fidelity Capital &amp; Income Fund (FAGIX)"/>
    <s v="FCIF"/>
    <m/>
    <m/>
    <m/>
    <m/>
    <m/>
    <m/>
    <m/>
    <m/>
    <m/>
    <m/>
    <m/>
    <n v="273"/>
    <x v="259"/>
  </r>
  <r>
    <n v="274"/>
    <n v="10"/>
    <s v="F"/>
    <x v="857"/>
    <n v="510"/>
    <s v="PMC"/>
    <s v="PIMCO"/>
    <s v="PIMCO Global Multi-Asset A"/>
    <s v="PIMCOGMA"/>
    <m/>
    <m/>
    <m/>
    <m/>
    <m/>
    <m/>
    <m/>
    <m/>
    <m/>
    <m/>
    <m/>
    <n v="274"/>
    <x v="260"/>
  </r>
  <r>
    <n v="275"/>
    <n v="14"/>
    <s v="F"/>
    <x v="858"/>
    <n v="510"/>
    <s v="SSG"/>
    <s v="State Street Global Advisors"/>
    <s v="State Street Global Equity Fund"/>
    <s v="SSGE"/>
    <m/>
    <m/>
    <m/>
    <m/>
    <m/>
    <m/>
    <m/>
    <m/>
    <m/>
    <m/>
    <m/>
    <n v="275"/>
    <x v="261"/>
  </r>
  <r>
    <n v="275"/>
    <n v="15"/>
    <s v="F"/>
    <x v="859"/>
    <n v="510"/>
    <s v="SSG"/>
    <s v="State Street Global Advisors"/>
    <s v="State Street Global Equity Fund"/>
    <s v="SSGE"/>
    <m/>
    <m/>
    <m/>
    <m/>
    <m/>
    <m/>
    <m/>
    <m/>
    <m/>
    <m/>
    <m/>
    <n v="275"/>
    <x v="261"/>
  </r>
  <r>
    <n v="276"/>
    <n v="15"/>
    <s v="F"/>
    <x v="860"/>
    <n v="510"/>
    <s v="SSG"/>
    <s v="State Street Global Advisors"/>
    <s v="State Street Global Equity Fund"/>
    <s v="SSGE"/>
    <m/>
    <m/>
    <m/>
    <m/>
    <m/>
    <m/>
    <m/>
    <m/>
    <m/>
    <m/>
    <m/>
    <n v="276"/>
    <x v="262"/>
  </r>
  <r>
    <n v="276"/>
    <n v="2"/>
    <s v="F"/>
    <x v="861"/>
    <n v="510"/>
    <s v="VGF"/>
    <s v="Vanguard Group"/>
    <s v="Vanguard High Yield Corporate Fund Investor Shares (VWEHX)"/>
    <s v="VHYCFIS"/>
    <m/>
    <m/>
    <m/>
    <m/>
    <m/>
    <m/>
    <m/>
    <m/>
    <m/>
    <m/>
    <m/>
    <n v="276"/>
    <x v="262"/>
  </r>
  <r>
    <n v="276"/>
    <n v="15"/>
    <s v="F"/>
    <x v="862"/>
    <n v="510"/>
    <s v="SSG"/>
    <s v="State Street Global Advisors"/>
    <s v="State Street Global Equity Fund"/>
    <s v="SSGE"/>
    <m/>
    <m/>
    <m/>
    <m/>
    <m/>
    <m/>
    <m/>
    <m/>
    <m/>
    <m/>
    <m/>
    <n v="276"/>
    <x v="262"/>
  </r>
  <r>
    <n v="276"/>
    <n v="1"/>
    <s v="F"/>
    <x v="863"/>
    <n v="510"/>
    <s v="BRF"/>
    <s v="BlackRock Funds"/>
    <s v="BlackRock High Yield Bond Fund (BHYIX)"/>
    <s v="BRHYBF"/>
    <m/>
    <m/>
    <m/>
    <m/>
    <m/>
    <m/>
    <m/>
    <m/>
    <m/>
    <m/>
    <m/>
    <n v="276"/>
    <x v="262"/>
  </r>
  <r>
    <n v="276"/>
    <n v="6"/>
    <s v="F"/>
    <x v="864"/>
    <n v="510"/>
    <s v="JPM"/>
    <s v="JP Morgan"/>
    <s v="JPMorgan Core Bond Fund"/>
    <s v="JPMCB"/>
    <m/>
    <m/>
    <m/>
    <m/>
    <m/>
    <m/>
    <m/>
    <m/>
    <m/>
    <m/>
    <m/>
    <n v="276"/>
    <x v="262"/>
  </r>
  <r>
    <n v="276"/>
    <n v="11"/>
    <s v="F"/>
    <x v="865"/>
    <n v="510"/>
    <s v="PMC"/>
    <s v="PIMCO"/>
    <s v="PIMCO Global Multi-Asset A"/>
    <s v="PIMCOGMA"/>
    <m/>
    <m/>
    <m/>
    <m/>
    <m/>
    <m/>
    <m/>
    <m/>
    <m/>
    <m/>
    <m/>
    <n v="276"/>
    <x v="262"/>
  </r>
  <r>
    <n v="276"/>
    <n v="11"/>
    <s v="F"/>
    <x v="866"/>
    <n v="510"/>
    <s v="PMC"/>
    <s v="PIMCO"/>
    <s v="PIMCO Global Multi-Asset A"/>
    <s v="PIMCOGMA"/>
    <m/>
    <m/>
    <m/>
    <m/>
    <m/>
    <m/>
    <m/>
    <m/>
    <m/>
    <m/>
    <m/>
    <n v="276"/>
    <x v="262"/>
  </r>
  <r>
    <n v="276"/>
    <n v="1"/>
    <s v="F"/>
    <x v="867"/>
    <n v="510"/>
    <s v="BRF"/>
    <s v="BlackRock Funds"/>
    <s v="BlackRock High Yield Bond Fund (BHYIX)"/>
    <s v="BRHYBF"/>
    <m/>
    <m/>
    <m/>
    <m/>
    <m/>
    <m/>
    <m/>
    <m/>
    <m/>
    <m/>
    <m/>
    <n v="276"/>
    <x v="262"/>
  </r>
  <r>
    <n v="277"/>
    <n v="3"/>
    <s v="F"/>
    <x v="868"/>
    <n v="510"/>
    <s v="BRF"/>
    <s v="BlackRock Funds"/>
    <s v="BlackRock High Yield Bond Fund (BHYIX)"/>
    <s v="BRHYBF"/>
    <m/>
    <m/>
    <m/>
    <m/>
    <m/>
    <m/>
    <m/>
    <m/>
    <m/>
    <m/>
    <m/>
    <n v="277"/>
    <x v="263"/>
  </r>
  <r>
    <n v="277"/>
    <n v="12"/>
    <s v="F"/>
    <x v="869"/>
    <n v="510"/>
    <s v="CHS"/>
    <s v="Charles Schwab"/>
    <s v="Schwab Small-Cap Equity Fund"/>
    <s v="SSCE"/>
    <m/>
    <m/>
    <m/>
    <m/>
    <m/>
    <m/>
    <m/>
    <m/>
    <m/>
    <m/>
    <m/>
    <n v="277"/>
    <x v="263"/>
  </r>
  <r>
    <n v="277"/>
    <n v="9"/>
    <s v="F"/>
    <x v="870"/>
    <n v="510"/>
    <s v="JPM"/>
    <s v="JP Morgan"/>
    <s v="JPMorgan Core Bond Fund"/>
    <s v="JPMCB"/>
    <m/>
    <m/>
    <m/>
    <m/>
    <m/>
    <m/>
    <m/>
    <m/>
    <m/>
    <m/>
    <m/>
    <n v="277"/>
    <x v="263"/>
  </r>
  <r>
    <n v="277"/>
    <n v="1"/>
    <s v="F"/>
    <x v="871"/>
    <n v="510"/>
    <s v="BRF"/>
    <s v="BlackRock Funds"/>
    <s v="BlackRock High Yield Bond Fund (BHYIX)"/>
    <s v="BRHYBF"/>
    <m/>
    <m/>
    <m/>
    <m/>
    <m/>
    <m/>
    <m/>
    <m/>
    <m/>
    <m/>
    <m/>
    <n v="277"/>
    <x v="263"/>
  </r>
  <r>
    <n v="278"/>
    <n v="9"/>
    <s v="F"/>
    <x v="872"/>
    <n v="510"/>
    <s v="JPM"/>
    <s v="JP Morgan"/>
    <s v="JPMorgan Core Bond Fund"/>
    <s v="JPMCB"/>
    <m/>
    <m/>
    <m/>
    <m/>
    <m/>
    <m/>
    <m/>
    <m/>
    <m/>
    <m/>
    <m/>
    <n v="278"/>
    <x v="264"/>
  </r>
  <r>
    <n v="278"/>
    <n v="16"/>
    <s v="F"/>
    <x v="873"/>
    <n v="510"/>
    <s v="AMF"/>
    <s v="American Funds"/>
    <s v="American Funds Tax-Advtg Gr &amp; Inc"/>
    <s v="AFTAG"/>
    <m/>
    <m/>
    <m/>
    <m/>
    <m/>
    <m/>
    <m/>
    <m/>
    <m/>
    <m/>
    <m/>
    <n v="278"/>
    <x v="264"/>
  </r>
  <r>
    <n v="278"/>
    <n v="5"/>
    <s v="F"/>
    <x v="874"/>
    <n v="510"/>
    <s v="FID"/>
    <s v="Fidelity Investments Inc."/>
    <s v="Fidelity Capital &amp; Income Fund (FAGIX)"/>
    <s v="FCIF"/>
    <m/>
    <m/>
    <m/>
    <m/>
    <m/>
    <m/>
    <m/>
    <m/>
    <m/>
    <m/>
    <m/>
    <n v="278"/>
    <x v="264"/>
  </r>
  <r>
    <n v="278"/>
    <n v="12"/>
    <s v="F"/>
    <x v="875"/>
    <n v="510"/>
    <s v="CHS"/>
    <s v="Charles Schwab"/>
    <s v="Schwab Small-Cap Equity Fund"/>
    <s v="SSCE"/>
    <m/>
    <m/>
    <m/>
    <m/>
    <m/>
    <m/>
    <m/>
    <m/>
    <m/>
    <m/>
    <m/>
    <n v="278"/>
    <x v="264"/>
  </r>
  <r>
    <n v="280"/>
    <n v="14"/>
    <s v="F"/>
    <x v="876"/>
    <n v="510"/>
    <s v="SSG"/>
    <s v="State Street Global Advisors"/>
    <s v="State Street Global Equity Fund"/>
    <s v="SSGE"/>
    <m/>
    <m/>
    <m/>
    <m/>
    <m/>
    <m/>
    <m/>
    <m/>
    <m/>
    <m/>
    <m/>
    <n v="280"/>
    <x v="265"/>
  </r>
  <r>
    <n v="280"/>
    <n v="3"/>
    <s v="F"/>
    <x v="877"/>
    <n v="510"/>
    <s v="BRF"/>
    <s v="BlackRock Funds"/>
    <s v="BlackRock High Yield Bond Fund (BHYIX)"/>
    <s v="BRHYBF"/>
    <m/>
    <m/>
    <m/>
    <m/>
    <m/>
    <m/>
    <m/>
    <m/>
    <m/>
    <m/>
    <m/>
    <n v="280"/>
    <x v="265"/>
  </r>
  <r>
    <n v="280"/>
    <n v="6"/>
    <s v="F"/>
    <x v="878"/>
    <n v="510"/>
    <s v="JPM"/>
    <s v="JP Morgan"/>
    <s v="JPMorgan Core Bond Fund"/>
    <s v="JPMCB"/>
    <m/>
    <m/>
    <m/>
    <m/>
    <m/>
    <m/>
    <m/>
    <m/>
    <m/>
    <m/>
    <m/>
    <n v="280"/>
    <x v="265"/>
  </r>
  <r>
    <n v="280"/>
    <n v="6"/>
    <s v="F"/>
    <x v="879"/>
    <n v="510"/>
    <s v="JPM"/>
    <s v="JP Morgan"/>
    <s v="JPMorgan Core Bond Fund"/>
    <s v="JPMCB"/>
    <m/>
    <m/>
    <m/>
    <m/>
    <m/>
    <m/>
    <m/>
    <m/>
    <m/>
    <m/>
    <m/>
    <n v="280"/>
    <x v="265"/>
  </r>
  <r>
    <n v="281"/>
    <n v="10"/>
    <s v="F"/>
    <x v="880"/>
    <n v="510"/>
    <s v="PMC"/>
    <s v="PIMCO"/>
    <s v="PIMCO Global Multi-Asset A"/>
    <s v="PIMCOGMA"/>
    <m/>
    <m/>
    <m/>
    <m/>
    <m/>
    <m/>
    <m/>
    <m/>
    <m/>
    <m/>
    <m/>
    <n v="281"/>
    <x v="266"/>
  </r>
  <r>
    <n v="281"/>
    <n v="7"/>
    <s v="F"/>
    <x v="881"/>
    <n v="510"/>
    <s v="PMC"/>
    <s v="PIMCO"/>
    <s v="PIMCO Global Multi-Asset A"/>
    <s v="PIMCOGMA"/>
    <m/>
    <m/>
    <m/>
    <m/>
    <m/>
    <m/>
    <m/>
    <m/>
    <m/>
    <m/>
    <m/>
    <n v="281"/>
    <x v="266"/>
  </r>
  <r>
    <n v="281"/>
    <n v="10"/>
    <s v="F"/>
    <x v="882"/>
    <n v="510"/>
    <s v="PMC"/>
    <s v="PIMCO"/>
    <s v="PIMCO Global Multi-Asset A"/>
    <s v="PIMCOGMA"/>
    <m/>
    <m/>
    <m/>
    <m/>
    <m/>
    <m/>
    <m/>
    <m/>
    <m/>
    <m/>
    <m/>
    <n v="281"/>
    <x v="266"/>
  </r>
  <r>
    <n v="281"/>
    <n v="10"/>
    <s v="F"/>
    <x v="883"/>
    <n v="510"/>
    <s v="PMC"/>
    <s v="PIMCO"/>
    <s v="PIMCO Global Multi-Asset A"/>
    <s v="PIMCOGMA"/>
    <m/>
    <m/>
    <m/>
    <m/>
    <m/>
    <m/>
    <m/>
    <m/>
    <m/>
    <m/>
    <m/>
    <n v="281"/>
    <x v="266"/>
  </r>
  <r>
    <n v="282"/>
    <n v="12"/>
    <s v="F"/>
    <x v="884"/>
    <n v="510"/>
    <s v="CHS"/>
    <s v="Charles Schwab"/>
    <s v="Schwab Small-Cap Equity Fund"/>
    <s v="SSCE"/>
    <m/>
    <m/>
    <m/>
    <m/>
    <m/>
    <m/>
    <m/>
    <m/>
    <m/>
    <m/>
    <m/>
    <n v="282"/>
    <x v="267"/>
  </r>
  <r>
    <n v="282"/>
    <n v="9"/>
    <s v="F"/>
    <x v="885"/>
    <n v="510"/>
    <s v="JPM"/>
    <s v="JP Morgan"/>
    <s v="JPMorgan Core Bond Fund"/>
    <s v="JPMCB"/>
    <m/>
    <m/>
    <m/>
    <m/>
    <m/>
    <m/>
    <m/>
    <m/>
    <m/>
    <m/>
    <m/>
    <n v="282"/>
    <x v="267"/>
  </r>
  <r>
    <n v="282"/>
    <n v="10"/>
    <s v="F"/>
    <x v="886"/>
    <n v="510"/>
    <s v="PMC"/>
    <s v="PIMCO"/>
    <s v="PIMCO Global Multi-Asset A"/>
    <s v="PIMCOGMA"/>
    <m/>
    <m/>
    <m/>
    <m/>
    <m/>
    <m/>
    <m/>
    <m/>
    <m/>
    <m/>
    <m/>
    <n v="282"/>
    <x v="267"/>
  </r>
  <r>
    <n v="282"/>
    <n v="14"/>
    <s v="F"/>
    <x v="887"/>
    <n v="510"/>
    <s v="SSG"/>
    <s v="State Street Global Advisors"/>
    <s v="State Street Global Equity Fund"/>
    <s v="SSGE"/>
    <m/>
    <m/>
    <m/>
    <m/>
    <m/>
    <m/>
    <m/>
    <m/>
    <m/>
    <m/>
    <m/>
    <n v="282"/>
    <x v="267"/>
  </r>
  <r>
    <n v="282"/>
    <n v="3"/>
    <s v="F"/>
    <x v="888"/>
    <n v="510"/>
    <s v="BRF"/>
    <s v="BlackRock Funds"/>
    <s v="BlackRock High Yield Bond Fund (BHYIX)"/>
    <s v="BRHYBF"/>
    <m/>
    <m/>
    <m/>
    <m/>
    <m/>
    <m/>
    <m/>
    <m/>
    <m/>
    <m/>
    <m/>
    <n v="282"/>
    <x v="267"/>
  </r>
  <r>
    <n v="283"/>
    <n v="16"/>
    <s v="F"/>
    <x v="889"/>
    <n v="510"/>
    <s v="AMF"/>
    <s v="American Funds"/>
    <s v="American Funds Tax-Advtg Gr &amp; Inc"/>
    <s v="AFTAG"/>
    <m/>
    <m/>
    <m/>
    <m/>
    <m/>
    <m/>
    <m/>
    <m/>
    <m/>
    <m/>
    <m/>
    <n v="283"/>
    <x v="268"/>
  </r>
  <r>
    <n v="283"/>
    <n v="9"/>
    <s v="F"/>
    <x v="890"/>
    <n v="510"/>
    <s v="JPM"/>
    <s v="JP Morgan"/>
    <s v="JPMorgan Core Bond Fund"/>
    <s v="JPMCB"/>
    <m/>
    <m/>
    <m/>
    <m/>
    <m/>
    <m/>
    <m/>
    <m/>
    <m/>
    <m/>
    <m/>
    <n v="283"/>
    <x v="268"/>
  </r>
  <r>
    <n v="283"/>
    <n v="13"/>
    <s v="F"/>
    <x v="891"/>
    <n v="510"/>
    <s v="SSG"/>
    <s v="State Street Global Advisors"/>
    <s v="State Street Global Equity Fund"/>
    <s v="SSGE"/>
    <m/>
    <m/>
    <m/>
    <m/>
    <m/>
    <m/>
    <m/>
    <m/>
    <m/>
    <m/>
    <m/>
    <n v="283"/>
    <x v="268"/>
  </r>
  <r>
    <n v="284"/>
    <n v="7"/>
    <s v="F"/>
    <x v="892"/>
    <n v="510"/>
    <s v="PMC"/>
    <s v="PIMCO"/>
    <s v="PIMCO Global Multi-Asset A"/>
    <s v="PIMCOGMA"/>
    <m/>
    <m/>
    <m/>
    <m/>
    <m/>
    <m/>
    <m/>
    <m/>
    <m/>
    <m/>
    <m/>
    <n v="284"/>
    <x v="269"/>
  </r>
  <r>
    <n v="284"/>
    <n v="14"/>
    <s v="F"/>
    <x v="893"/>
    <n v="510"/>
    <s v="SSG"/>
    <s v="State Street Global Advisors"/>
    <s v="State Street Global Equity Fund"/>
    <s v="SSGE"/>
    <m/>
    <m/>
    <m/>
    <m/>
    <m/>
    <m/>
    <m/>
    <m/>
    <m/>
    <m/>
    <m/>
    <n v="284"/>
    <x v="269"/>
  </r>
  <r>
    <n v="284"/>
    <n v="8"/>
    <s v="F"/>
    <x v="894"/>
    <n v="510"/>
    <s v="FID"/>
    <s v="Fidelity Investments Inc."/>
    <s v="Fidelity Capital &amp; Income Fund (FAGIX)"/>
    <s v="FCIF"/>
    <m/>
    <m/>
    <m/>
    <m/>
    <m/>
    <m/>
    <m/>
    <m/>
    <m/>
    <m/>
    <m/>
    <n v="284"/>
    <x v="269"/>
  </r>
  <r>
    <n v="284"/>
    <n v="3"/>
    <s v="F"/>
    <x v="895"/>
    <n v="510"/>
    <s v="BRF"/>
    <s v="BlackRock Funds"/>
    <s v="BlackRock High Yield Bond Fund (BHYIX)"/>
    <s v="BRHYBF"/>
    <m/>
    <m/>
    <m/>
    <m/>
    <m/>
    <m/>
    <m/>
    <m/>
    <m/>
    <m/>
    <m/>
    <n v="284"/>
    <x v="269"/>
  </r>
  <r>
    <n v="285"/>
    <n v="12"/>
    <s v="F"/>
    <x v="896"/>
    <n v="510"/>
    <s v="CHS"/>
    <s v="Charles Schwab"/>
    <s v="Schwab Small-Cap Equity Fund"/>
    <s v="SSCE"/>
    <m/>
    <m/>
    <m/>
    <m/>
    <m/>
    <m/>
    <m/>
    <m/>
    <m/>
    <m/>
    <m/>
    <n v="285"/>
    <x v="270"/>
  </r>
  <r>
    <n v="285"/>
    <n v="7"/>
    <s v="F"/>
    <x v="897"/>
    <n v="510"/>
    <s v="PMC"/>
    <s v="PIMCO"/>
    <s v="PIMCO Global Multi-Asset A"/>
    <s v="PIMCOGMA"/>
    <m/>
    <m/>
    <m/>
    <m/>
    <m/>
    <m/>
    <m/>
    <m/>
    <m/>
    <m/>
    <m/>
    <n v="285"/>
    <x v="270"/>
  </r>
  <r>
    <n v="285"/>
    <n v="4"/>
    <s v="F"/>
    <x v="898"/>
    <n v="510"/>
    <s v="VGF"/>
    <s v="Vanguard Group"/>
    <s v="Vanguard High Yield Corporate Fund Investor Shares (VWEHX)"/>
    <s v="VHYCFIS"/>
    <m/>
    <m/>
    <m/>
    <m/>
    <m/>
    <m/>
    <m/>
    <m/>
    <m/>
    <m/>
    <m/>
    <n v="285"/>
    <x v="270"/>
  </r>
  <r>
    <n v="285"/>
    <n v="16"/>
    <s v="F"/>
    <x v="899"/>
    <n v="510"/>
    <s v="AMF"/>
    <s v="American Funds"/>
    <s v="American Funds Tax-Advtg Gr &amp; Inc"/>
    <s v="AFTAG"/>
    <m/>
    <m/>
    <m/>
    <m/>
    <m/>
    <m/>
    <m/>
    <m/>
    <m/>
    <m/>
    <m/>
    <n v="285"/>
    <x v="270"/>
  </r>
  <r>
    <n v="285"/>
    <n v="3"/>
    <s v="F"/>
    <x v="900"/>
    <n v="510"/>
    <s v="BRF"/>
    <s v="BlackRock Funds"/>
    <s v="BlackRock High Yield Bond Fund (BHYIX)"/>
    <s v="BRHYBF"/>
    <m/>
    <m/>
    <m/>
    <m/>
    <m/>
    <m/>
    <m/>
    <m/>
    <m/>
    <m/>
    <m/>
    <n v="285"/>
    <x v="270"/>
  </r>
  <r>
    <n v="286"/>
    <n v="9"/>
    <s v="F"/>
    <x v="901"/>
    <n v="510"/>
    <s v="JPM"/>
    <s v="JP Morgan"/>
    <s v="JPMorgan Core Bond Fund"/>
    <s v="JPMCB"/>
    <m/>
    <m/>
    <m/>
    <m/>
    <m/>
    <m/>
    <m/>
    <m/>
    <m/>
    <m/>
    <m/>
    <n v="286"/>
    <x v="271"/>
  </r>
  <r>
    <n v="286"/>
    <n v="9"/>
    <s v="F"/>
    <x v="902"/>
    <n v="510"/>
    <s v="JPM"/>
    <s v="JP Morgan"/>
    <s v="JPMorgan Core Bond Fund"/>
    <s v="JPMCB"/>
    <m/>
    <m/>
    <m/>
    <m/>
    <m/>
    <m/>
    <m/>
    <m/>
    <m/>
    <m/>
    <m/>
    <n v="286"/>
    <x v="271"/>
  </r>
  <r>
    <n v="286"/>
    <n v="16"/>
    <s v="F"/>
    <x v="903"/>
    <n v="510"/>
    <s v="AMF"/>
    <s v="American Funds"/>
    <s v="American Funds Tax-Advtg Gr &amp; Inc"/>
    <s v="AFTAG"/>
    <m/>
    <m/>
    <m/>
    <m/>
    <m/>
    <m/>
    <m/>
    <m/>
    <m/>
    <m/>
    <m/>
    <n v="286"/>
    <x v="271"/>
  </r>
  <r>
    <n v="287"/>
    <n v="8"/>
    <s v="F"/>
    <x v="904"/>
    <n v="510"/>
    <s v="FID"/>
    <s v="Fidelity Investments Inc."/>
    <s v="Fidelity Capital &amp; Income Fund (FAGIX)"/>
    <s v="FCIF"/>
    <m/>
    <m/>
    <m/>
    <m/>
    <m/>
    <m/>
    <m/>
    <m/>
    <m/>
    <m/>
    <m/>
    <n v="287"/>
    <x v="272"/>
  </r>
  <r>
    <n v="288"/>
    <n v="12"/>
    <s v="F"/>
    <x v="905"/>
    <n v="510"/>
    <s v="CHS"/>
    <s v="Charles Schwab"/>
    <s v="Schwab Small-Cap Equity Fund"/>
    <s v="SSCE"/>
    <m/>
    <m/>
    <m/>
    <m/>
    <m/>
    <m/>
    <m/>
    <m/>
    <m/>
    <m/>
    <m/>
    <n v="288"/>
    <x v="273"/>
  </r>
  <r>
    <n v="288"/>
    <n v="16"/>
    <s v="F"/>
    <x v="906"/>
    <n v="510"/>
    <s v="AMF"/>
    <s v="American Funds"/>
    <s v="American Funds Tax-Advtg Gr &amp; Inc"/>
    <s v="AFTAG"/>
    <m/>
    <m/>
    <m/>
    <m/>
    <m/>
    <m/>
    <m/>
    <m/>
    <m/>
    <m/>
    <m/>
    <n v="288"/>
    <x v="273"/>
  </r>
  <r>
    <n v="289"/>
    <n v="7"/>
    <s v="F"/>
    <x v="907"/>
    <n v="510"/>
    <s v="PMC"/>
    <s v="PIMCO"/>
    <s v="PIMCO Global Multi-Asset A"/>
    <s v="PIMCOGMA"/>
    <m/>
    <m/>
    <m/>
    <m/>
    <m/>
    <m/>
    <m/>
    <m/>
    <m/>
    <m/>
    <m/>
    <n v="289"/>
    <x v="274"/>
  </r>
  <r>
    <n v="289"/>
    <n v="13"/>
    <s v="F"/>
    <x v="908"/>
    <n v="510"/>
    <s v="SSG"/>
    <s v="State Street Global Advisors"/>
    <s v="State Street Global Equity Fund"/>
    <s v="SSGE"/>
    <m/>
    <m/>
    <m/>
    <m/>
    <m/>
    <m/>
    <m/>
    <m/>
    <m/>
    <m/>
    <m/>
    <n v="289"/>
    <x v="274"/>
  </r>
  <r>
    <n v="289"/>
    <n v="9"/>
    <s v="F"/>
    <x v="909"/>
    <n v="510"/>
    <s v="JPM"/>
    <s v="JP Morgan"/>
    <s v="JPMorgan Core Bond Fund"/>
    <s v="JPMCB"/>
    <m/>
    <m/>
    <m/>
    <m/>
    <m/>
    <m/>
    <m/>
    <m/>
    <m/>
    <m/>
    <m/>
    <n v="289"/>
    <x v="274"/>
  </r>
  <r>
    <n v="290"/>
    <n v="11"/>
    <s v="F"/>
    <x v="910"/>
    <n v="510"/>
    <s v="PMC"/>
    <s v="PIMCO"/>
    <s v="PIMCO Global Multi-Asset A"/>
    <s v="PIMCOGMA"/>
    <m/>
    <m/>
    <m/>
    <m/>
    <m/>
    <m/>
    <m/>
    <m/>
    <m/>
    <m/>
    <m/>
    <n v="290"/>
    <x v="275"/>
  </r>
  <r>
    <n v="290"/>
    <n v="5"/>
    <s v="F"/>
    <x v="911"/>
    <n v="510"/>
    <s v="FID"/>
    <s v="Fidelity Investments Inc."/>
    <s v="Fidelity Capital &amp; Income Fund (FAGIX)"/>
    <s v="FCIF"/>
    <m/>
    <m/>
    <m/>
    <m/>
    <m/>
    <m/>
    <m/>
    <m/>
    <m/>
    <m/>
    <m/>
    <n v="290"/>
    <x v="275"/>
  </r>
  <r>
    <n v="290"/>
    <n v="13"/>
    <s v="F"/>
    <x v="912"/>
    <n v="510"/>
    <s v="SSG"/>
    <s v="State Street Global Advisors"/>
    <s v="State Street Global Equity Fund"/>
    <s v="SSGE"/>
    <m/>
    <m/>
    <m/>
    <m/>
    <m/>
    <m/>
    <m/>
    <m/>
    <m/>
    <m/>
    <m/>
    <n v="290"/>
    <x v="275"/>
  </r>
  <r>
    <n v="290"/>
    <n v="5"/>
    <s v="F"/>
    <x v="913"/>
    <n v="510"/>
    <s v="FID"/>
    <s v="Fidelity Investments Inc."/>
    <s v="Fidelity Capital &amp; Income Fund (FAGIX)"/>
    <s v="FCIF"/>
    <m/>
    <m/>
    <m/>
    <m/>
    <m/>
    <m/>
    <m/>
    <m/>
    <m/>
    <m/>
    <m/>
    <n v="290"/>
    <x v="275"/>
  </r>
  <r>
    <n v="291"/>
    <n v="13"/>
    <s v="F"/>
    <x v="914"/>
    <n v="510"/>
    <s v="SSG"/>
    <s v="State Street Global Advisors"/>
    <s v="State Street Global Equity Fund"/>
    <s v="SSGE"/>
    <m/>
    <m/>
    <m/>
    <m/>
    <m/>
    <m/>
    <m/>
    <m/>
    <m/>
    <m/>
    <m/>
    <n v="291"/>
    <x v="276"/>
  </r>
  <r>
    <n v="291"/>
    <n v="4"/>
    <s v="F"/>
    <x v="915"/>
    <n v="510"/>
    <s v="VGF"/>
    <s v="Vanguard Group"/>
    <s v="Vanguard High Yield Corporate Fund Investor Shares (VWEHX)"/>
    <s v="VHYCFIS"/>
    <m/>
    <m/>
    <m/>
    <m/>
    <m/>
    <m/>
    <m/>
    <m/>
    <m/>
    <m/>
    <m/>
    <n v="291"/>
    <x v="276"/>
  </r>
  <r>
    <n v="291"/>
    <n v="7"/>
    <s v="F"/>
    <x v="916"/>
    <n v="510"/>
    <s v="PMC"/>
    <s v="PIMCO"/>
    <s v="PIMCO Global Multi-Asset A"/>
    <s v="PIMCOGMA"/>
    <m/>
    <m/>
    <m/>
    <m/>
    <m/>
    <m/>
    <m/>
    <m/>
    <m/>
    <m/>
    <m/>
    <n v="291"/>
    <x v="276"/>
  </r>
  <r>
    <n v="291"/>
    <n v="16"/>
    <s v="F"/>
    <x v="917"/>
    <n v="510"/>
    <s v="AMF"/>
    <s v="American Funds"/>
    <s v="American Funds Tax-Advtg Gr &amp; Inc"/>
    <s v="AFTAG"/>
    <m/>
    <m/>
    <m/>
    <m/>
    <m/>
    <m/>
    <m/>
    <m/>
    <m/>
    <m/>
    <m/>
    <n v="291"/>
    <x v="276"/>
  </r>
  <r>
    <n v="291"/>
    <n v="15"/>
    <s v="F"/>
    <x v="918"/>
    <n v="510"/>
    <s v="SSG"/>
    <s v="State Street Global Advisors"/>
    <s v="State Street Global Equity Fund"/>
    <s v="SSGE"/>
    <m/>
    <m/>
    <m/>
    <m/>
    <m/>
    <m/>
    <m/>
    <m/>
    <m/>
    <m/>
    <m/>
    <n v="291"/>
    <x v="276"/>
  </r>
  <r>
    <n v="292"/>
    <n v="9"/>
    <s v="F"/>
    <x v="919"/>
    <n v="510"/>
    <s v="JPM"/>
    <s v="JP Morgan"/>
    <s v="JPMorgan Core Bond Fund"/>
    <s v="JPMCB"/>
    <m/>
    <m/>
    <m/>
    <m/>
    <m/>
    <m/>
    <m/>
    <m/>
    <m/>
    <m/>
    <m/>
    <n v="292"/>
    <x v="277"/>
  </r>
  <r>
    <n v="292"/>
    <n v="14"/>
    <s v="F"/>
    <x v="920"/>
    <n v="510"/>
    <s v="SSG"/>
    <s v="State Street Global Advisors"/>
    <s v="State Street Global Equity Fund"/>
    <s v="SSGE"/>
    <m/>
    <m/>
    <m/>
    <m/>
    <m/>
    <m/>
    <m/>
    <m/>
    <m/>
    <m/>
    <m/>
    <n v="292"/>
    <x v="277"/>
  </r>
  <r>
    <n v="292"/>
    <n v="15"/>
    <s v="F"/>
    <x v="921"/>
    <n v="510"/>
    <s v="SSG"/>
    <s v="State Street Global Advisors"/>
    <s v="State Street Global Equity Fund"/>
    <s v="SSGE"/>
    <m/>
    <m/>
    <m/>
    <m/>
    <m/>
    <m/>
    <m/>
    <m/>
    <m/>
    <m/>
    <m/>
    <n v="292"/>
    <x v="277"/>
  </r>
  <r>
    <n v="292"/>
    <n v="7"/>
    <s v="F"/>
    <x v="922"/>
    <n v="510"/>
    <s v="PMC"/>
    <s v="PIMCO"/>
    <s v="PIMCO Global Multi-Asset A"/>
    <s v="PIMCOGMA"/>
    <m/>
    <m/>
    <m/>
    <m/>
    <m/>
    <m/>
    <m/>
    <m/>
    <m/>
    <m/>
    <m/>
    <n v="292"/>
    <x v="277"/>
  </r>
  <r>
    <n v="292"/>
    <n v="6"/>
    <s v="F"/>
    <x v="923"/>
    <n v="510"/>
    <s v="JPM"/>
    <s v="JP Morgan"/>
    <s v="JPMorgan Core Bond Fund"/>
    <s v="JPMCB"/>
    <m/>
    <m/>
    <m/>
    <m/>
    <m/>
    <m/>
    <m/>
    <m/>
    <m/>
    <m/>
    <m/>
    <n v="292"/>
    <x v="277"/>
  </r>
  <r>
    <n v="292"/>
    <n v="15"/>
    <s v="F"/>
    <x v="924"/>
    <n v="510"/>
    <s v="SSG"/>
    <s v="State Street Global Advisors"/>
    <s v="State Street Global Equity Fund"/>
    <s v="SSGE"/>
    <m/>
    <m/>
    <m/>
    <m/>
    <m/>
    <m/>
    <m/>
    <m/>
    <m/>
    <m/>
    <m/>
    <n v="292"/>
    <x v="277"/>
  </r>
  <r>
    <n v="292"/>
    <n v="14"/>
    <s v="F"/>
    <x v="925"/>
    <n v="510"/>
    <s v="SSG"/>
    <s v="State Street Global Advisors"/>
    <s v="State Street Global Equity Fund"/>
    <s v="SSGE"/>
    <m/>
    <m/>
    <m/>
    <m/>
    <m/>
    <m/>
    <m/>
    <m/>
    <m/>
    <m/>
    <m/>
    <n v="292"/>
    <x v="277"/>
  </r>
  <r>
    <n v="293"/>
    <n v="15"/>
    <s v="F"/>
    <x v="926"/>
    <n v="510"/>
    <s v="SSG"/>
    <s v="State Street Global Advisors"/>
    <s v="State Street Global Equity Fund"/>
    <s v="SSGE"/>
    <m/>
    <m/>
    <m/>
    <m/>
    <m/>
    <m/>
    <m/>
    <m/>
    <m/>
    <m/>
    <m/>
    <n v="293"/>
    <x v="278"/>
  </r>
  <r>
    <n v="294"/>
    <n v="11"/>
    <s v="F"/>
    <x v="927"/>
    <n v="510"/>
    <s v="PMC"/>
    <s v="PIMCO"/>
    <s v="PIMCO Global Multi-Asset A"/>
    <s v="PIMCOGMA"/>
    <m/>
    <m/>
    <m/>
    <m/>
    <m/>
    <m/>
    <m/>
    <m/>
    <m/>
    <m/>
    <m/>
    <n v="294"/>
    <x v="279"/>
  </r>
  <r>
    <n v="294"/>
    <n v="16"/>
    <s v="F"/>
    <x v="928"/>
    <n v="510"/>
    <s v="AMF"/>
    <s v="American Funds"/>
    <s v="American Funds Tax-Advtg Gr &amp; Inc"/>
    <s v="AFTAG"/>
    <m/>
    <m/>
    <m/>
    <m/>
    <m/>
    <m/>
    <m/>
    <m/>
    <m/>
    <m/>
    <m/>
    <n v="294"/>
    <x v="279"/>
  </r>
  <r>
    <n v="294"/>
    <n v="16"/>
    <s v="F"/>
    <x v="929"/>
    <n v="510"/>
    <s v="AMF"/>
    <s v="American Funds"/>
    <s v="American Funds Tax-Advtg Gr &amp; Inc"/>
    <s v="AFTAG"/>
    <m/>
    <m/>
    <m/>
    <m/>
    <m/>
    <m/>
    <m/>
    <m/>
    <m/>
    <m/>
    <m/>
    <n v="294"/>
    <x v="279"/>
  </r>
  <r>
    <n v="295"/>
    <n v="13"/>
    <s v="F"/>
    <x v="930"/>
    <n v="510"/>
    <s v="SSG"/>
    <s v="State Street Global Advisors"/>
    <s v="State Street Global Equity Fund"/>
    <s v="SSGE"/>
    <m/>
    <m/>
    <m/>
    <m/>
    <m/>
    <m/>
    <m/>
    <m/>
    <m/>
    <m/>
    <m/>
    <n v="295"/>
    <x v="280"/>
  </r>
  <r>
    <n v="295"/>
    <n v="12"/>
    <s v="F"/>
    <x v="931"/>
    <n v="510"/>
    <s v="CHS"/>
    <s v="Charles Schwab"/>
    <s v="Schwab Small-Cap Equity Fund"/>
    <s v="SSCE"/>
    <m/>
    <m/>
    <m/>
    <m/>
    <m/>
    <m/>
    <m/>
    <m/>
    <m/>
    <m/>
    <m/>
    <n v="295"/>
    <x v="280"/>
  </r>
  <r>
    <n v="295"/>
    <n v="5"/>
    <s v="F"/>
    <x v="932"/>
    <n v="510"/>
    <s v="FID"/>
    <s v="Fidelity Investments Inc."/>
    <s v="Fidelity Capital &amp; Income Fund (FAGIX)"/>
    <s v="FCIF"/>
    <m/>
    <m/>
    <m/>
    <m/>
    <m/>
    <m/>
    <m/>
    <m/>
    <m/>
    <m/>
    <m/>
    <n v="295"/>
    <x v="280"/>
  </r>
  <r>
    <n v="295"/>
    <n v="5"/>
    <s v="F"/>
    <x v="933"/>
    <n v="510"/>
    <s v="FID"/>
    <s v="Fidelity Investments Inc."/>
    <s v="Fidelity Capital &amp; Income Fund (FAGIX)"/>
    <s v="FCIF"/>
    <m/>
    <m/>
    <m/>
    <m/>
    <m/>
    <m/>
    <m/>
    <m/>
    <m/>
    <m/>
    <m/>
    <n v="295"/>
    <x v="280"/>
  </r>
  <r>
    <n v="296"/>
    <n v="7"/>
    <s v="F"/>
    <x v="934"/>
    <n v="510"/>
    <s v="PMC"/>
    <s v="PIMCO"/>
    <s v="PIMCO Global Multi-Asset A"/>
    <s v="PIMCOGMA"/>
    <m/>
    <m/>
    <m/>
    <m/>
    <m/>
    <m/>
    <m/>
    <m/>
    <m/>
    <m/>
    <m/>
    <n v="296"/>
    <x v="281"/>
  </r>
  <r>
    <n v="296"/>
    <n v="3"/>
    <s v="F"/>
    <x v="935"/>
    <n v="510"/>
    <s v="BRF"/>
    <s v="BlackRock Funds"/>
    <s v="BlackRock High Yield Bond Fund (BHYIX)"/>
    <s v="BRHYBF"/>
    <m/>
    <m/>
    <m/>
    <m/>
    <m/>
    <m/>
    <m/>
    <m/>
    <m/>
    <m/>
    <m/>
    <n v="296"/>
    <x v="281"/>
  </r>
  <r>
    <n v="297"/>
    <n v="2"/>
    <s v="F"/>
    <x v="936"/>
    <n v="510"/>
    <s v="VGF"/>
    <s v="Vanguard Group"/>
    <s v="Vanguard High Yield Corporate Fund Investor Shares (VWEHX)"/>
    <s v="VHYCFIS"/>
    <m/>
    <m/>
    <m/>
    <m/>
    <m/>
    <m/>
    <m/>
    <m/>
    <m/>
    <m/>
    <m/>
    <n v="297"/>
    <x v="282"/>
  </r>
  <r>
    <n v="297"/>
    <n v="10"/>
    <s v="F"/>
    <x v="937"/>
    <n v="510"/>
    <s v="PMC"/>
    <s v="PIMCO"/>
    <s v="PIMCO Global Multi-Asset A"/>
    <s v="PIMCOGMA"/>
    <m/>
    <m/>
    <m/>
    <m/>
    <m/>
    <m/>
    <m/>
    <m/>
    <m/>
    <m/>
    <m/>
    <n v="297"/>
    <x v="282"/>
  </r>
  <r>
    <n v="298"/>
    <n v="14"/>
    <s v="F"/>
    <x v="938"/>
    <n v="510"/>
    <s v="SSG"/>
    <s v="State Street Global Advisors"/>
    <s v="State Street Global Equity Fund"/>
    <s v="SSGE"/>
    <m/>
    <m/>
    <m/>
    <m/>
    <m/>
    <m/>
    <m/>
    <m/>
    <m/>
    <m/>
    <m/>
    <n v="298"/>
    <x v="283"/>
  </r>
  <r>
    <n v="298"/>
    <n v="8"/>
    <s v="F"/>
    <x v="939"/>
    <n v="510"/>
    <s v="FID"/>
    <s v="Fidelity Investments Inc."/>
    <s v="Fidelity Capital &amp; Income Fund (FAGIX)"/>
    <s v="FCIF"/>
    <m/>
    <m/>
    <m/>
    <m/>
    <m/>
    <m/>
    <m/>
    <m/>
    <m/>
    <m/>
    <m/>
    <n v="298"/>
    <x v="283"/>
  </r>
  <r>
    <n v="298"/>
    <n v="5"/>
    <s v="F"/>
    <x v="940"/>
    <n v="510"/>
    <s v="FID"/>
    <s v="Fidelity Investments Inc."/>
    <s v="Fidelity Capital &amp; Income Fund (FAGIX)"/>
    <s v="FCIF"/>
    <m/>
    <m/>
    <m/>
    <m/>
    <m/>
    <m/>
    <m/>
    <m/>
    <m/>
    <m/>
    <m/>
    <n v="298"/>
    <x v="283"/>
  </r>
  <r>
    <n v="299"/>
    <n v="8"/>
    <s v="F"/>
    <x v="941"/>
    <n v="510"/>
    <s v="FID"/>
    <s v="Fidelity Investments Inc."/>
    <s v="Fidelity Capital &amp; Income Fund (FAGIX)"/>
    <s v="FCIF"/>
    <m/>
    <m/>
    <m/>
    <m/>
    <m/>
    <m/>
    <m/>
    <m/>
    <m/>
    <m/>
    <m/>
    <n v="299"/>
    <x v="284"/>
  </r>
  <r>
    <n v="301"/>
    <n v="6"/>
    <s v="F"/>
    <x v="942"/>
    <n v="510"/>
    <s v="JPM"/>
    <s v="JP Morgan"/>
    <s v="JPMorgan Core Bond Fund"/>
    <s v="JPMCB"/>
    <m/>
    <m/>
    <m/>
    <m/>
    <m/>
    <m/>
    <m/>
    <m/>
    <m/>
    <m/>
    <m/>
    <n v="301"/>
    <x v="285"/>
  </r>
  <r>
    <n v="301"/>
    <n v="12"/>
    <s v="F"/>
    <x v="943"/>
    <n v="510"/>
    <s v="CHS"/>
    <s v="Charles Schwab"/>
    <s v="Schwab Small-Cap Equity Fund"/>
    <s v="SSCE"/>
    <m/>
    <m/>
    <m/>
    <m/>
    <m/>
    <m/>
    <m/>
    <m/>
    <m/>
    <m/>
    <m/>
    <n v="301"/>
    <x v="285"/>
  </r>
  <r>
    <n v="301"/>
    <n v="8"/>
    <s v="F"/>
    <x v="944"/>
    <n v="510"/>
    <s v="FID"/>
    <s v="Fidelity Investments Inc."/>
    <s v="Fidelity Capital &amp; Income Fund (FAGIX)"/>
    <s v="FCIF"/>
    <m/>
    <m/>
    <m/>
    <m/>
    <m/>
    <m/>
    <m/>
    <m/>
    <m/>
    <m/>
    <m/>
    <n v="301"/>
    <x v="285"/>
  </r>
  <r>
    <n v="301"/>
    <n v="10"/>
    <s v="F"/>
    <x v="945"/>
    <n v="510"/>
    <s v="PMC"/>
    <s v="PIMCO"/>
    <s v="PIMCO Global Multi-Asset A"/>
    <s v="PIMCOGMA"/>
    <m/>
    <m/>
    <m/>
    <m/>
    <m/>
    <m/>
    <m/>
    <m/>
    <m/>
    <m/>
    <m/>
    <n v="301"/>
    <x v="285"/>
  </r>
  <r>
    <n v="302"/>
    <n v="12"/>
    <s v="F"/>
    <x v="946"/>
    <n v="510"/>
    <s v="CHS"/>
    <s v="Charles Schwab"/>
    <s v="Schwab Small-Cap Equity Fund"/>
    <s v="SSCE"/>
    <m/>
    <m/>
    <m/>
    <m/>
    <m/>
    <m/>
    <m/>
    <m/>
    <m/>
    <m/>
    <m/>
    <n v="302"/>
    <x v="286"/>
  </r>
  <r>
    <n v="302"/>
    <n v="8"/>
    <s v="F"/>
    <x v="947"/>
    <n v="510"/>
    <s v="FID"/>
    <s v="Fidelity Investments Inc."/>
    <s v="Fidelity Capital &amp; Income Fund (FAGIX)"/>
    <s v="FCIF"/>
    <m/>
    <m/>
    <m/>
    <m/>
    <m/>
    <m/>
    <m/>
    <m/>
    <m/>
    <m/>
    <m/>
    <n v="302"/>
    <x v="286"/>
  </r>
  <r>
    <n v="302"/>
    <n v="8"/>
    <s v="F"/>
    <x v="948"/>
    <n v="510"/>
    <s v="FID"/>
    <s v="Fidelity Investments Inc."/>
    <s v="Fidelity Capital &amp; Income Fund (FAGIX)"/>
    <s v="FCIF"/>
    <m/>
    <m/>
    <m/>
    <m/>
    <m/>
    <m/>
    <m/>
    <m/>
    <m/>
    <m/>
    <m/>
    <n v="302"/>
    <x v="286"/>
  </r>
  <r>
    <n v="303"/>
    <n v="7"/>
    <s v="F"/>
    <x v="949"/>
    <n v="510"/>
    <s v="PMC"/>
    <s v="PIMCO"/>
    <s v="PIMCO Global Multi-Asset A"/>
    <s v="PIMCOGMA"/>
    <m/>
    <m/>
    <m/>
    <m/>
    <m/>
    <m/>
    <m/>
    <m/>
    <m/>
    <m/>
    <m/>
    <n v="303"/>
    <x v="287"/>
  </r>
  <r>
    <n v="303"/>
    <n v="9"/>
    <s v="F"/>
    <x v="950"/>
    <n v="510"/>
    <s v="JPM"/>
    <s v="JP Morgan"/>
    <s v="JPMorgan Core Bond Fund"/>
    <s v="JPMCB"/>
    <m/>
    <m/>
    <m/>
    <m/>
    <m/>
    <m/>
    <m/>
    <m/>
    <m/>
    <m/>
    <m/>
    <n v="303"/>
    <x v="287"/>
  </r>
  <r>
    <n v="304"/>
    <n v="9"/>
    <s v="F"/>
    <x v="951"/>
    <n v="510"/>
    <s v="JPM"/>
    <s v="JP Morgan"/>
    <s v="JPMorgan Core Bond Fund"/>
    <s v="JPMCB"/>
    <m/>
    <m/>
    <m/>
    <m/>
    <m/>
    <m/>
    <m/>
    <m/>
    <m/>
    <m/>
    <m/>
    <n v="304"/>
    <x v="288"/>
  </r>
  <r>
    <n v="304"/>
    <n v="9"/>
    <s v="F"/>
    <x v="952"/>
    <n v="510"/>
    <s v="JPM"/>
    <s v="JP Morgan"/>
    <s v="JPMorgan Core Bond Fund"/>
    <s v="JPMCB"/>
    <m/>
    <m/>
    <m/>
    <m/>
    <m/>
    <m/>
    <m/>
    <m/>
    <m/>
    <m/>
    <m/>
    <n v="304"/>
    <x v="288"/>
  </r>
  <r>
    <n v="304"/>
    <n v="16"/>
    <s v="F"/>
    <x v="953"/>
    <n v="510"/>
    <s v="AMF"/>
    <s v="American Funds"/>
    <s v="American Funds Tax-Advtg Gr &amp; Inc"/>
    <s v="AFTAG"/>
    <m/>
    <m/>
    <m/>
    <m/>
    <m/>
    <m/>
    <m/>
    <m/>
    <m/>
    <m/>
    <m/>
    <n v="304"/>
    <x v="288"/>
  </r>
  <r>
    <n v="304"/>
    <n v="3"/>
    <s v="F"/>
    <x v="954"/>
    <n v="510"/>
    <s v="BRF"/>
    <s v="BlackRock Funds"/>
    <s v="BlackRock High Yield Bond Fund (BHYIX)"/>
    <s v="BRHYBF"/>
    <m/>
    <m/>
    <m/>
    <m/>
    <m/>
    <m/>
    <m/>
    <m/>
    <m/>
    <m/>
    <m/>
    <n v="304"/>
    <x v="288"/>
  </r>
  <r>
    <n v="305"/>
    <n v="4"/>
    <s v="F"/>
    <x v="955"/>
    <n v="510"/>
    <s v="VGF"/>
    <s v="Vanguard Group"/>
    <s v="Vanguard High Yield Corporate Fund Investor Shares (VWEHX)"/>
    <s v="VHYCFIS"/>
    <m/>
    <m/>
    <m/>
    <m/>
    <m/>
    <m/>
    <m/>
    <m/>
    <m/>
    <m/>
    <m/>
    <n v="305"/>
    <x v="289"/>
  </r>
  <r>
    <n v="308"/>
    <n v="8"/>
    <s v="F"/>
    <x v="956"/>
    <n v="510"/>
    <s v="FID"/>
    <s v="Fidelity Investments Inc."/>
    <s v="Fidelity Capital &amp; Income Fund (FAGIX)"/>
    <s v="FCIF"/>
    <m/>
    <m/>
    <m/>
    <m/>
    <m/>
    <m/>
    <m/>
    <m/>
    <m/>
    <m/>
    <m/>
    <n v="308"/>
    <x v="290"/>
  </r>
  <r>
    <n v="309"/>
    <n v="3"/>
    <s v="F"/>
    <x v="957"/>
    <n v="510"/>
    <s v="BRF"/>
    <s v="BlackRock Funds"/>
    <s v="BlackRock High Yield Bond Fund (BHYIX)"/>
    <s v="BRHYBF"/>
    <m/>
    <m/>
    <m/>
    <m/>
    <m/>
    <m/>
    <m/>
    <m/>
    <m/>
    <m/>
    <m/>
    <n v="309"/>
    <x v="291"/>
  </r>
  <r>
    <n v="309"/>
    <n v="12"/>
    <s v="F"/>
    <x v="958"/>
    <n v="510"/>
    <s v="CHS"/>
    <s v="Charles Schwab"/>
    <s v="Schwab Small-Cap Equity Fund"/>
    <s v="SSCE"/>
    <m/>
    <m/>
    <m/>
    <m/>
    <m/>
    <m/>
    <m/>
    <m/>
    <m/>
    <m/>
    <m/>
    <n v="309"/>
    <x v="291"/>
  </r>
  <r>
    <n v="309"/>
    <n v="4"/>
    <s v="F"/>
    <x v="959"/>
    <n v="510"/>
    <s v="VGF"/>
    <s v="Vanguard Group"/>
    <s v="Vanguard High Yield Corporate Fund Investor Shares (VWEHX)"/>
    <s v="VHYCFIS"/>
    <m/>
    <m/>
    <m/>
    <m/>
    <m/>
    <m/>
    <m/>
    <m/>
    <m/>
    <m/>
    <m/>
    <n v="309"/>
    <x v="291"/>
  </r>
  <r>
    <n v="309"/>
    <n v="1"/>
    <s v="F"/>
    <x v="960"/>
    <n v="510"/>
    <s v="BRF"/>
    <s v="BlackRock Funds"/>
    <s v="BlackRock High Yield Bond Fund (BHYIX)"/>
    <s v="BRHYBF"/>
    <m/>
    <m/>
    <m/>
    <m/>
    <m/>
    <m/>
    <m/>
    <m/>
    <m/>
    <m/>
    <m/>
    <n v="309"/>
    <x v="291"/>
  </r>
  <r>
    <n v="310"/>
    <n v="2"/>
    <s v="F"/>
    <x v="961"/>
    <n v="510"/>
    <s v="VGF"/>
    <s v="Vanguard Group"/>
    <s v="Vanguard High Yield Corporate Fund Investor Shares (VWEHX)"/>
    <s v="VHYCFIS"/>
    <m/>
    <m/>
    <m/>
    <m/>
    <m/>
    <m/>
    <m/>
    <m/>
    <m/>
    <m/>
    <m/>
    <n v="310"/>
    <x v="292"/>
  </r>
  <r>
    <n v="310"/>
    <n v="11"/>
    <s v="F"/>
    <x v="962"/>
    <n v="510"/>
    <s v="PMC"/>
    <s v="PIMCO"/>
    <s v="PIMCO Global Multi-Asset A"/>
    <s v="PIMCOGMA"/>
    <m/>
    <m/>
    <m/>
    <m/>
    <m/>
    <m/>
    <m/>
    <m/>
    <m/>
    <m/>
    <m/>
    <n v="310"/>
    <x v="292"/>
  </r>
  <r>
    <n v="310"/>
    <n v="5"/>
    <s v="F"/>
    <x v="963"/>
    <n v="510"/>
    <s v="FID"/>
    <s v="Fidelity Investments Inc."/>
    <s v="Fidelity Capital &amp; Income Fund (FAGIX)"/>
    <s v="FCIF"/>
    <m/>
    <m/>
    <m/>
    <m/>
    <m/>
    <m/>
    <m/>
    <m/>
    <m/>
    <m/>
    <m/>
    <n v="310"/>
    <x v="292"/>
  </r>
  <r>
    <n v="310"/>
    <n v="3"/>
    <s v="F"/>
    <x v="964"/>
    <n v="510"/>
    <s v="BRF"/>
    <s v="BlackRock Funds"/>
    <s v="BlackRock High Yield Bond Fund (BHYIX)"/>
    <s v="BRHYBF"/>
    <m/>
    <m/>
    <m/>
    <m/>
    <m/>
    <m/>
    <m/>
    <m/>
    <m/>
    <m/>
    <m/>
    <n v="310"/>
    <x v="292"/>
  </r>
  <r>
    <n v="311"/>
    <n v="5"/>
    <s v="F"/>
    <x v="965"/>
    <n v="510"/>
    <s v="FID"/>
    <s v="Fidelity Investments Inc."/>
    <s v="Fidelity Capital &amp; Income Fund (FAGIX)"/>
    <s v="FCIF"/>
    <m/>
    <m/>
    <m/>
    <m/>
    <m/>
    <m/>
    <m/>
    <m/>
    <m/>
    <m/>
    <m/>
    <n v="311"/>
    <x v="293"/>
  </r>
  <r>
    <n v="311"/>
    <n v="16"/>
    <s v="F"/>
    <x v="966"/>
    <n v="510"/>
    <s v="AMF"/>
    <s v="American Funds"/>
    <s v="American Funds Tax-Advtg Gr &amp; Inc"/>
    <s v="AFTAG"/>
    <m/>
    <m/>
    <m/>
    <m/>
    <m/>
    <m/>
    <m/>
    <m/>
    <m/>
    <m/>
    <m/>
    <n v="311"/>
    <x v="293"/>
  </r>
  <r>
    <n v="311"/>
    <n v="14"/>
    <s v="F"/>
    <x v="967"/>
    <n v="510"/>
    <s v="SSG"/>
    <s v="State Street Global Advisors"/>
    <s v="State Street Global Equity Fund"/>
    <s v="SSGE"/>
    <m/>
    <m/>
    <m/>
    <m/>
    <m/>
    <m/>
    <m/>
    <m/>
    <m/>
    <m/>
    <m/>
    <n v="311"/>
    <x v="293"/>
  </r>
  <r>
    <n v="313"/>
    <n v="10"/>
    <s v="F"/>
    <x v="968"/>
    <n v="510"/>
    <s v="PMC"/>
    <s v="PIMCO"/>
    <s v="PIMCO Global Multi-Asset A"/>
    <s v="PIMCOGMA"/>
    <m/>
    <m/>
    <m/>
    <m/>
    <m/>
    <m/>
    <m/>
    <m/>
    <m/>
    <m/>
    <m/>
    <n v="313"/>
    <x v="294"/>
  </r>
  <r>
    <n v="313"/>
    <n v="9"/>
    <s v="F"/>
    <x v="969"/>
    <n v="510"/>
    <s v="JPM"/>
    <s v="JP Morgan"/>
    <s v="JPMorgan Core Bond Fund"/>
    <s v="JPMCB"/>
    <m/>
    <m/>
    <m/>
    <m/>
    <m/>
    <m/>
    <m/>
    <m/>
    <m/>
    <m/>
    <m/>
    <n v="313"/>
    <x v="294"/>
  </r>
  <r>
    <n v="314"/>
    <n v="4"/>
    <s v="F"/>
    <x v="970"/>
    <n v="510"/>
    <s v="VGF"/>
    <s v="Vanguard Group"/>
    <s v="Vanguard High Yield Corporate Fund Investor Shares (VWEHX)"/>
    <s v="VHYCFIS"/>
    <m/>
    <m/>
    <m/>
    <m/>
    <m/>
    <m/>
    <m/>
    <m/>
    <m/>
    <m/>
    <m/>
    <n v="314"/>
    <x v="295"/>
  </r>
  <r>
    <n v="314"/>
    <n v="7"/>
    <s v="F"/>
    <x v="971"/>
    <n v="510"/>
    <s v="PMC"/>
    <s v="PIMCO"/>
    <s v="PIMCO Global Multi-Asset A"/>
    <s v="PIMCOGMA"/>
    <m/>
    <m/>
    <m/>
    <m/>
    <m/>
    <m/>
    <m/>
    <m/>
    <m/>
    <m/>
    <m/>
    <n v="314"/>
    <x v="295"/>
  </r>
  <r>
    <n v="314"/>
    <n v="8"/>
    <s v="F"/>
    <x v="972"/>
    <n v="510"/>
    <s v="FID"/>
    <s v="Fidelity Investments Inc."/>
    <s v="Fidelity Capital &amp; Income Fund (FAGIX)"/>
    <s v="FCIF"/>
    <m/>
    <m/>
    <m/>
    <m/>
    <m/>
    <m/>
    <m/>
    <m/>
    <m/>
    <m/>
    <m/>
    <n v="314"/>
    <x v="295"/>
  </r>
  <r>
    <n v="314"/>
    <n v="14"/>
    <s v="F"/>
    <x v="973"/>
    <n v="510"/>
    <s v="SSG"/>
    <s v="State Street Global Advisors"/>
    <s v="State Street Global Equity Fund"/>
    <s v="SSGE"/>
    <m/>
    <m/>
    <m/>
    <m/>
    <m/>
    <m/>
    <m/>
    <m/>
    <m/>
    <m/>
    <m/>
    <n v="314"/>
    <x v="295"/>
  </r>
  <r>
    <n v="315"/>
    <n v="4"/>
    <s v="F"/>
    <x v="974"/>
    <n v="510"/>
    <s v="VGF"/>
    <s v="Vanguard Group"/>
    <s v="Vanguard High Yield Corporate Fund Investor Shares (VWEHX)"/>
    <s v="VHYCFIS"/>
    <m/>
    <m/>
    <m/>
    <m/>
    <m/>
    <m/>
    <m/>
    <m/>
    <m/>
    <m/>
    <m/>
    <n v="315"/>
    <x v="296"/>
  </r>
  <r>
    <n v="315"/>
    <n v="15"/>
    <s v="F"/>
    <x v="975"/>
    <n v="510"/>
    <s v="SSG"/>
    <s v="State Street Global Advisors"/>
    <s v="State Street Global Equity Fund"/>
    <s v="SSGE"/>
    <m/>
    <m/>
    <m/>
    <m/>
    <m/>
    <m/>
    <m/>
    <m/>
    <m/>
    <m/>
    <m/>
    <n v="315"/>
    <x v="296"/>
  </r>
  <r>
    <n v="315"/>
    <n v="13"/>
    <s v="F"/>
    <x v="976"/>
    <n v="510"/>
    <s v="SSG"/>
    <s v="State Street Global Advisors"/>
    <s v="State Street Global Equity Fund"/>
    <s v="SSGE"/>
    <m/>
    <m/>
    <m/>
    <m/>
    <m/>
    <m/>
    <m/>
    <m/>
    <m/>
    <m/>
    <m/>
    <n v="315"/>
    <x v="296"/>
  </r>
  <r>
    <n v="315"/>
    <n v="10"/>
    <s v="F"/>
    <x v="977"/>
    <n v="510"/>
    <s v="PMC"/>
    <s v="PIMCO"/>
    <s v="PIMCO Global Multi-Asset A"/>
    <s v="PIMCOGMA"/>
    <m/>
    <m/>
    <m/>
    <m/>
    <m/>
    <m/>
    <m/>
    <m/>
    <m/>
    <m/>
    <m/>
    <n v="315"/>
    <x v="296"/>
  </r>
  <r>
    <n v="318"/>
    <n v="6"/>
    <s v="F"/>
    <x v="978"/>
    <n v="510"/>
    <s v="JPM"/>
    <s v="JP Morgan"/>
    <s v="JPMorgan Core Bond Fund"/>
    <s v="JPMCB"/>
    <m/>
    <m/>
    <m/>
    <m/>
    <m/>
    <m/>
    <m/>
    <m/>
    <m/>
    <m/>
    <m/>
    <n v="318"/>
    <x v="297"/>
  </r>
  <r>
    <n v="319"/>
    <n v="6"/>
    <s v="F"/>
    <x v="979"/>
    <n v="510"/>
    <s v="JPM"/>
    <s v="JP Morgan"/>
    <s v="JPMorgan Core Bond Fund"/>
    <s v="JPMCB"/>
    <m/>
    <m/>
    <m/>
    <m/>
    <m/>
    <m/>
    <m/>
    <m/>
    <m/>
    <m/>
    <m/>
    <n v="319"/>
    <x v="298"/>
  </r>
  <r>
    <n v="319"/>
    <n v="10"/>
    <s v="F"/>
    <x v="980"/>
    <n v="510"/>
    <s v="PMC"/>
    <s v="PIMCO"/>
    <s v="PIMCO Global Multi-Asset A"/>
    <s v="PIMCOGMA"/>
    <m/>
    <m/>
    <m/>
    <m/>
    <m/>
    <m/>
    <m/>
    <m/>
    <m/>
    <m/>
    <m/>
    <n v="319"/>
    <x v="298"/>
  </r>
  <r>
    <n v="319"/>
    <n v="12"/>
    <s v="F"/>
    <x v="981"/>
    <n v="510"/>
    <s v="CHS"/>
    <s v="Charles Schwab"/>
    <s v="Schwab Small-Cap Equity Fund"/>
    <s v="SSCE"/>
    <m/>
    <m/>
    <m/>
    <m/>
    <m/>
    <m/>
    <m/>
    <m/>
    <m/>
    <m/>
    <m/>
    <n v="319"/>
    <x v="298"/>
  </r>
  <r>
    <n v="321"/>
    <n v="16"/>
    <s v="F"/>
    <x v="982"/>
    <n v="510"/>
    <s v="AMF"/>
    <s v="American Funds"/>
    <s v="American Funds Tax-Advtg Gr &amp; Inc"/>
    <s v="AFTAG"/>
    <m/>
    <m/>
    <m/>
    <m/>
    <m/>
    <m/>
    <m/>
    <m/>
    <m/>
    <m/>
    <m/>
    <n v="321"/>
    <x v="299"/>
  </r>
  <r>
    <n v="321"/>
    <n v="11"/>
    <s v="F"/>
    <x v="983"/>
    <n v="510"/>
    <s v="PMC"/>
    <s v="PIMCO"/>
    <s v="PIMCO Global Multi-Asset A"/>
    <s v="PIMCOGMA"/>
    <m/>
    <m/>
    <m/>
    <m/>
    <m/>
    <m/>
    <m/>
    <m/>
    <m/>
    <m/>
    <m/>
    <n v="321"/>
    <x v="299"/>
  </r>
  <r>
    <n v="321"/>
    <n v="13"/>
    <s v="F"/>
    <x v="984"/>
    <n v="510"/>
    <s v="SSG"/>
    <s v="State Street Global Advisors"/>
    <s v="State Street Global Equity Fund"/>
    <s v="SSGE"/>
    <m/>
    <m/>
    <m/>
    <m/>
    <m/>
    <m/>
    <m/>
    <m/>
    <m/>
    <m/>
    <m/>
    <n v="321"/>
    <x v="299"/>
  </r>
  <r>
    <n v="321"/>
    <n v="9"/>
    <s v="F"/>
    <x v="985"/>
    <n v="510"/>
    <s v="JPM"/>
    <s v="JP Morgan"/>
    <s v="JPMorgan Core Bond Fund"/>
    <s v="JPMCB"/>
    <m/>
    <m/>
    <m/>
    <m/>
    <m/>
    <m/>
    <m/>
    <m/>
    <m/>
    <m/>
    <m/>
    <n v="321"/>
    <x v="299"/>
  </r>
  <r>
    <n v="322"/>
    <n v="10"/>
    <s v="F"/>
    <x v="986"/>
    <n v="510"/>
    <s v="PMC"/>
    <s v="PIMCO"/>
    <s v="PIMCO Global Multi-Asset A"/>
    <s v="PIMCOGMA"/>
    <m/>
    <m/>
    <m/>
    <m/>
    <m/>
    <m/>
    <m/>
    <m/>
    <m/>
    <m/>
    <m/>
    <n v="322"/>
    <x v="300"/>
  </r>
  <r>
    <n v="322"/>
    <n v="11"/>
    <s v="F"/>
    <x v="987"/>
    <n v="510"/>
    <s v="PMC"/>
    <s v="PIMCO"/>
    <s v="PIMCO Global Multi-Asset A"/>
    <s v="PIMCOGMA"/>
    <m/>
    <m/>
    <m/>
    <m/>
    <m/>
    <m/>
    <m/>
    <m/>
    <m/>
    <m/>
    <m/>
    <n v="322"/>
    <x v="300"/>
  </r>
  <r>
    <n v="322"/>
    <n v="14"/>
    <s v="F"/>
    <x v="988"/>
    <n v="510"/>
    <s v="SSG"/>
    <s v="State Street Global Advisors"/>
    <s v="State Street Global Equity Fund"/>
    <s v="SSGE"/>
    <m/>
    <m/>
    <m/>
    <m/>
    <m/>
    <m/>
    <m/>
    <m/>
    <m/>
    <m/>
    <m/>
    <n v="322"/>
    <x v="300"/>
  </r>
  <r>
    <n v="323"/>
    <n v="12"/>
    <s v="F"/>
    <x v="989"/>
    <n v="510"/>
    <s v="CHS"/>
    <s v="Charles Schwab"/>
    <s v="Schwab Small-Cap Equity Fund"/>
    <s v="SSCE"/>
    <m/>
    <m/>
    <m/>
    <m/>
    <m/>
    <m/>
    <m/>
    <m/>
    <m/>
    <m/>
    <m/>
    <n v="323"/>
    <x v="301"/>
  </r>
  <r>
    <n v="324"/>
    <n v="14"/>
    <s v="F"/>
    <x v="990"/>
    <n v="510"/>
    <s v="SSG"/>
    <s v="State Street Global Advisors"/>
    <s v="State Street Global Equity Fund"/>
    <s v="SSGE"/>
    <m/>
    <m/>
    <m/>
    <m/>
    <m/>
    <m/>
    <m/>
    <m/>
    <m/>
    <m/>
    <m/>
    <n v="324"/>
    <x v="302"/>
  </r>
  <r>
    <n v="324"/>
    <n v="8"/>
    <s v="F"/>
    <x v="991"/>
    <n v="510"/>
    <s v="FID"/>
    <s v="Fidelity Investments Inc."/>
    <s v="Fidelity Capital &amp; Income Fund (FAGIX)"/>
    <s v="FCIF"/>
    <m/>
    <m/>
    <m/>
    <m/>
    <m/>
    <m/>
    <m/>
    <m/>
    <m/>
    <m/>
    <m/>
    <n v="324"/>
    <x v="302"/>
  </r>
  <r>
    <n v="324"/>
    <n v="10"/>
    <s v="F"/>
    <x v="992"/>
    <n v="510"/>
    <s v="PMC"/>
    <s v="PIMCO"/>
    <s v="PIMCO Global Multi-Asset A"/>
    <s v="PIMCOGMA"/>
    <m/>
    <m/>
    <m/>
    <m/>
    <m/>
    <m/>
    <m/>
    <m/>
    <m/>
    <m/>
    <m/>
    <n v="324"/>
    <x v="302"/>
  </r>
  <r>
    <n v="325"/>
    <n v="1"/>
    <s v="F"/>
    <x v="993"/>
    <n v="510"/>
    <s v="BRF"/>
    <s v="BlackRock Funds"/>
    <s v="BlackRock High Yield Bond Fund (BHYIX)"/>
    <s v="BRHYBF"/>
    <m/>
    <m/>
    <m/>
    <m/>
    <m/>
    <m/>
    <m/>
    <m/>
    <m/>
    <m/>
    <m/>
    <n v="325"/>
    <x v="303"/>
  </r>
  <r>
    <n v="325"/>
    <n v="6"/>
    <s v="F"/>
    <x v="994"/>
    <n v="510"/>
    <s v="JPM"/>
    <s v="JP Morgan"/>
    <s v="JPMorgan Core Bond Fund"/>
    <s v="JPMCB"/>
    <m/>
    <m/>
    <m/>
    <m/>
    <m/>
    <m/>
    <m/>
    <m/>
    <m/>
    <m/>
    <m/>
    <n v="325"/>
    <x v="303"/>
  </r>
  <r>
    <n v="326"/>
    <n v="2"/>
    <s v="F"/>
    <x v="995"/>
    <n v="510"/>
    <s v="VGF"/>
    <s v="Vanguard Group"/>
    <s v="Vanguard High Yield Corporate Fund Investor Shares (VWEHX)"/>
    <s v="VHYCFIS"/>
    <m/>
    <m/>
    <m/>
    <m/>
    <m/>
    <m/>
    <m/>
    <m/>
    <m/>
    <m/>
    <m/>
    <n v="326"/>
    <x v="304"/>
  </r>
  <r>
    <n v="326"/>
    <n v="7"/>
    <s v="F"/>
    <x v="996"/>
    <n v="510"/>
    <s v="PMC"/>
    <s v="PIMCO"/>
    <s v="PIMCO Global Multi-Asset A"/>
    <s v="PIMCOGMA"/>
    <m/>
    <m/>
    <m/>
    <m/>
    <m/>
    <m/>
    <m/>
    <m/>
    <m/>
    <m/>
    <m/>
    <n v="326"/>
    <x v="304"/>
  </r>
  <r>
    <n v="326"/>
    <n v="13"/>
    <s v="F"/>
    <x v="997"/>
    <n v="510"/>
    <s v="SSG"/>
    <s v="State Street Global Advisors"/>
    <s v="State Street Global Equity Fund"/>
    <s v="SSGE"/>
    <m/>
    <m/>
    <m/>
    <m/>
    <m/>
    <m/>
    <m/>
    <m/>
    <m/>
    <m/>
    <m/>
    <n v="326"/>
    <x v="304"/>
  </r>
  <r>
    <n v="327"/>
    <n v="16"/>
    <s v="F"/>
    <x v="998"/>
    <n v="510"/>
    <s v="AMF"/>
    <s v="American Funds"/>
    <s v="American Funds Tax-Advtg Gr &amp; Inc"/>
    <s v="AFTAG"/>
    <m/>
    <m/>
    <m/>
    <m/>
    <m/>
    <m/>
    <m/>
    <m/>
    <m/>
    <m/>
    <m/>
    <n v="327"/>
    <x v="305"/>
  </r>
  <r>
    <n v="327"/>
    <n v="13"/>
    <s v="F"/>
    <x v="999"/>
    <n v="510"/>
    <s v="SSG"/>
    <s v="State Street Global Advisors"/>
    <s v="State Street Global Equity Fund"/>
    <s v="SSGE"/>
    <m/>
    <m/>
    <m/>
    <m/>
    <m/>
    <m/>
    <m/>
    <m/>
    <m/>
    <m/>
    <m/>
    <n v="327"/>
    <x v="305"/>
  </r>
  <r>
    <n v="327"/>
    <n v="9"/>
    <s v="F"/>
    <x v="1000"/>
    <n v="510"/>
    <s v="JPM"/>
    <s v="JP Morgan"/>
    <s v="JPMorgan Core Bond Fund"/>
    <s v="JPMCB"/>
    <m/>
    <m/>
    <m/>
    <m/>
    <m/>
    <m/>
    <m/>
    <m/>
    <m/>
    <m/>
    <m/>
    <n v="327"/>
    <x v="305"/>
  </r>
  <r>
    <n v="328"/>
    <n v="10"/>
    <s v="F"/>
    <x v="1001"/>
    <n v="510"/>
    <s v="PMC"/>
    <s v="PIMCO"/>
    <s v="PIMCO Global Multi-Asset A"/>
    <s v="PIMCOGMA"/>
    <m/>
    <m/>
    <m/>
    <m/>
    <m/>
    <m/>
    <m/>
    <m/>
    <m/>
    <m/>
    <m/>
    <n v="328"/>
    <x v="306"/>
  </r>
  <r>
    <n v="328"/>
    <n v="5"/>
    <s v="F"/>
    <x v="1002"/>
    <n v="510"/>
    <s v="FID"/>
    <s v="Fidelity Investments Inc."/>
    <s v="Fidelity Capital &amp; Income Fund (FAGIX)"/>
    <s v="FCIF"/>
    <m/>
    <m/>
    <m/>
    <m/>
    <m/>
    <m/>
    <m/>
    <m/>
    <m/>
    <m/>
    <m/>
    <n v="328"/>
    <x v="306"/>
  </r>
  <r>
    <n v="328"/>
    <n v="2"/>
    <s v="F"/>
    <x v="1003"/>
    <n v="510"/>
    <s v="VGF"/>
    <s v="Vanguard Group"/>
    <s v="Vanguard High Yield Corporate Fund Investor Shares (VWEHX)"/>
    <s v="VHYCFIS"/>
    <m/>
    <m/>
    <m/>
    <m/>
    <m/>
    <m/>
    <m/>
    <m/>
    <m/>
    <m/>
    <m/>
    <n v="328"/>
    <x v="306"/>
  </r>
  <r>
    <n v="329"/>
    <n v="7"/>
    <s v="F"/>
    <x v="1004"/>
    <n v="510"/>
    <s v="PMC"/>
    <s v="PIMCO"/>
    <s v="PIMCO Global Multi-Asset A"/>
    <s v="PIMCOGMA"/>
    <m/>
    <m/>
    <m/>
    <m/>
    <m/>
    <m/>
    <m/>
    <m/>
    <m/>
    <m/>
    <m/>
    <n v="329"/>
    <x v="307"/>
  </r>
  <r>
    <n v="330"/>
    <n v="14"/>
    <s v="F"/>
    <x v="1005"/>
    <n v="510"/>
    <s v="SSG"/>
    <s v="State Street Global Advisors"/>
    <s v="State Street Global Equity Fund"/>
    <s v="SSGE"/>
    <m/>
    <m/>
    <m/>
    <m/>
    <m/>
    <m/>
    <m/>
    <m/>
    <m/>
    <m/>
    <m/>
    <n v="330"/>
    <x v="308"/>
  </r>
  <r>
    <n v="330"/>
    <n v="9"/>
    <s v="F"/>
    <x v="1006"/>
    <n v="510"/>
    <s v="JPM"/>
    <s v="JP Morgan"/>
    <s v="JPMorgan Core Bond Fund"/>
    <s v="JPMCB"/>
    <m/>
    <m/>
    <m/>
    <m/>
    <m/>
    <m/>
    <m/>
    <m/>
    <m/>
    <m/>
    <m/>
    <n v="330"/>
    <x v="308"/>
  </r>
  <r>
    <n v="330"/>
    <n v="4"/>
    <s v="F"/>
    <x v="1007"/>
    <n v="510"/>
    <s v="VGF"/>
    <s v="Vanguard Group"/>
    <s v="Vanguard High Yield Corporate Fund Investor Shares (VWEHX)"/>
    <s v="VHYCFIS"/>
    <m/>
    <m/>
    <m/>
    <m/>
    <m/>
    <m/>
    <m/>
    <m/>
    <m/>
    <m/>
    <m/>
    <n v="330"/>
    <x v="308"/>
  </r>
  <r>
    <n v="330"/>
    <n v="13"/>
    <s v="F"/>
    <x v="1008"/>
    <n v="510"/>
    <s v="SSG"/>
    <s v="State Street Global Advisors"/>
    <s v="State Street Global Equity Fund"/>
    <s v="SSGE"/>
    <m/>
    <m/>
    <m/>
    <m/>
    <m/>
    <m/>
    <m/>
    <m/>
    <m/>
    <m/>
    <m/>
    <n v="330"/>
    <x v="308"/>
  </r>
  <r>
    <n v="330"/>
    <n v="3"/>
    <s v="F"/>
    <x v="1009"/>
    <n v="510"/>
    <s v="BRF"/>
    <s v="BlackRock Funds"/>
    <s v="BlackRock High Yield Bond Fund (BHYIX)"/>
    <s v="BRHYBF"/>
    <m/>
    <m/>
    <m/>
    <m/>
    <m/>
    <m/>
    <m/>
    <m/>
    <m/>
    <m/>
    <m/>
    <n v="330"/>
    <x v="308"/>
  </r>
  <r>
    <n v="331"/>
    <n v="13"/>
    <s v="F"/>
    <x v="1010"/>
    <n v="510"/>
    <s v="SSG"/>
    <s v="State Street Global Advisors"/>
    <s v="State Street Global Equity Fund"/>
    <s v="SSGE"/>
    <m/>
    <m/>
    <m/>
    <m/>
    <m/>
    <m/>
    <m/>
    <m/>
    <m/>
    <m/>
    <m/>
    <n v="331"/>
    <x v="309"/>
  </r>
  <r>
    <n v="331"/>
    <n v="7"/>
    <s v="F"/>
    <x v="1011"/>
    <n v="510"/>
    <s v="PMC"/>
    <s v="PIMCO"/>
    <s v="PIMCO Global Multi-Asset A"/>
    <s v="PIMCOGMA"/>
    <m/>
    <m/>
    <m/>
    <m/>
    <m/>
    <m/>
    <m/>
    <m/>
    <m/>
    <m/>
    <m/>
    <n v="331"/>
    <x v="309"/>
  </r>
  <r>
    <n v="331"/>
    <n v="6"/>
    <s v="F"/>
    <x v="1012"/>
    <n v="510"/>
    <s v="JPM"/>
    <s v="JP Morgan"/>
    <s v="JPMorgan Core Bond Fund"/>
    <s v="JPMCB"/>
    <m/>
    <m/>
    <m/>
    <m/>
    <m/>
    <m/>
    <m/>
    <m/>
    <m/>
    <m/>
    <m/>
    <n v="331"/>
    <x v="309"/>
  </r>
  <r>
    <n v="331"/>
    <n v="10"/>
    <s v="F"/>
    <x v="1013"/>
    <n v="510"/>
    <s v="PMC"/>
    <s v="PIMCO"/>
    <s v="PIMCO Global Multi-Asset A"/>
    <s v="PIMCOGMA"/>
    <m/>
    <m/>
    <m/>
    <m/>
    <m/>
    <m/>
    <m/>
    <m/>
    <m/>
    <m/>
    <m/>
    <n v="331"/>
    <x v="309"/>
  </r>
  <r>
    <n v="331"/>
    <n v="10"/>
    <s v="F"/>
    <x v="1014"/>
    <n v="510"/>
    <s v="PMC"/>
    <s v="PIMCO"/>
    <s v="PIMCO Global Multi-Asset A"/>
    <s v="PIMCOGMA"/>
    <m/>
    <m/>
    <m/>
    <m/>
    <m/>
    <m/>
    <m/>
    <m/>
    <m/>
    <m/>
    <m/>
    <n v="331"/>
    <x v="309"/>
  </r>
  <r>
    <n v="331"/>
    <n v="7"/>
    <s v="F"/>
    <x v="1015"/>
    <n v="510"/>
    <s v="PMC"/>
    <s v="PIMCO"/>
    <s v="PIMCO Global Multi-Asset A"/>
    <s v="PIMCOGMA"/>
    <m/>
    <m/>
    <m/>
    <m/>
    <m/>
    <m/>
    <m/>
    <m/>
    <m/>
    <m/>
    <m/>
    <n v="331"/>
    <x v="309"/>
  </r>
  <r>
    <n v="331"/>
    <n v="5"/>
    <s v="F"/>
    <x v="1016"/>
    <n v="510"/>
    <s v="FID"/>
    <s v="Fidelity Investments Inc."/>
    <s v="Fidelity Capital &amp; Income Fund (FAGIX)"/>
    <s v="FCIF"/>
    <m/>
    <m/>
    <m/>
    <m/>
    <m/>
    <m/>
    <m/>
    <m/>
    <m/>
    <m/>
    <m/>
    <n v="331"/>
    <x v="309"/>
  </r>
  <r>
    <n v="332"/>
    <n v="15"/>
    <s v="F"/>
    <x v="1017"/>
    <n v="510"/>
    <s v="SSG"/>
    <s v="State Street Global Advisors"/>
    <s v="State Street Global Equity Fund"/>
    <s v="SSGE"/>
    <m/>
    <m/>
    <m/>
    <m/>
    <m/>
    <m/>
    <m/>
    <m/>
    <m/>
    <m/>
    <m/>
    <n v="332"/>
    <x v="310"/>
  </r>
  <r>
    <n v="332"/>
    <n v="13"/>
    <s v="F"/>
    <x v="1018"/>
    <n v="510"/>
    <s v="SSG"/>
    <s v="State Street Global Advisors"/>
    <s v="State Street Global Equity Fund"/>
    <s v="SSGE"/>
    <m/>
    <m/>
    <m/>
    <m/>
    <m/>
    <m/>
    <m/>
    <m/>
    <m/>
    <m/>
    <m/>
    <n v="332"/>
    <x v="310"/>
  </r>
  <r>
    <n v="332"/>
    <n v="6"/>
    <s v="F"/>
    <x v="1019"/>
    <n v="510"/>
    <s v="JPM"/>
    <s v="JP Morgan"/>
    <s v="JPMorgan Core Bond Fund"/>
    <s v="JPMCB"/>
    <m/>
    <m/>
    <m/>
    <m/>
    <m/>
    <m/>
    <m/>
    <m/>
    <m/>
    <m/>
    <m/>
    <n v="332"/>
    <x v="310"/>
  </r>
  <r>
    <n v="332"/>
    <n v="12"/>
    <s v="F"/>
    <x v="1020"/>
    <n v="510"/>
    <s v="CHS"/>
    <s v="Charles Schwab"/>
    <s v="Schwab Small-Cap Equity Fund"/>
    <s v="SSCE"/>
    <m/>
    <m/>
    <m/>
    <m/>
    <m/>
    <m/>
    <m/>
    <m/>
    <m/>
    <m/>
    <m/>
    <n v="332"/>
    <x v="310"/>
  </r>
  <r>
    <n v="332"/>
    <n v="16"/>
    <s v="F"/>
    <x v="1021"/>
    <n v="510"/>
    <s v="AMF"/>
    <s v="American Funds"/>
    <s v="American Funds Tax-Advtg Gr &amp; Inc"/>
    <s v="AFTAG"/>
    <m/>
    <m/>
    <m/>
    <m/>
    <m/>
    <m/>
    <m/>
    <m/>
    <m/>
    <m/>
    <m/>
    <n v="332"/>
    <x v="310"/>
  </r>
  <r>
    <n v="332"/>
    <n v="12"/>
    <s v="F"/>
    <x v="1022"/>
    <n v="510"/>
    <s v="CHS"/>
    <s v="Charles Schwab"/>
    <s v="Schwab Small-Cap Equity Fund"/>
    <s v="SSCE"/>
    <m/>
    <m/>
    <m/>
    <m/>
    <m/>
    <m/>
    <m/>
    <m/>
    <m/>
    <m/>
    <m/>
    <n v="332"/>
    <x v="310"/>
  </r>
  <r>
    <n v="332"/>
    <n v="6"/>
    <s v="F"/>
    <x v="1023"/>
    <n v="510"/>
    <s v="JPM"/>
    <s v="JP Morgan"/>
    <s v="JPMorgan Core Bond Fund"/>
    <s v="JPMCB"/>
    <m/>
    <m/>
    <m/>
    <m/>
    <m/>
    <m/>
    <m/>
    <m/>
    <m/>
    <m/>
    <m/>
    <n v="332"/>
    <x v="310"/>
  </r>
  <r>
    <n v="333"/>
    <n v="6"/>
    <s v="F"/>
    <x v="1024"/>
    <n v="510"/>
    <s v="JPM"/>
    <s v="JP Morgan"/>
    <s v="JPMorgan Core Bond Fund"/>
    <s v="JPMCB"/>
    <m/>
    <m/>
    <m/>
    <m/>
    <m/>
    <m/>
    <m/>
    <m/>
    <m/>
    <m/>
    <m/>
    <n v="333"/>
    <x v="311"/>
  </r>
  <r>
    <n v="333"/>
    <n v="13"/>
    <s v="F"/>
    <x v="1025"/>
    <n v="510"/>
    <s v="SSG"/>
    <s v="State Street Global Advisors"/>
    <s v="State Street Global Equity Fund"/>
    <s v="SSGE"/>
    <m/>
    <m/>
    <m/>
    <m/>
    <m/>
    <m/>
    <m/>
    <m/>
    <m/>
    <m/>
    <m/>
    <n v="333"/>
    <x v="311"/>
  </r>
  <r>
    <n v="333"/>
    <n v="15"/>
    <s v="F"/>
    <x v="1026"/>
    <n v="510"/>
    <s v="SSG"/>
    <s v="State Street Global Advisors"/>
    <s v="State Street Global Equity Fund"/>
    <s v="SSGE"/>
    <m/>
    <m/>
    <m/>
    <m/>
    <m/>
    <m/>
    <m/>
    <m/>
    <m/>
    <m/>
    <m/>
    <n v="333"/>
    <x v="311"/>
  </r>
  <r>
    <n v="334"/>
    <n v="16"/>
    <s v="F"/>
    <x v="1027"/>
    <n v="510"/>
    <s v="AMF"/>
    <s v="American Funds"/>
    <s v="American Funds Tax-Advtg Gr &amp; Inc"/>
    <s v="AFTAG"/>
    <m/>
    <m/>
    <m/>
    <m/>
    <m/>
    <m/>
    <m/>
    <m/>
    <m/>
    <m/>
    <m/>
    <n v="334"/>
    <x v="312"/>
  </r>
  <r>
    <n v="334"/>
    <n v="10"/>
    <s v="F"/>
    <x v="1028"/>
    <n v="510"/>
    <s v="PMC"/>
    <s v="PIMCO"/>
    <s v="PIMCO Global Multi-Asset A"/>
    <s v="PIMCOGMA"/>
    <m/>
    <m/>
    <m/>
    <m/>
    <m/>
    <m/>
    <m/>
    <m/>
    <m/>
    <m/>
    <m/>
    <n v="334"/>
    <x v="312"/>
  </r>
  <r>
    <n v="334"/>
    <n v="5"/>
    <s v="F"/>
    <x v="1029"/>
    <n v="510"/>
    <s v="FID"/>
    <s v="Fidelity Investments Inc."/>
    <s v="Fidelity Capital &amp; Income Fund (FAGIX)"/>
    <s v="FCIF"/>
    <m/>
    <m/>
    <m/>
    <m/>
    <m/>
    <m/>
    <m/>
    <m/>
    <m/>
    <m/>
    <m/>
    <n v="334"/>
    <x v="312"/>
  </r>
  <r>
    <n v="334"/>
    <n v="6"/>
    <s v="F"/>
    <x v="1030"/>
    <n v="510"/>
    <s v="JPM"/>
    <s v="JP Morgan"/>
    <s v="JPMorgan Core Bond Fund"/>
    <s v="JPMCB"/>
    <m/>
    <m/>
    <m/>
    <m/>
    <m/>
    <m/>
    <m/>
    <m/>
    <m/>
    <m/>
    <m/>
    <n v="334"/>
    <x v="312"/>
  </r>
  <r>
    <n v="336"/>
    <n v="10"/>
    <s v="F"/>
    <x v="1031"/>
    <n v="510"/>
    <s v="PMC"/>
    <s v="PIMCO"/>
    <s v="PIMCO Global Multi-Asset A"/>
    <s v="PIMCOGMA"/>
    <m/>
    <m/>
    <m/>
    <m/>
    <m/>
    <m/>
    <m/>
    <m/>
    <m/>
    <m/>
    <m/>
    <n v="336"/>
    <x v="313"/>
  </r>
  <r>
    <n v="337"/>
    <n v="13"/>
    <s v="F"/>
    <x v="1032"/>
    <n v="510"/>
    <s v="SSG"/>
    <s v="State Street Global Advisors"/>
    <s v="State Street Global Equity Fund"/>
    <s v="SSGE"/>
    <m/>
    <m/>
    <m/>
    <m/>
    <m/>
    <m/>
    <m/>
    <m/>
    <m/>
    <m/>
    <m/>
    <n v="337"/>
    <x v="314"/>
  </r>
  <r>
    <n v="337"/>
    <n v="1"/>
    <s v="F"/>
    <x v="1033"/>
    <n v="510"/>
    <s v="BRF"/>
    <s v="BlackRock Funds"/>
    <s v="BlackRock High Yield Bond Fund (BHYIX)"/>
    <s v="BRHYBF"/>
    <m/>
    <m/>
    <m/>
    <m/>
    <m/>
    <m/>
    <m/>
    <m/>
    <m/>
    <m/>
    <m/>
    <n v="337"/>
    <x v="314"/>
  </r>
  <r>
    <n v="337"/>
    <n v="2"/>
    <s v="F"/>
    <x v="1034"/>
    <n v="510"/>
    <s v="VGF"/>
    <s v="Vanguard Group"/>
    <s v="Vanguard High Yield Corporate Fund Investor Shares (VWEHX)"/>
    <s v="VHYCFIS"/>
    <m/>
    <m/>
    <m/>
    <m/>
    <m/>
    <m/>
    <m/>
    <m/>
    <m/>
    <m/>
    <m/>
    <n v="337"/>
    <x v="314"/>
  </r>
  <r>
    <n v="337"/>
    <n v="10"/>
    <s v="F"/>
    <x v="1035"/>
    <n v="510"/>
    <s v="PMC"/>
    <s v="PIMCO"/>
    <s v="PIMCO Global Multi-Asset A"/>
    <s v="PIMCOGMA"/>
    <m/>
    <m/>
    <m/>
    <m/>
    <m/>
    <m/>
    <m/>
    <m/>
    <m/>
    <m/>
    <m/>
    <n v="337"/>
    <x v="314"/>
  </r>
  <r>
    <n v="337"/>
    <n v="11"/>
    <s v="F"/>
    <x v="1036"/>
    <n v="510"/>
    <s v="PMC"/>
    <s v="PIMCO"/>
    <s v="PIMCO Global Multi-Asset A"/>
    <s v="PIMCOGMA"/>
    <m/>
    <m/>
    <m/>
    <m/>
    <m/>
    <m/>
    <m/>
    <m/>
    <m/>
    <m/>
    <m/>
    <n v="337"/>
    <x v="314"/>
  </r>
  <r>
    <n v="338"/>
    <n v="4"/>
    <s v="F"/>
    <x v="1037"/>
    <n v="510"/>
    <s v="VGF"/>
    <s v="Vanguard Group"/>
    <s v="Vanguard High Yield Corporate Fund Investor Shares (VWEHX)"/>
    <s v="VHYCFIS"/>
    <m/>
    <m/>
    <m/>
    <m/>
    <m/>
    <m/>
    <m/>
    <m/>
    <m/>
    <m/>
    <m/>
    <n v="338"/>
    <x v="315"/>
  </r>
  <r>
    <n v="338"/>
    <n v="15"/>
    <s v="F"/>
    <x v="1038"/>
    <n v="510"/>
    <s v="SSG"/>
    <s v="State Street Global Advisors"/>
    <s v="State Street Global Equity Fund"/>
    <s v="SSGE"/>
    <m/>
    <m/>
    <m/>
    <m/>
    <m/>
    <m/>
    <m/>
    <m/>
    <m/>
    <m/>
    <m/>
    <n v="338"/>
    <x v="315"/>
  </r>
  <r>
    <n v="338"/>
    <n v="7"/>
    <s v="F"/>
    <x v="1039"/>
    <n v="510"/>
    <s v="PMC"/>
    <s v="PIMCO"/>
    <s v="PIMCO Global Multi-Asset A"/>
    <s v="PIMCOGMA"/>
    <m/>
    <m/>
    <m/>
    <m/>
    <m/>
    <m/>
    <m/>
    <m/>
    <m/>
    <m/>
    <m/>
    <n v="338"/>
    <x v="315"/>
  </r>
  <r>
    <n v="338"/>
    <n v="10"/>
    <s v="F"/>
    <x v="1040"/>
    <n v="510"/>
    <s v="PMC"/>
    <s v="PIMCO"/>
    <s v="PIMCO Global Multi-Asset A"/>
    <s v="PIMCOGMA"/>
    <m/>
    <m/>
    <m/>
    <m/>
    <m/>
    <m/>
    <m/>
    <m/>
    <m/>
    <m/>
    <m/>
    <n v="338"/>
    <x v="315"/>
  </r>
  <r>
    <n v="339"/>
    <n v="13"/>
    <s v="F"/>
    <x v="1041"/>
    <n v="510"/>
    <s v="SSG"/>
    <s v="State Street Global Advisors"/>
    <s v="State Street Global Equity Fund"/>
    <s v="SSGE"/>
    <m/>
    <m/>
    <m/>
    <m/>
    <m/>
    <m/>
    <m/>
    <m/>
    <m/>
    <m/>
    <m/>
    <n v="339"/>
    <x v="316"/>
  </r>
  <r>
    <n v="339"/>
    <n v="16"/>
    <s v="F"/>
    <x v="1042"/>
    <n v="510"/>
    <s v="AMF"/>
    <s v="American Funds"/>
    <s v="American Funds Tax-Advtg Gr &amp; Inc"/>
    <s v="AFTAG"/>
    <m/>
    <m/>
    <m/>
    <m/>
    <m/>
    <m/>
    <m/>
    <m/>
    <m/>
    <m/>
    <m/>
    <n v="339"/>
    <x v="316"/>
  </r>
  <r>
    <n v="339"/>
    <n v="2"/>
    <s v="F"/>
    <x v="1043"/>
    <n v="510"/>
    <s v="VGF"/>
    <s v="Vanguard Group"/>
    <s v="Vanguard High Yield Corporate Fund Investor Shares (VWEHX)"/>
    <s v="VHYCFIS"/>
    <m/>
    <m/>
    <m/>
    <m/>
    <m/>
    <m/>
    <m/>
    <m/>
    <m/>
    <m/>
    <m/>
    <n v="339"/>
    <x v="316"/>
  </r>
  <r>
    <n v="340"/>
    <n v="16"/>
    <s v="F"/>
    <x v="1044"/>
    <n v="510"/>
    <s v="AMF"/>
    <s v="American Funds"/>
    <s v="American Funds Tax-Advtg Gr &amp; Inc"/>
    <s v="AFTAG"/>
    <m/>
    <m/>
    <m/>
    <m/>
    <m/>
    <m/>
    <m/>
    <m/>
    <m/>
    <m/>
    <m/>
    <n v="340"/>
    <x v="317"/>
  </r>
  <r>
    <n v="341"/>
    <n v="4"/>
    <s v="F"/>
    <x v="1045"/>
    <n v="510"/>
    <s v="VGF"/>
    <s v="Vanguard Group"/>
    <s v="Vanguard High Yield Corporate Fund Investor Shares (VWEHX)"/>
    <s v="VHYCFIS"/>
    <m/>
    <m/>
    <m/>
    <m/>
    <m/>
    <m/>
    <m/>
    <m/>
    <m/>
    <m/>
    <m/>
    <n v="341"/>
    <x v="318"/>
  </r>
  <r>
    <n v="341"/>
    <n v="8"/>
    <s v="F"/>
    <x v="1046"/>
    <n v="510"/>
    <s v="FID"/>
    <s v="Fidelity Investments Inc."/>
    <s v="Fidelity Capital &amp; Income Fund (FAGIX)"/>
    <s v="FCIF"/>
    <m/>
    <m/>
    <m/>
    <m/>
    <m/>
    <m/>
    <m/>
    <m/>
    <m/>
    <m/>
    <m/>
    <n v="341"/>
    <x v="318"/>
  </r>
  <r>
    <n v="341"/>
    <n v="16"/>
    <s v="F"/>
    <x v="1047"/>
    <n v="510"/>
    <s v="AMF"/>
    <s v="American Funds"/>
    <s v="American Funds Tax-Advtg Gr &amp; Inc"/>
    <s v="AFTAG"/>
    <m/>
    <m/>
    <m/>
    <m/>
    <m/>
    <m/>
    <m/>
    <m/>
    <m/>
    <m/>
    <m/>
    <n v="341"/>
    <x v="318"/>
  </r>
  <r>
    <n v="341"/>
    <n v="8"/>
    <s v="F"/>
    <x v="1048"/>
    <n v="510"/>
    <s v="FID"/>
    <s v="Fidelity Investments Inc."/>
    <s v="Fidelity Capital &amp; Income Fund (FAGIX)"/>
    <s v="FCIF"/>
    <m/>
    <m/>
    <m/>
    <m/>
    <m/>
    <m/>
    <m/>
    <m/>
    <m/>
    <m/>
    <m/>
    <n v="341"/>
    <x v="318"/>
  </r>
  <r>
    <n v="341"/>
    <n v="15"/>
    <s v="F"/>
    <x v="1049"/>
    <n v="510"/>
    <s v="SSG"/>
    <s v="State Street Global Advisors"/>
    <s v="State Street Global Equity Fund"/>
    <s v="SSGE"/>
    <m/>
    <m/>
    <m/>
    <m/>
    <m/>
    <m/>
    <m/>
    <m/>
    <m/>
    <m/>
    <m/>
    <n v="341"/>
    <x v="318"/>
  </r>
  <r>
    <n v="342"/>
    <n v="5"/>
    <s v="F"/>
    <x v="1050"/>
    <n v="510"/>
    <s v="FID"/>
    <s v="Fidelity Investments Inc."/>
    <s v="Fidelity Capital &amp; Income Fund (FAGIX)"/>
    <s v="FCIF"/>
    <m/>
    <m/>
    <m/>
    <m/>
    <m/>
    <m/>
    <m/>
    <m/>
    <m/>
    <m/>
    <m/>
    <n v="342"/>
    <x v="319"/>
  </r>
  <r>
    <n v="342"/>
    <n v="8"/>
    <s v="F"/>
    <x v="1051"/>
    <n v="510"/>
    <s v="FID"/>
    <s v="Fidelity Investments Inc."/>
    <s v="Fidelity Capital &amp; Income Fund (FAGIX)"/>
    <s v="FCIF"/>
    <m/>
    <m/>
    <m/>
    <m/>
    <m/>
    <m/>
    <m/>
    <m/>
    <m/>
    <m/>
    <m/>
    <n v="342"/>
    <x v="319"/>
  </r>
  <r>
    <n v="343"/>
    <n v="5"/>
    <s v="F"/>
    <x v="1052"/>
    <n v="510"/>
    <s v="FID"/>
    <s v="Fidelity Investments Inc."/>
    <s v="Fidelity Capital &amp; Income Fund (FAGIX)"/>
    <s v="FCIF"/>
    <m/>
    <m/>
    <m/>
    <m/>
    <m/>
    <m/>
    <m/>
    <m/>
    <m/>
    <m/>
    <m/>
    <n v="343"/>
    <x v="320"/>
  </r>
  <r>
    <n v="343"/>
    <n v="14"/>
    <s v="F"/>
    <x v="1053"/>
    <n v="510"/>
    <s v="SSG"/>
    <s v="State Street Global Advisors"/>
    <s v="State Street Global Equity Fund"/>
    <s v="SSGE"/>
    <m/>
    <m/>
    <m/>
    <m/>
    <m/>
    <m/>
    <m/>
    <m/>
    <m/>
    <m/>
    <m/>
    <n v="343"/>
    <x v="320"/>
  </r>
  <r>
    <n v="343"/>
    <n v="5"/>
    <s v="F"/>
    <x v="1054"/>
    <n v="510"/>
    <s v="FID"/>
    <s v="Fidelity Investments Inc."/>
    <s v="Fidelity Capital &amp; Income Fund (FAGIX)"/>
    <s v="FCIF"/>
    <m/>
    <m/>
    <m/>
    <m/>
    <m/>
    <m/>
    <m/>
    <m/>
    <m/>
    <m/>
    <m/>
    <n v="343"/>
    <x v="320"/>
  </r>
  <r>
    <n v="343"/>
    <n v="6"/>
    <s v="F"/>
    <x v="1055"/>
    <n v="510"/>
    <s v="JPM"/>
    <s v="JP Morgan"/>
    <s v="JPMorgan Core Bond Fund"/>
    <s v="JPMCB"/>
    <m/>
    <m/>
    <m/>
    <m/>
    <m/>
    <m/>
    <m/>
    <m/>
    <m/>
    <m/>
    <m/>
    <n v="343"/>
    <x v="320"/>
  </r>
  <r>
    <n v="344"/>
    <n v="1"/>
    <s v="F"/>
    <x v="1056"/>
    <n v="510"/>
    <s v="BRF"/>
    <s v="BlackRock Funds"/>
    <s v="BlackRock High Yield Bond Fund (BHYIX)"/>
    <s v="BRHYBF"/>
    <m/>
    <m/>
    <m/>
    <m/>
    <m/>
    <m/>
    <m/>
    <m/>
    <m/>
    <m/>
    <m/>
    <n v="344"/>
    <x v="321"/>
  </r>
  <r>
    <n v="345"/>
    <n v="5"/>
    <s v="F"/>
    <x v="1057"/>
    <n v="510"/>
    <s v="FID"/>
    <s v="Fidelity Investments Inc."/>
    <s v="Fidelity Capital &amp; Income Fund (FAGIX)"/>
    <s v="FCIF"/>
    <m/>
    <m/>
    <m/>
    <m/>
    <m/>
    <m/>
    <m/>
    <m/>
    <m/>
    <m/>
    <m/>
    <n v="345"/>
    <x v="322"/>
  </r>
  <r>
    <n v="345"/>
    <n v="14"/>
    <s v="F"/>
    <x v="1058"/>
    <n v="510"/>
    <s v="SSG"/>
    <s v="State Street Global Advisors"/>
    <s v="State Street Global Equity Fund"/>
    <s v="SSGE"/>
    <m/>
    <m/>
    <m/>
    <m/>
    <m/>
    <m/>
    <m/>
    <m/>
    <m/>
    <m/>
    <m/>
    <n v="345"/>
    <x v="322"/>
  </r>
  <r>
    <n v="346"/>
    <n v="2"/>
    <s v="F"/>
    <x v="1059"/>
    <n v="510"/>
    <s v="VGF"/>
    <s v="Vanguard Group"/>
    <s v="Vanguard High Yield Corporate Fund Investor Shares (VWEHX)"/>
    <s v="VHYCFIS"/>
    <m/>
    <m/>
    <m/>
    <m/>
    <m/>
    <m/>
    <m/>
    <m/>
    <m/>
    <m/>
    <m/>
    <n v="346"/>
    <x v="323"/>
  </r>
  <r>
    <n v="346"/>
    <n v="4"/>
    <s v="F"/>
    <x v="1060"/>
    <n v="510"/>
    <s v="VGF"/>
    <s v="Vanguard Group"/>
    <s v="Vanguard High Yield Corporate Fund Investor Shares (VWEHX)"/>
    <s v="VHYCFIS"/>
    <m/>
    <m/>
    <m/>
    <m/>
    <m/>
    <m/>
    <m/>
    <m/>
    <m/>
    <m/>
    <m/>
    <n v="346"/>
    <x v="323"/>
  </r>
  <r>
    <n v="346"/>
    <n v="13"/>
    <s v="F"/>
    <x v="1061"/>
    <n v="510"/>
    <s v="SSG"/>
    <s v="State Street Global Advisors"/>
    <s v="State Street Global Equity Fund"/>
    <s v="SSGE"/>
    <m/>
    <m/>
    <m/>
    <m/>
    <m/>
    <m/>
    <m/>
    <m/>
    <m/>
    <m/>
    <m/>
    <n v="346"/>
    <x v="323"/>
  </r>
  <r>
    <n v="346"/>
    <n v="9"/>
    <s v="F"/>
    <x v="1062"/>
    <n v="510"/>
    <s v="JPM"/>
    <s v="JP Morgan"/>
    <s v="JPMorgan Core Bond Fund"/>
    <s v="JPMCB"/>
    <m/>
    <m/>
    <m/>
    <m/>
    <m/>
    <m/>
    <m/>
    <m/>
    <m/>
    <m/>
    <m/>
    <n v="346"/>
    <x v="323"/>
  </r>
  <r>
    <n v="347"/>
    <n v="10"/>
    <s v="F"/>
    <x v="1063"/>
    <n v="510"/>
    <s v="PMC"/>
    <s v="PIMCO"/>
    <s v="PIMCO Global Multi-Asset A"/>
    <s v="PIMCOGMA"/>
    <m/>
    <m/>
    <m/>
    <m/>
    <m/>
    <m/>
    <m/>
    <m/>
    <m/>
    <m/>
    <m/>
    <n v="347"/>
    <x v="324"/>
  </r>
  <r>
    <n v="348"/>
    <n v="2"/>
    <s v="F"/>
    <x v="1064"/>
    <n v="510"/>
    <s v="VGF"/>
    <s v="Vanguard Group"/>
    <s v="Vanguard High Yield Corporate Fund Investor Shares (VWEHX)"/>
    <s v="VHYCFIS"/>
    <m/>
    <m/>
    <m/>
    <m/>
    <m/>
    <m/>
    <m/>
    <m/>
    <m/>
    <m/>
    <m/>
    <n v="348"/>
    <x v="325"/>
  </r>
  <r>
    <n v="348"/>
    <n v="16"/>
    <s v="F"/>
    <x v="1065"/>
    <n v="510"/>
    <s v="AMF"/>
    <s v="American Funds"/>
    <s v="American Funds Tax-Advtg Gr &amp; Inc"/>
    <s v="AFTAG"/>
    <m/>
    <m/>
    <m/>
    <m/>
    <m/>
    <m/>
    <m/>
    <m/>
    <m/>
    <m/>
    <m/>
    <n v="348"/>
    <x v="325"/>
  </r>
  <r>
    <n v="348"/>
    <n v="4"/>
    <s v="F"/>
    <x v="1066"/>
    <n v="510"/>
    <s v="VGF"/>
    <s v="Vanguard Group"/>
    <s v="Vanguard High Yield Corporate Fund Investor Shares (VWEHX)"/>
    <s v="VHYCFIS"/>
    <m/>
    <m/>
    <m/>
    <m/>
    <m/>
    <m/>
    <m/>
    <m/>
    <m/>
    <m/>
    <m/>
    <n v="348"/>
    <x v="325"/>
  </r>
  <r>
    <n v="348"/>
    <n v="4"/>
    <s v="F"/>
    <x v="1067"/>
    <n v="510"/>
    <s v="VGF"/>
    <s v="Vanguard Group"/>
    <s v="Vanguard High Yield Corporate Fund Investor Shares (VWEHX)"/>
    <s v="VHYCFIS"/>
    <m/>
    <m/>
    <m/>
    <m/>
    <m/>
    <m/>
    <m/>
    <m/>
    <m/>
    <m/>
    <m/>
    <n v="348"/>
    <x v="325"/>
  </r>
  <r>
    <n v="348"/>
    <n v="16"/>
    <s v="F"/>
    <x v="1068"/>
    <n v="510"/>
    <s v="AMF"/>
    <s v="American Funds"/>
    <s v="American Funds Tax-Advtg Gr &amp; Inc"/>
    <s v="AFTAG"/>
    <m/>
    <m/>
    <m/>
    <m/>
    <m/>
    <m/>
    <m/>
    <m/>
    <m/>
    <m/>
    <m/>
    <n v="348"/>
    <x v="325"/>
  </r>
  <r>
    <n v="348"/>
    <n v="12"/>
    <s v="F"/>
    <x v="1069"/>
    <n v="510"/>
    <s v="CHS"/>
    <s v="Charles Schwab"/>
    <s v="Schwab Small-Cap Equity Fund"/>
    <s v="SSCE"/>
    <m/>
    <m/>
    <m/>
    <m/>
    <m/>
    <m/>
    <m/>
    <m/>
    <m/>
    <m/>
    <m/>
    <n v="348"/>
    <x v="325"/>
  </r>
  <r>
    <n v="349"/>
    <n v="10"/>
    <s v="F"/>
    <x v="1070"/>
    <n v="510"/>
    <s v="PMC"/>
    <s v="PIMCO"/>
    <s v="PIMCO Global Multi-Asset A"/>
    <s v="PIMCOGMA"/>
    <m/>
    <m/>
    <m/>
    <m/>
    <m/>
    <m/>
    <m/>
    <m/>
    <m/>
    <m/>
    <m/>
    <n v="349"/>
    <x v="326"/>
  </r>
  <r>
    <n v="349"/>
    <n v="11"/>
    <s v="F"/>
    <x v="1071"/>
    <n v="510"/>
    <s v="PMC"/>
    <s v="PIMCO"/>
    <s v="PIMCO Global Multi-Asset A"/>
    <s v="PIMCOGMA"/>
    <m/>
    <m/>
    <m/>
    <m/>
    <m/>
    <m/>
    <m/>
    <m/>
    <m/>
    <m/>
    <m/>
    <n v="349"/>
    <x v="326"/>
  </r>
  <r>
    <n v="349"/>
    <n v="9"/>
    <s v="F"/>
    <x v="1072"/>
    <n v="510"/>
    <s v="JPM"/>
    <s v="JP Morgan"/>
    <s v="JPMorgan Core Bond Fund"/>
    <s v="JPMCB"/>
    <m/>
    <m/>
    <m/>
    <m/>
    <m/>
    <m/>
    <m/>
    <m/>
    <m/>
    <m/>
    <m/>
    <n v="349"/>
    <x v="326"/>
  </r>
  <r>
    <n v="350"/>
    <n v="14"/>
    <s v="F"/>
    <x v="1073"/>
    <n v="510"/>
    <s v="SSG"/>
    <s v="State Street Global Advisors"/>
    <s v="State Street Global Equity Fund"/>
    <s v="SSGE"/>
    <m/>
    <m/>
    <m/>
    <m/>
    <m/>
    <m/>
    <m/>
    <m/>
    <m/>
    <m/>
    <m/>
    <n v="350"/>
    <x v="327"/>
  </r>
  <r>
    <n v="351"/>
    <n v="12"/>
    <s v="F"/>
    <x v="1074"/>
    <n v="510"/>
    <s v="CHS"/>
    <s v="Charles Schwab"/>
    <s v="Schwab Small-Cap Equity Fund"/>
    <s v="SSCE"/>
    <m/>
    <m/>
    <m/>
    <m/>
    <m/>
    <m/>
    <m/>
    <m/>
    <m/>
    <m/>
    <m/>
    <n v="351"/>
    <x v="328"/>
  </r>
  <r>
    <n v="351"/>
    <n v="8"/>
    <s v="F"/>
    <x v="1075"/>
    <n v="510"/>
    <s v="FID"/>
    <s v="Fidelity Investments Inc."/>
    <s v="Fidelity Capital &amp; Income Fund (FAGIX)"/>
    <s v="FCIF"/>
    <m/>
    <m/>
    <m/>
    <m/>
    <m/>
    <m/>
    <m/>
    <m/>
    <m/>
    <m/>
    <m/>
    <n v="351"/>
    <x v="328"/>
  </r>
  <r>
    <n v="351"/>
    <n v="9"/>
    <s v="F"/>
    <x v="1076"/>
    <n v="510"/>
    <s v="JPM"/>
    <s v="JP Morgan"/>
    <s v="JPMorgan Core Bond Fund"/>
    <s v="JPMCB"/>
    <m/>
    <m/>
    <m/>
    <m/>
    <m/>
    <m/>
    <m/>
    <m/>
    <m/>
    <m/>
    <m/>
    <n v="351"/>
    <x v="328"/>
  </r>
  <r>
    <n v="351"/>
    <n v="9"/>
    <s v="F"/>
    <x v="1077"/>
    <n v="510"/>
    <s v="JPM"/>
    <s v="JP Morgan"/>
    <s v="JPMorgan Core Bond Fund"/>
    <s v="JPMCB"/>
    <m/>
    <m/>
    <m/>
    <m/>
    <m/>
    <m/>
    <m/>
    <m/>
    <m/>
    <m/>
    <m/>
    <n v="351"/>
    <x v="328"/>
  </r>
  <r>
    <n v="351"/>
    <n v="7"/>
    <s v="F"/>
    <x v="1078"/>
    <n v="510"/>
    <s v="PMC"/>
    <s v="PIMCO"/>
    <s v="PIMCO Global Multi-Asset A"/>
    <s v="PIMCOGMA"/>
    <m/>
    <m/>
    <m/>
    <m/>
    <m/>
    <m/>
    <m/>
    <m/>
    <m/>
    <m/>
    <m/>
    <n v="351"/>
    <x v="328"/>
  </r>
  <r>
    <n v="351"/>
    <n v="2"/>
    <s v="F"/>
    <x v="1079"/>
    <n v="510"/>
    <s v="VGF"/>
    <s v="Vanguard Group"/>
    <s v="Vanguard High Yield Corporate Fund Investor Shares (VWEHX)"/>
    <s v="VHYCFIS"/>
    <m/>
    <m/>
    <m/>
    <m/>
    <m/>
    <m/>
    <m/>
    <m/>
    <m/>
    <m/>
    <m/>
    <n v="351"/>
    <x v="328"/>
  </r>
  <r>
    <n v="352"/>
    <n v="12"/>
    <s v="F"/>
    <x v="1080"/>
    <n v="510"/>
    <s v="CHS"/>
    <s v="Charles Schwab"/>
    <s v="Schwab Small-Cap Equity Fund"/>
    <s v="SSCE"/>
    <m/>
    <m/>
    <m/>
    <m/>
    <m/>
    <m/>
    <m/>
    <m/>
    <m/>
    <m/>
    <m/>
    <n v="352"/>
    <x v="329"/>
  </r>
  <r>
    <n v="352"/>
    <n v="1"/>
    <s v="F"/>
    <x v="1081"/>
    <n v="510"/>
    <s v="BRF"/>
    <s v="BlackRock Funds"/>
    <s v="BlackRock High Yield Bond Fund (BHYIX)"/>
    <s v="BRHYBF"/>
    <m/>
    <m/>
    <m/>
    <m/>
    <m/>
    <m/>
    <m/>
    <m/>
    <m/>
    <m/>
    <m/>
    <n v="352"/>
    <x v="329"/>
  </r>
  <r>
    <n v="352"/>
    <n v="16"/>
    <s v="F"/>
    <x v="1082"/>
    <n v="510"/>
    <s v="AMF"/>
    <s v="American Funds"/>
    <s v="American Funds Tax-Advtg Gr &amp; Inc"/>
    <s v="AFTAG"/>
    <m/>
    <m/>
    <m/>
    <m/>
    <m/>
    <m/>
    <m/>
    <m/>
    <m/>
    <m/>
    <m/>
    <n v="352"/>
    <x v="329"/>
  </r>
  <r>
    <n v="353"/>
    <n v="8"/>
    <s v="F"/>
    <x v="1083"/>
    <n v="510"/>
    <s v="FID"/>
    <s v="Fidelity Investments Inc."/>
    <s v="Fidelity Capital &amp; Income Fund (FAGIX)"/>
    <s v="FCIF"/>
    <m/>
    <m/>
    <m/>
    <m/>
    <m/>
    <m/>
    <m/>
    <m/>
    <m/>
    <m/>
    <m/>
    <n v="353"/>
    <x v="330"/>
  </r>
  <r>
    <n v="353"/>
    <n v="3"/>
    <s v="F"/>
    <x v="1084"/>
    <n v="510"/>
    <s v="BRF"/>
    <s v="BlackRock Funds"/>
    <s v="BlackRock High Yield Bond Fund (BHYIX)"/>
    <s v="BRHYBF"/>
    <m/>
    <m/>
    <m/>
    <m/>
    <m/>
    <m/>
    <m/>
    <m/>
    <m/>
    <m/>
    <m/>
    <n v="353"/>
    <x v="330"/>
  </r>
  <r>
    <n v="354"/>
    <n v="7"/>
    <s v="F"/>
    <x v="1085"/>
    <n v="510"/>
    <s v="PMC"/>
    <s v="PIMCO"/>
    <s v="PIMCO Global Multi-Asset A"/>
    <s v="PIMCOGMA"/>
    <m/>
    <m/>
    <m/>
    <m/>
    <m/>
    <m/>
    <m/>
    <m/>
    <m/>
    <m/>
    <m/>
    <n v="354"/>
    <x v="331"/>
  </r>
  <r>
    <n v="354"/>
    <n v="7"/>
    <s v="F"/>
    <x v="1086"/>
    <n v="510"/>
    <s v="PMC"/>
    <s v="PIMCO"/>
    <s v="PIMCO Global Multi-Asset A"/>
    <s v="PIMCOGMA"/>
    <m/>
    <m/>
    <m/>
    <m/>
    <m/>
    <m/>
    <m/>
    <m/>
    <m/>
    <m/>
    <m/>
    <n v="354"/>
    <x v="331"/>
  </r>
  <r>
    <n v="354"/>
    <n v="7"/>
    <s v="F"/>
    <x v="1087"/>
    <n v="510"/>
    <s v="PMC"/>
    <s v="PIMCO"/>
    <s v="PIMCO Global Multi-Asset A"/>
    <s v="PIMCOGMA"/>
    <m/>
    <m/>
    <m/>
    <m/>
    <m/>
    <m/>
    <m/>
    <m/>
    <m/>
    <m/>
    <m/>
    <n v="354"/>
    <x v="331"/>
  </r>
  <r>
    <n v="355"/>
    <n v="5"/>
    <s v="F"/>
    <x v="1088"/>
    <n v="510"/>
    <s v="FID"/>
    <s v="Fidelity Investments Inc."/>
    <s v="Fidelity Capital &amp; Income Fund (FAGIX)"/>
    <s v="FCIF"/>
    <m/>
    <m/>
    <m/>
    <m/>
    <m/>
    <m/>
    <m/>
    <m/>
    <m/>
    <m/>
    <m/>
    <n v="355"/>
    <x v="332"/>
  </r>
  <r>
    <n v="355"/>
    <n v="10"/>
    <s v="F"/>
    <x v="1089"/>
    <n v="510"/>
    <s v="PMC"/>
    <s v="PIMCO"/>
    <s v="PIMCO Global Multi-Asset A"/>
    <s v="PIMCOGMA"/>
    <m/>
    <m/>
    <m/>
    <m/>
    <m/>
    <m/>
    <m/>
    <m/>
    <m/>
    <m/>
    <m/>
    <n v="355"/>
    <x v="332"/>
  </r>
  <r>
    <n v="355"/>
    <n v="7"/>
    <s v="F"/>
    <x v="1090"/>
    <n v="510"/>
    <s v="PMC"/>
    <s v="PIMCO"/>
    <s v="PIMCO Global Multi-Asset A"/>
    <s v="PIMCOGMA"/>
    <m/>
    <m/>
    <m/>
    <m/>
    <m/>
    <m/>
    <m/>
    <m/>
    <m/>
    <m/>
    <m/>
    <n v="355"/>
    <x v="332"/>
  </r>
  <r>
    <n v="355"/>
    <n v="9"/>
    <s v="F"/>
    <x v="1091"/>
    <n v="510"/>
    <s v="JPM"/>
    <s v="JP Morgan"/>
    <s v="JPMorgan Core Bond Fund"/>
    <s v="JPMCB"/>
    <m/>
    <m/>
    <m/>
    <m/>
    <m/>
    <m/>
    <m/>
    <m/>
    <m/>
    <m/>
    <m/>
    <n v="355"/>
    <x v="332"/>
  </r>
  <r>
    <n v="355"/>
    <n v="10"/>
    <s v="F"/>
    <x v="1092"/>
    <n v="510"/>
    <s v="PMC"/>
    <s v="PIMCO"/>
    <s v="PIMCO Global Multi-Asset A"/>
    <s v="PIMCOGMA"/>
    <m/>
    <m/>
    <m/>
    <m/>
    <m/>
    <m/>
    <m/>
    <m/>
    <m/>
    <m/>
    <m/>
    <n v="355"/>
    <x v="332"/>
  </r>
  <r>
    <n v="356"/>
    <n v="3"/>
    <s v="F"/>
    <x v="1093"/>
    <n v="510"/>
    <s v="BRF"/>
    <s v="BlackRock Funds"/>
    <s v="BlackRock High Yield Bond Fund (BHYIX)"/>
    <s v="BRHYBF"/>
    <m/>
    <m/>
    <m/>
    <m/>
    <m/>
    <m/>
    <m/>
    <m/>
    <m/>
    <m/>
    <m/>
    <n v="356"/>
    <x v="333"/>
  </r>
  <r>
    <n v="357"/>
    <n v="16"/>
    <s v="F"/>
    <x v="1094"/>
    <n v="510"/>
    <s v="AMF"/>
    <s v="American Funds"/>
    <s v="American Funds Tax-Advtg Gr &amp; Inc"/>
    <s v="AFTAG"/>
    <m/>
    <m/>
    <m/>
    <m/>
    <m/>
    <m/>
    <m/>
    <m/>
    <m/>
    <m/>
    <m/>
    <n v="357"/>
    <x v="334"/>
  </r>
  <r>
    <n v="357"/>
    <n v="2"/>
    <s v="F"/>
    <x v="1095"/>
    <n v="510"/>
    <s v="VGF"/>
    <s v="Vanguard Group"/>
    <s v="Vanguard High Yield Corporate Fund Investor Shares (VWEHX)"/>
    <s v="VHYCFIS"/>
    <m/>
    <m/>
    <m/>
    <m/>
    <m/>
    <m/>
    <m/>
    <m/>
    <m/>
    <m/>
    <m/>
    <n v="357"/>
    <x v="334"/>
  </r>
  <r>
    <n v="358"/>
    <n v="12"/>
    <s v="F"/>
    <x v="1096"/>
    <n v="510"/>
    <s v="CHS"/>
    <s v="Charles Schwab"/>
    <s v="Schwab Small-Cap Equity Fund"/>
    <s v="SSCE"/>
    <m/>
    <m/>
    <m/>
    <m/>
    <m/>
    <m/>
    <m/>
    <m/>
    <m/>
    <m/>
    <m/>
    <n v="358"/>
    <x v="335"/>
  </r>
  <r>
    <n v="358"/>
    <n v="3"/>
    <s v="F"/>
    <x v="1097"/>
    <n v="510"/>
    <s v="BRF"/>
    <s v="BlackRock Funds"/>
    <s v="BlackRock High Yield Bond Fund (BHYIX)"/>
    <s v="BRHYBF"/>
    <m/>
    <m/>
    <m/>
    <m/>
    <m/>
    <m/>
    <m/>
    <m/>
    <m/>
    <m/>
    <m/>
    <n v="358"/>
    <x v="335"/>
  </r>
  <r>
    <n v="358"/>
    <n v="5"/>
    <s v="F"/>
    <x v="1098"/>
    <n v="510"/>
    <s v="FID"/>
    <s v="Fidelity Investments Inc."/>
    <s v="Fidelity Capital &amp; Income Fund (FAGIX)"/>
    <s v="FCIF"/>
    <m/>
    <m/>
    <m/>
    <m/>
    <m/>
    <m/>
    <m/>
    <m/>
    <m/>
    <m/>
    <m/>
    <n v="358"/>
    <x v="335"/>
  </r>
  <r>
    <n v="358"/>
    <n v="4"/>
    <s v="F"/>
    <x v="1099"/>
    <n v="510"/>
    <s v="VGF"/>
    <s v="Vanguard Group"/>
    <s v="Vanguard High Yield Corporate Fund Investor Shares (VWEHX)"/>
    <s v="VHYCFIS"/>
    <m/>
    <m/>
    <m/>
    <m/>
    <m/>
    <m/>
    <m/>
    <m/>
    <m/>
    <m/>
    <m/>
    <n v="358"/>
    <x v="335"/>
  </r>
  <r>
    <n v="358"/>
    <n v="5"/>
    <s v="F"/>
    <x v="1100"/>
    <n v="510"/>
    <s v="FID"/>
    <s v="Fidelity Investments Inc."/>
    <s v="Fidelity Capital &amp; Income Fund (FAGIX)"/>
    <s v="FCIF"/>
    <m/>
    <m/>
    <m/>
    <m/>
    <m/>
    <m/>
    <m/>
    <m/>
    <m/>
    <m/>
    <m/>
    <n v="358"/>
    <x v="335"/>
  </r>
  <r>
    <n v="358"/>
    <n v="2"/>
    <s v="F"/>
    <x v="1101"/>
    <n v="510"/>
    <s v="VGF"/>
    <s v="Vanguard Group"/>
    <s v="Vanguard High Yield Corporate Fund Investor Shares (VWEHX)"/>
    <s v="VHYCFIS"/>
    <m/>
    <m/>
    <m/>
    <m/>
    <m/>
    <m/>
    <m/>
    <m/>
    <m/>
    <m/>
    <m/>
    <n v="358"/>
    <x v="335"/>
  </r>
  <r>
    <n v="359"/>
    <n v="7"/>
    <s v="F"/>
    <x v="1102"/>
    <n v="510"/>
    <s v="PMC"/>
    <s v="PIMCO"/>
    <s v="PIMCO Global Multi-Asset A"/>
    <s v="PIMCOGMA"/>
    <m/>
    <m/>
    <m/>
    <m/>
    <m/>
    <m/>
    <m/>
    <m/>
    <m/>
    <m/>
    <m/>
    <n v="359"/>
    <x v="336"/>
  </r>
  <r>
    <n v="359"/>
    <n v="1"/>
    <s v="F"/>
    <x v="1103"/>
    <n v="510"/>
    <s v="BRF"/>
    <s v="BlackRock Funds"/>
    <s v="BlackRock High Yield Bond Fund (BHYIX)"/>
    <s v="BRHYBF"/>
    <m/>
    <m/>
    <m/>
    <m/>
    <m/>
    <m/>
    <m/>
    <m/>
    <m/>
    <m/>
    <m/>
    <n v="359"/>
    <x v="336"/>
  </r>
  <r>
    <n v="359"/>
    <n v="1"/>
    <s v="F"/>
    <x v="1104"/>
    <n v="510"/>
    <s v="BRF"/>
    <s v="BlackRock Funds"/>
    <s v="BlackRock High Yield Bond Fund (BHYIX)"/>
    <s v="BRHYBF"/>
    <m/>
    <m/>
    <m/>
    <m/>
    <m/>
    <m/>
    <m/>
    <m/>
    <m/>
    <m/>
    <m/>
    <n v="359"/>
    <x v="336"/>
  </r>
  <r>
    <n v="361"/>
    <n v="8"/>
    <s v="F"/>
    <x v="1105"/>
    <n v="510"/>
    <s v="FID"/>
    <s v="Fidelity Investments Inc."/>
    <s v="Fidelity Capital &amp; Income Fund (FAGIX)"/>
    <s v="FCIF"/>
    <m/>
    <m/>
    <m/>
    <m/>
    <m/>
    <m/>
    <m/>
    <m/>
    <m/>
    <m/>
    <m/>
    <n v="361"/>
    <x v="337"/>
  </r>
  <r>
    <n v="361"/>
    <n v="1"/>
    <s v="F"/>
    <x v="1106"/>
    <n v="510"/>
    <s v="BRF"/>
    <s v="BlackRock Funds"/>
    <s v="BlackRock High Yield Bond Fund (BHYIX)"/>
    <s v="BRHYBF"/>
    <m/>
    <m/>
    <m/>
    <m/>
    <m/>
    <m/>
    <m/>
    <m/>
    <m/>
    <m/>
    <m/>
    <n v="361"/>
    <x v="337"/>
  </r>
  <r>
    <n v="361"/>
    <n v="9"/>
    <s v="F"/>
    <x v="1107"/>
    <n v="510"/>
    <s v="JPM"/>
    <s v="JP Morgan"/>
    <s v="JPMorgan Core Bond Fund"/>
    <s v="JPMCB"/>
    <m/>
    <m/>
    <m/>
    <m/>
    <m/>
    <m/>
    <m/>
    <m/>
    <m/>
    <m/>
    <m/>
    <n v="361"/>
    <x v="337"/>
  </r>
  <r>
    <n v="362"/>
    <n v="5"/>
    <s v="F"/>
    <x v="1108"/>
    <n v="510"/>
    <s v="FID"/>
    <s v="Fidelity Investments Inc."/>
    <s v="Fidelity Capital &amp; Income Fund (FAGIX)"/>
    <s v="FCIF"/>
    <m/>
    <m/>
    <m/>
    <m/>
    <m/>
    <m/>
    <m/>
    <m/>
    <m/>
    <m/>
    <m/>
    <n v="362"/>
    <x v="338"/>
  </r>
  <r>
    <n v="363"/>
    <n v="8"/>
    <s v="F"/>
    <x v="1109"/>
    <n v="510"/>
    <s v="FID"/>
    <s v="Fidelity Investments Inc."/>
    <s v="Fidelity Capital &amp; Income Fund (FAGIX)"/>
    <s v="FCIF"/>
    <m/>
    <m/>
    <m/>
    <m/>
    <m/>
    <m/>
    <m/>
    <m/>
    <m/>
    <m/>
    <m/>
    <n v="363"/>
    <x v="339"/>
  </r>
  <r>
    <n v="363"/>
    <n v="3"/>
    <s v="F"/>
    <x v="1110"/>
    <n v="510"/>
    <s v="BRF"/>
    <s v="BlackRock Funds"/>
    <s v="BlackRock High Yield Bond Fund (BHYIX)"/>
    <s v="BRHYBF"/>
    <m/>
    <m/>
    <m/>
    <m/>
    <m/>
    <m/>
    <m/>
    <m/>
    <m/>
    <m/>
    <m/>
    <n v="363"/>
    <x v="339"/>
  </r>
  <r>
    <n v="363"/>
    <n v="5"/>
    <s v="F"/>
    <x v="1111"/>
    <n v="510"/>
    <s v="FID"/>
    <s v="Fidelity Investments Inc."/>
    <s v="Fidelity Capital &amp; Income Fund (FAGIX)"/>
    <s v="FCIF"/>
    <m/>
    <m/>
    <m/>
    <m/>
    <m/>
    <m/>
    <m/>
    <m/>
    <m/>
    <m/>
    <m/>
    <n v="363"/>
    <x v="339"/>
  </r>
  <r>
    <n v="363"/>
    <n v="16"/>
    <s v="F"/>
    <x v="1112"/>
    <n v="510"/>
    <s v="AMF"/>
    <s v="American Funds"/>
    <s v="American Funds Tax-Advtg Gr &amp; Inc"/>
    <s v="AFTAG"/>
    <m/>
    <m/>
    <m/>
    <m/>
    <m/>
    <m/>
    <m/>
    <m/>
    <m/>
    <m/>
    <m/>
    <n v="363"/>
    <x v="339"/>
  </r>
  <r>
    <n v="364"/>
    <n v="14"/>
    <s v="F"/>
    <x v="1113"/>
    <n v="510"/>
    <s v="SSG"/>
    <s v="State Street Global Advisors"/>
    <s v="State Street Global Equity Fund"/>
    <s v="SSGE"/>
    <m/>
    <m/>
    <m/>
    <m/>
    <m/>
    <m/>
    <m/>
    <m/>
    <m/>
    <m/>
    <m/>
    <n v="364"/>
    <x v="340"/>
  </r>
  <r>
    <n v="364"/>
    <n v="13"/>
    <s v="F"/>
    <x v="1114"/>
    <n v="510"/>
    <s v="SSG"/>
    <s v="State Street Global Advisors"/>
    <s v="State Street Global Equity Fund"/>
    <s v="SSGE"/>
    <m/>
    <m/>
    <m/>
    <m/>
    <m/>
    <m/>
    <m/>
    <m/>
    <m/>
    <m/>
    <m/>
    <n v="364"/>
    <x v="340"/>
  </r>
  <r>
    <n v="364"/>
    <n v="6"/>
    <s v="F"/>
    <x v="1115"/>
    <n v="510"/>
    <s v="JPM"/>
    <s v="JP Morgan"/>
    <s v="JPMorgan Core Bond Fund"/>
    <s v="JPMCB"/>
    <m/>
    <m/>
    <m/>
    <m/>
    <m/>
    <m/>
    <m/>
    <m/>
    <m/>
    <m/>
    <m/>
    <n v="364"/>
    <x v="340"/>
  </r>
  <r>
    <n v="365"/>
    <n v="7"/>
    <s v="F"/>
    <x v="1116"/>
    <n v="510"/>
    <s v="PMC"/>
    <s v="PIMCO"/>
    <s v="PIMCO Global Multi-Asset A"/>
    <s v="PIMCOGMA"/>
    <m/>
    <m/>
    <m/>
    <m/>
    <m/>
    <m/>
    <m/>
    <m/>
    <m/>
    <m/>
    <m/>
    <n v="365"/>
    <x v="341"/>
  </r>
  <r>
    <n v="365"/>
    <n v="16"/>
    <s v="F"/>
    <x v="1117"/>
    <n v="510"/>
    <s v="AMF"/>
    <s v="American Funds"/>
    <s v="American Funds Tax-Advtg Gr &amp; Inc"/>
    <s v="AFTAG"/>
    <m/>
    <m/>
    <m/>
    <m/>
    <m/>
    <m/>
    <m/>
    <m/>
    <m/>
    <m/>
    <m/>
    <n v="365"/>
    <x v="341"/>
  </r>
  <r>
    <n v="365"/>
    <n v="14"/>
    <s v="F"/>
    <x v="1118"/>
    <n v="510"/>
    <s v="SSG"/>
    <s v="State Street Global Advisors"/>
    <s v="State Street Global Equity Fund"/>
    <s v="SSGE"/>
    <m/>
    <m/>
    <m/>
    <m/>
    <m/>
    <m/>
    <m/>
    <m/>
    <m/>
    <m/>
    <m/>
    <n v="365"/>
    <x v="341"/>
  </r>
  <r>
    <n v="365"/>
    <n v="3"/>
    <s v="F"/>
    <x v="1119"/>
    <n v="510"/>
    <s v="BRF"/>
    <s v="BlackRock Funds"/>
    <s v="BlackRock High Yield Bond Fund (BHYIX)"/>
    <s v="BRHYBF"/>
    <m/>
    <m/>
    <m/>
    <m/>
    <m/>
    <m/>
    <m/>
    <m/>
    <m/>
    <m/>
    <m/>
    <n v="365"/>
    <x v="341"/>
  </r>
  <r>
    <n v="366"/>
    <n v="9"/>
    <s v="F"/>
    <x v="1120"/>
    <n v="510"/>
    <s v="JPM"/>
    <s v="JP Morgan"/>
    <s v="JPMorgan Core Bond Fund"/>
    <s v="JPMCB"/>
    <m/>
    <m/>
    <m/>
    <m/>
    <m/>
    <m/>
    <m/>
    <m/>
    <m/>
    <m/>
    <m/>
    <n v="366"/>
    <x v="342"/>
  </r>
  <r>
    <n v="366"/>
    <n v="4"/>
    <s v="F"/>
    <x v="1121"/>
    <n v="510"/>
    <s v="VGF"/>
    <s v="Vanguard Group"/>
    <s v="Vanguard High Yield Corporate Fund Investor Shares (VWEHX)"/>
    <s v="VHYCFIS"/>
    <m/>
    <m/>
    <m/>
    <m/>
    <m/>
    <m/>
    <m/>
    <m/>
    <m/>
    <m/>
    <m/>
    <n v="366"/>
    <x v="342"/>
  </r>
  <r>
    <n v="367"/>
    <n v="10"/>
    <s v="F"/>
    <x v="1122"/>
    <n v="510"/>
    <s v="PMC"/>
    <s v="PIMCO"/>
    <s v="PIMCO Global Multi-Asset A"/>
    <s v="PIMCOGMA"/>
    <m/>
    <m/>
    <m/>
    <m/>
    <m/>
    <m/>
    <m/>
    <m/>
    <m/>
    <m/>
    <m/>
    <n v="367"/>
    <x v="343"/>
  </r>
  <r>
    <n v="367"/>
    <n v="14"/>
    <s v="F"/>
    <x v="1123"/>
    <n v="510"/>
    <s v="SSG"/>
    <s v="State Street Global Advisors"/>
    <s v="State Street Global Equity Fund"/>
    <s v="SSGE"/>
    <m/>
    <m/>
    <m/>
    <m/>
    <m/>
    <m/>
    <m/>
    <m/>
    <m/>
    <m/>
    <m/>
    <n v="367"/>
    <x v="343"/>
  </r>
  <r>
    <n v="367"/>
    <n v="9"/>
    <s v="F"/>
    <x v="1124"/>
    <n v="510"/>
    <s v="JPM"/>
    <s v="JP Morgan"/>
    <s v="JPMorgan Core Bond Fund"/>
    <s v="JPMCB"/>
    <m/>
    <m/>
    <m/>
    <m/>
    <m/>
    <m/>
    <m/>
    <m/>
    <m/>
    <m/>
    <m/>
    <n v="367"/>
    <x v="343"/>
  </r>
  <r>
    <n v="367"/>
    <n v="8"/>
    <s v="F"/>
    <x v="1125"/>
    <n v="510"/>
    <s v="FID"/>
    <s v="Fidelity Investments Inc."/>
    <s v="Fidelity Capital &amp; Income Fund (FAGIX)"/>
    <s v="FCIF"/>
    <m/>
    <m/>
    <m/>
    <m/>
    <m/>
    <m/>
    <m/>
    <m/>
    <m/>
    <m/>
    <m/>
    <n v="367"/>
    <x v="343"/>
  </r>
  <r>
    <n v="367"/>
    <n v="6"/>
    <s v="F"/>
    <x v="1126"/>
    <n v="510"/>
    <s v="JPM"/>
    <s v="JP Morgan"/>
    <s v="JPMorgan Core Bond Fund"/>
    <s v="JPMCB"/>
    <m/>
    <m/>
    <m/>
    <m/>
    <m/>
    <m/>
    <m/>
    <m/>
    <m/>
    <m/>
    <m/>
    <n v="367"/>
    <x v="343"/>
  </r>
  <r>
    <n v="368"/>
    <n v="9"/>
    <s v="F"/>
    <x v="1127"/>
    <n v="510"/>
    <s v="JPM"/>
    <s v="JP Morgan"/>
    <s v="JPMorgan Core Bond Fund"/>
    <s v="JPMCB"/>
    <m/>
    <m/>
    <m/>
    <m/>
    <m/>
    <m/>
    <m/>
    <m/>
    <m/>
    <m/>
    <m/>
    <n v="368"/>
    <x v="344"/>
  </r>
  <r>
    <n v="368"/>
    <n v="11"/>
    <s v="F"/>
    <x v="1128"/>
    <n v="510"/>
    <s v="PMC"/>
    <s v="PIMCO"/>
    <s v="PIMCO Global Multi-Asset A"/>
    <s v="PIMCOGMA"/>
    <m/>
    <m/>
    <m/>
    <m/>
    <m/>
    <m/>
    <m/>
    <m/>
    <m/>
    <m/>
    <m/>
    <n v="368"/>
    <x v="344"/>
  </r>
  <r>
    <n v="368"/>
    <n v="15"/>
    <s v="F"/>
    <x v="1129"/>
    <n v="510"/>
    <s v="SSG"/>
    <s v="State Street Global Advisors"/>
    <s v="State Street Global Equity Fund"/>
    <s v="SSGE"/>
    <m/>
    <m/>
    <m/>
    <m/>
    <m/>
    <m/>
    <m/>
    <m/>
    <m/>
    <m/>
    <m/>
    <n v="368"/>
    <x v="344"/>
  </r>
  <r>
    <n v="368"/>
    <n v="5"/>
    <s v="F"/>
    <x v="1130"/>
    <n v="510"/>
    <s v="FID"/>
    <s v="Fidelity Investments Inc."/>
    <s v="Fidelity Capital &amp; Income Fund (FAGIX)"/>
    <s v="FCIF"/>
    <m/>
    <m/>
    <m/>
    <m/>
    <m/>
    <m/>
    <m/>
    <m/>
    <m/>
    <m/>
    <m/>
    <n v="368"/>
    <x v="344"/>
  </r>
  <r>
    <n v="368"/>
    <n v="15"/>
    <s v="F"/>
    <x v="1131"/>
    <n v="510"/>
    <s v="SSG"/>
    <s v="State Street Global Advisors"/>
    <s v="State Street Global Equity Fund"/>
    <s v="SSGE"/>
    <m/>
    <m/>
    <m/>
    <m/>
    <m/>
    <m/>
    <m/>
    <m/>
    <m/>
    <m/>
    <m/>
    <n v="368"/>
    <x v="344"/>
  </r>
  <r>
    <n v="369"/>
    <n v="2"/>
    <s v="F"/>
    <x v="1132"/>
    <n v="510"/>
    <s v="VGF"/>
    <s v="Vanguard Group"/>
    <s v="Vanguard High Yield Corporate Fund Investor Shares (VWEHX)"/>
    <s v="VHYCFIS"/>
    <m/>
    <m/>
    <m/>
    <m/>
    <m/>
    <m/>
    <m/>
    <m/>
    <m/>
    <m/>
    <m/>
    <n v="369"/>
    <x v="345"/>
  </r>
  <r>
    <n v="369"/>
    <n v="9"/>
    <s v="F"/>
    <x v="1133"/>
    <n v="510"/>
    <s v="JPM"/>
    <s v="JP Morgan"/>
    <s v="JPMorgan Core Bond Fund"/>
    <s v="JPMCB"/>
    <m/>
    <m/>
    <m/>
    <m/>
    <m/>
    <m/>
    <m/>
    <m/>
    <m/>
    <m/>
    <m/>
    <n v="369"/>
    <x v="345"/>
  </r>
  <r>
    <n v="369"/>
    <n v="11"/>
    <s v="F"/>
    <x v="1134"/>
    <n v="510"/>
    <s v="PMC"/>
    <s v="PIMCO"/>
    <s v="PIMCO Global Multi-Asset A"/>
    <s v="PIMCOGMA"/>
    <m/>
    <m/>
    <m/>
    <m/>
    <m/>
    <m/>
    <m/>
    <m/>
    <m/>
    <m/>
    <m/>
    <n v="369"/>
    <x v="345"/>
  </r>
  <r>
    <n v="370"/>
    <n v="2"/>
    <s v="F"/>
    <x v="1135"/>
    <n v="510"/>
    <s v="VGF"/>
    <s v="Vanguard Group"/>
    <s v="Vanguard High Yield Corporate Fund Investor Shares (VWEHX)"/>
    <s v="VHYCFIS"/>
    <m/>
    <m/>
    <m/>
    <m/>
    <m/>
    <m/>
    <m/>
    <m/>
    <m/>
    <m/>
    <m/>
    <n v="370"/>
    <x v="346"/>
  </r>
  <r>
    <n v="370"/>
    <n v="10"/>
    <s v="F"/>
    <x v="1136"/>
    <n v="510"/>
    <s v="PMC"/>
    <s v="PIMCO"/>
    <s v="PIMCO Global Multi-Asset A"/>
    <s v="PIMCOGMA"/>
    <m/>
    <m/>
    <m/>
    <m/>
    <m/>
    <m/>
    <m/>
    <m/>
    <m/>
    <m/>
    <m/>
    <n v="370"/>
    <x v="346"/>
  </r>
  <r>
    <n v="370"/>
    <n v="3"/>
    <s v="F"/>
    <x v="1137"/>
    <n v="510"/>
    <s v="BRF"/>
    <s v="BlackRock Funds"/>
    <s v="BlackRock High Yield Bond Fund (BHYIX)"/>
    <s v="BRHYBF"/>
    <m/>
    <m/>
    <m/>
    <m/>
    <m/>
    <m/>
    <m/>
    <m/>
    <m/>
    <m/>
    <m/>
    <n v="370"/>
    <x v="346"/>
  </r>
  <r>
    <n v="370"/>
    <n v="13"/>
    <s v="F"/>
    <x v="1138"/>
    <n v="510"/>
    <s v="SSG"/>
    <s v="State Street Global Advisors"/>
    <s v="State Street Global Equity Fund"/>
    <s v="SSGE"/>
    <m/>
    <m/>
    <m/>
    <m/>
    <m/>
    <m/>
    <m/>
    <m/>
    <m/>
    <m/>
    <m/>
    <n v="370"/>
    <x v="346"/>
  </r>
  <r>
    <n v="371"/>
    <n v="3"/>
    <s v="F"/>
    <x v="1139"/>
    <n v="510"/>
    <s v="BRF"/>
    <s v="BlackRock Funds"/>
    <s v="BlackRock High Yield Bond Fund (BHYIX)"/>
    <s v="BRHYBF"/>
    <m/>
    <m/>
    <m/>
    <m/>
    <m/>
    <m/>
    <m/>
    <m/>
    <m/>
    <m/>
    <m/>
    <n v="371"/>
    <x v="347"/>
  </r>
  <r>
    <n v="371"/>
    <n v="12"/>
    <s v="F"/>
    <x v="1140"/>
    <n v="510"/>
    <s v="CHS"/>
    <s v="Charles Schwab"/>
    <s v="Schwab Small-Cap Equity Fund"/>
    <s v="SSCE"/>
    <m/>
    <m/>
    <m/>
    <m/>
    <m/>
    <m/>
    <m/>
    <m/>
    <m/>
    <m/>
    <m/>
    <n v="371"/>
    <x v="347"/>
  </r>
  <r>
    <n v="371"/>
    <n v="7"/>
    <s v="F"/>
    <x v="1141"/>
    <n v="510"/>
    <s v="PMC"/>
    <s v="PIMCO"/>
    <s v="PIMCO Global Multi-Asset A"/>
    <s v="PIMCOGMA"/>
    <m/>
    <m/>
    <m/>
    <m/>
    <m/>
    <m/>
    <m/>
    <m/>
    <m/>
    <m/>
    <m/>
    <n v="371"/>
    <x v="347"/>
  </r>
  <r>
    <n v="372"/>
    <n v="5"/>
    <s v="F"/>
    <x v="1142"/>
    <n v="510"/>
    <s v="FID"/>
    <s v="Fidelity Investments Inc."/>
    <s v="Fidelity Capital &amp; Income Fund (FAGIX)"/>
    <s v="FCIF"/>
    <m/>
    <m/>
    <m/>
    <m/>
    <m/>
    <m/>
    <m/>
    <m/>
    <m/>
    <m/>
    <m/>
    <n v="372"/>
    <x v="348"/>
  </r>
  <r>
    <n v="372"/>
    <n v="9"/>
    <s v="F"/>
    <x v="1143"/>
    <n v="510"/>
    <s v="JPM"/>
    <s v="JP Morgan"/>
    <s v="JPMorgan Core Bond Fund"/>
    <s v="JPMCB"/>
    <m/>
    <m/>
    <m/>
    <m/>
    <m/>
    <m/>
    <m/>
    <m/>
    <m/>
    <m/>
    <m/>
    <n v="372"/>
    <x v="348"/>
  </r>
  <r>
    <n v="373"/>
    <n v="11"/>
    <s v="F"/>
    <x v="1144"/>
    <n v="510"/>
    <s v="PMC"/>
    <s v="PIMCO"/>
    <s v="PIMCO Global Multi-Asset A"/>
    <s v="PIMCOGMA"/>
    <m/>
    <m/>
    <m/>
    <m/>
    <m/>
    <m/>
    <m/>
    <m/>
    <m/>
    <m/>
    <m/>
    <n v="373"/>
    <x v="349"/>
  </r>
  <r>
    <n v="373"/>
    <n v="11"/>
    <s v="F"/>
    <x v="1145"/>
    <n v="510"/>
    <s v="PMC"/>
    <s v="PIMCO"/>
    <s v="PIMCO Global Multi-Asset A"/>
    <s v="PIMCOGMA"/>
    <m/>
    <m/>
    <m/>
    <m/>
    <m/>
    <m/>
    <m/>
    <m/>
    <m/>
    <m/>
    <m/>
    <n v="373"/>
    <x v="349"/>
  </r>
  <r>
    <n v="374"/>
    <n v="9"/>
    <s v="F"/>
    <x v="1146"/>
    <n v="510"/>
    <s v="JPM"/>
    <s v="JP Morgan"/>
    <s v="JPMorgan Core Bond Fund"/>
    <s v="JPMCB"/>
    <m/>
    <m/>
    <m/>
    <m/>
    <m/>
    <m/>
    <m/>
    <m/>
    <m/>
    <m/>
    <m/>
    <n v="374"/>
    <x v="350"/>
  </r>
  <r>
    <n v="374"/>
    <n v="14"/>
    <s v="F"/>
    <x v="1147"/>
    <n v="510"/>
    <s v="SSG"/>
    <s v="State Street Global Advisors"/>
    <s v="State Street Global Equity Fund"/>
    <s v="SSGE"/>
    <m/>
    <m/>
    <m/>
    <m/>
    <m/>
    <m/>
    <m/>
    <m/>
    <m/>
    <m/>
    <m/>
    <n v="374"/>
    <x v="350"/>
  </r>
  <r>
    <n v="374"/>
    <n v="3"/>
    <s v="F"/>
    <x v="1148"/>
    <n v="510"/>
    <s v="BRF"/>
    <s v="BlackRock Funds"/>
    <s v="BlackRock High Yield Bond Fund (BHYIX)"/>
    <s v="BRHYBF"/>
    <m/>
    <m/>
    <m/>
    <m/>
    <m/>
    <m/>
    <m/>
    <m/>
    <m/>
    <m/>
    <m/>
    <n v="374"/>
    <x v="350"/>
  </r>
  <r>
    <n v="374"/>
    <n v="2"/>
    <s v="F"/>
    <x v="1149"/>
    <n v="510"/>
    <s v="VGF"/>
    <s v="Vanguard Group"/>
    <s v="Vanguard High Yield Corporate Fund Investor Shares (VWEHX)"/>
    <s v="VHYCFIS"/>
    <m/>
    <m/>
    <m/>
    <m/>
    <m/>
    <m/>
    <m/>
    <m/>
    <m/>
    <m/>
    <m/>
    <n v="374"/>
    <x v="350"/>
  </r>
  <r>
    <n v="374"/>
    <n v="2"/>
    <s v="F"/>
    <x v="1150"/>
    <n v="510"/>
    <s v="VGF"/>
    <s v="Vanguard Group"/>
    <s v="Vanguard High Yield Corporate Fund Investor Shares (VWEHX)"/>
    <s v="VHYCFIS"/>
    <m/>
    <m/>
    <m/>
    <m/>
    <m/>
    <m/>
    <m/>
    <m/>
    <m/>
    <m/>
    <m/>
    <n v="374"/>
    <x v="350"/>
  </r>
  <r>
    <n v="374"/>
    <n v="12"/>
    <s v="F"/>
    <x v="1151"/>
    <n v="510"/>
    <s v="CHS"/>
    <s v="Charles Schwab"/>
    <s v="Schwab Small-Cap Equity Fund"/>
    <s v="SSCE"/>
    <m/>
    <m/>
    <m/>
    <m/>
    <m/>
    <m/>
    <m/>
    <m/>
    <m/>
    <m/>
    <m/>
    <n v="374"/>
    <x v="350"/>
  </r>
  <r>
    <n v="374"/>
    <n v="15"/>
    <s v="F"/>
    <x v="1152"/>
    <n v="510"/>
    <s v="SSG"/>
    <s v="State Street Global Advisors"/>
    <s v="State Street Global Equity Fund"/>
    <s v="SSGE"/>
    <m/>
    <m/>
    <m/>
    <m/>
    <m/>
    <m/>
    <m/>
    <m/>
    <m/>
    <m/>
    <m/>
    <n v="374"/>
    <x v="350"/>
  </r>
  <r>
    <n v="375"/>
    <n v="15"/>
    <s v="F"/>
    <x v="1153"/>
    <n v="510"/>
    <s v="SSG"/>
    <s v="State Street Global Advisors"/>
    <s v="State Street Global Equity Fund"/>
    <s v="SSGE"/>
    <m/>
    <m/>
    <m/>
    <m/>
    <m/>
    <m/>
    <m/>
    <m/>
    <m/>
    <m/>
    <m/>
    <n v="375"/>
    <x v="351"/>
  </r>
  <r>
    <n v="375"/>
    <n v="12"/>
    <s v="F"/>
    <x v="1154"/>
    <n v="510"/>
    <s v="CHS"/>
    <s v="Charles Schwab"/>
    <s v="Schwab Small-Cap Equity Fund"/>
    <s v="SSCE"/>
    <m/>
    <m/>
    <m/>
    <m/>
    <m/>
    <m/>
    <m/>
    <m/>
    <m/>
    <m/>
    <m/>
    <n v="375"/>
    <x v="351"/>
  </r>
  <r>
    <n v="375"/>
    <n v="4"/>
    <s v="F"/>
    <x v="1155"/>
    <n v="510"/>
    <s v="VGF"/>
    <s v="Vanguard Group"/>
    <s v="Vanguard High Yield Corporate Fund Investor Shares (VWEHX)"/>
    <s v="VHYCFIS"/>
    <m/>
    <m/>
    <m/>
    <m/>
    <m/>
    <m/>
    <m/>
    <m/>
    <m/>
    <m/>
    <m/>
    <n v="375"/>
    <x v="351"/>
  </r>
  <r>
    <n v="375"/>
    <n v="11"/>
    <s v="F"/>
    <x v="1156"/>
    <n v="510"/>
    <s v="PMC"/>
    <s v="PIMCO"/>
    <s v="PIMCO Global Multi-Asset A"/>
    <s v="PIMCOGMA"/>
    <m/>
    <m/>
    <m/>
    <m/>
    <m/>
    <m/>
    <m/>
    <m/>
    <m/>
    <m/>
    <m/>
    <n v="375"/>
    <x v="351"/>
  </r>
  <r>
    <n v="375"/>
    <n v="9"/>
    <s v="F"/>
    <x v="1157"/>
    <n v="510"/>
    <s v="JPM"/>
    <s v="JP Morgan"/>
    <s v="JPMorgan Core Bond Fund"/>
    <s v="JPMCB"/>
    <m/>
    <m/>
    <m/>
    <m/>
    <m/>
    <m/>
    <m/>
    <m/>
    <m/>
    <m/>
    <m/>
    <n v="375"/>
    <x v="351"/>
  </r>
  <r>
    <n v="376"/>
    <n v="5"/>
    <s v="F"/>
    <x v="1158"/>
    <n v="510"/>
    <s v="FID"/>
    <s v="Fidelity Investments Inc."/>
    <s v="Fidelity Capital &amp; Income Fund (FAGIX)"/>
    <s v="FCIF"/>
    <m/>
    <m/>
    <m/>
    <m/>
    <m/>
    <m/>
    <m/>
    <m/>
    <m/>
    <m/>
    <m/>
    <n v="376"/>
    <x v="352"/>
  </r>
  <r>
    <n v="376"/>
    <n v="3"/>
    <s v="F"/>
    <x v="1159"/>
    <n v="510"/>
    <s v="BRF"/>
    <s v="BlackRock Funds"/>
    <s v="BlackRock High Yield Bond Fund (BHYIX)"/>
    <s v="BRHYBF"/>
    <m/>
    <m/>
    <m/>
    <m/>
    <m/>
    <m/>
    <m/>
    <m/>
    <m/>
    <m/>
    <m/>
    <n v="376"/>
    <x v="352"/>
  </r>
  <r>
    <n v="376"/>
    <n v="7"/>
    <s v="F"/>
    <x v="1160"/>
    <n v="510"/>
    <s v="PMC"/>
    <s v="PIMCO"/>
    <s v="PIMCO Global Multi-Asset A"/>
    <s v="PIMCOGMA"/>
    <m/>
    <m/>
    <m/>
    <m/>
    <m/>
    <m/>
    <m/>
    <m/>
    <m/>
    <m/>
    <m/>
    <n v="376"/>
    <x v="352"/>
  </r>
  <r>
    <n v="376"/>
    <n v="14"/>
    <s v="F"/>
    <x v="1161"/>
    <n v="510"/>
    <s v="SSG"/>
    <s v="State Street Global Advisors"/>
    <s v="State Street Global Equity Fund"/>
    <s v="SSGE"/>
    <m/>
    <m/>
    <m/>
    <m/>
    <m/>
    <m/>
    <m/>
    <m/>
    <m/>
    <m/>
    <m/>
    <n v="376"/>
    <x v="352"/>
  </r>
  <r>
    <n v="376"/>
    <n v="8"/>
    <s v="F"/>
    <x v="1162"/>
    <n v="510"/>
    <s v="FID"/>
    <s v="Fidelity Investments Inc."/>
    <s v="Fidelity Capital &amp; Income Fund (FAGIX)"/>
    <s v="FCIF"/>
    <m/>
    <m/>
    <m/>
    <m/>
    <m/>
    <m/>
    <m/>
    <m/>
    <m/>
    <m/>
    <m/>
    <n v="376"/>
    <x v="352"/>
  </r>
  <r>
    <n v="377"/>
    <n v="15"/>
    <s v="F"/>
    <x v="1163"/>
    <n v="510"/>
    <s v="SSG"/>
    <s v="State Street Global Advisors"/>
    <s v="State Street Global Equity Fund"/>
    <s v="SSGE"/>
    <m/>
    <m/>
    <m/>
    <m/>
    <m/>
    <m/>
    <m/>
    <m/>
    <m/>
    <m/>
    <m/>
    <n v="377"/>
    <x v="353"/>
  </r>
  <r>
    <n v="378"/>
    <n v="3"/>
    <s v="F"/>
    <x v="1164"/>
    <n v="510"/>
    <s v="BRF"/>
    <s v="BlackRock Funds"/>
    <s v="BlackRock High Yield Bond Fund (BHYIX)"/>
    <s v="BRHYBF"/>
    <m/>
    <m/>
    <m/>
    <m/>
    <m/>
    <m/>
    <m/>
    <m/>
    <m/>
    <m/>
    <m/>
    <n v="378"/>
    <x v="354"/>
  </r>
  <r>
    <n v="378"/>
    <n v="3"/>
    <s v="F"/>
    <x v="1165"/>
    <n v="510"/>
    <s v="BRF"/>
    <s v="BlackRock Funds"/>
    <s v="BlackRock High Yield Bond Fund (BHYIX)"/>
    <s v="BRHYBF"/>
    <m/>
    <m/>
    <m/>
    <m/>
    <m/>
    <m/>
    <m/>
    <m/>
    <m/>
    <m/>
    <m/>
    <n v="378"/>
    <x v="354"/>
  </r>
  <r>
    <n v="378"/>
    <n v="10"/>
    <s v="F"/>
    <x v="1166"/>
    <n v="510"/>
    <s v="PMC"/>
    <s v="PIMCO"/>
    <s v="PIMCO Global Multi-Asset A"/>
    <s v="PIMCOGMA"/>
    <m/>
    <m/>
    <m/>
    <m/>
    <m/>
    <m/>
    <m/>
    <m/>
    <m/>
    <m/>
    <m/>
    <n v="378"/>
    <x v="354"/>
  </r>
  <r>
    <n v="378"/>
    <n v="16"/>
    <s v="F"/>
    <x v="1167"/>
    <n v="510"/>
    <s v="AMF"/>
    <s v="American Funds"/>
    <s v="American Funds Tax-Advtg Gr &amp; Inc"/>
    <s v="AFTAG"/>
    <m/>
    <m/>
    <m/>
    <m/>
    <m/>
    <m/>
    <m/>
    <m/>
    <m/>
    <m/>
    <m/>
    <n v="378"/>
    <x v="354"/>
  </r>
  <r>
    <n v="378"/>
    <n v="7"/>
    <s v="F"/>
    <x v="1168"/>
    <n v="510"/>
    <s v="PMC"/>
    <s v="PIMCO"/>
    <s v="PIMCO Global Multi-Asset A"/>
    <s v="PIMCOGMA"/>
    <m/>
    <m/>
    <m/>
    <m/>
    <m/>
    <m/>
    <m/>
    <m/>
    <m/>
    <m/>
    <m/>
    <n v="378"/>
    <x v="354"/>
  </r>
  <r>
    <n v="379"/>
    <n v="13"/>
    <s v="F"/>
    <x v="1169"/>
    <n v="510"/>
    <s v="SSG"/>
    <s v="State Street Global Advisors"/>
    <s v="State Street Global Equity Fund"/>
    <s v="SSGE"/>
    <m/>
    <m/>
    <m/>
    <m/>
    <m/>
    <m/>
    <m/>
    <m/>
    <m/>
    <m/>
    <m/>
    <n v="379"/>
    <x v="355"/>
  </r>
  <r>
    <n v="379"/>
    <n v="1"/>
    <s v="F"/>
    <x v="1170"/>
    <n v="510"/>
    <s v="BRF"/>
    <s v="BlackRock Funds"/>
    <s v="BlackRock High Yield Bond Fund (BHYIX)"/>
    <s v="BRHYBF"/>
    <m/>
    <m/>
    <m/>
    <m/>
    <m/>
    <m/>
    <m/>
    <m/>
    <m/>
    <m/>
    <m/>
    <n v="379"/>
    <x v="355"/>
  </r>
  <r>
    <n v="379"/>
    <n v="9"/>
    <s v="F"/>
    <x v="1171"/>
    <n v="510"/>
    <s v="JPM"/>
    <s v="JP Morgan"/>
    <s v="JPMorgan Core Bond Fund"/>
    <s v="JPMCB"/>
    <m/>
    <m/>
    <m/>
    <m/>
    <m/>
    <m/>
    <m/>
    <m/>
    <m/>
    <m/>
    <m/>
    <n v="379"/>
    <x v="355"/>
  </r>
  <r>
    <n v="380"/>
    <n v="10"/>
    <s v="F"/>
    <x v="1172"/>
    <n v="510"/>
    <s v="PMC"/>
    <s v="PIMCO"/>
    <s v="PIMCO Global Multi-Asset A"/>
    <s v="PIMCOGMA"/>
    <m/>
    <m/>
    <m/>
    <m/>
    <m/>
    <m/>
    <m/>
    <m/>
    <m/>
    <m/>
    <m/>
    <n v="380"/>
    <x v="356"/>
  </r>
  <r>
    <n v="380"/>
    <n v="16"/>
    <s v="F"/>
    <x v="1173"/>
    <n v="510"/>
    <s v="AMF"/>
    <s v="American Funds"/>
    <s v="American Funds Tax-Advtg Gr &amp; Inc"/>
    <s v="AFTAG"/>
    <m/>
    <m/>
    <m/>
    <m/>
    <m/>
    <m/>
    <m/>
    <m/>
    <m/>
    <m/>
    <m/>
    <n v="380"/>
    <x v="356"/>
  </r>
  <r>
    <n v="381"/>
    <n v="15"/>
    <s v="F"/>
    <x v="1174"/>
    <n v="510"/>
    <s v="SSG"/>
    <s v="State Street Global Advisors"/>
    <s v="State Street Global Equity Fund"/>
    <s v="SSGE"/>
    <m/>
    <m/>
    <m/>
    <m/>
    <m/>
    <m/>
    <m/>
    <m/>
    <m/>
    <m/>
    <m/>
    <n v="381"/>
    <x v="357"/>
  </r>
  <r>
    <n v="381"/>
    <n v="16"/>
    <s v="F"/>
    <x v="1175"/>
    <n v="510"/>
    <s v="AMF"/>
    <s v="American Funds"/>
    <s v="American Funds Tax-Advtg Gr &amp; Inc"/>
    <s v="AFTAG"/>
    <m/>
    <m/>
    <m/>
    <m/>
    <m/>
    <m/>
    <m/>
    <m/>
    <m/>
    <m/>
    <m/>
    <n v="381"/>
    <x v="357"/>
  </r>
  <r>
    <n v="382"/>
    <n v="4"/>
    <s v="F"/>
    <x v="1176"/>
    <n v="510"/>
    <s v="VGF"/>
    <s v="Vanguard Group"/>
    <s v="Vanguard High Yield Corporate Fund Investor Shares (VWEHX)"/>
    <s v="VHYCFIS"/>
    <m/>
    <m/>
    <m/>
    <m/>
    <m/>
    <m/>
    <m/>
    <m/>
    <m/>
    <m/>
    <m/>
    <n v="382"/>
    <x v="358"/>
  </r>
  <r>
    <n v="382"/>
    <n v="2"/>
    <s v="F"/>
    <x v="1177"/>
    <n v="510"/>
    <s v="VGF"/>
    <s v="Vanguard Group"/>
    <s v="Vanguard High Yield Corporate Fund Investor Shares (VWEHX)"/>
    <s v="VHYCFIS"/>
    <m/>
    <m/>
    <m/>
    <m/>
    <m/>
    <m/>
    <m/>
    <m/>
    <m/>
    <m/>
    <m/>
    <n v="382"/>
    <x v="358"/>
  </r>
  <r>
    <n v="383"/>
    <n v="5"/>
    <s v="F"/>
    <x v="1178"/>
    <n v="510"/>
    <s v="FID"/>
    <s v="Fidelity Investments Inc."/>
    <s v="Fidelity Capital &amp; Income Fund (FAGIX)"/>
    <s v="FCIF"/>
    <m/>
    <m/>
    <m/>
    <m/>
    <m/>
    <m/>
    <m/>
    <m/>
    <m/>
    <m/>
    <m/>
    <n v="383"/>
    <x v="359"/>
  </r>
  <r>
    <n v="383"/>
    <n v="9"/>
    <s v="F"/>
    <x v="1179"/>
    <n v="510"/>
    <s v="JPM"/>
    <s v="JP Morgan"/>
    <s v="JPMorgan Core Bond Fund"/>
    <s v="JPMCB"/>
    <m/>
    <m/>
    <m/>
    <m/>
    <m/>
    <m/>
    <m/>
    <m/>
    <m/>
    <m/>
    <m/>
    <n v="383"/>
    <x v="359"/>
  </r>
  <r>
    <n v="384"/>
    <n v="12"/>
    <s v="F"/>
    <x v="1180"/>
    <n v="510"/>
    <s v="CHS"/>
    <s v="Charles Schwab"/>
    <s v="Schwab Small-Cap Equity Fund"/>
    <s v="SSCE"/>
    <m/>
    <m/>
    <m/>
    <m/>
    <m/>
    <m/>
    <m/>
    <m/>
    <m/>
    <m/>
    <m/>
    <n v="384"/>
    <x v="360"/>
  </r>
  <r>
    <n v="384"/>
    <n v="16"/>
    <s v="F"/>
    <x v="1181"/>
    <n v="510"/>
    <s v="AMF"/>
    <s v="American Funds"/>
    <s v="American Funds Tax-Advtg Gr &amp; Inc"/>
    <s v="AFTAG"/>
    <m/>
    <m/>
    <m/>
    <m/>
    <m/>
    <m/>
    <m/>
    <m/>
    <m/>
    <m/>
    <m/>
    <n v="384"/>
    <x v="360"/>
  </r>
  <r>
    <n v="386"/>
    <n v="11"/>
    <s v="F"/>
    <x v="1182"/>
    <n v="510"/>
    <s v="PMC"/>
    <s v="PIMCO"/>
    <s v="PIMCO Global Multi-Asset A"/>
    <s v="PIMCOGMA"/>
    <m/>
    <m/>
    <m/>
    <m/>
    <m/>
    <m/>
    <m/>
    <m/>
    <m/>
    <m/>
    <m/>
    <n v="386"/>
    <x v="361"/>
  </r>
  <r>
    <n v="387"/>
    <n v="9"/>
    <s v="F"/>
    <x v="1183"/>
    <n v="510"/>
    <s v="JPM"/>
    <s v="JP Morgan"/>
    <s v="JPMorgan Core Bond Fund"/>
    <s v="JPMCB"/>
    <m/>
    <m/>
    <m/>
    <m/>
    <m/>
    <m/>
    <m/>
    <m/>
    <m/>
    <m/>
    <m/>
    <n v="387"/>
    <x v="362"/>
  </r>
  <r>
    <n v="387"/>
    <n v="8"/>
    <s v="F"/>
    <x v="1184"/>
    <n v="510"/>
    <s v="FID"/>
    <s v="Fidelity Investments Inc."/>
    <s v="Fidelity Capital &amp; Income Fund (FAGIX)"/>
    <s v="FCIF"/>
    <m/>
    <m/>
    <m/>
    <m/>
    <m/>
    <m/>
    <m/>
    <m/>
    <m/>
    <m/>
    <m/>
    <n v="387"/>
    <x v="362"/>
  </r>
  <r>
    <n v="388"/>
    <n v="7"/>
    <s v="F"/>
    <x v="1185"/>
    <n v="510"/>
    <s v="PMC"/>
    <s v="PIMCO"/>
    <s v="PIMCO Global Multi-Asset A"/>
    <s v="PIMCOGMA"/>
    <m/>
    <m/>
    <m/>
    <m/>
    <m/>
    <m/>
    <m/>
    <m/>
    <m/>
    <m/>
    <m/>
    <n v="388"/>
    <x v="363"/>
  </r>
  <r>
    <n v="388"/>
    <n v="10"/>
    <s v="F"/>
    <x v="1186"/>
    <n v="510"/>
    <s v="PMC"/>
    <s v="PIMCO"/>
    <s v="PIMCO Global Multi-Asset A"/>
    <s v="PIMCOGMA"/>
    <m/>
    <m/>
    <m/>
    <m/>
    <m/>
    <m/>
    <m/>
    <m/>
    <m/>
    <m/>
    <m/>
    <n v="388"/>
    <x v="363"/>
  </r>
  <r>
    <n v="388"/>
    <n v="14"/>
    <s v="F"/>
    <x v="1187"/>
    <n v="510"/>
    <s v="SSG"/>
    <s v="State Street Global Advisors"/>
    <s v="State Street Global Equity Fund"/>
    <s v="SSGE"/>
    <m/>
    <m/>
    <m/>
    <m/>
    <m/>
    <m/>
    <m/>
    <m/>
    <m/>
    <m/>
    <m/>
    <n v="388"/>
    <x v="363"/>
  </r>
  <r>
    <n v="388"/>
    <n v="12"/>
    <s v="F"/>
    <x v="1188"/>
    <n v="510"/>
    <s v="CHS"/>
    <s v="Charles Schwab"/>
    <s v="Schwab Small-Cap Equity Fund"/>
    <s v="SSCE"/>
    <m/>
    <m/>
    <m/>
    <m/>
    <m/>
    <m/>
    <m/>
    <m/>
    <m/>
    <m/>
    <m/>
    <n v="388"/>
    <x v="363"/>
  </r>
  <r>
    <n v="389"/>
    <n v="8"/>
    <s v="F"/>
    <x v="1189"/>
    <n v="510"/>
    <s v="FID"/>
    <s v="Fidelity Investments Inc."/>
    <s v="Fidelity Capital &amp; Income Fund (FAGIX)"/>
    <s v="FCIF"/>
    <m/>
    <m/>
    <m/>
    <m/>
    <m/>
    <m/>
    <m/>
    <m/>
    <m/>
    <m/>
    <m/>
    <n v="389"/>
    <x v="364"/>
  </r>
  <r>
    <n v="389"/>
    <n v="6"/>
    <s v="F"/>
    <x v="1190"/>
    <n v="510"/>
    <s v="JPM"/>
    <s v="JP Morgan"/>
    <s v="JPMorgan Core Bond Fund"/>
    <s v="JPMCB"/>
    <m/>
    <m/>
    <m/>
    <m/>
    <m/>
    <m/>
    <m/>
    <m/>
    <m/>
    <m/>
    <m/>
    <n v="389"/>
    <x v="364"/>
  </r>
  <r>
    <n v="389"/>
    <n v="15"/>
    <s v="F"/>
    <x v="1191"/>
    <n v="510"/>
    <s v="SSG"/>
    <s v="State Street Global Advisors"/>
    <s v="State Street Global Equity Fund"/>
    <s v="SSGE"/>
    <m/>
    <m/>
    <m/>
    <m/>
    <m/>
    <m/>
    <m/>
    <m/>
    <m/>
    <m/>
    <m/>
    <n v="389"/>
    <x v="364"/>
  </r>
  <r>
    <n v="390"/>
    <n v="12"/>
    <s v="F"/>
    <x v="1192"/>
    <n v="510"/>
    <s v="CHS"/>
    <s v="Charles Schwab"/>
    <s v="Schwab Small-Cap Equity Fund"/>
    <s v="SSCE"/>
    <m/>
    <m/>
    <m/>
    <m/>
    <m/>
    <m/>
    <m/>
    <m/>
    <m/>
    <m/>
    <m/>
    <n v="390"/>
    <x v="365"/>
  </r>
  <r>
    <n v="390"/>
    <n v="6"/>
    <s v="F"/>
    <x v="1193"/>
    <n v="510"/>
    <s v="JPM"/>
    <s v="JP Morgan"/>
    <s v="JPMorgan Core Bond Fund"/>
    <s v="JPMCB"/>
    <m/>
    <m/>
    <m/>
    <m/>
    <m/>
    <m/>
    <m/>
    <m/>
    <m/>
    <m/>
    <m/>
    <n v="390"/>
    <x v="365"/>
  </r>
  <r>
    <n v="391"/>
    <n v="14"/>
    <s v="F"/>
    <x v="1194"/>
    <n v="510"/>
    <s v="SSG"/>
    <s v="State Street Global Advisors"/>
    <s v="State Street Global Equity Fund"/>
    <s v="SSGE"/>
    <m/>
    <m/>
    <m/>
    <m/>
    <m/>
    <m/>
    <m/>
    <m/>
    <m/>
    <m/>
    <m/>
    <n v="391"/>
    <x v="366"/>
  </r>
  <r>
    <n v="391"/>
    <n v="11"/>
    <s v="F"/>
    <x v="1195"/>
    <n v="510"/>
    <s v="PMC"/>
    <s v="PIMCO"/>
    <s v="PIMCO Global Multi-Asset A"/>
    <s v="PIMCOGMA"/>
    <m/>
    <m/>
    <m/>
    <m/>
    <m/>
    <m/>
    <m/>
    <m/>
    <m/>
    <m/>
    <m/>
    <n v="391"/>
    <x v="366"/>
  </r>
  <r>
    <n v="392"/>
    <n v="16"/>
    <s v="F"/>
    <x v="1196"/>
    <n v="510"/>
    <s v="AMF"/>
    <s v="American Funds"/>
    <s v="American Funds Tax-Advtg Gr &amp; Inc"/>
    <s v="AFTAG"/>
    <m/>
    <m/>
    <m/>
    <m/>
    <m/>
    <m/>
    <m/>
    <m/>
    <m/>
    <m/>
    <m/>
    <n v="392"/>
    <x v="367"/>
  </r>
  <r>
    <n v="393"/>
    <n v="9"/>
    <s v="F"/>
    <x v="1197"/>
    <n v="510"/>
    <s v="JPM"/>
    <s v="JP Morgan"/>
    <s v="JPMorgan Core Bond Fund"/>
    <s v="JPMCB"/>
    <m/>
    <m/>
    <m/>
    <m/>
    <m/>
    <m/>
    <m/>
    <m/>
    <m/>
    <m/>
    <m/>
    <n v="393"/>
    <x v="368"/>
  </r>
  <r>
    <n v="393"/>
    <n v="12"/>
    <s v="F"/>
    <x v="1198"/>
    <n v="510"/>
    <s v="CHS"/>
    <s v="Charles Schwab"/>
    <s v="Schwab Small-Cap Equity Fund"/>
    <s v="SSCE"/>
    <m/>
    <m/>
    <m/>
    <m/>
    <m/>
    <m/>
    <m/>
    <m/>
    <m/>
    <m/>
    <m/>
    <n v="393"/>
    <x v="368"/>
  </r>
  <r>
    <n v="393"/>
    <n v="1"/>
    <s v="F"/>
    <x v="1199"/>
    <n v="510"/>
    <s v="BRF"/>
    <s v="BlackRock Funds"/>
    <s v="BlackRock High Yield Bond Fund (BHYIX)"/>
    <s v="BRHYBF"/>
    <m/>
    <m/>
    <m/>
    <m/>
    <m/>
    <m/>
    <m/>
    <m/>
    <m/>
    <m/>
    <m/>
    <n v="393"/>
    <x v="368"/>
  </r>
  <r>
    <n v="393"/>
    <n v="9"/>
    <s v="F"/>
    <x v="1200"/>
    <n v="510"/>
    <s v="JPM"/>
    <s v="JP Morgan"/>
    <s v="JPMorgan Core Bond Fund"/>
    <s v="JPMCB"/>
    <m/>
    <m/>
    <m/>
    <m/>
    <m/>
    <m/>
    <m/>
    <m/>
    <m/>
    <m/>
    <m/>
    <n v="393"/>
    <x v="368"/>
  </r>
  <r>
    <n v="394"/>
    <n v="5"/>
    <s v="F"/>
    <x v="1201"/>
    <n v="510"/>
    <s v="FID"/>
    <s v="Fidelity Investments Inc."/>
    <s v="Fidelity Capital &amp; Income Fund (FAGIX)"/>
    <s v="FCIF"/>
    <m/>
    <m/>
    <m/>
    <m/>
    <m/>
    <m/>
    <m/>
    <m/>
    <m/>
    <m/>
    <m/>
    <n v="394"/>
    <x v="369"/>
  </r>
  <r>
    <n v="394"/>
    <n v="13"/>
    <s v="F"/>
    <x v="1202"/>
    <n v="510"/>
    <s v="SSG"/>
    <s v="State Street Global Advisors"/>
    <s v="State Street Global Equity Fund"/>
    <s v="SSGE"/>
    <m/>
    <m/>
    <m/>
    <m/>
    <m/>
    <m/>
    <m/>
    <m/>
    <m/>
    <m/>
    <m/>
    <n v="394"/>
    <x v="369"/>
  </r>
  <r>
    <n v="395"/>
    <n v="13"/>
    <s v="F"/>
    <x v="1203"/>
    <n v="510"/>
    <s v="SSG"/>
    <s v="State Street Global Advisors"/>
    <s v="State Street Global Equity Fund"/>
    <s v="SSGE"/>
    <m/>
    <m/>
    <m/>
    <m/>
    <m/>
    <m/>
    <m/>
    <m/>
    <m/>
    <m/>
    <m/>
    <n v="395"/>
    <x v="370"/>
  </r>
  <r>
    <n v="395"/>
    <n v="2"/>
    <s v="F"/>
    <x v="1204"/>
    <n v="510"/>
    <s v="VGF"/>
    <s v="Vanguard Group"/>
    <s v="Vanguard High Yield Corporate Fund Investor Shares (VWEHX)"/>
    <s v="VHYCFIS"/>
    <m/>
    <m/>
    <m/>
    <m/>
    <m/>
    <m/>
    <m/>
    <m/>
    <m/>
    <m/>
    <m/>
    <n v="395"/>
    <x v="370"/>
  </r>
  <r>
    <n v="395"/>
    <n v="4"/>
    <s v="F"/>
    <x v="1205"/>
    <n v="510"/>
    <s v="VGF"/>
    <s v="Vanguard Group"/>
    <s v="Vanguard High Yield Corporate Fund Investor Shares (VWEHX)"/>
    <s v="VHYCFIS"/>
    <m/>
    <m/>
    <m/>
    <m/>
    <m/>
    <m/>
    <m/>
    <m/>
    <m/>
    <m/>
    <m/>
    <n v="395"/>
    <x v="370"/>
  </r>
  <r>
    <n v="396"/>
    <n v="12"/>
    <s v="F"/>
    <x v="1206"/>
    <n v="510"/>
    <s v="CHS"/>
    <s v="Charles Schwab"/>
    <s v="Schwab Small-Cap Equity Fund"/>
    <s v="SSCE"/>
    <m/>
    <m/>
    <m/>
    <m/>
    <m/>
    <m/>
    <m/>
    <m/>
    <m/>
    <m/>
    <m/>
    <n v="396"/>
    <x v="371"/>
  </r>
  <r>
    <n v="396"/>
    <n v="3"/>
    <s v="F"/>
    <x v="1207"/>
    <n v="510"/>
    <s v="BRF"/>
    <s v="BlackRock Funds"/>
    <s v="BlackRock High Yield Bond Fund (BHYIX)"/>
    <s v="BRHYBF"/>
    <m/>
    <m/>
    <m/>
    <m/>
    <m/>
    <m/>
    <m/>
    <m/>
    <m/>
    <m/>
    <m/>
    <n v="396"/>
    <x v="371"/>
  </r>
  <r>
    <n v="396"/>
    <n v="7"/>
    <s v="F"/>
    <x v="1208"/>
    <n v="510"/>
    <s v="PMC"/>
    <s v="PIMCO"/>
    <s v="PIMCO Global Multi-Asset A"/>
    <s v="PIMCOGMA"/>
    <m/>
    <m/>
    <m/>
    <m/>
    <m/>
    <m/>
    <m/>
    <m/>
    <m/>
    <m/>
    <m/>
    <n v="396"/>
    <x v="371"/>
  </r>
  <r>
    <n v="396"/>
    <n v="12"/>
    <s v="F"/>
    <x v="1209"/>
    <n v="510"/>
    <s v="CHS"/>
    <s v="Charles Schwab"/>
    <s v="Schwab Small-Cap Equity Fund"/>
    <s v="SSCE"/>
    <m/>
    <m/>
    <m/>
    <m/>
    <m/>
    <m/>
    <m/>
    <m/>
    <m/>
    <m/>
    <m/>
    <n v="396"/>
    <x v="371"/>
  </r>
  <r>
    <n v="397"/>
    <n v="1"/>
    <s v="F"/>
    <x v="1210"/>
    <n v="510"/>
    <s v="BRF"/>
    <s v="BlackRock Funds"/>
    <s v="BlackRock High Yield Bond Fund (BHYIX)"/>
    <s v="BRHYBF"/>
    <m/>
    <m/>
    <m/>
    <m/>
    <m/>
    <m/>
    <m/>
    <m/>
    <m/>
    <m/>
    <m/>
    <n v="397"/>
    <x v="372"/>
  </r>
  <r>
    <n v="397"/>
    <n v="14"/>
    <s v="F"/>
    <x v="1211"/>
    <n v="510"/>
    <s v="SSG"/>
    <s v="State Street Global Advisors"/>
    <s v="State Street Global Equity Fund"/>
    <s v="SSGE"/>
    <m/>
    <m/>
    <m/>
    <m/>
    <m/>
    <m/>
    <m/>
    <m/>
    <m/>
    <m/>
    <m/>
    <n v="397"/>
    <x v="372"/>
  </r>
  <r>
    <n v="397"/>
    <n v="7"/>
    <s v="F"/>
    <x v="1212"/>
    <n v="510"/>
    <s v="PMC"/>
    <s v="PIMCO"/>
    <s v="PIMCO Global Multi-Asset A"/>
    <s v="PIMCOGMA"/>
    <m/>
    <m/>
    <m/>
    <m/>
    <m/>
    <m/>
    <m/>
    <m/>
    <m/>
    <m/>
    <m/>
    <n v="397"/>
    <x v="372"/>
  </r>
  <r>
    <n v="398"/>
    <n v="15"/>
    <s v="F"/>
    <x v="1213"/>
    <n v="510"/>
    <s v="SSG"/>
    <s v="State Street Global Advisors"/>
    <s v="State Street Global Equity Fund"/>
    <s v="SSGE"/>
    <m/>
    <m/>
    <m/>
    <m/>
    <m/>
    <m/>
    <m/>
    <m/>
    <m/>
    <m/>
    <m/>
    <n v="398"/>
    <x v="373"/>
  </r>
  <r>
    <n v="398"/>
    <n v="2"/>
    <s v="F"/>
    <x v="1214"/>
    <n v="510"/>
    <s v="VGF"/>
    <s v="Vanguard Group"/>
    <s v="Vanguard High Yield Corporate Fund Investor Shares (VWEHX)"/>
    <s v="VHYCFIS"/>
    <m/>
    <m/>
    <m/>
    <m/>
    <m/>
    <m/>
    <m/>
    <m/>
    <m/>
    <m/>
    <m/>
    <n v="398"/>
    <x v="373"/>
  </r>
  <r>
    <n v="399"/>
    <n v="8"/>
    <s v="F"/>
    <x v="1215"/>
    <n v="510"/>
    <s v="FID"/>
    <s v="Fidelity Investments Inc."/>
    <s v="Fidelity Capital &amp; Income Fund (FAGIX)"/>
    <s v="FCIF"/>
    <m/>
    <m/>
    <m/>
    <m/>
    <m/>
    <m/>
    <m/>
    <m/>
    <m/>
    <m/>
    <m/>
    <n v="399"/>
    <x v="374"/>
  </r>
  <r>
    <n v="399"/>
    <n v="5"/>
    <s v="F"/>
    <x v="1216"/>
    <n v="510"/>
    <s v="FID"/>
    <s v="Fidelity Investments Inc."/>
    <s v="Fidelity Capital &amp; Income Fund (FAGIX)"/>
    <s v="FCIF"/>
    <m/>
    <m/>
    <m/>
    <m/>
    <m/>
    <m/>
    <m/>
    <m/>
    <m/>
    <m/>
    <m/>
    <n v="399"/>
    <x v="374"/>
  </r>
  <r>
    <n v="399"/>
    <n v="13"/>
    <s v="F"/>
    <x v="1217"/>
    <n v="510"/>
    <s v="SSG"/>
    <s v="State Street Global Advisors"/>
    <s v="State Street Global Equity Fund"/>
    <s v="SSGE"/>
    <m/>
    <m/>
    <m/>
    <m/>
    <m/>
    <m/>
    <m/>
    <m/>
    <m/>
    <m/>
    <m/>
    <n v="399"/>
    <x v="374"/>
  </r>
  <r>
    <n v="399"/>
    <n v="14"/>
    <s v="F"/>
    <x v="1218"/>
    <n v="510"/>
    <s v="SSG"/>
    <s v="State Street Global Advisors"/>
    <s v="State Street Global Equity Fund"/>
    <s v="SSGE"/>
    <m/>
    <m/>
    <m/>
    <m/>
    <m/>
    <m/>
    <m/>
    <m/>
    <m/>
    <m/>
    <m/>
    <n v="399"/>
    <x v="374"/>
  </r>
  <r>
    <n v="399"/>
    <n v="16"/>
    <s v="F"/>
    <x v="1219"/>
    <n v="510"/>
    <s v="AMF"/>
    <s v="American Funds"/>
    <s v="American Funds Tax-Advtg Gr &amp; Inc"/>
    <s v="AFTAG"/>
    <m/>
    <m/>
    <m/>
    <m/>
    <m/>
    <m/>
    <m/>
    <m/>
    <m/>
    <m/>
    <m/>
    <n v="399"/>
    <x v="374"/>
  </r>
  <r>
    <n v="399"/>
    <n v="15"/>
    <s v="F"/>
    <x v="1220"/>
    <n v="510"/>
    <s v="SSG"/>
    <s v="State Street Global Advisors"/>
    <s v="State Street Global Equity Fund"/>
    <s v="SSGE"/>
    <m/>
    <m/>
    <m/>
    <m/>
    <m/>
    <m/>
    <m/>
    <m/>
    <m/>
    <m/>
    <m/>
    <n v="399"/>
    <x v="374"/>
  </r>
  <r>
    <n v="399"/>
    <n v="12"/>
    <s v="F"/>
    <x v="1221"/>
    <n v="510"/>
    <s v="CHS"/>
    <s v="Charles Schwab"/>
    <s v="Schwab Small-Cap Equity Fund"/>
    <s v="SSCE"/>
    <m/>
    <m/>
    <m/>
    <m/>
    <m/>
    <m/>
    <m/>
    <m/>
    <m/>
    <m/>
    <m/>
    <n v="399"/>
    <x v="374"/>
  </r>
  <r>
    <n v="400"/>
    <n v="2"/>
    <s v="F"/>
    <x v="1222"/>
    <n v="510"/>
    <s v="VGF"/>
    <s v="Vanguard Group"/>
    <s v="Vanguard High Yield Corporate Fund Investor Shares (VWEHX)"/>
    <s v="VHYCFIS"/>
    <m/>
    <m/>
    <m/>
    <m/>
    <m/>
    <m/>
    <m/>
    <m/>
    <m/>
    <m/>
    <m/>
    <n v="400"/>
    <x v="375"/>
  </r>
  <r>
    <n v="401"/>
    <n v="13"/>
    <s v="F"/>
    <x v="1223"/>
    <n v="510"/>
    <s v="SSG"/>
    <s v="State Street Global Advisors"/>
    <s v="State Street Global Equity Fund"/>
    <s v="SSGE"/>
    <m/>
    <m/>
    <m/>
    <m/>
    <m/>
    <m/>
    <m/>
    <m/>
    <m/>
    <m/>
    <m/>
    <n v="401"/>
    <x v="376"/>
  </r>
  <r>
    <n v="401"/>
    <n v="9"/>
    <s v="F"/>
    <x v="1224"/>
    <n v="510"/>
    <s v="JPM"/>
    <s v="JP Morgan"/>
    <s v="JPMorgan Core Bond Fund"/>
    <s v="JPMCB"/>
    <m/>
    <m/>
    <m/>
    <m/>
    <m/>
    <m/>
    <m/>
    <m/>
    <m/>
    <m/>
    <m/>
    <n v="401"/>
    <x v="376"/>
  </r>
  <r>
    <n v="402"/>
    <n v="9"/>
    <s v="F"/>
    <x v="1225"/>
    <n v="510"/>
    <s v="JPM"/>
    <s v="JP Morgan"/>
    <s v="JPMorgan Core Bond Fund"/>
    <s v="JPMCB"/>
    <m/>
    <m/>
    <m/>
    <m/>
    <m/>
    <m/>
    <m/>
    <m/>
    <m/>
    <m/>
    <m/>
    <n v="402"/>
    <x v="377"/>
  </r>
  <r>
    <n v="402"/>
    <n v="7"/>
    <s v="F"/>
    <x v="1226"/>
    <n v="510"/>
    <s v="PMC"/>
    <s v="PIMCO"/>
    <s v="PIMCO Global Multi-Asset A"/>
    <s v="PIMCOGMA"/>
    <m/>
    <m/>
    <m/>
    <m/>
    <m/>
    <m/>
    <m/>
    <m/>
    <m/>
    <m/>
    <m/>
    <n v="402"/>
    <x v="377"/>
  </r>
  <r>
    <n v="402"/>
    <n v="16"/>
    <s v="F"/>
    <x v="1227"/>
    <n v="510"/>
    <s v="AMF"/>
    <s v="American Funds"/>
    <s v="American Funds Tax-Advtg Gr &amp; Inc"/>
    <s v="AFTAG"/>
    <m/>
    <m/>
    <m/>
    <m/>
    <m/>
    <m/>
    <m/>
    <m/>
    <m/>
    <m/>
    <m/>
    <n v="402"/>
    <x v="377"/>
  </r>
  <r>
    <n v="402"/>
    <n v="5"/>
    <s v="F"/>
    <x v="1228"/>
    <n v="510"/>
    <s v="FID"/>
    <s v="Fidelity Investments Inc."/>
    <s v="Fidelity Capital &amp; Income Fund (FAGIX)"/>
    <s v="FCIF"/>
    <m/>
    <m/>
    <m/>
    <m/>
    <m/>
    <m/>
    <m/>
    <m/>
    <m/>
    <m/>
    <m/>
    <n v="402"/>
    <x v="377"/>
  </r>
  <r>
    <n v="402"/>
    <n v="4"/>
    <s v="F"/>
    <x v="1229"/>
    <n v="510"/>
    <s v="VGF"/>
    <s v="Vanguard Group"/>
    <s v="Vanguard High Yield Corporate Fund Investor Shares (VWEHX)"/>
    <s v="VHYCFIS"/>
    <m/>
    <m/>
    <m/>
    <m/>
    <m/>
    <m/>
    <m/>
    <m/>
    <m/>
    <m/>
    <m/>
    <n v="402"/>
    <x v="377"/>
  </r>
  <r>
    <n v="403"/>
    <n v="14"/>
    <s v="F"/>
    <x v="1230"/>
    <n v="510"/>
    <s v="SSG"/>
    <s v="State Street Global Advisors"/>
    <s v="State Street Global Equity Fund"/>
    <s v="SSGE"/>
    <m/>
    <m/>
    <m/>
    <m/>
    <m/>
    <m/>
    <m/>
    <m/>
    <m/>
    <m/>
    <m/>
    <n v="403"/>
    <x v="378"/>
  </r>
  <r>
    <n v="403"/>
    <n v="12"/>
    <s v="F"/>
    <x v="1231"/>
    <n v="510"/>
    <s v="CHS"/>
    <s v="Charles Schwab"/>
    <s v="Schwab Small-Cap Equity Fund"/>
    <s v="SSCE"/>
    <m/>
    <m/>
    <m/>
    <m/>
    <m/>
    <m/>
    <m/>
    <m/>
    <m/>
    <m/>
    <m/>
    <n v="403"/>
    <x v="378"/>
  </r>
  <r>
    <n v="404"/>
    <n v="11"/>
    <s v="F"/>
    <x v="1232"/>
    <n v="510"/>
    <s v="PMC"/>
    <s v="PIMCO"/>
    <s v="PIMCO Global Multi-Asset A"/>
    <s v="PIMCOGMA"/>
    <m/>
    <m/>
    <m/>
    <m/>
    <m/>
    <m/>
    <m/>
    <m/>
    <m/>
    <m/>
    <m/>
    <n v="404"/>
    <x v="379"/>
  </r>
  <r>
    <n v="404"/>
    <n v="11"/>
    <s v="F"/>
    <x v="1233"/>
    <n v="510"/>
    <s v="PMC"/>
    <s v="PIMCO"/>
    <s v="PIMCO Global Multi-Asset A"/>
    <s v="PIMCOGMA"/>
    <m/>
    <m/>
    <m/>
    <m/>
    <m/>
    <m/>
    <m/>
    <m/>
    <m/>
    <m/>
    <m/>
    <n v="404"/>
    <x v="379"/>
  </r>
  <r>
    <n v="405"/>
    <n v="7"/>
    <s v="F"/>
    <x v="1234"/>
    <n v="510"/>
    <s v="PMC"/>
    <s v="PIMCO"/>
    <s v="PIMCO Global Multi-Asset A"/>
    <s v="PIMCOGMA"/>
    <m/>
    <m/>
    <m/>
    <m/>
    <m/>
    <m/>
    <m/>
    <m/>
    <m/>
    <m/>
    <m/>
    <n v="405"/>
    <x v="380"/>
  </r>
  <r>
    <n v="405"/>
    <n v="6"/>
    <s v="F"/>
    <x v="1235"/>
    <n v="510"/>
    <s v="JPM"/>
    <s v="JP Morgan"/>
    <s v="JPMorgan Core Bond Fund"/>
    <s v="JPMCB"/>
    <m/>
    <m/>
    <m/>
    <m/>
    <m/>
    <m/>
    <m/>
    <m/>
    <m/>
    <m/>
    <m/>
    <n v="405"/>
    <x v="380"/>
  </r>
  <r>
    <n v="405"/>
    <n v="13"/>
    <s v="F"/>
    <x v="1236"/>
    <n v="510"/>
    <s v="SSG"/>
    <s v="State Street Global Advisors"/>
    <s v="State Street Global Equity Fund"/>
    <s v="SSGE"/>
    <m/>
    <m/>
    <m/>
    <m/>
    <m/>
    <m/>
    <m/>
    <m/>
    <m/>
    <m/>
    <m/>
    <n v="405"/>
    <x v="380"/>
  </r>
  <r>
    <n v="405"/>
    <n v="6"/>
    <s v="F"/>
    <x v="1237"/>
    <n v="510"/>
    <s v="JPM"/>
    <s v="JP Morgan"/>
    <s v="JPMorgan Core Bond Fund"/>
    <s v="JPMCB"/>
    <m/>
    <m/>
    <m/>
    <m/>
    <m/>
    <m/>
    <m/>
    <m/>
    <m/>
    <m/>
    <m/>
    <n v="405"/>
    <x v="380"/>
  </r>
  <r>
    <n v="405"/>
    <n v="4"/>
    <s v="F"/>
    <x v="1238"/>
    <n v="510"/>
    <s v="VGF"/>
    <s v="Vanguard Group"/>
    <s v="Vanguard High Yield Corporate Fund Investor Shares (VWEHX)"/>
    <s v="VHYCFIS"/>
    <m/>
    <m/>
    <m/>
    <m/>
    <m/>
    <m/>
    <m/>
    <m/>
    <m/>
    <m/>
    <m/>
    <n v="405"/>
    <x v="380"/>
  </r>
  <r>
    <n v="406"/>
    <n v="1"/>
    <s v="F"/>
    <x v="1239"/>
    <n v="510"/>
    <s v="BRF"/>
    <s v="BlackRock Funds"/>
    <s v="BlackRock High Yield Bond Fund (BHYIX)"/>
    <s v="BRHYBF"/>
    <m/>
    <m/>
    <m/>
    <m/>
    <m/>
    <m/>
    <m/>
    <m/>
    <m/>
    <m/>
    <m/>
    <n v="406"/>
    <x v="381"/>
  </r>
  <r>
    <n v="406"/>
    <n v="15"/>
    <s v="F"/>
    <x v="1240"/>
    <n v="510"/>
    <s v="SSG"/>
    <s v="State Street Global Advisors"/>
    <s v="State Street Global Equity Fund"/>
    <s v="SSGE"/>
    <m/>
    <m/>
    <m/>
    <m/>
    <m/>
    <m/>
    <m/>
    <m/>
    <m/>
    <m/>
    <m/>
    <n v="406"/>
    <x v="381"/>
  </r>
  <r>
    <n v="407"/>
    <n v="3"/>
    <s v="F"/>
    <x v="1241"/>
    <n v="510"/>
    <s v="BRF"/>
    <s v="BlackRock Funds"/>
    <s v="BlackRock High Yield Bond Fund (BHYIX)"/>
    <s v="BRHYBF"/>
    <m/>
    <m/>
    <m/>
    <m/>
    <m/>
    <m/>
    <m/>
    <m/>
    <m/>
    <m/>
    <m/>
    <n v="407"/>
    <x v="382"/>
  </r>
  <r>
    <n v="407"/>
    <n v="5"/>
    <s v="F"/>
    <x v="1242"/>
    <n v="510"/>
    <s v="FID"/>
    <s v="Fidelity Investments Inc."/>
    <s v="Fidelity Capital &amp; Income Fund (FAGIX)"/>
    <s v="FCIF"/>
    <m/>
    <m/>
    <m/>
    <m/>
    <m/>
    <m/>
    <m/>
    <m/>
    <m/>
    <m/>
    <m/>
    <n v="407"/>
    <x v="382"/>
  </r>
  <r>
    <n v="407"/>
    <n v="2"/>
    <s v="F"/>
    <x v="1243"/>
    <n v="510"/>
    <s v="VGF"/>
    <s v="Vanguard Group"/>
    <s v="Vanguard High Yield Corporate Fund Investor Shares (VWEHX)"/>
    <s v="VHYCFIS"/>
    <m/>
    <m/>
    <m/>
    <m/>
    <m/>
    <m/>
    <m/>
    <m/>
    <m/>
    <m/>
    <m/>
    <n v="407"/>
    <x v="382"/>
  </r>
  <r>
    <n v="408"/>
    <n v="10"/>
    <s v="F"/>
    <x v="1244"/>
    <n v="510"/>
    <s v="PMC"/>
    <s v="PIMCO"/>
    <s v="PIMCO Global Multi-Asset A"/>
    <s v="PIMCOGMA"/>
    <m/>
    <m/>
    <m/>
    <m/>
    <m/>
    <m/>
    <m/>
    <m/>
    <m/>
    <m/>
    <m/>
    <n v="408"/>
    <x v="383"/>
  </r>
  <r>
    <n v="408"/>
    <n v="7"/>
    <s v="F"/>
    <x v="1245"/>
    <n v="510"/>
    <s v="PMC"/>
    <s v="PIMCO"/>
    <s v="PIMCO Global Multi-Asset A"/>
    <s v="PIMCOGMA"/>
    <m/>
    <m/>
    <m/>
    <m/>
    <m/>
    <m/>
    <m/>
    <m/>
    <m/>
    <m/>
    <m/>
    <n v="408"/>
    <x v="383"/>
  </r>
  <r>
    <n v="408"/>
    <n v="9"/>
    <s v="F"/>
    <x v="1246"/>
    <n v="510"/>
    <s v="JPM"/>
    <s v="JP Morgan"/>
    <s v="JPMorgan Core Bond Fund"/>
    <s v="JPMCB"/>
    <m/>
    <m/>
    <m/>
    <m/>
    <m/>
    <m/>
    <m/>
    <m/>
    <m/>
    <m/>
    <m/>
    <n v="408"/>
    <x v="383"/>
  </r>
  <r>
    <n v="408"/>
    <n v="16"/>
    <s v="F"/>
    <x v="1247"/>
    <n v="510"/>
    <s v="AMF"/>
    <s v="American Funds"/>
    <s v="American Funds Tax-Advtg Gr &amp; Inc"/>
    <s v="AFTAG"/>
    <m/>
    <m/>
    <m/>
    <m/>
    <m/>
    <m/>
    <m/>
    <m/>
    <m/>
    <m/>
    <m/>
    <n v="408"/>
    <x v="383"/>
  </r>
  <r>
    <n v="409"/>
    <n v="11"/>
    <s v="F"/>
    <x v="1248"/>
    <n v="510"/>
    <s v="PMC"/>
    <s v="PIMCO"/>
    <s v="PIMCO Global Multi-Asset A"/>
    <s v="PIMCOGMA"/>
    <m/>
    <m/>
    <m/>
    <m/>
    <m/>
    <m/>
    <m/>
    <m/>
    <m/>
    <m/>
    <m/>
    <n v="409"/>
    <x v="384"/>
  </r>
  <r>
    <n v="409"/>
    <n v="8"/>
    <s v="F"/>
    <x v="1249"/>
    <n v="510"/>
    <s v="FID"/>
    <s v="Fidelity Investments Inc."/>
    <s v="Fidelity Capital &amp; Income Fund (FAGIX)"/>
    <s v="FCIF"/>
    <m/>
    <m/>
    <m/>
    <m/>
    <m/>
    <m/>
    <m/>
    <m/>
    <m/>
    <m/>
    <m/>
    <n v="409"/>
    <x v="384"/>
  </r>
  <r>
    <n v="409"/>
    <n v="14"/>
    <s v="F"/>
    <x v="1250"/>
    <n v="510"/>
    <s v="SSG"/>
    <s v="State Street Global Advisors"/>
    <s v="State Street Global Equity Fund"/>
    <s v="SSGE"/>
    <m/>
    <m/>
    <m/>
    <m/>
    <m/>
    <m/>
    <m/>
    <m/>
    <m/>
    <m/>
    <m/>
    <n v="409"/>
    <x v="384"/>
  </r>
  <r>
    <n v="411"/>
    <n v="5"/>
    <s v="F"/>
    <x v="1251"/>
    <n v="510"/>
    <s v="FID"/>
    <s v="Fidelity Investments Inc."/>
    <s v="Fidelity Capital &amp; Income Fund (FAGIX)"/>
    <s v="FCIF"/>
    <m/>
    <m/>
    <m/>
    <m/>
    <m/>
    <m/>
    <m/>
    <m/>
    <m/>
    <m/>
    <m/>
    <n v="411"/>
    <x v="385"/>
  </r>
  <r>
    <n v="411"/>
    <n v="7"/>
    <s v="F"/>
    <x v="1252"/>
    <n v="510"/>
    <s v="PMC"/>
    <s v="PIMCO"/>
    <s v="PIMCO Global Multi-Asset A"/>
    <s v="PIMCOGMA"/>
    <m/>
    <m/>
    <m/>
    <m/>
    <m/>
    <m/>
    <m/>
    <m/>
    <m/>
    <m/>
    <m/>
    <n v="411"/>
    <x v="385"/>
  </r>
  <r>
    <n v="411"/>
    <n v="4"/>
    <s v="F"/>
    <x v="1253"/>
    <n v="510"/>
    <s v="VGF"/>
    <s v="Vanguard Group"/>
    <s v="Vanguard High Yield Corporate Fund Investor Shares (VWEHX)"/>
    <s v="VHYCFIS"/>
    <m/>
    <m/>
    <m/>
    <m/>
    <m/>
    <m/>
    <m/>
    <m/>
    <m/>
    <m/>
    <m/>
    <n v="411"/>
    <x v="385"/>
  </r>
  <r>
    <n v="411"/>
    <n v="3"/>
    <s v="F"/>
    <x v="1254"/>
    <n v="510"/>
    <s v="BRF"/>
    <s v="BlackRock Funds"/>
    <s v="BlackRock High Yield Bond Fund (BHYIX)"/>
    <s v="BRHYBF"/>
    <m/>
    <m/>
    <m/>
    <m/>
    <m/>
    <m/>
    <m/>
    <m/>
    <m/>
    <m/>
    <m/>
    <n v="411"/>
    <x v="385"/>
  </r>
  <r>
    <n v="411"/>
    <n v="3"/>
    <s v="F"/>
    <x v="1255"/>
    <n v="510"/>
    <s v="BRF"/>
    <s v="BlackRock Funds"/>
    <s v="BlackRock High Yield Bond Fund (BHYIX)"/>
    <s v="BRHYBF"/>
    <m/>
    <m/>
    <m/>
    <m/>
    <m/>
    <m/>
    <m/>
    <m/>
    <m/>
    <m/>
    <m/>
    <n v="411"/>
    <x v="385"/>
  </r>
  <r>
    <n v="411"/>
    <n v="13"/>
    <s v="F"/>
    <x v="1256"/>
    <n v="510"/>
    <s v="SSG"/>
    <s v="State Street Global Advisors"/>
    <s v="State Street Global Equity Fund"/>
    <s v="SSGE"/>
    <m/>
    <m/>
    <m/>
    <m/>
    <m/>
    <m/>
    <m/>
    <m/>
    <m/>
    <m/>
    <m/>
    <n v="411"/>
    <x v="385"/>
  </r>
  <r>
    <n v="411"/>
    <n v="14"/>
    <s v="F"/>
    <x v="1257"/>
    <n v="510"/>
    <s v="SSG"/>
    <s v="State Street Global Advisors"/>
    <s v="State Street Global Equity Fund"/>
    <s v="SSGE"/>
    <m/>
    <m/>
    <m/>
    <m/>
    <m/>
    <m/>
    <m/>
    <m/>
    <m/>
    <m/>
    <m/>
    <n v="411"/>
    <x v="385"/>
  </r>
  <r>
    <n v="412"/>
    <n v="9"/>
    <s v="F"/>
    <x v="1258"/>
    <n v="510"/>
    <s v="JPM"/>
    <s v="JP Morgan"/>
    <s v="JPMorgan Core Bond Fund"/>
    <s v="JPMCB"/>
    <m/>
    <m/>
    <m/>
    <m/>
    <m/>
    <m/>
    <m/>
    <m/>
    <m/>
    <m/>
    <m/>
    <n v="412"/>
    <x v="386"/>
  </r>
  <r>
    <n v="412"/>
    <n v="13"/>
    <s v="F"/>
    <x v="1259"/>
    <n v="510"/>
    <s v="SSG"/>
    <s v="State Street Global Advisors"/>
    <s v="State Street Global Equity Fund"/>
    <s v="SSGE"/>
    <m/>
    <m/>
    <m/>
    <m/>
    <m/>
    <m/>
    <m/>
    <m/>
    <m/>
    <m/>
    <m/>
    <n v="412"/>
    <x v="386"/>
  </r>
  <r>
    <n v="412"/>
    <n v="11"/>
    <s v="F"/>
    <x v="1260"/>
    <n v="510"/>
    <s v="PMC"/>
    <s v="PIMCO"/>
    <s v="PIMCO Global Multi-Asset A"/>
    <s v="PIMCOGMA"/>
    <m/>
    <m/>
    <m/>
    <m/>
    <m/>
    <m/>
    <m/>
    <m/>
    <m/>
    <m/>
    <m/>
    <n v="412"/>
    <x v="386"/>
  </r>
  <r>
    <n v="412"/>
    <n v="16"/>
    <s v="F"/>
    <x v="1261"/>
    <n v="510"/>
    <s v="AMF"/>
    <s v="American Funds"/>
    <s v="American Funds Tax-Advtg Gr &amp; Inc"/>
    <s v="AFTAG"/>
    <m/>
    <m/>
    <m/>
    <m/>
    <m/>
    <m/>
    <m/>
    <m/>
    <m/>
    <m/>
    <m/>
    <n v="412"/>
    <x v="386"/>
  </r>
  <r>
    <n v="413"/>
    <n v="8"/>
    <s v="F"/>
    <x v="1262"/>
    <n v="510"/>
    <s v="FID"/>
    <s v="Fidelity Investments Inc."/>
    <s v="Fidelity Capital &amp; Income Fund (FAGIX)"/>
    <s v="FCIF"/>
    <m/>
    <m/>
    <m/>
    <m/>
    <m/>
    <m/>
    <m/>
    <m/>
    <m/>
    <m/>
    <m/>
    <n v="413"/>
    <x v="387"/>
  </r>
  <r>
    <n v="413"/>
    <n v="14"/>
    <s v="F"/>
    <x v="1263"/>
    <n v="510"/>
    <s v="SSG"/>
    <s v="State Street Global Advisors"/>
    <s v="State Street Global Equity Fund"/>
    <s v="SSGE"/>
    <m/>
    <m/>
    <m/>
    <m/>
    <m/>
    <m/>
    <m/>
    <m/>
    <m/>
    <m/>
    <m/>
    <n v="413"/>
    <x v="387"/>
  </r>
  <r>
    <n v="414"/>
    <n v="4"/>
    <s v="F"/>
    <x v="1264"/>
    <n v="510"/>
    <s v="VGF"/>
    <s v="Vanguard Group"/>
    <s v="Vanguard High Yield Corporate Fund Investor Shares (VWEHX)"/>
    <s v="VHYCFIS"/>
    <m/>
    <m/>
    <m/>
    <m/>
    <m/>
    <m/>
    <m/>
    <m/>
    <m/>
    <m/>
    <m/>
    <n v="414"/>
    <x v="388"/>
  </r>
  <r>
    <n v="414"/>
    <n v="16"/>
    <s v="F"/>
    <x v="1265"/>
    <n v="510"/>
    <s v="AMF"/>
    <s v="American Funds"/>
    <s v="American Funds Tax-Advtg Gr &amp; Inc"/>
    <s v="AFTAG"/>
    <m/>
    <m/>
    <m/>
    <m/>
    <m/>
    <m/>
    <m/>
    <m/>
    <m/>
    <m/>
    <m/>
    <n v="414"/>
    <x v="388"/>
  </r>
  <r>
    <n v="415"/>
    <n v="2"/>
    <s v="F"/>
    <x v="1266"/>
    <n v="510"/>
    <s v="VGF"/>
    <s v="Vanguard Group"/>
    <s v="Vanguard High Yield Corporate Fund Investor Shares (VWEHX)"/>
    <s v="VHYCFIS"/>
    <m/>
    <m/>
    <m/>
    <m/>
    <m/>
    <m/>
    <m/>
    <m/>
    <m/>
    <m/>
    <m/>
    <n v="415"/>
    <x v="389"/>
  </r>
  <r>
    <n v="415"/>
    <n v="11"/>
    <s v="F"/>
    <x v="1267"/>
    <n v="510"/>
    <s v="PMC"/>
    <s v="PIMCO"/>
    <s v="PIMCO Global Multi-Asset A"/>
    <s v="PIMCOGMA"/>
    <m/>
    <m/>
    <m/>
    <m/>
    <m/>
    <m/>
    <m/>
    <m/>
    <m/>
    <m/>
    <m/>
    <n v="415"/>
    <x v="389"/>
  </r>
  <r>
    <n v="415"/>
    <n v="14"/>
    <s v="F"/>
    <x v="1268"/>
    <n v="510"/>
    <s v="SSG"/>
    <s v="State Street Global Advisors"/>
    <s v="State Street Global Equity Fund"/>
    <s v="SSGE"/>
    <m/>
    <m/>
    <m/>
    <m/>
    <m/>
    <m/>
    <m/>
    <m/>
    <m/>
    <m/>
    <m/>
    <n v="415"/>
    <x v="389"/>
  </r>
  <r>
    <n v="415"/>
    <n v="5"/>
    <s v="F"/>
    <x v="1269"/>
    <n v="510"/>
    <s v="FID"/>
    <s v="Fidelity Investments Inc."/>
    <s v="Fidelity Capital &amp; Income Fund (FAGIX)"/>
    <s v="FCIF"/>
    <m/>
    <m/>
    <m/>
    <m/>
    <m/>
    <m/>
    <m/>
    <m/>
    <m/>
    <m/>
    <m/>
    <n v="415"/>
    <x v="389"/>
  </r>
  <r>
    <n v="415"/>
    <n v="2"/>
    <s v="F"/>
    <x v="1270"/>
    <n v="510"/>
    <s v="VGF"/>
    <s v="Vanguard Group"/>
    <s v="Vanguard High Yield Corporate Fund Investor Shares (VWEHX)"/>
    <s v="VHYCFIS"/>
    <m/>
    <m/>
    <m/>
    <m/>
    <m/>
    <m/>
    <m/>
    <m/>
    <m/>
    <m/>
    <m/>
    <n v="415"/>
    <x v="389"/>
  </r>
  <r>
    <n v="416"/>
    <n v="8"/>
    <s v="F"/>
    <x v="1271"/>
    <n v="510"/>
    <s v="FID"/>
    <s v="Fidelity Investments Inc."/>
    <s v="Fidelity Capital &amp; Income Fund (FAGIX)"/>
    <s v="FCIF"/>
    <m/>
    <m/>
    <m/>
    <m/>
    <m/>
    <m/>
    <m/>
    <m/>
    <m/>
    <m/>
    <m/>
    <n v="416"/>
    <x v="390"/>
  </r>
  <r>
    <n v="416"/>
    <n v="8"/>
    <s v="F"/>
    <x v="1272"/>
    <n v="510"/>
    <s v="FID"/>
    <s v="Fidelity Investments Inc."/>
    <s v="Fidelity Capital &amp; Income Fund (FAGIX)"/>
    <s v="FCIF"/>
    <m/>
    <m/>
    <m/>
    <m/>
    <m/>
    <m/>
    <m/>
    <m/>
    <m/>
    <m/>
    <m/>
    <n v="416"/>
    <x v="390"/>
  </r>
  <r>
    <n v="417"/>
    <n v="3"/>
    <s v="F"/>
    <x v="1273"/>
    <n v="510"/>
    <s v="BRF"/>
    <s v="BlackRock Funds"/>
    <s v="BlackRock High Yield Bond Fund (BHYIX)"/>
    <s v="BRHYBF"/>
    <m/>
    <m/>
    <m/>
    <m/>
    <m/>
    <m/>
    <m/>
    <m/>
    <m/>
    <m/>
    <m/>
    <n v="417"/>
    <x v="391"/>
  </r>
  <r>
    <n v="417"/>
    <n v="2"/>
    <s v="F"/>
    <x v="1274"/>
    <n v="510"/>
    <s v="VGF"/>
    <s v="Vanguard Group"/>
    <s v="Vanguard High Yield Corporate Fund Investor Shares (VWEHX)"/>
    <s v="VHYCFIS"/>
    <m/>
    <m/>
    <m/>
    <m/>
    <m/>
    <m/>
    <m/>
    <m/>
    <m/>
    <m/>
    <m/>
    <n v="417"/>
    <x v="391"/>
  </r>
  <r>
    <n v="417"/>
    <n v="7"/>
    <s v="F"/>
    <x v="1275"/>
    <n v="510"/>
    <s v="PMC"/>
    <s v="PIMCO"/>
    <s v="PIMCO Global Multi-Asset A"/>
    <s v="PIMCOGMA"/>
    <m/>
    <m/>
    <m/>
    <m/>
    <m/>
    <m/>
    <m/>
    <m/>
    <m/>
    <m/>
    <m/>
    <n v="417"/>
    <x v="391"/>
  </r>
  <r>
    <n v="417"/>
    <n v="12"/>
    <s v="F"/>
    <x v="1276"/>
    <n v="510"/>
    <s v="CHS"/>
    <s v="Charles Schwab"/>
    <s v="Schwab Small-Cap Equity Fund"/>
    <s v="SSCE"/>
    <m/>
    <m/>
    <m/>
    <m/>
    <m/>
    <m/>
    <m/>
    <m/>
    <m/>
    <m/>
    <m/>
    <n v="417"/>
    <x v="391"/>
  </r>
  <r>
    <n v="418"/>
    <n v="4"/>
    <s v="F"/>
    <x v="1277"/>
    <n v="510"/>
    <s v="VGF"/>
    <s v="Vanguard Group"/>
    <s v="Vanguard High Yield Corporate Fund Investor Shares (VWEHX)"/>
    <s v="VHYCFIS"/>
    <m/>
    <m/>
    <m/>
    <m/>
    <m/>
    <m/>
    <m/>
    <m/>
    <m/>
    <m/>
    <m/>
    <n v="418"/>
    <x v="392"/>
  </r>
  <r>
    <n v="418"/>
    <n v="14"/>
    <s v="F"/>
    <x v="1278"/>
    <n v="510"/>
    <s v="SSG"/>
    <s v="State Street Global Advisors"/>
    <s v="State Street Global Equity Fund"/>
    <s v="SSGE"/>
    <m/>
    <m/>
    <m/>
    <m/>
    <m/>
    <m/>
    <m/>
    <m/>
    <m/>
    <m/>
    <m/>
    <n v="418"/>
    <x v="392"/>
  </r>
  <r>
    <n v="418"/>
    <n v="1"/>
    <s v="F"/>
    <x v="1279"/>
    <n v="510"/>
    <s v="BRF"/>
    <s v="BlackRock Funds"/>
    <s v="BlackRock High Yield Bond Fund (BHYIX)"/>
    <s v="BRHYBF"/>
    <m/>
    <m/>
    <m/>
    <m/>
    <m/>
    <m/>
    <m/>
    <m/>
    <m/>
    <m/>
    <m/>
    <n v="418"/>
    <x v="392"/>
  </r>
  <r>
    <n v="419"/>
    <n v="7"/>
    <s v="F"/>
    <x v="1280"/>
    <n v="510"/>
    <s v="PMC"/>
    <s v="PIMCO"/>
    <s v="PIMCO Global Multi-Asset A"/>
    <s v="PIMCOGMA"/>
    <m/>
    <m/>
    <m/>
    <m/>
    <m/>
    <m/>
    <m/>
    <m/>
    <m/>
    <m/>
    <m/>
    <n v="419"/>
    <x v="393"/>
  </r>
  <r>
    <n v="420"/>
    <n v="14"/>
    <s v="F"/>
    <x v="1281"/>
    <n v="510"/>
    <s v="SSG"/>
    <s v="State Street Global Advisors"/>
    <s v="State Street Global Equity Fund"/>
    <s v="SSGE"/>
    <m/>
    <m/>
    <m/>
    <m/>
    <m/>
    <m/>
    <m/>
    <m/>
    <m/>
    <m/>
    <m/>
    <n v="420"/>
    <x v="394"/>
  </r>
  <r>
    <n v="420"/>
    <n v="6"/>
    <s v="F"/>
    <x v="1282"/>
    <n v="510"/>
    <s v="JPM"/>
    <s v="JP Morgan"/>
    <s v="JPMorgan Core Bond Fund"/>
    <s v="JPMCB"/>
    <m/>
    <m/>
    <m/>
    <m/>
    <m/>
    <m/>
    <m/>
    <m/>
    <m/>
    <m/>
    <m/>
    <n v="420"/>
    <x v="394"/>
  </r>
  <r>
    <n v="420"/>
    <n v="15"/>
    <s v="F"/>
    <x v="1283"/>
    <n v="510"/>
    <s v="SSG"/>
    <s v="State Street Global Advisors"/>
    <s v="State Street Global Equity Fund"/>
    <s v="SSGE"/>
    <m/>
    <m/>
    <m/>
    <m/>
    <m/>
    <m/>
    <m/>
    <m/>
    <m/>
    <m/>
    <m/>
    <n v="420"/>
    <x v="394"/>
  </r>
  <r>
    <n v="421"/>
    <n v="9"/>
    <s v="F"/>
    <x v="1284"/>
    <n v="510"/>
    <s v="JPM"/>
    <s v="JP Morgan"/>
    <s v="JPMorgan Core Bond Fund"/>
    <s v="JPMCB"/>
    <m/>
    <m/>
    <m/>
    <m/>
    <m/>
    <m/>
    <m/>
    <m/>
    <m/>
    <m/>
    <m/>
    <n v="421"/>
    <x v="395"/>
  </r>
  <r>
    <n v="421"/>
    <n v="15"/>
    <s v="F"/>
    <x v="1285"/>
    <n v="510"/>
    <s v="SSG"/>
    <s v="State Street Global Advisors"/>
    <s v="State Street Global Equity Fund"/>
    <s v="SSGE"/>
    <m/>
    <m/>
    <m/>
    <m/>
    <m/>
    <m/>
    <m/>
    <m/>
    <m/>
    <m/>
    <m/>
    <n v="421"/>
    <x v="395"/>
  </r>
  <r>
    <n v="421"/>
    <n v="11"/>
    <s v="F"/>
    <x v="1286"/>
    <n v="510"/>
    <s v="PMC"/>
    <s v="PIMCO"/>
    <s v="PIMCO Global Multi-Asset A"/>
    <s v="PIMCOGMA"/>
    <m/>
    <m/>
    <m/>
    <m/>
    <m/>
    <m/>
    <m/>
    <m/>
    <m/>
    <m/>
    <m/>
    <n v="421"/>
    <x v="395"/>
  </r>
  <r>
    <n v="421"/>
    <n v="4"/>
    <s v="F"/>
    <x v="1287"/>
    <n v="510"/>
    <s v="VGF"/>
    <s v="Vanguard Group"/>
    <s v="Vanguard High Yield Corporate Fund Investor Shares (VWEHX)"/>
    <s v="VHYCFIS"/>
    <m/>
    <m/>
    <m/>
    <m/>
    <m/>
    <m/>
    <m/>
    <m/>
    <m/>
    <m/>
    <m/>
    <n v="421"/>
    <x v="395"/>
  </r>
  <r>
    <n v="422"/>
    <n v="7"/>
    <s v="F"/>
    <x v="1288"/>
    <n v="510"/>
    <s v="PMC"/>
    <s v="PIMCO"/>
    <s v="PIMCO Global Multi-Asset A"/>
    <s v="PIMCOGMA"/>
    <m/>
    <m/>
    <m/>
    <m/>
    <m/>
    <m/>
    <m/>
    <m/>
    <m/>
    <m/>
    <m/>
    <n v="422"/>
    <x v="396"/>
  </r>
  <r>
    <n v="422"/>
    <n v="10"/>
    <s v="F"/>
    <x v="1289"/>
    <n v="510"/>
    <s v="PMC"/>
    <s v="PIMCO"/>
    <s v="PIMCO Global Multi-Asset A"/>
    <s v="PIMCOGMA"/>
    <m/>
    <m/>
    <m/>
    <m/>
    <m/>
    <m/>
    <m/>
    <m/>
    <m/>
    <m/>
    <m/>
    <n v="422"/>
    <x v="396"/>
  </r>
  <r>
    <n v="423"/>
    <n v="2"/>
    <s v="F"/>
    <x v="1290"/>
    <n v="510"/>
    <s v="VGF"/>
    <s v="Vanguard Group"/>
    <s v="Vanguard High Yield Corporate Fund Investor Shares (VWEHX)"/>
    <s v="VHYCFIS"/>
    <m/>
    <m/>
    <m/>
    <m/>
    <m/>
    <m/>
    <m/>
    <m/>
    <m/>
    <m/>
    <m/>
    <n v="423"/>
    <x v="397"/>
  </r>
  <r>
    <n v="423"/>
    <n v="3"/>
    <s v="F"/>
    <x v="1291"/>
    <n v="510"/>
    <s v="BRF"/>
    <s v="BlackRock Funds"/>
    <s v="BlackRock High Yield Bond Fund (BHYIX)"/>
    <s v="BRHYBF"/>
    <m/>
    <m/>
    <m/>
    <m/>
    <m/>
    <m/>
    <m/>
    <m/>
    <m/>
    <m/>
    <m/>
    <n v="423"/>
    <x v="397"/>
  </r>
  <r>
    <n v="423"/>
    <n v="3"/>
    <s v="F"/>
    <x v="1292"/>
    <n v="510"/>
    <s v="BRF"/>
    <s v="BlackRock Funds"/>
    <s v="BlackRock High Yield Bond Fund (BHYIX)"/>
    <s v="BRHYBF"/>
    <m/>
    <m/>
    <m/>
    <m/>
    <m/>
    <m/>
    <m/>
    <m/>
    <m/>
    <m/>
    <m/>
    <n v="423"/>
    <x v="397"/>
  </r>
  <r>
    <n v="424"/>
    <n v="14"/>
    <s v="F"/>
    <x v="1293"/>
    <n v="510"/>
    <s v="SSG"/>
    <s v="State Street Global Advisors"/>
    <s v="State Street Global Equity Fund"/>
    <s v="SSGE"/>
    <m/>
    <m/>
    <m/>
    <m/>
    <m/>
    <m/>
    <m/>
    <m/>
    <m/>
    <m/>
    <m/>
    <n v="424"/>
    <x v="398"/>
  </r>
  <r>
    <n v="424"/>
    <n v="1"/>
    <s v="F"/>
    <x v="1294"/>
    <n v="510"/>
    <s v="BRF"/>
    <s v="BlackRock Funds"/>
    <s v="BlackRock High Yield Bond Fund (BHYIX)"/>
    <s v="BRHYBF"/>
    <m/>
    <m/>
    <m/>
    <m/>
    <m/>
    <m/>
    <m/>
    <m/>
    <m/>
    <m/>
    <m/>
    <n v="424"/>
    <x v="398"/>
  </r>
  <r>
    <n v="424"/>
    <n v="16"/>
    <s v="F"/>
    <x v="1295"/>
    <n v="510"/>
    <s v="AMF"/>
    <s v="American Funds"/>
    <s v="American Funds Tax-Advtg Gr &amp; Inc"/>
    <s v="AFTAG"/>
    <m/>
    <m/>
    <m/>
    <m/>
    <m/>
    <m/>
    <m/>
    <m/>
    <m/>
    <m/>
    <m/>
    <n v="424"/>
    <x v="398"/>
  </r>
  <r>
    <n v="424"/>
    <n v="11"/>
    <s v="F"/>
    <x v="1296"/>
    <n v="510"/>
    <s v="PMC"/>
    <s v="PIMCO"/>
    <s v="PIMCO Global Multi-Asset A"/>
    <s v="PIMCOGMA"/>
    <m/>
    <m/>
    <m/>
    <m/>
    <m/>
    <m/>
    <m/>
    <m/>
    <m/>
    <m/>
    <m/>
    <n v="424"/>
    <x v="398"/>
  </r>
  <r>
    <n v="424"/>
    <n v="12"/>
    <s v="F"/>
    <x v="1297"/>
    <n v="510"/>
    <s v="CHS"/>
    <s v="Charles Schwab"/>
    <s v="Schwab Small-Cap Equity Fund"/>
    <s v="SSCE"/>
    <m/>
    <m/>
    <m/>
    <m/>
    <m/>
    <m/>
    <m/>
    <m/>
    <m/>
    <m/>
    <m/>
    <n v="424"/>
    <x v="398"/>
  </r>
  <r>
    <n v="424"/>
    <n v="5"/>
    <s v="F"/>
    <x v="1298"/>
    <n v="510"/>
    <s v="FID"/>
    <s v="Fidelity Investments Inc."/>
    <s v="Fidelity Capital &amp; Income Fund (FAGIX)"/>
    <s v="FCIF"/>
    <m/>
    <m/>
    <m/>
    <m/>
    <m/>
    <m/>
    <m/>
    <m/>
    <m/>
    <m/>
    <m/>
    <n v="424"/>
    <x v="398"/>
  </r>
  <r>
    <n v="424"/>
    <n v="11"/>
    <s v="F"/>
    <x v="1299"/>
    <n v="510"/>
    <s v="PMC"/>
    <s v="PIMCO"/>
    <s v="PIMCO Global Multi-Asset A"/>
    <s v="PIMCOGMA"/>
    <m/>
    <m/>
    <m/>
    <m/>
    <m/>
    <m/>
    <m/>
    <m/>
    <m/>
    <m/>
    <m/>
    <n v="424"/>
    <x v="398"/>
  </r>
  <r>
    <n v="425"/>
    <n v="6"/>
    <s v="F"/>
    <x v="1300"/>
    <n v="510"/>
    <s v="JPM"/>
    <s v="JP Morgan"/>
    <s v="JPMorgan Core Bond Fund"/>
    <s v="JPMCB"/>
    <m/>
    <m/>
    <m/>
    <m/>
    <m/>
    <m/>
    <m/>
    <m/>
    <m/>
    <m/>
    <m/>
    <n v="425"/>
    <x v="399"/>
  </r>
  <r>
    <n v="425"/>
    <n v="7"/>
    <s v="F"/>
    <x v="1301"/>
    <n v="510"/>
    <s v="PMC"/>
    <s v="PIMCO"/>
    <s v="PIMCO Global Multi-Asset A"/>
    <s v="PIMCOGMA"/>
    <m/>
    <m/>
    <m/>
    <m/>
    <m/>
    <m/>
    <m/>
    <m/>
    <m/>
    <m/>
    <m/>
    <n v="425"/>
    <x v="399"/>
  </r>
  <r>
    <n v="425"/>
    <n v="14"/>
    <s v="F"/>
    <x v="1302"/>
    <n v="510"/>
    <s v="SSG"/>
    <s v="State Street Global Advisors"/>
    <s v="State Street Global Equity Fund"/>
    <s v="SSGE"/>
    <m/>
    <m/>
    <m/>
    <m/>
    <m/>
    <m/>
    <m/>
    <m/>
    <m/>
    <m/>
    <m/>
    <n v="425"/>
    <x v="399"/>
  </r>
  <r>
    <n v="426"/>
    <n v="9"/>
    <s v="F"/>
    <x v="1303"/>
    <n v="510"/>
    <s v="JPM"/>
    <s v="JP Morgan"/>
    <s v="JPMorgan Core Bond Fund"/>
    <s v="JPMCB"/>
    <m/>
    <m/>
    <m/>
    <m/>
    <m/>
    <m/>
    <m/>
    <m/>
    <m/>
    <m/>
    <m/>
    <n v="426"/>
    <x v="400"/>
  </r>
  <r>
    <n v="426"/>
    <n v="7"/>
    <s v="F"/>
    <x v="1304"/>
    <n v="510"/>
    <s v="PMC"/>
    <s v="PIMCO"/>
    <s v="PIMCO Global Multi-Asset A"/>
    <s v="PIMCOGMA"/>
    <m/>
    <m/>
    <m/>
    <m/>
    <m/>
    <m/>
    <m/>
    <m/>
    <m/>
    <m/>
    <m/>
    <n v="426"/>
    <x v="400"/>
  </r>
  <r>
    <n v="426"/>
    <n v="9"/>
    <s v="F"/>
    <x v="1305"/>
    <n v="510"/>
    <s v="JPM"/>
    <s v="JP Morgan"/>
    <s v="JPMorgan Core Bond Fund"/>
    <s v="JPMCB"/>
    <m/>
    <m/>
    <m/>
    <m/>
    <m/>
    <m/>
    <m/>
    <m/>
    <m/>
    <m/>
    <m/>
    <n v="426"/>
    <x v="400"/>
  </r>
  <r>
    <n v="426"/>
    <n v="10"/>
    <s v="F"/>
    <x v="1306"/>
    <n v="510"/>
    <s v="PMC"/>
    <s v="PIMCO"/>
    <s v="PIMCO Global Multi-Asset A"/>
    <s v="PIMCOGMA"/>
    <m/>
    <m/>
    <m/>
    <m/>
    <m/>
    <m/>
    <m/>
    <m/>
    <m/>
    <m/>
    <m/>
    <n v="426"/>
    <x v="400"/>
  </r>
  <r>
    <n v="428"/>
    <n v="16"/>
    <s v="F"/>
    <x v="1307"/>
    <n v="510"/>
    <s v="AMF"/>
    <s v="American Funds"/>
    <s v="American Funds Tax-Advtg Gr &amp; Inc"/>
    <s v="AFTAG"/>
    <m/>
    <m/>
    <m/>
    <m/>
    <m/>
    <m/>
    <m/>
    <m/>
    <m/>
    <m/>
    <m/>
    <n v="428"/>
    <x v="401"/>
  </r>
  <r>
    <n v="428"/>
    <n v="10"/>
    <s v="F"/>
    <x v="1308"/>
    <n v="510"/>
    <s v="PMC"/>
    <s v="PIMCO"/>
    <s v="PIMCO Global Multi-Asset A"/>
    <s v="PIMCOGMA"/>
    <m/>
    <m/>
    <m/>
    <m/>
    <m/>
    <m/>
    <m/>
    <m/>
    <m/>
    <m/>
    <m/>
    <n v="428"/>
    <x v="401"/>
  </r>
  <r>
    <n v="429"/>
    <n v="11"/>
    <s v="F"/>
    <x v="1309"/>
    <n v="510"/>
    <s v="PMC"/>
    <s v="PIMCO"/>
    <s v="PIMCO Global Multi-Asset A"/>
    <s v="PIMCOGMA"/>
    <m/>
    <m/>
    <m/>
    <m/>
    <m/>
    <m/>
    <m/>
    <m/>
    <m/>
    <m/>
    <m/>
    <n v="429"/>
    <x v="402"/>
  </r>
  <r>
    <n v="429"/>
    <n v="8"/>
    <s v="F"/>
    <x v="1310"/>
    <n v="510"/>
    <s v="FID"/>
    <s v="Fidelity Investments Inc."/>
    <s v="Fidelity Capital &amp; Income Fund (FAGIX)"/>
    <s v="FCIF"/>
    <m/>
    <m/>
    <m/>
    <m/>
    <m/>
    <m/>
    <m/>
    <m/>
    <m/>
    <m/>
    <m/>
    <n v="429"/>
    <x v="402"/>
  </r>
  <r>
    <n v="430"/>
    <n v="14"/>
    <s v="F"/>
    <x v="1311"/>
    <n v="510"/>
    <s v="SSG"/>
    <s v="State Street Global Advisors"/>
    <s v="State Street Global Equity Fund"/>
    <s v="SSGE"/>
    <m/>
    <m/>
    <m/>
    <m/>
    <m/>
    <m/>
    <m/>
    <m/>
    <m/>
    <m/>
    <m/>
    <n v="430"/>
    <x v="403"/>
  </r>
  <r>
    <n v="430"/>
    <n v="11"/>
    <s v="F"/>
    <x v="1312"/>
    <n v="510"/>
    <s v="PMC"/>
    <s v="PIMCO"/>
    <s v="PIMCO Global Multi-Asset A"/>
    <s v="PIMCOGMA"/>
    <m/>
    <m/>
    <m/>
    <m/>
    <m/>
    <m/>
    <m/>
    <m/>
    <m/>
    <m/>
    <m/>
    <n v="430"/>
    <x v="403"/>
  </r>
  <r>
    <n v="430"/>
    <n v="4"/>
    <s v="F"/>
    <x v="1313"/>
    <n v="510"/>
    <s v="VGF"/>
    <s v="Vanguard Group"/>
    <s v="Vanguard High Yield Corporate Fund Investor Shares (VWEHX)"/>
    <s v="VHYCFIS"/>
    <m/>
    <m/>
    <m/>
    <m/>
    <m/>
    <m/>
    <m/>
    <m/>
    <m/>
    <m/>
    <m/>
    <n v="430"/>
    <x v="403"/>
  </r>
  <r>
    <n v="430"/>
    <n v="12"/>
    <s v="F"/>
    <x v="1314"/>
    <n v="510"/>
    <s v="CHS"/>
    <s v="Charles Schwab"/>
    <s v="Schwab Small-Cap Equity Fund"/>
    <s v="SSCE"/>
    <m/>
    <m/>
    <m/>
    <m/>
    <m/>
    <m/>
    <m/>
    <m/>
    <m/>
    <m/>
    <m/>
    <n v="430"/>
    <x v="403"/>
  </r>
  <r>
    <n v="430"/>
    <n v="5"/>
    <s v="F"/>
    <x v="1315"/>
    <n v="510"/>
    <s v="FID"/>
    <s v="Fidelity Investments Inc."/>
    <s v="Fidelity Capital &amp; Income Fund (FAGIX)"/>
    <s v="FCIF"/>
    <m/>
    <m/>
    <m/>
    <m/>
    <m/>
    <m/>
    <m/>
    <m/>
    <m/>
    <m/>
    <m/>
    <n v="430"/>
    <x v="403"/>
  </r>
  <r>
    <n v="431"/>
    <n v="14"/>
    <s v="F"/>
    <x v="1316"/>
    <n v="510"/>
    <s v="SSG"/>
    <s v="State Street Global Advisors"/>
    <s v="State Street Global Equity Fund"/>
    <s v="SSGE"/>
    <m/>
    <m/>
    <m/>
    <m/>
    <m/>
    <m/>
    <m/>
    <m/>
    <m/>
    <m/>
    <m/>
    <n v="431"/>
    <x v="404"/>
  </r>
  <r>
    <n v="431"/>
    <n v="9"/>
    <s v="F"/>
    <x v="1317"/>
    <n v="510"/>
    <s v="JPM"/>
    <s v="JP Morgan"/>
    <s v="JPMorgan Core Bond Fund"/>
    <s v="JPMCB"/>
    <m/>
    <m/>
    <m/>
    <m/>
    <m/>
    <m/>
    <m/>
    <m/>
    <m/>
    <m/>
    <m/>
    <n v="431"/>
    <x v="404"/>
  </r>
  <r>
    <n v="433"/>
    <n v="14"/>
    <s v="F"/>
    <x v="1318"/>
    <n v="510"/>
    <s v="SSG"/>
    <s v="State Street Global Advisors"/>
    <s v="State Street Global Equity Fund"/>
    <s v="SSGE"/>
    <m/>
    <m/>
    <m/>
    <m/>
    <m/>
    <m/>
    <m/>
    <m/>
    <m/>
    <m/>
    <m/>
    <n v="433"/>
    <x v="405"/>
  </r>
  <r>
    <n v="433"/>
    <n v="11"/>
    <s v="F"/>
    <x v="1319"/>
    <n v="510"/>
    <s v="PMC"/>
    <s v="PIMCO"/>
    <s v="PIMCO Global Multi-Asset A"/>
    <s v="PIMCOGMA"/>
    <m/>
    <m/>
    <m/>
    <m/>
    <m/>
    <m/>
    <m/>
    <m/>
    <m/>
    <m/>
    <m/>
    <n v="433"/>
    <x v="405"/>
  </r>
  <r>
    <n v="433"/>
    <n v="11"/>
    <s v="F"/>
    <x v="1320"/>
    <n v="510"/>
    <s v="PMC"/>
    <s v="PIMCO"/>
    <s v="PIMCO Global Multi-Asset A"/>
    <s v="PIMCOGMA"/>
    <m/>
    <m/>
    <m/>
    <m/>
    <m/>
    <m/>
    <m/>
    <m/>
    <m/>
    <m/>
    <m/>
    <n v="433"/>
    <x v="405"/>
  </r>
  <r>
    <n v="433"/>
    <n v="2"/>
    <s v="F"/>
    <x v="1321"/>
    <n v="510"/>
    <s v="VGF"/>
    <s v="Vanguard Group"/>
    <s v="Vanguard High Yield Corporate Fund Investor Shares (VWEHX)"/>
    <s v="VHYCFIS"/>
    <m/>
    <m/>
    <m/>
    <m/>
    <m/>
    <m/>
    <m/>
    <m/>
    <m/>
    <m/>
    <m/>
    <n v="433"/>
    <x v="405"/>
  </r>
  <r>
    <n v="434"/>
    <n v="7"/>
    <s v="F"/>
    <x v="1322"/>
    <n v="510"/>
    <s v="PMC"/>
    <s v="PIMCO"/>
    <s v="PIMCO Global Multi-Asset A"/>
    <s v="PIMCOGMA"/>
    <m/>
    <m/>
    <m/>
    <m/>
    <m/>
    <m/>
    <m/>
    <m/>
    <m/>
    <m/>
    <m/>
    <n v="434"/>
    <x v="406"/>
  </r>
  <r>
    <n v="434"/>
    <n v="4"/>
    <s v="F"/>
    <x v="1323"/>
    <n v="510"/>
    <s v="VGF"/>
    <s v="Vanguard Group"/>
    <s v="Vanguard High Yield Corporate Fund Investor Shares (VWEHX)"/>
    <s v="VHYCFIS"/>
    <m/>
    <m/>
    <m/>
    <m/>
    <m/>
    <m/>
    <m/>
    <m/>
    <m/>
    <m/>
    <m/>
    <n v="434"/>
    <x v="406"/>
  </r>
  <r>
    <n v="434"/>
    <n v="7"/>
    <s v="F"/>
    <x v="1324"/>
    <n v="510"/>
    <s v="PMC"/>
    <s v="PIMCO"/>
    <s v="PIMCO Global Multi-Asset A"/>
    <s v="PIMCOGMA"/>
    <m/>
    <m/>
    <m/>
    <m/>
    <m/>
    <m/>
    <m/>
    <m/>
    <m/>
    <m/>
    <m/>
    <n v="434"/>
    <x v="406"/>
  </r>
  <r>
    <n v="435"/>
    <n v="8"/>
    <s v="F"/>
    <x v="1325"/>
    <n v="510"/>
    <s v="FID"/>
    <s v="Fidelity Investments Inc."/>
    <s v="Fidelity Capital &amp; Income Fund (FAGIX)"/>
    <s v="FCIF"/>
    <m/>
    <m/>
    <m/>
    <m/>
    <m/>
    <m/>
    <m/>
    <m/>
    <m/>
    <m/>
    <m/>
    <n v="435"/>
    <x v="407"/>
  </r>
  <r>
    <n v="436"/>
    <n v="4"/>
    <s v="F"/>
    <x v="1326"/>
    <n v="510"/>
    <s v="VGF"/>
    <s v="Vanguard Group"/>
    <s v="Vanguard High Yield Corporate Fund Investor Shares (VWEHX)"/>
    <s v="VHYCFIS"/>
    <m/>
    <m/>
    <m/>
    <m/>
    <m/>
    <m/>
    <m/>
    <m/>
    <m/>
    <m/>
    <m/>
    <n v="436"/>
    <x v="408"/>
  </r>
  <r>
    <n v="436"/>
    <n v="9"/>
    <s v="F"/>
    <x v="1327"/>
    <n v="510"/>
    <s v="JPM"/>
    <s v="JP Morgan"/>
    <s v="JPMorgan Core Bond Fund"/>
    <s v="JPMCB"/>
    <m/>
    <m/>
    <m/>
    <m/>
    <m/>
    <m/>
    <m/>
    <m/>
    <m/>
    <m/>
    <m/>
    <n v="436"/>
    <x v="408"/>
  </r>
  <r>
    <n v="436"/>
    <n v="13"/>
    <s v="F"/>
    <x v="1328"/>
    <n v="510"/>
    <s v="SSG"/>
    <s v="State Street Global Advisors"/>
    <s v="State Street Global Equity Fund"/>
    <s v="SSGE"/>
    <m/>
    <m/>
    <m/>
    <m/>
    <m/>
    <m/>
    <m/>
    <m/>
    <m/>
    <m/>
    <m/>
    <n v="436"/>
    <x v="408"/>
  </r>
  <r>
    <n v="437"/>
    <n v="12"/>
    <s v="F"/>
    <x v="1329"/>
    <n v="510"/>
    <s v="CHS"/>
    <s v="Charles Schwab"/>
    <s v="Schwab Small-Cap Equity Fund"/>
    <s v="SSCE"/>
    <m/>
    <m/>
    <m/>
    <m/>
    <m/>
    <m/>
    <m/>
    <m/>
    <m/>
    <m/>
    <m/>
    <n v="437"/>
    <x v="409"/>
  </r>
  <r>
    <n v="437"/>
    <n v="3"/>
    <s v="F"/>
    <x v="1330"/>
    <n v="510"/>
    <s v="BRF"/>
    <s v="BlackRock Funds"/>
    <s v="BlackRock High Yield Bond Fund (BHYIX)"/>
    <s v="BRHYBF"/>
    <m/>
    <m/>
    <m/>
    <m/>
    <m/>
    <m/>
    <m/>
    <m/>
    <m/>
    <m/>
    <m/>
    <n v="437"/>
    <x v="409"/>
  </r>
  <r>
    <n v="438"/>
    <n v="2"/>
    <s v="F"/>
    <x v="1331"/>
    <n v="510"/>
    <s v="VGF"/>
    <s v="Vanguard Group"/>
    <s v="Vanguard High Yield Corporate Fund Investor Shares (VWEHX)"/>
    <s v="VHYCFIS"/>
    <m/>
    <m/>
    <m/>
    <m/>
    <m/>
    <m/>
    <m/>
    <m/>
    <m/>
    <m/>
    <m/>
    <n v="438"/>
    <x v="410"/>
  </r>
  <r>
    <n v="439"/>
    <n v="10"/>
    <s v="F"/>
    <x v="1332"/>
    <n v="510"/>
    <s v="PMC"/>
    <s v="PIMCO"/>
    <s v="PIMCO Global Multi-Asset A"/>
    <s v="PIMCOGMA"/>
    <m/>
    <m/>
    <m/>
    <m/>
    <m/>
    <m/>
    <m/>
    <m/>
    <m/>
    <m/>
    <m/>
    <n v="439"/>
    <x v="411"/>
  </r>
  <r>
    <n v="440"/>
    <n v="8"/>
    <s v="F"/>
    <x v="1333"/>
    <n v="510"/>
    <s v="FID"/>
    <s v="Fidelity Investments Inc."/>
    <s v="Fidelity Capital &amp; Income Fund (FAGIX)"/>
    <s v="FCIF"/>
    <m/>
    <m/>
    <m/>
    <m/>
    <m/>
    <m/>
    <m/>
    <m/>
    <m/>
    <m/>
    <m/>
    <n v="440"/>
    <x v="412"/>
  </r>
  <r>
    <n v="441"/>
    <n v="1"/>
    <s v="F"/>
    <x v="1334"/>
    <n v="510"/>
    <s v="BRF"/>
    <s v="BlackRock Funds"/>
    <s v="BlackRock High Yield Bond Fund (BHYIX)"/>
    <s v="BRHYBF"/>
    <m/>
    <m/>
    <m/>
    <m/>
    <m/>
    <m/>
    <m/>
    <m/>
    <m/>
    <m/>
    <m/>
    <n v="441"/>
    <x v="413"/>
  </r>
  <r>
    <n v="441"/>
    <n v="7"/>
    <s v="F"/>
    <x v="1335"/>
    <n v="510"/>
    <s v="PMC"/>
    <s v="PIMCO"/>
    <s v="PIMCO Global Multi-Asset A"/>
    <s v="PIMCOGMA"/>
    <m/>
    <m/>
    <m/>
    <m/>
    <m/>
    <m/>
    <m/>
    <m/>
    <m/>
    <m/>
    <m/>
    <n v="441"/>
    <x v="413"/>
  </r>
  <r>
    <n v="442"/>
    <n v="13"/>
    <s v="F"/>
    <x v="1336"/>
    <n v="510"/>
    <s v="SSG"/>
    <s v="State Street Global Advisors"/>
    <s v="State Street Global Equity Fund"/>
    <s v="SSGE"/>
    <m/>
    <m/>
    <m/>
    <m/>
    <m/>
    <m/>
    <m/>
    <m/>
    <m/>
    <m/>
    <m/>
    <n v="442"/>
    <x v="414"/>
  </r>
  <r>
    <n v="442"/>
    <n v="6"/>
    <s v="F"/>
    <x v="1337"/>
    <n v="510"/>
    <s v="JPM"/>
    <s v="JP Morgan"/>
    <s v="JPMorgan Core Bond Fund"/>
    <s v="JPMCB"/>
    <m/>
    <m/>
    <m/>
    <m/>
    <m/>
    <m/>
    <m/>
    <m/>
    <m/>
    <m/>
    <m/>
    <n v="442"/>
    <x v="414"/>
  </r>
  <r>
    <n v="442"/>
    <n v="1"/>
    <s v="F"/>
    <x v="1338"/>
    <n v="510"/>
    <s v="BRF"/>
    <s v="BlackRock Funds"/>
    <s v="BlackRock High Yield Bond Fund (BHYIX)"/>
    <s v="BRHYBF"/>
    <m/>
    <m/>
    <m/>
    <m/>
    <m/>
    <m/>
    <m/>
    <m/>
    <m/>
    <m/>
    <m/>
    <n v="442"/>
    <x v="414"/>
  </r>
  <r>
    <n v="442"/>
    <n v="16"/>
    <s v="F"/>
    <x v="1339"/>
    <n v="510"/>
    <s v="AMF"/>
    <s v="American Funds"/>
    <s v="American Funds Tax-Advtg Gr &amp; Inc"/>
    <s v="AFTAG"/>
    <m/>
    <m/>
    <m/>
    <m/>
    <m/>
    <m/>
    <m/>
    <m/>
    <m/>
    <m/>
    <m/>
    <n v="442"/>
    <x v="414"/>
  </r>
  <r>
    <n v="442"/>
    <n v="13"/>
    <s v="F"/>
    <x v="1340"/>
    <n v="510"/>
    <s v="SSG"/>
    <s v="State Street Global Advisors"/>
    <s v="State Street Global Equity Fund"/>
    <s v="SSGE"/>
    <m/>
    <m/>
    <m/>
    <m/>
    <m/>
    <m/>
    <m/>
    <m/>
    <m/>
    <m/>
    <m/>
    <n v="442"/>
    <x v="414"/>
  </r>
  <r>
    <n v="443"/>
    <n v="6"/>
    <s v="F"/>
    <x v="1341"/>
    <n v="510"/>
    <s v="JPM"/>
    <s v="JP Morgan"/>
    <s v="JPMorgan Core Bond Fund"/>
    <s v="JPMCB"/>
    <m/>
    <m/>
    <m/>
    <m/>
    <m/>
    <m/>
    <m/>
    <m/>
    <m/>
    <m/>
    <m/>
    <n v="443"/>
    <x v="415"/>
  </r>
  <r>
    <n v="443"/>
    <n v="16"/>
    <s v="F"/>
    <x v="1342"/>
    <n v="510"/>
    <s v="AMF"/>
    <s v="American Funds"/>
    <s v="American Funds Tax-Advtg Gr &amp; Inc"/>
    <s v="AFTAG"/>
    <m/>
    <m/>
    <m/>
    <m/>
    <m/>
    <m/>
    <m/>
    <m/>
    <m/>
    <m/>
    <m/>
    <n v="443"/>
    <x v="415"/>
  </r>
  <r>
    <n v="443"/>
    <n v="3"/>
    <s v="F"/>
    <x v="1343"/>
    <n v="510"/>
    <s v="BRF"/>
    <s v="BlackRock Funds"/>
    <s v="BlackRock High Yield Bond Fund (BHYIX)"/>
    <s v="BRHYBF"/>
    <m/>
    <m/>
    <m/>
    <m/>
    <m/>
    <m/>
    <m/>
    <m/>
    <m/>
    <m/>
    <m/>
    <n v="443"/>
    <x v="415"/>
  </r>
  <r>
    <n v="443"/>
    <n v="2"/>
    <s v="F"/>
    <x v="1344"/>
    <n v="510"/>
    <s v="VGF"/>
    <s v="Vanguard Group"/>
    <s v="Vanguard High Yield Corporate Fund Investor Shares (VWEHX)"/>
    <s v="VHYCFIS"/>
    <m/>
    <m/>
    <m/>
    <m/>
    <m/>
    <m/>
    <m/>
    <m/>
    <m/>
    <m/>
    <m/>
    <n v="443"/>
    <x v="415"/>
  </r>
  <r>
    <n v="444"/>
    <n v="12"/>
    <s v="F"/>
    <x v="1345"/>
    <n v="510"/>
    <s v="CHS"/>
    <s v="Charles Schwab"/>
    <s v="Schwab Small-Cap Equity Fund"/>
    <s v="SSCE"/>
    <m/>
    <m/>
    <m/>
    <m/>
    <m/>
    <m/>
    <m/>
    <m/>
    <m/>
    <m/>
    <m/>
    <n v="444"/>
    <x v="416"/>
  </r>
  <r>
    <n v="444"/>
    <n v="16"/>
    <s v="F"/>
    <x v="1346"/>
    <n v="510"/>
    <s v="AMF"/>
    <s v="American Funds"/>
    <s v="American Funds Tax-Advtg Gr &amp; Inc"/>
    <s v="AFTAG"/>
    <m/>
    <m/>
    <m/>
    <m/>
    <m/>
    <m/>
    <m/>
    <m/>
    <m/>
    <m/>
    <m/>
    <n v="444"/>
    <x v="416"/>
  </r>
  <r>
    <n v="444"/>
    <n v="9"/>
    <s v="F"/>
    <x v="1347"/>
    <n v="510"/>
    <s v="JPM"/>
    <s v="JP Morgan"/>
    <s v="JPMorgan Core Bond Fund"/>
    <s v="JPMCB"/>
    <m/>
    <m/>
    <m/>
    <m/>
    <m/>
    <m/>
    <m/>
    <m/>
    <m/>
    <m/>
    <m/>
    <n v="444"/>
    <x v="416"/>
  </r>
  <r>
    <n v="445"/>
    <n v="7"/>
    <s v="F"/>
    <x v="1348"/>
    <n v="510"/>
    <s v="PMC"/>
    <s v="PIMCO"/>
    <s v="PIMCO Global Multi-Asset A"/>
    <s v="PIMCOGMA"/>
    <m/>
    <m/>
    <m/>
    <m/>
    <m/>
    <m/>
    <m/>
    <m/>
    <m/>
    <m/>
    <m/>
    <n v="445"/>
    <x v="417"/>
  </r>
  <r>
    <n v="445"/>
    <n v="8"/>
    <s v="F"/>
    <x v="1349"/>
    <n v="510"/>
    <s v="FID"/>
    <s v="Fidelity Investments Inc."/>
    <s v="Fidelity Capital &amp; Income Fund (FAGIX)"/>
    <s v="FCIF"/>
    <m/>
    <m/>
    <m/>
    <m/>
    <m/>
    <m/>
    <m/>
    <m/>
    <m/>
    <m/>
    <m/>
    <n v="445"/>
    <x v="417"/>
  </r>
  <r>
    <n v="445"/>
    <n v="2"/>
    <s v="F"/>
    <x v="1350"/>
    <n v="510"/>
    <s v="VGF"/>
    <s v="Vanguard Group"/>
    <s v="Vanguard High Yield Corporate Fund Investor Shares (VWEHX)"/>
    <s v="VHYCFIS"/>
    <m/>
    <m/>
    <m/>
    <m/>
    <m/>
    <m/>
    <m/>
    <m/>
    <m/>
    <m/>
    <m/>
    <n v="445"/>
    <x v="417"/>
  </r>
  <r>
    <n v="445"/>
    <n v="15"/>
    <s v="F"/>
    <x v="1351"/>
    <n v="510"/>
    <s v="SSG"/>
    <s v="State Street Global Advisors"/>
    <s v="State Street Global Equity Fund"/>
    <s v="SSGE"/>
    <m/>
    <m/>
    <m/>
    <m/>
    <m/>
    <m/>
    <m/>
    <m/>
    <m/>
    <m/>
    <m/>
    <n v="445"/>
    <x v="417"/>
  </r>
  <r>
    <n v="446"/>
    <n v="15"/>
    <s v="F"/>
    <x v="1352"/>
    <n v="510"/>
    <s v="SSG"/>
    <s v="State Street Global Advisors"/>
    <s v="State Street Global Equity Fund"/>
    <s v="SSGE"/>
    <m/>
    <m/>
    <m/>
    <m/>
    <m/>
    <m/>
    <m/>
    <m/>
    <m/>
    <m/>
    <m/>
    <n v="446"/>
    <x v="418"/>
  </r>
  <r>
    <n v="446"/>
    <n v="15"/>
    <s v="F"/>
    <x v="1353"/>
    <n v="510"/>
    <s v="SSG"/>
    <s v="State Street Global Advisors"/>
    <s v="State Street Global Equity Fund"/>
    <s v="SSGE"/>
    <m/>
    <m/>
    <m/>
    <m/>
    <m/>
    <m/>
    <m/>
    <m/>
    <m/>
    <m/>
    <m/>
    <n v="446"/>
    <x v="418"/>
  </r>
  <r>
    <n v="447"/>
    <n v="10"/>
    <s v="F"/>
    <x v="1354"/>
    <n v="510"/>
    <s v="PMC"/>
    <s v="PIMCO"/>
    <s v="PIMCO Global Multi-Asset A"/>
    <s v="PIMCOGMA"/>
    <m/>
    <m/>
    <m/>
    <m/>
    <m/>
    <m/>
    <m/>
    <m/>
    <m/>
    <m/>
    <m/>
    <n v="447"/>
    <x v="419"/>
  </r>
  <r>
    <n v="447"/>
    <n v="4"/>
    <s v="F"/>
    <x v="1355"/>
    <n v="510"/>
    <s v="VGF"/>
    <s v="Vanguard Group"/>
    <s v="Vanguard High Yield Corporate Fund Investor Shares (VWEHX)"/>
    <s v="VHYCFIS"/>
    <m/>
    <m/>
    <m/>
    <m/>
    <m/>
    <m/>
    <m/>
    <m/>
    <m/>
    <m/>
    <m/>
    <n v="447"/>
    <x v="419"/>
  </r>
  <r>
    <n v="448"/>
    <n v="9"/>
    <s v="F"/>
    <x v="1356"/>
    <n v="510"/>
    <s v="JPM"/>
    <s v="JP Morgan"/>
    <s v="JPMorgan Core Bond Fund"/>
    <s v="JPMCB"/>
    <m/>
    <m/>
    <m/>
    <m/>
    <m/>
    <m/>
    <m/>
    <m/>
    <m/>
    <m/>
    <m/>
    <n v="448"/>
    <x v="420"/>
  </r>
  <r>
    <n v="448"/>
    <n v="9"/>
    <s v="F"/>
    <x v="1357"/>
    <n v="510"/>
    <s v="JPM"/>
    <s v="JP Morgan"/>
    <s v="JPMorgan Core Bond Fund"/>
    <s v="JPMCB"/>
    <m/>
    <m/>
    <m/>
    <m/>
    <m/>
    <m/>
    <m/>
    <m/>
    <m/>
    <m/>
    <m/>
    <n v="448"/>
    <x v="420"/>
  </r>
  <r>
    <n v="448"/>
    <n v="13"/>
    <s v="F"/>
    <x v="1358"/>
    <n v="510"/>
    <s v="SSG"/>
    <s v="State Street Global Advisors"/>
    <s v="State Street Global Equity Fund"/>
    <s v="SSGE"/>
    <m/>
    <m/>
    <m/>
    <m/>
    <m/>
    <m/>
    <m/>
    <m/>
    <m/>
    <m/>
    <m/>
    <n v="448"/>
    <x v="420"/>
  </r>
  <r>
    <n v="449"/>
    <n v="10"/>
    <s v="F"/>
    <x v="1359"/>
    <n v="510"/>
    <s v="PMC"/>
    <s v="PIMCO"/>
    <s v="PIMCO Global Multi-Asset A"/>
    <s v="PIMCOGMA"/>
    <m/>
    <m/>
    <m/>
    <m/>
    <m/>
    <m/>
    <m/>
    <m/>
    <m/>
    <m/>
    <m/>
    <n v="449"/>
    <x v="421"/>
  </r>
  <r>
    <n v="449"/>
    <n v="15"/>
    <s v="F"/>
    <x v="1360"/>
    <n v="510"/>
    <s v="SSG"/>
    <s v="State Street Global Advisors"/>
    <s v="State Street Global Equity Fund"/>
    <s v="SSGE"/>
    <m/>
    <m/>
    <m/>
    <m/>
    <m/>
    <m/>
    <m/>
    <m/>
    <m/>
    <m/>
    <m/>
    <n v="449"/>
    <x v="421"/>
  </r>
  <r>
    <n v="449"/>
    <n v="4"/>
    <s v="F"/>
    <x v="1361"/>
    <n v="510"/>
    <s v="VGF"/>
    <s v="Vanguard Group"/>
    <s v="Vanguard High Yield Corporate Fund Investor Shares (VWEHX)"/>
    <s v="VHYCFIS"/>
    <m/>
    <m/>
    <m/>
    <m/>
    <m/>
    <m/>
    <m/>
    <m/>
    <m/>
    <m/>
    <m/>
    <n v="449"/>
    <x v="421"/>
  </r>
  <r>
    <n v="450"/>
    <n v="13"/>
    <s v="F"/>
    <x v="1362"/>
    <n v="510"/>
    <s v="SSG"/>
    <s v="State Street Global Advisors"/>
    <s v="State Street Global Equity Fund"/>
    <s v="SSGE"/>
    <m/>
    <m/>
    <m/>
    <m/>
    <m/>
    <m/>
    <m/>
    <m/>
    <m/>
    <m/>
    <m/>
    <n v="450"/>
    <x v="422"/>
  </r>
  <r>
    <n v="451"/>
    <n v="13"/>
    <s v="F"/>
    <x v="1363"/>
    <n v="510"/>
    <s v="SSG"/>
    <s v="State Street Global Advisors"/>
    <s v="State Street Global Equity Fund"/>
    <s v="SSGE"/>
    <m/>
    <m/>
    <m/>
    <m/>
    <m/>
    <m/>
    <m/>
    <m/>
    <m/>
    <m/>
    <m/>
    <n v="451"/>
    <x v="423"/>
  </r>
  <r>
    <n v="451"/>
    <n v="15"/>
    <s v="F"/>
    <x v="1364"/>
    <n v="510"/>
    <s v="SSG"/>
    <s v="State Street Global Advisors"/>
    <s v="State Street Global Equity Fund"/>
    <s v="SSGE"/>
    <m/>
    <m/>
    <m/>
    <m/>
    <m/>
    <m/>
    <m/>
    <m/>
    <m/>
    <m/>
    <m/>
    <n v="451"/>
    <x v="423"/>
  </r>
  <r>
    <n v="451"/>
    <n v="6"/>
    <s v="F"/>
    <x v="1365"/>
    <n v="510"/>
    <s v="JPM"/>
    <s v="JP Morgan"/>
    <s v="JPMorgan Core Bond Fund"/>
    <s v="JPMCB"/>
    <m/>
    <m/>
    <m/>
    <m/>
    <m/>
    <m/>
    <m/>
    <m/>
    <m/>
    <m/>
    <m/>
    <n v="451"/>
    <x v="423"/>
  </r>
  <r>
    <n v="452"/>
    <n v="7"/>
    <s v="F"/>
    <x v="1366"/>
    <n v="510"/>
    <s v="PMC"/>
    <s v="PIMCO"/>
    <s v="PIMCO Global Multi-Asset A"/>
    <s v="PIMCOGMA"/>
    <m/>
    <m/>
    <m/>
    <m/>
    <m/>
    <m/>
    <m/>
    <m/>
    <m/>
    <m/>
    <m/>
    <n v="452"/>
    <x v="424"/>
  </r>
  <r>
    <n v="452"/>
    <n v="5"/>
    <s v="F"/>
    <x v="1367"/>
    <n v="510"/>
    <s v="FID"/>
    <s v="Fidelity Investments Inc."/>
    <s v="Fidelity Capital &amp; Income Fund (FAGIX)"/>
    <s v="FCIF"/>
    <m/>
    <m/>
    <m/>
    <m/>
    <m/>
    <m/>
    <m/>
    <m/>
    <m/>
    <m/>
    <m/>
    <n v="452"/>
    <x v="424"/>
  </r>
  <r>
    <n v="453"/>
    <n v="6"/>
    <s v="F"/>
    <x v="1368"/>
    <n v="510"/>
    <s v="JPM"/>
    <s v="JP Morgan"/>
    <s v="JPMorgan Core Bond Fund"/>
    <s v="JPMCB"/>
    <m/>
    <m/>
    <m/>
    <m/>
    <m/>
    <m/>
    <m/>
    <m/>
    <m/>
    <m/>
    <m/>
    <n v="453"/>
    <x v="425"/>
  </r>
  <r>
    <n v="454"/>
    <n v="10"/>
    <s v="F"/>
    <x v="1369"/>
    <n v="510"/>
    <s v="PMC"/>
    <s v="PIMCO"/>
    <s v="PIMCO Global Multi-Asset A"/>
    <s v="PIMCOGMA"/>
    <m/>
    <m/>
    <m/>
    <m/>
    <m/>
    <m/>
    <m/>
    <m/>
    <m/>
    <m/>
    <m/>
    <n v="454"/>
    <x v="426"/>
  </r>
  <r>
    <n v="454"/>
    <n v="5"/>
    <s v="F"/>
    <x v="1370"/>
    <n v="510"/>
    <s v="FID"/>
    <s v="Fidelity Investments Inc."/>
    <s v="Fidelity Capital &amp; Income Fund (FAGIX)"/>
    <s v="FCIF"/>
    <m/>
    <m/>
    <m/>
    <m/>
    <m/>
    <m/>
    <m/>
    <m/>
    <m/>
    <m/>
    <m/>
    <n v="454"/>
    <x v="426"/>
  </r>
  <r>
    <n v="454"/>
    <n v="10"/>
    <s v="F"/>
    <x v="1371"/>
    <n v="510"/>
    <s v="PMC"/>
    <s v="PIMCO"/>
    <s v="PIMCO Global Multi-Asset A"/>
    <s v="PIMCOGMA"/>
    <m/>
    <m/>
    <m/>
    <m/>
    <m/>
    <m/>
    <m/>
    <m/>
    <m/>
    <m/>
    <m/>
    <n v="454"/>
    <x v="426"/>
  </r>
  <r>
    <n v="454"/>
    <n v="13"/>
    <s v="F"/>
    <x v="1372"/>
    <n v="510"/>
    <s v="SSG"/>
    <s v="State Street Global Advisors"/>
    <s v="State Street Global Equity Fund"/>
    <s v="SSGE"/>
    <m/>
    <m/>
    <m/>
    <m/>
    <m/>
    <m/>
    <m/>
    <m/>
    <m/>
    <m/>
    <m/>
    <n v="454"/>
    <x v="426"/>
  </r>
  <r>
    <n v="454"/>
    <n v="13"/>
    <s v="F"/>
    <x v="1373"/>
    <n v="510"/>
    <s v="SSG"/>
    <s v="State Street Global Advisors"/>
    <s v="State Street Global Equity Fund"/>
    <s v="SSGE"/>
    <m/>
    <m/>
    <m/>
    <m/>
    <m/>
    <m/>
    <m/>
    <m/>
    <m/>
    <m/>
    <m/>
    <n v="454"/>
    <x v="426"/>
  </r>
  <r>
    <n v="455"/>
    <n v="10"/>
    <s v="F"/>
    <x v="1374"/>
    <n v="510"/>
    <s v="PMC"/>
    <s v="PIMCO"/>
    <s v="PIMCO Global Multi-Asset A"/>
    <s v="PIMCOGMA"/>
    <m/>
    <m/>
    <m/>
    <m/>
    <m/>
    <m/>
    <m/>
    <m/>
    <m/>
    <m/>
    <m/>
    <n v="455"/>
    <x v="427"/>
  </r>
  <r>
    <n v="455"/>
    <n v="3"/>
    <s v="F"/>
    <x v="1375"/>
    <n v="510"/>
    <s v="BRF"/>
    <s v="BlackRock Funds"/>
    <s v="BlackRock High Yield Bond Fund (BHYIX)"/>
    <s v="BRHYBF"/>
    <m/>
    <m/>
    <m/>
    <m/>
    <m/>
    <m/>
    <m/>
    <m/>
    <m/>
    <m/>
    <m/>
    <n v="455"/>
    <x v="427"/>
  </r>
  <r>
    <n v="455"/>
    <n v="12"/>
    <s v="F"/>
    <x v="1376"/>
    <n v="510"/>
    <s v="CHS"/>
    <s v="Charles Schwab"/>
    <s v="Schwab Small-Cap Equity Fund"/>
    <s v="SSCE"/>
    <m/>
    <m/>
    <m/>
    <m/>
    <m/>
    <m/>
    <m/>
    <m/>
    <m/>
    <m/>
    <m/>
    <n v="455"/>
    <x v="427"/>
  </r>
  <r>
    <n v="456"/>
    <n v="4"/>
    <s v="F"/>
    <x v="1377"/>
    <n v="510"/>
    <s v="VGF"/>
    <s v="Vanguard Group"/>
    <s v="Vanguard High Yield Corporate Fund Investor Shares (VWEHX)"/>
    <s v="VHYCFIS"/>
    <m/>
    <m/>
    <m/>
    <m/>
    <m/>
    <m/>
    <m/>
    <m/>
    <m/>
    <m/>
    <m/>
    <n v="456"/>
    <x v="428"/>
  </r>
  <r>
    <n v="456"/>
    <n v="15"/>
    <s v="F"/>
    <x v="1378"/>
    <n v="510"/>
    <s v="SSG"/>
    <s v="State Street Global Advisors"/>
    <s v="State Street Global Equity Fund"/>
    <s v="SSGE"/>
    <m/>
    <m/>
    <m/>
    <m/>
    <m/>
    <m/>
    <m/>
    <m/>
    <m/>
    <m/>
    <m/>
    <n v="456"/>
    <x v="428"/>
  </r>
  <r>
    <n v="456"/>
    <n v="13"/>
    <s v="F"/>
    <x v="1379"/>
    <n v="510"/>
    <s v="SSG"/>
    <s v="State Street Global Advisors"/>
    <s v="State Street Global Equity Fund"/>
    <s v="SSGE"/>
    <m/>
    <m/>
    <m/>
    <m/>
    <m/>
    <m/>
    <m/>
    <m/>
    <m/>
    <m/>
    <m/>
    <n v="456"/>
    <x v="428"/>
  </r>
  <r>
    <n v="457"/>
    <n v="14"/>
    <s v="F"/>
    <x v="1380"/>
    <n v="510"/>
    <s v="SSG"/>
    <s v="State Street Global Advisors"/>
    <s v="State Street Global Equity Fund"/>
    <s v="SSGE"/>
    <m/>
    <m/>
    <m/>
    <m/>
    <m/>
    <m/>
    <m/>
    <m/>
    <m/>
    <m/>
    <m/>
    <n v="457"/>
    <x v="429"/>
  </r>
  <r>
    <n v="457"/>
    <n v="3"/>
    <s v="F"/>
    <x v="1381"/>
    <n v="510"/>
    <s v="BRF"/>
    <s v="BlackRock Funds"/>
    <s v="BlackRock High Yield Bond Fund (BHYIX)"/>
    <s v="BRHYBF"/>
    <m/>
    <m/>
    <m/>
    <m/>
    <m/>
    <m/>
    <m/>
    <m/>
    <m/>
    <m/>
    <m/>
    <n v="457"/>
    <x v="429"/>
  </r>
  <r>
    <n v="457"/>
    <n v="6"/>
    <s v="F"/>
    <x v="1382"/>
    <n v="510"/>
    <s v="JPM"/>
    <s v="JP Morgan"/>
    <s v="JPMorgan Core Bond Fund"/>
    <s v="JPMCB"/>
    <m/>
    <m/>
    <m/>
    <m/>
    <m/>
    <m/>
    <m/>
    <m/>
    <m/>
    <m/>
    <m/>
    <n v="457"/>
    <x v="429"/>
  </r>
  <r>
    <n v="458"/>
    <n v="9"/>
    <s v="F"/>
    <x v="1383"/>
    <n v="510"/>
    <s v="JPM"/>
    <s v="JP Morgan"/>
    <s v="JPMorgan Core Bond Fund"/>
    <s v="JPMCB"/>
    <m/>
    <m/>
    <m/>
    <m/>
    <m/>
    <m/>
    <m/>
    <m/>
    <m/>
    <m/>
    <m/>
    <n v="458"/>
    <x v="430"/>
  </r>
  <r>
    <n v="458"/>
    <n v="5"/>
    <s v="F"/>
    <x v="1384"/>
    <n v="510"/>
    <s v="FID"/>
    <s v="Fidelity Investments Inc."/>
    <s v="Fidelity Capital &amp; Income Fund (FAGIX)"/>
    <s v="FCIF"/>
    <m/>
    <m/>
    <m/>
    <m/>
    <m/>
    <m/>
    <m/>
    <m/>
    <m/>
    <m/>
    <m/>
    <n v="458"/>
    <x v="430"/>
  </r>
  <r>
    <n v="458"/>
    <n v="9"/>
    <s v="F"/>
    <x v="1385"/>
    <n v="510"/>
    <s v="JPM"/>
    <s v="JP Morgan"/>
    <s v="JPMorgan Core Bond Fund"/>
    <s v="JPMCB"/>
    <m/>
    <m/>
    <m/>
    <m/>
    <m/>
    <m/>
    <m/>
    <m/>
    <m/>
    <m/>
    <m/>
    <n v="458"/>
    <x v="430"/>
  </r>
  <r>
    <n v="458"/>
    <n v="5"/>
    <s v="F"/>
    <x v="1386"/>
    <n v="510"/>
    <s v="FID"/>
    <s v="Fidelity Investments Inc."/>
    <s v="Fidelity Capital &amp; Income Fund (FAGIX)"/>
    <s v="FCIF"/>
    <m/>
    <m/>
    <m/>
    <m/>
    <m/>
    <m/>
    <m/>
    <m/>
    <m/>
    <m/>
    <m/>
    <n v="458"/>
    <x v="430"/>
  </r>
  <r>
    <n v="459"/>
    <n v="7"/>
    <s v="F"/>
    <x v="1387"/>
    <n v="510"/>
    <s v="PMC"/>
    <s v="PIMCO"/>
    <s v="PIMCO Global Multi-Asset A"/>
    <s v="PIMCOGMA"/>
    <m/>
    <m/>
    <m/>
    <m/>
    <m/>
    <m/>
    <m/>
    <m/>
    <m/>
    <m/>
    <m/>
    <n v="459"/>
    <x v="431"/>
  </r>
  <r>
    <n v="459"/>
    <n v="4"/>
    <s v="F"/>
    <x v="1388"/>
    <n v="510"/>
    <s v="VGF"/>
    <s v="Vanguard Group"/>
    <s v="Vanguard High Yield Corporate Fund Investor Shares (VWEHX)"/>
    <s v="VHYCFIS"/>
    <m/>
    <m/>
    <m/>
    <m/>
    <m/>
    <m/>
    <m/>
    <m/>
    <m/>
    <m/>
    <m/>
    <n v="459"/>
    <x v="431"/>
  </r>
  <r>
    <n v="459"/>
    <n v="4"/>
    <s v="F"/>
    <x v="1389"/>
    <n v="510"/>
    <s v="VGF"/>
    <s v="Vanguard Group"/>
    <s v="Vanguard High Yield Corporate Fund Investor Shares (VWEHX)"/>
    <s v="VHYCFIS"/>
    <m/>
    <m/>
    <m/>
    <m/>
    <m/>
    <m/>
    <m/>
    <m/>
    <m/>
    <m/>
    <m/>
    <n v="459"/>
    <x v="431"/>
  </r>
  <r>
    <n v="459"/>
    <n v="1"/>
    <s v="F"/>
    <x v="1390"/>
    <n v="510"/>
    <s v="BRF"/>
    <s v="BlackRock Funds"/>
    <s v="BlackRock High Yield Bond Fund (BHYIX)"/>
    <s v="BRHYBF"/>
    <m/>
    <m/>
    <m/>
    <m/>
    <m/>
    <m/>
    <m/>
    <m/>
    <m/>
    <m/>
    <m/>
    <n v="459"/>
    <x v="431"/>
  </r>
  <r>
    <n v="460"/>
    <n v="10"/>
    <s v="F"/>
    <x v="1391"/>
    <n v="510"/>
    <s v="PMC"/>
    <s v="PIMCO"/>
    <s v="PIMCO Global Multi-Asset A"/>
    <s v="PIMCOGMA"/>
    <m/>
    <m/>
    <m/>
    <m/>
    <m/>
    <m/>
    <m/>
    <m/>
    <m/>
    <m/>
    <m/>
    <n v="460"/>
    <x v="432"/>
  </r>
  <r>
    <n v="460"/>
    <n v="11"/>
    <s v="F"/>
    <x v="1392"/>
    <n v="510"/>
    <s v="PMC"/>
    <s v="PIMCO"/>
    <s v="PIMCO Global Multi-Asset A"/>
    <s v="PIMCOGMA"/>
    <m/>
    <m/>
    <m/>
    <m/>
    <m/>
    <m/>
    <m/>
    <m/>
    <m/>
    <m/>
    <m/>
    <n v="460"/>
    <x v="432"/>
  </r>
  <r>
    <n v="460"/>
    <n v="4"/>
    <s v="F"/>
    <x v="1393"/>
    <n v="510"/>
    <s v="VGF"/>
    <s v="Vanguard Group"/>
    <s v="Vanguard High Yield Corporate Fund Investor Shares (VWEHX)"/>
    <s v="VHYCFIS"/>
    <m/>
    <m/>
    <m/>
    <m/>
    <m/>
    <m/>
    <m/>
    <m/>
    <m/>
    <m/>
    <m/>
    <n v="460"/>
    <x v="432"/>
  </r>
  <r>
    <n v="461"/>
    <n v="2"/>
    <s v="F"/>
    <x v="1394"/>
    <n v="510"/>
    <s v="VGF"/>
    <s v="Vanguard Group"/>
    <s v="Vanguard High Yield Corporate Fund Investor Shares (VWEHX)"/>
    <s v="VHYCFIS"/>
    <m/>
    <m/>
    <m/>
    <m/>
    <m/>
    <m/>
    <m/>
    <m/>
    <m/>
    <m/>
    <m/>
    <n v="461"/>
    <x v="433"/>
  </r>
  <r>
    <n v="461"/>
    <n v="14"/>
    <s v="F"/>
    <x v="1395"/>
    <n v="510"/>
    <s v="SSG"/>
    <s v="State Street Global Advisors"/>
    <s v="State Street Global Equity Fund"/>
    <s v="SSGE"/>
    <m/>
    <m/>
    <m/>
    <m/>
    <m/>
    <m/>
    <m/>
    <m/>
    <m/>
    <m/>
    <m/>
    <n v="461"/>
    <x v="433"/>
  </r>
  <r>
    <n v="461"/>
    <n v="5"/>
    <s v="F"/>
    <x v="1396"/>
    <n v="510"/>
    <s v="FID"/>
    <s v="Fidelity Investments Inc."/>
    <s v="Fidelity Capital &amp; Income Fund (FAGIX)"/>
    <s v="FCIF"/>
    <m/>
    <m/>
    <m/>
    <m/>
    <m/>
    <m/>
    <m/>
    <m/>
    <m/>
    <m/>
    <m/>
    <n v="461"/>
    <x v="433"/>
  </r>
  <r>
    <n v="461"/>
    <n v="1"/>
    <s v="F"/>
    <x v="1397"/>
    <n v="510"/>
    <s v="BRF"/>
    <s v="BlackRock Funds"/>
    <s v="BlackRock High Yield Bond Fund (BHYIX)"/>
    <s v="BRHYBF"/>
    <m/>
    <m/>
    <m/>
    <m/>
    <m/>
    <m/>
    <m/>
    <m/>
    <m/>
    <m/>
    <m/>
    <n v="461"/>
    <x v="433"/>
  </r>
  <r>
    <n v="462"/>
    <n v="8"/>
    <s v="F"/>
    <x v="1398"/>
    <n v="510"/>
    <s v="FID"/>
    <s v="Fidelity Investments Inc."/>
    <s v="Fidelity Capital &amp; Income Fund (FAGIX)"/>
    <s v="FCIF"/>
    <m/>
    <m/>
    <m/>
    <m/>
    <m/>
    <m/>
    <m/>
    <m/>
    <m/>
    <m/>
    <m/>
    <n v="462"/>
    <x v="434"/>
  </r>
  <r>
    <n v="462"/>
    <n v="5"/>
    <s v="F"/>
    <x v="1399"/>
    <n v="510"/>
    <s v="FID"/>
    <s v="Fidelity Investments Inc."/>
    <s v="Fidelity Capital &amp; Income Fund (FAGIX)"/>
    <s v="FCIF"/>
    <m/>
    <m/>
    <m/>
    <m/>
    <m/>
    <m/>
    <m/>
    <m/>
    <m/>
    <m/>
    <m/>
    <n v="462"/>
    <x v="434"/>
  </r>
  <r>
    <n v="463"/>
    <n v="8"/>
    <s v="F"/>
    <x v="1400"/>
    <n v="510"/>
    <s v="FID"/>
    <s v="Fidelity Investments Inc."/>
    <s v="Fidelity Capital &amp; Income Fund (FAGIX)"/>
    <s v="FCIF"/>
    <m/>
    <m/>
    <m/>
    <m/>
    <m/>
    <m/>
    <m/>
    <m/>
    <m/>
    <m/>
    <m/>
    <n v="463"/>
    <x v="435"/>
  </r>
  <r>
    <n v="463"/>
    <n v="9"/>
    <s v="F"/>
    <x v="1401"/>
    <n v="510"/>
    <s v="JPM"/>
    <s v="JP Morgan"/>
    <s v="JPMorgan Core Bond Fund"/>
    <s v="JPMCB"/>
    <m/>
    <m/>
    <m/>
    <m/>
    <m/>
    <m/>
    <m/>
    <m/>
    <m/>
    <m/>
    <m/>
    <n v="463"/>
    <x v="435"/>
  </r>
  <r>
    <n v="463"/>
    <n v="10"/>
    <s v="F"/>
    <x v="1402"/>
    <n v="510"/>
    <s v="PMC"/>
    <s v="PIMCO"/>
    <s v="PIMCO Global Multi-Asset A"/>
    <s v="PIMCOGMA"/>
    <m/>
    <m/>
    <m/>
    <m/>
    <m/>
    <m/>
    <m/>
    <m/>
    <m/>
    <m/>
    <m/>
    <n v="463"/>
    <x v="435"/>
  </r>
  <r>
    <n v="463"/>
    <n v="10"/>
    <s v="F"/>
    <x v="1403"/>
    <n v="510"/>
    <s v="PMC"/>
    <s v="PIMCO"/>
    <s v="PIMCO Global Multi-Asset A"/>
    <s v="PIMCOGMA"/>
    <m/>
    <m/>
    <m/>
    <m/>
    <m/>
    <m/>
    <m/>
    <m/>
    <m/>
    <m/>
    <m/>
    <n v="463"/>
    <x v="435"/>
  </r>
  <r>
    <n v="463"/>
    <n v="13"/>
    <s v="F"/>
    <x v="1404"/>
    <n v="510"/>
    <s v="SSG"/>
    <s v="State Street Global Advisors"/>
    <s v="State Street Global Equity Fund"/>
    <s v="SSGE"/>
    <m/>
    <m/>
    <m/>
    <m/>
    <m/>
    <m/>
    <m/>
    <m/>
    <m/>
    <m/>
    <m/>
    <n v="463"/>
    <x v="435"/>
  </r>
  <r>
    <n v="464"/>
    <n v="1"/>
    <s v="F"/>
    <x v="1405"/>
    <n v="510"/>
    <s v="BRF"/>
    <s v="BlackRock Funds"/>
    <s v="BlackRock High Yield Bond Fund (BHYIX)"/>
    <s v="BRHYBF"/>
    <m/>
    <m/>
    <m/>
    <m/>
    <m/>
    <m/>
    <m/>
    <m/>
    <m/>
    <m/>
    <m/>
    <n v="464"/>
    <x v="436"/>
  </r>
  <r>
    <n v="464"/>
    <n v="3"/>
    <s v="F"/>
    <x v="1406"/>
    <n v="510"/>
    <s v="BRF"/>
    <s v="BlackRock Funds"/>
    <s v="BlackRock High Yield Bond Fund (BHYIX)"/>
    <s v="BRHYBF"/>
    <m/>
    <m/>
    <m/>
    <m/>
    <m/>
    <m/>
    <m/>
    <m/>
    <m/>
    <m/>
    <m/>
    <n v="464"/>
    <x v="436"/>
  </r>
  <r>
    <n v="464"/>
    <n v="16"/>
    <s v="F"/>
    <x v="1407"/>
    <n v="510"/>
    <s v="AMF"/>
    <s v="American Funds"/>
    <s v="American Funds Tax-Advtg Gr &amp; Inc"/>
    <s v="AFTAG"/>
    <m/>
    <m/>
    <m/>
    <m/>
    <m/>
    <m/>
    <m/>
    <m/>
    <m/>
    <m/>
    <m/>
    <n v="464"/>
    <x v="436"/>
  </r>
  <r>
    <n v="465"/>
    <n v="3"/>
    <s v="F"/>
    <x v="1408"/>
    <n v="510"/>
    <s v="BRF"/>
    <s v="BlackRock Funds"/>
    <s v="BlackRock High Yield Bond Fund (BHYIX)"/>
    <s v="BRHYBF"/>
    <m/>
    <m/>
    <m/>
    <m/>
    <m/>
    <m/>
    <m/>
    <m/>
    <m/>
    <m/>
    <m/>
    <n v="465"/>
    <x v="437"/>
  </r>
  <r>
    <n v="466"/>
    <n v="6"/>
    <s v="F"/>
    <x v="1409"/>
    <n v="510"/>
    <s v="JPM"/>
    <s v="JP Morgan"/>
    <s v="JPMorgan Core Bond Fund"/>
    <s v="JPMCB"/>
    <m/>
    <m/>
    <m/>
    <m/>
    <m/>
    <m/>
    <m/>
    <m/>
    <m/>
    <m/>
    <m/>
    <n v="466"/>
    <x v="438"/>
  </r>
  <r>
    <n v="466"/>
    <n v="3"/>
    <s v="F"/>
    <x v="1410"/>
    <n v="510"/>
    <s v="BRF"/>
    <s v="BlackRock Funds"/>
    <s v="BlackRock High Yield Bond Fund (BHYIX)"/>
    <s v="BRHYBF"/>
    <m/>
    <m/>
    <m/>
    <m/>
    <m/>
    <m/>
    <m/>
    <m/>
    <m/>
    <m/>
    <m/>
    <n v="466"/>
    <x v="438"/>
  </r>
  <r>
    <n v="467"/>
    <n v="9"/>
    <s v="F"/>
    <x v="1411"/>
    <n v="510"/>
    <s v="JPM"/>
    <s v="JP Morgan"/>
    <s v="JPMorgan Core Bond Fund"/>
    <s v="JPMCB"/>
    <m/>
    <m/>
    <m/>
    <m/>
    <m/>
    <m/>
    <m/>
    <m/>
    <m/>
    <m/>
    <m/>
    <n v="467"/>
    <x v="439"/>
  </r>
  <r>
    <n v="467"/>
    <n v="11"/>
    <s v="F"/>
    <x v="1412"/>
    <n v="510"/>
    <s v="PMC"/>
    <s v="PIMCO"/>
    <s v="PIMCO Global Multi-Asset A"/>
    <s v="PIMCOGMA"/>
    <m/>
    <m/>
    <m/>
    <m/>
    <m/>
    <m/>
    <m/>
    <m/>
    <m/>
    <m/>
    <m/>
    <n v="467"/>
    <x v="439"/>
  </r>
  <r>
    <n v="467"/>
    <n v="14"/>
    <s v="F"/>
    <x v="1413"/>
    <n v="510"/>
    <s v="SSG"/>
    <s v="State Street Global Advisors"/>
    <s v="State Street Global Equity Fund"/>
    <s v="SSGE"/>
    <m/>
    <m/>
    <m/>
    <m/>
    <m/>
    <m/>
    <m/>
    <m/>
    <m/>
    <m/>
    <m/>
    <n v="467"/>
    <x v="439"/>
  </r>
  <r>
    <n v="467"/>
    <n v="11"/>
    <s v="F"/>
    <x v="1414"/>
    <n v="510"/>
    <s v="PMC"/>
    <s v="PIMCO"/>
    <s v="PIMCO Global Multi-Asset A"/>
    <s v="PIMCOGMA"/>
    <m/>
    <m/>
    <m/>
    <m/>
    <m/>
    <m/>
    <m/>
    <m/>
    <m/>
    <m/>
    <m/>
    <n v="467"/>
    <x v="439"/>
  </r>
  <r>
    <n v="467"/>
    <n v="9"/>
    <s v="F"/>
    <x v="1415"/>
    <n v="510"/>
    <s v="JPM"/>
    <s v="JP Morgan"/>
    <s v="JPMorgan Core Bond Fund"/>
    <s v="JPMCB"/>
    <m/>
    <m/>
    <m/>
    <m/>
    <m/>
    <m/>
    <m/>
    <m/>
    <m/>
    <m/>
    <m/>
    <n v="467"/>
    <x v="439"/>
  </r>
  <r>
    <n v="468"/>
    <n v="6"/>
    <s v="F"/>
    <x v="1416"/>
    <n v="510"/>
    <s v="JPM"/>
    <s v="JP Morgan"/>
    <s v="JPMorgan Core Bond Fund"/>
    <s v="JPMCB"/>
    <m/>
    <m/>
    <m/>
    <m/>
    <m/>
    <m/>
    <m/>
    <m/>
    <m/>
    <m/>
    <m/>
    <n v="468"/>
    <x v="440"/>
  </r>
  <r>
    <n v="468"/>
    <n v="15"/>
    <s v="F"/>
    <x v="1417"/>
    <n v="510"/>
    <s v="SSG"/>
    <s v="State Street Global Advisors"/>
    <s v="State Street Global Equity Fund"/>
    <s v="SSGE"/>
    <m/>
    <m/>
    <m/>
    <m/>
    <m/>
    <m/>
    <m/>
    <m/>
    <m/>
    <m/>
    <m/>
    <n v="468"/>
    <x v="440"/>
  </r>
  <r>
    <n v="468"/>
    <n v="11"/>
    <s v="F"/>
    <x v="1418"/>
    <n v="510"/>
    <s v="PMC"/>
    <s v="PIMCO"/>
    <s v="PIMCO Global Multi-Asset A"/>
    <s v="PIMCOGMA"/>
    <m/>
    <m/>
    <m/>
    <m/>
    <m/>
    <m/>
    <m/>
    <m/>
    <m/>
    <m/>
    <m/>
    <n v="468"/>
    <x v="440"/>
  </r>
  <r>
    <n v="470"/>
    <n v="10"/>
    <s v="F"/>
    <x v="1419"/>
    <n v="510"/>
    <s v="PMC"/>
    <s v="PIMCO"/>
    <s v="PIMCO Global Multi-Asset A"/>
    <s v="PIMCOGMA"/>
    <m/>
    <m/>
    <m/>
    <m/>
    <m/>
    <m/>
    <m/>
    <m/>
    <m/>
    <m/>
    <m/>
    <n v="470"/>
    <x v="441"/>
  </r>
  <r>
    <n v="470"/>
    <n v="14"/>
    <s v="F"/>
    <x v="1420"/>
    <n v="510"/>
    <s v="SSG"/>
    <s v="State Street Global Advisors"/>
    <s v="State Street Global Equity Fund"/>
    <s v="SSGE"/>
    <m/>
    <m/>
    <m/>
    <m/>
    <m/>
    <m/>
    <m/>
    <m/>
    <m/>
    <m/>
    <m/>
    <n v="470"/>
    <x v="441"/>
  </r>
  <r>
    <n v="470"/>
    <n v="12"/>
    <s v="F"/>
    <x v="1421"/>
    <n v="510"/>
    <s v="CHS"/>
    <s v="Charles Schwab"/>
    <s v="Schwab Small-Cap Equity Fund"/>
    <s v="SSCE"/>
    <m/>
    <m/>
    <m/>
    <m/>
    <m/>
    <m/>
    <m/>
    <m/>
    <m/>
    <m/>
    <m/>
    <n v="470"/>
    <x v="441"/>
  </r>
  <r>
    <n v="470"/>
    <n v="2"/>
    <s v="F"/>
    <x v="1422"/>
    <n v="510"/>
    <s v="VGF"/>
    <s v="Vanguard Group"/>
    <s v="Vanguard High Yield Corporate Fund Investor Shares (VWEHX)"/>
    <s v="VHYCFIS"/>
    <m/>
    <m/>
    <m/>
    <m/>
    <m/>
    <m/>
    <m/>
    <m/>
    <m/>
    <m/>
    <m/>
    <n v="470"/>
    <x v="441"/>
  </r>
  <r>
    <n v="470"/>
    <n v="6"/>
    <s v="F"/>
    <x v="1423"/>
    <n v="510"/>
    <s v="JPM"/>
    <s v="JP Morgan"/>
    <s v="JPMorgan Core Bond Fund"/>
    <s v="JPMCB"/>
    <m/>
    <m/>
    <m/>
    <m/>
    <m/>
    <m/>
    <m/>
    <m/>
    <m/>
    <m/>
    <m/>
    <n v="470"/>
    <x v="441"/>
  </r>
  <r>
    <n v="470"/>
    <n v="14"/>
    <s v="F"/>
    <x v="1424"/>
    <n v="510"/>
    <s v="SSG"/>
    <s v="State Street Global Advisors"/>
    <s v="State Street Global Equity Fund"/>
    <s v="SSGE"/>
    <m/>
    <m/>
    <m/>
    <m/>
    <m/>
    <m/>
    <m/>
    <m/>
    <m/>
    <m/>
    <m/>
    <n v="470"/>
    <x v="441"/>
  </r>
  <r>
    <n v="471"/>
    <n v="11"/>
    <s v="F"/>
    <x v="1425"/>
    <n v="510"/>
    <s v="PMC"/>
    <s v="PIMCO"/>
    <s v="PIMCO Global Multi-Asset A"/>
    <s v="PIMCOGMA"/>
    <m/>
    <m/>
    <m/>
    <m/>
    <m/>
    <m/>
    <m/>
    <m/>
    <m/>
    <m/>
    <m/>
    <n v="471"/>
    <x v="442"/>
  </r>
  <r>
    <n v="471"/>
    <n v="8"/>
    <s v="F"/>
    <x v="1426"/>
    <n v="510"/>
    <s v="FID"/>
    <s v="Fidelity Investments Inc."/>
    <s v="Fidelity Capital &amp; Income Fund (FAGIX)"/>
    <s v="FCIF"/>
    <m/>
    <m/>
    <m/>
    <m/>
    <m/>
    <m/>
    <m/>
    <m/>
    <m/>
    <m/>
    <m/>
    <n v="471"/>
    <x v="442"/>
  </r>
  <r>
    <n v="471"/>
    <n v="16"/>
    <s v="F"/>
    <x v="1427"/>
    <n v="510"/>
    <s v="AMF"/>
    <s v="American Funds"/>
    <s v="American Funds Tax-Advtg Gr &amp; Inc"/>
    <s v="AFTAG"/>
    <m/>
    <m/>
    <m/>
    <m/>
    <m/>
    <m/>
    <m/>
    <m/>
    <m/>
    <m/>
    <m/>
    <n v="471"/>
    <x v="442"/>
  </r>
  <r>
    <n v="471"/>
    <n v="14"/>
    <s v="F"/>
    <x v="1428"/>
    <n v="510"/>
    <s v="SSG"/>
    <s v="State Street Global Advisors"/>
    <s v="State Street Global Equity Fund"/>
    <s v="SSGE"/>
    <m/>
    <m/>
    <m/>
    <m/>
    <m/>
    <m/>
    <m/>
    <m/>
    <m/>
    <m/>
    <m/>
    <n v="471"/>
    <x v="442"/>
  </r>
  <r>
    <n v="471"/>
    <n v="6"/>
    <s v="F"/>
    <x v="1429"/>
    <n v="510"/>
    <s v="JPM"/>
    <s v="JP Morgan"/>
    <s v="JPMorgan Core Bond Fund"/>
    <s v="JPMCB"/>
    <m/>
    <m/>
    <m/>
    <m/>
    <m/>
    <m/>
    <m/>
    <m/>
    <m/>
    <m/>
    <m/>
    <n v="471"/>
    <x v="442"/>
  </r>
  <r>
    <n v="471"/>
    <n v="4"/>
    <s v="F"/>
    <x v="1430"/>
    <n v="510"/>
    <s v="VGF"/>
    <s v="Vanguard Group"/>
    <s v="Vanguard High Yield Corporate Fund Investor Shares (VWEHX)"/>
    <s v="VHYCFIS"/>
    <m/>
    <m/>
    <m/>
    <m/>
    <m/>
    <m/>
    <m/>
    <m/>
    <m/>
    <m/>
    <m/>
    <n v="471"/>
    <x v="442"/>
  </r>
  <r>
    <n v="471"/>
    <n v="7"/>
    <s v="F"/>
    <x v="1431"/>
    <n v="510"/>
    <s v="PMC"/>
    <s v="PIMCO"/>
    <s v="PIMCO Global Multi-Asset A"/>
    <s v="PIMCOGMA"/>
    <m/>
    <m/>
    <m/>
    <m/>
    <m/>
    <m/>
    <m/>
    <m/>
    <m/>
    <m/>
    <m/>
    <n v="471"/>
    <x v="442"/>
  </r>
  <r>
    <n v="472"/>
    <n v="10"/>
    <s v="F"/>
    <x v="1432"/>
    <n v="510"/>
    <s v="PMC"/>
    <s v="PIMCO"/>
    <s v="PIMCO Global Multi-Asset A"/>
    <s v="PIMCOGMA"/>
    <m/>
    <m/>
    <m/>
    <m/>
    <m/>
    <m/>
    <m/>
    <m/>
    <m/>
    <m/>
    <m/>
    <n v="472"/>
    <x v="443"/>
  </r>
  <r>
    <n v="473"/>
    <n v="10"/>
    <s v="F"/>
    <x v="1433"/>
    <n v="510"/>
    <s v="PMC"/>
    <s v="PIMCO"/>
    <s v="PIMCO Global Multi-Asset A"/>
    <s v="PIMCOGMA"/>
    <m/>
    <m/>
    <m/>
    <m/>
    <m/>
    <m/>
    <m/>
    <m/>
    <m/>
    <m/>
    <m/>
    <n v="473"/>
    <x v="444"/>
  </r>
  <r>
    <n v="473"/>
    <n v="4"/>
    <s v="F"/>
    <x v="1434"/>
    <n v="510"/>
    <s v="VGF"/>
    <s v="Vanguard Group"/>
    <s v="Vanguard High Yield Corporate Fund Investor Shares (VWEHX)"/>
    <s v="VHYCFIS"/>
    <m/>
    <m/>
    <m/>
    <m/>
    <m/>
    <m/>
    <m/>
    <m/>
    <m/>
    <m/>
    <m/>
    <n v="473"/>
    <x v="444"/>
  </r>
  <r>
    <n v="473"/>
    <n v="3"/>
    <s v="F"/>
    <x v="1435"/>
    <n v="510"/>
    <s v="BRF"/>
    <s v="BlackRock Funds"/>
    <s v="BlackRock High Yield Bond Fund (BHYIX)"/>
    <s v="BRHYBF"/>
    <m/>
    <m/>
    <m/>
    <m/>
    <m/>
    <m/>
    <m/>
    <m/>
    <m/>
    <m/>
    <m/>
    <n v="473"/>
    <x v="444"/>
  </r>
  <r>
    <n v="473"/>
    <n v="15"/>
    <s v="F"/>
    <x v="1436"/>
    <n v="510"/>
    <s v="SSG"/>
    <s v="State Street Global Advisors"/>
    <s v="State Street Global Equity Fund"/>
    <s v="SSGE"/>
    <m/>
    <m/>
    <m/>
    <m/>
    <m/>
    <m/>
    <m/>
    <m/>
    <m/>
    <m/>
    <m/>
    <n v="473"/>
    <x v="444"/>
  </r>
  <r>
    <n v="474"/>
    <n v="9"/>
    <s v="F"/>
    <x v="1437"/>
    <n v="510"/>
    <s v="JPM"/>
    <s v="JP Morgan"/>
    <s v="JPMorgan Core Bond Fund"/>
    <s v="JPMCB"/>
    <m/>
    <m/>
    <m/>
    <m/>
    <m/>
    <m/>
    <m/>
    <m/>
    <m/>
    <m/>
    <m/>
    <n v="474"/>
    <x v="445"/>
  </r>
  <r>
    <n v="474"/>
    <n v="10"/>
    <s v="F"/>
    <x v="1438"/>
    <n v="510"/>
    <s v="PMC"/>
    <s v="PIMCO"/>
    <s v="PIMCO Global Multi-Asset A"/>
    <s v="PIMCOGMA"/>
    <m/>
    <m/>
    <m/>
    <m/>
    <m/>
    <m/>
    <m/>
    <m/>
    <m/>
    <m/>
    <m/>
    <n v="474"/>
    <x v="445"/>
  </r>
  <r>
    <n v="474"/>
    <n v="16"/>
    <s v="F"/>
    <x v="1439"/>
    <n v="510"/>
    <s v="AMF"/>
    <s v="American Funds"/>
    <s v="American Funds Tax-Advtg Gr &amp; Inc"/>
    <s v="AFTAG"/>
    <m/>
    <m/>
    <m/>
    <m/>
    <m/>
    <m/>
    <m/>
    <m/>
    <m/>
    <m/>
    <m/>
    <n v="474"/>
    <x v="445"/>
  </r>
  <r>
    <n v="474"/>
    <n v="3"/>
    <s v="F"/>
    <x v="1440"/>
    <n v="510"/>
    <s v="BRF"/>
    <s v="BlackRock Funds"/>
    <s v="BlackRock High Yield Bond Fund (BHYIX)"/>
    <s v="BRHYBF"/>
    <m/>
    <m/>
    <m/>
    <m/>
    <m/>
    <m/>
    <m/>
    <m/>
    <m/>
    <m/>
    <m/>
    <n v="474"/>
    <x v="445"/>
  </r>
  <r>
    <n v="474"/>
    <n v="14"/>
    <s v="F"/>
    <x v="1441"/>
    <n v="510"/>
    <s v="SSG"/>
    <s v="State Street Global Advisors"/>
    <s v="State Street Global Equity Fund"/>
    <s v="SSGE"/>
    <m/>
    <m/>
    <m/>
    <m/>
    <m/>
    <m/>
    <m/>
    <m/>
    <m/>
    <m/>
    <m/>
    <n v="474"/>
    <x v="445"/>
  </r>
  <r>
    <n v="474"/>
    <n v="1"/>
    <s v="F"/>
    <x v="1442"/>
    <n v="510"/>
    <s v="BRF"/>
    <s v="BlackRock Funds"/>
    <s v="BlackRock High Yield Bond Fund (BHYIX)"/>
    <s v="BRHYBF"/>
    <m/>
    <m/>
    <m/>
    <m/>
    <m/>
    <m/>
    <m/>
    <m/>
    <m/>
    <m/>
    <m/>
    <n v="474"/>
    <x v="445"/>
  </r>
  <r>
    <n v="474"/>
    <n v="1"/>
    <s v="F"/>
    <x v="1443"/>
    <n v="510"/>
    <s v="BRF"/>
    <s v="BlackRock Funds"/>
    <s v="BlackRock High Yield Bond Fund (BHYIX)"/>
    <s v="BRHYBF"/>
    <m/>
    <m/>
    <m/>
    <m/>
    <m/>
    <m/>
    <m/>
    <m/>
    <m/>
    <m/>
    <m/>
    <n v="474"/>
    <x v="445"/>
  </r>
  <r>
    <n v="475"/>
    <n v="4"/>
    <s v="F"/>
    <x v="1444"/>
    <n v="510"/>
    <s v="VGF"/>
    <s v="Vanguard Group"/>
    <s v="Vanguard High Yield Corporate Fund Investor Shares (VWEHX)"/>
    <s v="VHYCFIS"/>
    <m/>
    <m/>
    <m/>
    <m/>
    <m/>
    <m/>
    <m/>
    <m/>
    <m/>
    <m/>
    <m/>
    <n v="475"/>
    <x v="446"/>
  </r>
  <r>
    <n v="475"/>
    <n v="15"/>
    <s v="F"/>
    <x v="1445"/>
    <n v="510"/>
    <s v="SSG"/>
    <s v="State Street Global Advisors"/>
    <s v="State Street Global Equity Fund"/>
    <s v="SSGE"/>
    <m/>
    <m/>
    <m/>
    <m/>
    <m/>
    <m/>
    <m/>
    <m/>
    <m/>
    <m/>
    <m/>
    <n v="475"/>
    <x v="446"/>
  </r>
  <r>
    <n v="476"/>
    <n v="13"/>
    <s v="F"/>
    <x v="1446"/>
    <n v="510"/>
    <s v="SSG"/>
    <s v="State Street Global Advisors"/>
    <s v="State Street Global Equity Fund"/>
    <s v="SSGE"/>
    <m/>
    <m/>
    <m/>
    <m/>
    <m/>
    <m/>
    <m/>
    <m/>
    <m/>
    <m/>
    <m/>
    <n v="476"/>
    <x v="447"/>
  </r>
  <r>
    <n v="476"/>
    <n v="12"/>
    <s v="F"/>
    <x v="1447"/>
    <n v="510"/>
    <s v="CHS"/>
    <s v="Charles Schwab"/>
    <s v="Schwab Small-Cap Equity Fund"/>
    <s v="SSCE"/>
    <m/>
    <m/>
    <m/>
    <m/>
    <m/>
    <m/>
    <m/>
    <m/>
    <m/>
    <m/>
    <m/>
    <n v="476"/>
    <x v="447"/>
  </r>
  <r>
    <n v="476"/>
    <n v="13"/>
    <s v="F"/>
    <x v="1448"/>
    <n v="510"/>
    <s v="SSG"/>
    <s v="State Street Global Advisors"/>
    <s v="State Street Global Equity Fund"/>
    <s v="SSGE"/>
    <m/>
    <m/>
    <m/>
    <m/>
    <m/>
    <m/>
    <m/>
    <m/>
    <m/>
    <m/>
    <m/>
    <n v="476"/>
    <x v="447"/>
  </r>
  <r>
    <n v="476"/>
    <n v="8"/>
    <s v="F"/>
    <x v="1449"/>
    <n v="510"/>
    <s v="FID"/>
    <s v="Fidelity Investments Inc."/>
    <s v="Fidelity Capital &amp; Income Fund (FAGIX)"/>
    <s v="FCIF"/>
    <m/>
    <m/>
    <m/>
    <m/>
    <m/>
    <m/>
    <m/>
    <m/>
    <m/>
    <m/>
    <m/>
    <n v="476"/>
    <x v="447"/>
  </r>
  <r>
    <n v="477"/>
    <n v="10"/>
    <s v="F"/>
    <x v="1450"/>
    <n v="510"/>
    <s v="PMC"/>
    <s v="PIMCO"/>
    <s v="PIMCO Global Multi-Asset A"/>
    <s v="PIMCOGMA"/>
    <m/>
    <m/>
    <m/>
    <m/>
    <m/>
    <m/>
    <m/>
    <m/>
    <m/>
    <m/>
    <m/>
    <n v="477"/>
    <x v="448"/>
  </r>
  <r>
    <n v="477"/>
    <n v="9"/>
    <s v="F"/>
    <x v="1451"/>
    <n v="510"/>
    <s v="JPM"/>
    <s v="JP Morgan"/>
    <s v="JPMorgan Core Bond Fund"/>
    <s v="JPMCB"/>
    <m/>
    <m/>
    <m/>
    <m/>
    <m/>
    <m/>
    <m/>
    <m/>
    <m/>
    <m/>
    <m/>
    <n v="477"/>
    <x v="448"/>
  </r>
  <r>
    <n v="477"/>
    <n v="16"/>
    <s v="F"/>
    <x v="1452"/>
    <n v="510"/>
    <s v="AMF"/>
    <s v="American Funds"/>
    <s v="American Funds Tax-Advtg Gr &amp; Inc"/>
    <s v="AFTAG"/>
    <m/>
    <m/>
    <m/>
    <m/>
    <m/>
    <m/>
    <m/>
    <m/>
    <m/>
    <m/>
    <m/>
    <n v="477"/>
    <x v="448"/>
  </r>
  <r>
    <n v="478"/>
    <n v="3"/>
    <s v="F"/>
    <x v="1453"/>
    <n v="510"/>
    <s v="BRF"/>
    <s v="BlackRock Funds"/>
    <s v="BlackRock High Yield Bond Fund (BHYIX)"/>
    <s v="BRHYBF"/>
    <m/>
    <m/>
    <m/>
    <m/>
    <m/>
    <m/>
    <m/>
    <m/>
    <m/>
    <m/>
    <m/>
    <n v="478"/>
    <x v="449"/>
  </r>
  <r>
    <n v="478"/>
    <n v="8"/>
    <s v="F"/>
    <x v="1454"/>
    <n v="510"/>
    <s v="FID"/>
    <s v="Fidelity Investments Inc."/>
    <s v="Fidelity Capital &amp; Income Fund (FAGIX)"/>
    <s v="FCIF"/>
    <m/>
    <m/>
    <m/>
    <m/>
    <m/>
    <m/>
    <m/>
    <m/>
    <m/>
    <m/>
    <m/>
    <n v="478"/>
    <x v="449"/>
  </r>
  <r>
    <n v="478"/>
    <n v="1"/>
    <s v="F"/>
    <x v="1455"/>
    <n v="510"/>
    <s v="BRF"/>
    <s v="BlackRock Funds"/>
    <s v="BlackRock High Yield Bond Fund (BHYIX)"/>
    <s v="BRHYBF"/>
    <m/>
    <m/>
    <m/>
    <m/>
    <m/>
    <m/>
    <m/>
    <m/>
    <m/>
    <m/>
    <m/>
    <n v="478"/>
    <x v="449"/>
  </r>
  <r>
    <n v="479"/>
    <n v="3"/>
    <s v="F"/>
    <x v="1456"/>
    <n v="510"/>
    <s v="BRF"/>
    <s v="BlackRock Funds"/>
    <s v="BlackRock High Yield Bond Fund (BHYIX)"/>
    <s v="BRHYBF"/>
    <m/>
    <m/>
    <m/>
    <m/>
    <m/>
    <m/>
    <m/>
    <m/>
    <m/>
    <m/>
    <m/>
    <n v="479"/>
    <x v="450"/>
  </r>
  <r>
    <n v="479"/>
    <n v="11"/>
    <s v="F"/>
    <x v="1457"/>
    <n v="510"/>
    <s v="PMC"/>
    <s v="PIMCO"/>
    <s v="PIMCO Global Multi-Asset A"/>
    <s v="PIMCOGMA"/>
    <m/>
    <m/>
    <m/>
    <m/>
    <m/>
    <m/>
    <m/>
    <m/>
    <m/>
    <m/>
    <m/>
    <n v="479"/>
    <x v="450"/>
  </r>
  <r>
    <n v="479"/>
    <n v="12"/>
    <s v="F"/>
    <x v="1458"/>
    <n v="510"/>
    <s v="CHS"/>
    <s v="Charles Schwab"/>
    <s v="Schwab Small-Cap Equity Fund"/>
    <s v="SSCE"/>
    <m/>
    <m/>
    <m/>
    <m/>
    <m/>
    <m/>
    <m/>
    <m/>
    <m/>
    <m/>
    <m/>
    <n v="479"/>
    <x v="450"/>
  </r>
  <r>
    <n v="479"/>
    <n v="4"/>
    <s v="F"/>
    <x v="1459"/>
    <n v="510"/>
    <s v="VGF"/>
    <s v="Vanguard Group"/>
    <s v="Vanguard High Yield Corporate Fund Investor Shares (VWEHX)"/>
    <s v="VHYCFIS"/>
    <m/>
    <m/>
    <m/>
    <m/>
    <m/>
    <m/>
    <m/>
    <m/>
    <m/>
    <m/>
    <m/>
    <n v="479"/>
    <x v="450"/>
  </r>
  <r>
    <n v="480"/>
    <n v="7"/>
    <s v="F"/>
    <x v="1460"/>
    <n v="510"/>
    <s v="PMC"/>
    <s v="PIMCO"/>
    <s v="PIMCO Global Multi-Asset A"/>
    <s v="PIMCOGMA"/>
    <m/>
    <m/>
    <m/>
    <m/>
    <m/>
    <m/>
    <m/>
    <m/>
    <m/>
    <m/>
    <m/>
    <n v="480"/>
    <x v="451"/>
  </r>
  <r>
    <n v="480"/>
    <n v="15"/>
    <s v="F"/>
    <x v="1461"/>
    <n v="510"/>
    <s v="SSG"/>
    <s v="State Street Global Advisors"/>
    <s v="State Street Global Equity Fund"/>
    <s v="SSGE"/>
    <m/>
    <m/>
    <m/>
    <m/>
    <m/>
    <m/>
    <m/>
    <m/>
    <m/>
    <m/>
    <m/>
    <n v="480"/>
    <x v="451"/>
  </r>
  <r>
    <n v="481"/>
    <n v="12"/>
    <s v="F"/>
    <x v="1462"/>
    <n v="510"/>
    <s v="CHS"/>
    <s v="Charles Schwab"/>
    <s v="Schwab Small-Cap Equity Fund"/>
    <s v="SSCE"/>
    <m/>
    <m/>
    <m/>
    <m/>
    <m/>
    <m/>
    <m/>
    <m/>
    <m/>
    <m/>
    <m/>
    <n v="481"/>
    <x v="452"/>
  </r>
  <r>
    <n v="481"/>
    <n v="3"/>
    <s v="F"/>
    <x v="1463"/>
    <n v="510"/>
    <s v="BRF"/>
    <s v="BlackRock Funds"/>
    <s v="BlackRock High Yield Bond Fund (BHYIX)"/>
    <s v="BRHYBF"/>
    <m/>
    <m/>
    <m/>
    <m/>
    <m/>
    <m/>
    <m/>
    <m/>
    <m/>
    <m/>
    <m/>
    <n v="481"/>
    <x v="452"/>
  </r>
  <r>
    <n v="481"/>
    <n v="14"/>
    <s v="F"/>
    <x v="1464"/>
    <n v="510"/>
    <s v="SSG"/>
    <s v="State Street Global Advisors"/>
    <s v="State Street Global Equity Fund"/>
    <s v="SSGE"/>
    <m/>
    <m/>
    <m/>
    <m/>
    <m/>
    <m/>
    <m/>
    <m/>
    <m/>
    <m/>
    <m/>
    <n v="481"/>
    <x v="452"/>
  </r>
  <r>
    <n v="481"/>
    <n v="16"/>
    <s v="F"/>
    <x v="1465"/>
    <n v="510"/>
    <s v="AMF"/>
    <s v="American Funds"/>
    <s v="American Funds Tax-Advtg Gr &amp; Inc"/>
    <s v="AFTAG"/>
    <m/>
    <m/>
    <m/>
    <m/>
    <m/>
    <m/>
    <m/>
    <m/>
    <m/>
    <m/>
    <m/>
    <n v="481"/>
    <x v="452"/>
  </r>
  <r>
    <n v="482"/>
    <n v="7"/>
    <s v="F"/>
    <x v="1466"/>
    <n v="510"/>
    <s v="PMC"/>
    <s v="PIMCO"/>
    <s v="PIMCO Global Multi-Asset A"/>
    <s v="PIMCOGMA"/>
    <m/>
    <m/>
    <m/>
    <m/>
    <m/>
    <m/>
    <m/>
    <m/>
    <m/>
    <m/>
    <m/>
    <n v="482"/>
    <x v="453"/>
  </r>
  <r>
    <n v="483"/>
    <n v="2"/>
    <s v="F"/>
    <x v="1467"/>
    <n v="510"/>
    <s v="VGF"/>
    <s v="Vanguard Group"/>
    <s v="Vanguard High Yield Corporate Fund Investor Shares (VWEHX)"/>
    <s v="VHYCFIS"/>
    <m/>
    <m/>
    <m/>
    <m/>
    <m/>
    <m/>
    <m/>
    <m/>
    <m/>
    <m/>
    <m/>
    <n v="483"/>
    <x v="454"/>
  </r>
  <r>
    <n v="483"/>
    <n v="10"/>
    <s v="F"/>
    <x v="1468"/>
    <n v="510"/>
    <s v="PMC"/>
    <s v="PIMCO"/>
    <s v="PIMCO Global Multi-Asset A"/>
    <s v="PIMCOGMA"/>
    <m/>
    <m/>
    <m/>
    <m/>
    <m/>
    <m/>
    <m/>
    <m/>
    <m/>
    <m/>
    <m/>
    <n v="483"/>
    <x v="454"/>
  </r>
  <r>
    <n v="484"/>
    <n v="4"/>
    <s v="F"/>
    <x v="1469"/>
    <n v="510"/>
    <s v="VGF"/>
    <s v="Vanguard Group"/>
    <s v="Vanguard High Yield Corporate Fund Investor Shares (VWEHX)"/>
    <s v="VHYCFIS"/>
    <m/>
    <m/>
    <m/>
    <m/>
    <m/>
    <m/>
    <m/>
    <m/>
    <m/>
    <m/>
    <m/>
    <n v="484"/>
    <x v="455"/>
  </r>
  <r>
    <n v="484"/>
    <n v="8"/>
    <s v="F"/>
    <x v="1470"/>
    <n v="510"/>
    <s v="FID"/>
    <s v="Fidelity Investments Inc."/>
    <s v="Fidelity Capital &amp; Income Fund (FAGIX)"/>
    <s v="FCIF"/>
    <m/>
    <m/>
    <m/>
    <m/>
    <m/>
    <m/>
    <m/>
    <m/>
    <m/>
    <m/>
    <m/>
    <n v="484"/>
    <x v="455"/>
  </r>
  <r>
    <n v="484"/>
    <n v="16"/>
    <s v="F"/>
    <x v="1471"/>
    <n v="510"/>
    <s v="AMF"/>
    <s v="American Funds"/>
    <s v="American Funds Tax-Advtg Gr &amp; Inc"/>
    <s v="AFTAG"/>
    <m/>
    <m/>
    <m/>
    <m/>
    <m/>
    <m/>
    <m/>
    <m/>
    <m/>
    <m/>
    <m/>
    <n v="484"/>
    <x v="455"/>
  </r>
  <r>
    <n v="485"/>
    <n v="6"/>
    <s v="F"/>
    <x v="1472"/>
    <n v="510"/>
    <s v="JPM"/>
    <s v="JP Morgan"/>
    <s v="JPMorgan Core Bond Fund"/>
    <s v="JPMCB"/>
    <m/>
    <m/>
    <m/>
    <m/>
    <m/>
    <m/>
    <m/>
    <m/>
    <m/>
    <m/>
    <m/>
    <n v="485"/>
    <x v="456"/>
  </r>
  <r>
    <n v="485"/>
    <n v="15"/>
    <s v="F"/>
    <x v="1473"/>
    <n v="510"/>
    <s v="SSG"/>
    <s v="State Street Global Advisors"/>
    <s v="State Street Global Equity Fund"/>
    <s v="SSGE"/>
    <m/>
    <m/>
    <m/>
    <m/>
    <m/>
    <m/>
    <m/>
    <m/>
    <m/>
    <m/>
    <m/>
    <n v="485"/>
    <x v="456"/>
  </r>
  <r>
    <n v="485"/>
    <n v="7"/>
    <s v="F"/>
    <x v="1474"/>
    <n v="510"/>
    <s v="PMC"/>
    <s v="PIMCO"/>
    <s v="PIMCO Global Multi-Asset A"/>
    <s v="PIMCOGMA"/>
    <m/>
    <m/>
    <m/>
    <m/>
    <m/>
    <m/>
    <m/>
    <m/>
    <m/>
    <m/>
    <m/>
    <n v="485"/>
    <x v="456"/>
  </r>
  <r>
    <n v="485"/>
    <n v="3"/>
    <s v="F"/>
    <x v="1475"/>
    <n v="510"/>
    <s v="BRF"/>
    <s v="BlackRock Funds"/>
    <s v="BlackRock High Yield Bond Fund (BHYIX)"/>
    <s v="BRHYBF"/>
    <m/>
    <m/>
    <m/>
    <m/>
    <m/>
    <m/>
    <m/>
    <m/>
    <m/>
    <m/>
    <m/>
    <n v="485"/>
    <x v="456"/>
  </r>
  <r>
    <n v="486"/>
    <n v="9"/>
    <s v="F"/>
    <x v="1476"/>
    <n v="510"/>
    <s v="JPM"/>
    <s v="JP Morgan"/>
    <s v="JPMorgan Core Bond Fund"/>
    <s v="JPMCB"/>
    <m/>
    <m/>
    <m/>
    <m/>
    <m/>
    <m/>
    <m/>
    <m/>
    <m/>
    <m/>
    <m/>
    <n v="486"/>
    <x v="457"/>
  </r>
  <r>
    <n v="486"/>
    <n v="11"/>
    <s v="F"/>
    <x v="1477"/>
    <n v="510"/>
    <s v="PMC"/>
    <s v="PIMCO"/>
    <s v="PIMCO Global Multi-Asset A"/>
    <s v="PIMCOGMA"/>
    <m/>
    <m/>
    <m/>
    <m/>
    <m/>
    <m/>
    <m/>
    <m/>
    <m/>
    <m/>
    <m/>
    <n v="486"/>
    <x v="457"/>
  </r>
  <r>
    <n v="486"/>
    <n v="16"/>
    <s v="F"/>
    <x v="1478"/>
    <n v="510"/>
    <s v="AMF"/>
    <s v="American Funds"/>
    <s v="American Funds Tax-Advtg Gr &amp; Inc"/>
    <s v="AFTAG"/>
    <m/>
    <m/>
    <m/>
    <m/>
    <m/>
    <m/>
    <m/>
    <m/>
    <m/>
    <m/>
    <m/>
    <n v="486"/>
    <x v="457"/>
  </r>
  <r>
    <n v="487"/>
    <n v="9"/>
    <s v="F"/>
    <x v="1479"/>
    <n v="510"/>
    <s v="JPM"/>
    <s v="JP Morgan"/>
    <s v="JPMorgan Core Bond Fund"/>
    <s v="JPMCB"/>
    <m/>
    <m/>
    <m/>
    <m/>
    <m/>
    <m/>
    <m/>
    <m/>
    <m/>
    <m/>
    <m/>
    <n v="487"/>
    <x v="458"/>
  </r>
  <r>
    <n v="487"/>
    <n v="9"/>
    <s v="F"/>
    <x v="1480"/>
    <n v="510"/>
    <s v="JPM"/>
    <s v="JP Morgan"/>
    <s v="JPMorgan Core Bond Fund"/>
    <s v="JPMCB"/>
    <m/>
    <m/>
    <m/>
    <m/>
    <m/>
    <m/>
    <m/>
    <m/>
    <m/>
    <m/>
    <m/>
    <n v="487"/>
    <x v="458"/>
  </r>
  <r>
    <n v="487"/>
    <n v="10"/>
    <s v="F"/>
    <x v="1481"/>
    <n v="510"/>
    <s v="PMC"/>
    <s v="PIMCO"/>
    <s v="PIMCO Global Multi-Asset A"/>
    <s v="PIMCOGMA"/>
    <m/>
    <m/>
    <m/>
    <m/>
    <m/>
    <m/>
    <m/>
    <m/>
    <m/>
    <m/>
    <m/>
    <n v="487"/>
    <x v="458"/>
  </r>
  <r>
    <n v="488"/>
    <n v="15"/>
    <s v="F"/>
    <x v="1482"/>
    <n v="510"/>
    <s v="SSG"/>
    <s v="State Street Global Advisors"/>
    <s v="State Street Global Equity Fund"/>
    <s v="SSGE"/>
    <m/>
    <m/>
    <m/>
    <m/>
    <m/>
    <m/>
    <m/>
    <m/>
    <m/>
    <m/>
    <m/>
    <n v="488"/>
    <x v="459"/>
  </r>
  <r>
    <n v="488"/>
    <n v="9"/>
    <s v="F"/>
    <x v="1483"/>
    <n v="510"/>
    <s v="JPM"/>
    <s v="JP Morgan"/>
    <s v="JPMorgan Core Bond Fund"/>
    <s v="JPMCB"/>
    <m/>
    <m/>
    <m/>
    <m/>
    <m/>
    <m/>
    <m/>
    <m/>
    <m/>
    <m/>
    <m/>
    <n v="488"/>
    <x v="459"/>
  </r>
  <r>
    <n v="488"/>
    <n v="7"/>
    <s v="F"/>
    <x v="1484"/>
    <n v="510"/>
    <s v="PMC"/>
    <s v="PIMCO"/>
    <s v="PIMCO Global Multi-Asset A"/>
    <s v="PIMCOGMA"/>
    <m/>
    <m/>
    <m/>
    <m/>
    <m/>
    <m/>
    <m/>
    <m/>
    <m/>
    <m/>
    <m/>
    <n v="488"/>
    <x v="459"/>
  </r>
  <r>
    <n v="488"/>
    <n v="15"/>
    <s v="F"/>
    <x v="1485"/>
    <n v="510"/>
    <s v="SSG"/>
    <s v="State Street Global Advisors"/>
    <s v="State Street Global Equity Fund"/>
    <s v="SSGE"/>
    <m/>
    <m/>
    <m/>
    <m/>
    <m/>
    <m/>
    <m/>
    <m/>
    <m/>
    <m/>
    <m/>
    <n v="488"/>
    <x v="459"/>
  </r>
  <r>
    <n v="489"/>
    <n v="1"/>
    <s v="F"/>
    <x v="1486"/>
    <n v="510"/>
    <s v="BRF"/>
    <s v="BlackRock Funds"/>
    <s v="BlackRock High Yield Bond Fund (BHYIX)"/>
    <s v="BRHYBF"/>
    <m/>
    <m/>
    <m/>
    <m/>
    <m/>
    <m/>
    <m/>
    <m/>
    <m/>
    <m/>
    <m/>
    <n v="489"/>
    <x v="460"/>
  </r>
  <r>
    <n v="489"/>
    <n v="13"/>
    <s v="F"/>
    <x v="1487"/>
    <n v="510"/>
    <s v="SSG"/>
    <s v="State Street Global Advisors"/>
    <s v="State Street Global Equity Fund"/>
    <s v="SSGE"/>
    <m/>
    <m/>
    <m/>
    <m/>
    <m/>
    <m/>
    <m/>
    <m/>
    <m/>
    <m/>
    <m/>
    <n v="489"/>
    <x v="460"/>
  </r>
  <r>
    <n v="489"/>
    <n v="14"/>
    <s v="F"/>
    <x v="1488"/>
    <n v="510"/>
    <s v="SSG"/>
    <s v="State Street Global Advisors"/>
    <s v="State Street Global Equity Fund"/>
    <s v="SSGE"/>
    <m/>
    <m/>
    <m/>
    <m/>
    <m/>
    <m/>
    <m/>
    <m/>
    <m/>
    <m/>
    <m/>
    <n v="489"/>
    <x v="460"/>
  </r>
  <r>
    <n v="489"/>
    <n v="6"/>
    <s v="F"/>
    <x v="1489"/>
    <n v="510"/>
    <s v="JPM"/>
    <s v="JP Morgan"/>
    <s v="JPMorgan Core Bond Fund"/>
    <s v="JPMCB"/>
    <m/>
    <m/>
    <m/>
    <m/>
    <m/>
    <m/>
    <m/>
    <m/>
    <m/>
    <m/>
    <m/>
    <n v="489"/>
    <x v="460"/>
  </r>
  <r>
    <n v="490"/>
    <n v="7"/>
    <s v="F"/>
    <x v="1490"/>
    <n v="510"/>
    <s v="PMC"/>
    <s v="PIMCO"/>
    <s v="PIMCO Global Multi-Asset A"/>
    <s v="PIMCOGMA"/>
    <m/>
    <m/>
    <m/>
    <m/>
    <m/>
    <m/>
    <m/>
    <m/>
    <m/>
    <m/>
    <m/>
    <n v="490"/>
    <x v="461"/>
  </r>
  <r>
    <n v="490"/>
    <n v="11"/>
    <s v="F"/>
    <x v="1491"/>
    <n v="510"/>
    <s v="PMC"/>
    <s v="PIMCO"/>
    <s v="PIMCO Global Multi-Asset A"/>
    <s v="PIMCOGMA"/>
    <m/>
    <m/>
    <m/>
    <m/>
    <m/>
    <m/>
    <m/>
    <m/>
    <m/>
    <m/>
    <m/>
    <n v="490"/>
    <x v="461"/>
  </r>
  <r>
    <n v="490"/>
    <n v="6"/>
    <s v="F"/>
    <x v="1492"/>
    <n v="510"/>
    <s v="JPM"/>
    <s v="JP Morgan"/>
    <s v="JPMorgan Core Bond Fund"/>
    <s v="JPMCB"/>
    <m/>
    <m/>
    <m/>
    <m/>
    <m/>
    <m/>
    <m/>
    <m/>
    <m/>
    <m/>
    <m/>
    <n v="490"/>
    <x v="461"/>
  </r>
  <r>
    <n v="491"/>
    <n v="3"/>
    <s v="F"/>
    <x v="1493"/>
    <n v="510"/>
    <s v="BRF"/>
    <s v="BlackRock Funds"/>
    <s v="BlackRock High Yield Bond Fund (BHYIX)"/>
    <s v="BRHYBF"/>
    <m/>
    <m/>
    <m/>
    <m/>
    <m/>
    <m/>
    <m/>
    <m/>
    <m/>
    <m/>
    <m/>
    <n v="491"/>
    <x v="462"/>
  </r>
  <r>
    <n v="492"/>
    <n v="14"/>
    <s v="F"/>
    <x v="1494"/>
    <n v="510"/>
    <s v="SSG"/>
    <s v="State Street Global Advisors"/>
    <s v="State Street Global Equity Fund"/>
    <s v="SSGE"/>
    <m/>
    <m/>
    <m/>
    <m/>
    <m/>
    <m/>
    <m/>
    <m/>
    <m/>
    <m/>
    <m/>
    <n v="492"/>
    <x v="463"/>
  </r>
  <r>
    <n v="493"/>
    <n v="7"/>
    <s v="F"/>
    <x v="1495"/>
    <n v="510"/>
    <s v="PMC"/>
    <s v="PIMCO"/>
    <s v="PIMCO Global Multi-Asset A"/>
    <s v="PIMCOGMA"/>
    <m/>
    <m/>
    <m/>
    <m/>
    <m/>
    <m/>
    <m/>
    <m/>
    <m/>
    <m/>
    <m/>
    <n v="493"/>
    <x v="464"/>
  </r>
  <r>
    <n v="493"/>
    <n v="4"/>
    <s v="F"/>
    <x v="1496"/>
    <n v="510"/>
    <s v="VGF"/>
    <s v="Vanguard Group"/>
    <s v="Vanguard High Yield Corporate Fund Investor Shares (VWEHX)"/>
    <s v="VHYCFIS"/>
    <m/>
    <m/>
    <m/>
    <m/>
    <m/>
    <m/>
    <m/>
    <m/>
    <m/>
    <m/>
    <m/>
    <n v="493"/>
    <x v="464"/>
  </r>
  <r>
    <n v="494"/>
    <n v="3"/>
    <s v="F"/>
    <x v="1497"/>
    <n v="510"/>
    <s v="BRF"/>
    <s v="BlackRock Funds"/>
    <s v="BlackRock High Yield Bond Fund (BHYIX)"/>
    <s v="BRHYBF"/>
    <m/>
    <m/>
    <m/>
    <m/>
    <m/>
    <m/>
    <m/>
    <m/>
    <m/>
    <m/>
    <m/>
    <n v="494"/>
    <x v="465"/>
  </r>
  <r>
    <n v="494"/>
    <n v="8"/>
    <s v="F"/>
    <x v="1498"/>
    <n v="510"/>
    <s v="FID"/>
    <s v="Fidelity Investments Inc."/>
    <s v="Fidelity Capital &amp; Income Fund (FAGIX)"/>
    <s v="FCIF"/>
    <m/>
    <m/>
    <m/>
    <m/>
    <m/>
    <m/>
    <m/>
    <m/>
    <m/>
    <m/>
    <m/>
    <n v="494"/>
    <x v="465"/>
  </r>
  <r>
    <n v="494"/>
    <n v="13"/>
    <s v="F"/>
    <x v="1499"/>
    <n v="510"/>
    <s v="SSG"/>
    <s v="State Street Global Advisors"/>
    <s v="State Street Global Equity Fund"/>
    <s v="SSGE"/>
    <m/>
    <m/>
    <m/>
    <m/>
    <m/>
    <m/>
    <m/>
    <m/>
    <m/>
    <m/>
    <m/>
    <n v="494"/>
    <x v="465"/>
  </r>
  <r>
    <n v="494"/>
    <n v="10"/>
    <s v="F"/>
    <x v="1500"/>
    <n v="510"/>
    <s v="PMC"/>
    <s v="PIMCO"/>
    <s v="PIMCO Global Multi-Asset A"/>
    <s v="PIMCOGMA"/>
    <m/>
    <m/>
    <m/>
    <m/>
    <m/>
    <m/>
    <m/>
    <m/>
    <m/>
    <m/>
    <m/>
    <n v="494"/>
    <x v="465"/>
  </r>
  <r>
    <n v="494"/>
    <n v="6"/>
    <s v="F"/>
    <x v="1501"/>
    <n v="510"/>
    <s v="JPM"/>
    <s v="JP Morgan"/>
    <s v="JPMorgan Core Bond Fund"/>
    <s v="JPMCB"/>
    <m/>
    <m/>
    <m/>
    <m/>
    <m/>
    <m/>
    <m/>
    <m/>
    <m/>
    <m/>
    <m/>
    <n v="494"/>
    <x v="465"/>
  </r>
  <r>
    <n v="495"/>
    <n v="10"/>
    <s v="F"/>
    <x v="1502"/>
    <n v="510"/>
    <s v="PMC"/>
    <s v="PIMCO"/>
    <s v="PIMCO Global Multi-Asset A"/>
    <s v="PIMCOGMA"/>
    <m/>
    <m/>
    <m/>
    <m/>
    <m/>
    <m/>
    <m/>
    <m/>
    <m/>
    <m/>
    <m/>
    <n v="495"/>
    <x v="466"/>
  </r>
  <r>
    <n v="495"/>
    <n v="2"/>
    <s v="F"/>
    <x v="1503"/>
    <n v="510"/>
    <s v="VGF"/>
    <s v="Vanguard Group"/>
    <s v="Vanguard High Yield Corporate Fund Investor Shares (VWEHX)"/>
    <s v="VHYCFIS"/>
    <m/>
    <m/>
    <m/>
    <m/>
    <m/>
    <m/>
    <m/>
    <m/>
    <m/>
    <m/>
    <m/>
    <n v="495"/>
    <x v="466"/>
  </r>
  <r>
    <n v="495"/>
    <n v="15"/>
    <s v="F"/>
    <x v="1504"/>
    <n v="510"/>
    <s v="SSG"/>
    <s v="State Street Global Advisors"/>
    <s v="State Street Global Equity Fund"/>
    <s v="SSGE"/>
    <m/>
    <m/>
    <m/>
    <m/>
    <m/>
    <m/>
    <m/>
    <m/>
    <m/>
    <m/>
    <m/>
    <n v="495"/>
    <x v="466"/>
  </r>
  <r>
    <n v="495"/>
    <n v="2"/>
    <s v="F"/>
    <x v="1505"/>
    <n v="510"/>
    <s v="VGF"/>
    <s v="Vanguard Group"/>
    <s v="Vanguard High Yield Corporate Fund Investor Shares (VWEHX)"/>
    <s v="VHYCFIS"/>
    <m/>
    <m/>
    <m/>
    <m/>
    <m/>
    <m/>
    <m/>
    <m/>
    <m/>
    <m/>
    <m/>
    <n v="495"/>
    <x v="466"/>
  </r>
  <r>
    <n v="495"/>
    <n v="4"/>
    <s v="F"/>
    <x v="1506"/>
    <n v="510"/>
    <s v="VGF"/>
    <s v="Vanguard Group"/>
    <s v="Vanguard High Yield Corporate Fund Investor Shares (VWEHX)"/>
    <s v="VHYCFIS"/>
    <m/>
    <m/>
    <m/>
    <m/>
    <m/>
    <m/>
    <m/>
    <m/>
    <m/>
    <m/>
    <m/>
    <n v="495"/>
    <x v="466"/>
  </r>
  <r>
    <n v="495"/>
    <n v="16"/>
    <s v="F"/>
    <x v="1507"/>
    <n v="510"/>
    <s v="AMF"/>
    <s v="American Funds"/>
    <s v="American Funds Tax-Advtg Gr &amp; Inc"/>
    <s v="AFTAG"/>
    <m/>
    <m/>
    <m/>
    <m/>
    <m/>
    <m/>
    <m/>
    <m/>
    <m/>
    <m/>
    <m/>
    <n v="495"/>
    <x v="466"/>
  </r>
  <r>
    <n v="495"/>
    <n v="16"/>
    <s v="F"/>
    <x v="1508"/>
    <n v="510"/>
    <s v="AMF"/>
    <s v="American Funds"/>
    <s v="American Funds Tax-Advtg Gr &amp; Inc"/>
    <s v="AFTAG"/>
    <m/>
    <m/>
    <m/>
    <m/>
    <m/>
    <m/>
    <m/>
    <m/>
    <m/>
    <m/>
    <m/>
    <n v="495"/>
    <x v="466"/>
  </r>
  <r>
    <n v="496"/>
    <n v="8"/>
    <s v="F"/>
    <x v="1509"/>
    <n v="510"/>
    <s v="FID"/>
    <s v="Fidelity Investments Inc."/>
    <s v="Fidelity Capital &amp; Income Fund (FAGIX)"/>
    <s v="FCIF"/>
    <m/>
    <m/>
    <m/>
    <m/>
    <m/>
    <m/>
    <m/>
    <m/>
    <m/>
    <m/>
    <m/>
    <n v="496"/>
    <x v="467"/>
  </r>
  <r>
    <n v="496"/>
    <n v="9"/>
    <s v="F"/>
    <x v="1510"/>
    <n v="510"/>
    <s v="JPM"/>
    <s v="JP Morgan"/>
    <s v="JPMorgan Core Bond Fund"/>
    <s v="JPMCB"/>
    <m/>
    <m/>
    <m/>
    <m/>
    <m/>
    <m/>
    <m/>
    <m/>
    <m/>
    <m/>
    <m/>
    <n v="496"/>
    <x v="467"/>
  </r>
  <r>
    <n v="496"/>
    <n v="12"/>
    <s v="F"/>
    <x v="1511"/>
    <n v="510"/>
    <s v="CHS"/>
    <s v="Charles Schwab"/>
    <s v="Schwab Small-Cap Equity Fund"/>
    <s v="SSCE"/>
    <m/>
    <m/>
    <m/>
    <m/>
    <m/>
    <m/>
    <m/>
    <m/>
    <m/>
    <m/>
    <m/>
    <n v="496"/>
    <x v="467"/>
  </r>
  <r>
    <n v="497"/>
    <n v="2"/>
    <s v="F"/>
    <x v="1512"/>
    <n v="510"/>
    <s v="VGF"/>
    <s v="Vanguard Group"/>
    <s v="Vanguard High Yield Corporate Fund Investor Shares (VWEHX)"/>
    <s v="VHYCFIS"/>
    <m/>
    <m/>
    <m/>
    <m/>
    <m/>
    <m/>
    <m/>
    <m/>
    <m/>
    <m/>
    <m/>
    <n v="497"/>
    <x v="468"/>
  </r>
  <r>
    <n v="497"/>
    <n v="5"/>
    <s v="F"/>
    <x v="1513"/>
    <n v="510"/>
    <s v="FID"/>
    <s v="Fidelity Investments Inc."/>
    <s v="Fidelity Capital &amp; Income Fund (FAGIX)"/>
    <s v="FCIF"/>
    <m/>
    <m/>
    <m/>
    <m/>
    <m/>
    <m/>
    <m/>
    <m/>
    <m/>
    <m/>
    <m/>
    <n v="497"/>
    <x v="468"/>
  </r>
  <r>
    <n v="497"/>
    <n v="4"/>
    <s v="F"/>
    <x v="1514"/>
    <n v="510"/>
    <s v="VGF"/>
    <s v="Vanguard Group"/>
    <s v="Vanguard High Yield Corporate Fund Investor Shares (VWEHX)"/>
    <s v="VHYCFIS"/>
    <m/>
    <m/>
    <m/>
    <m/>
    <m/>
    <m/>
    <m/>
    <m/>
    <m/>
    <m/>
    <m/>
    <n v="497"/>
    <x v="468"/>
  </r>
  <r>
    <n v="497"/>
    <n v="7"/>
    <s v="F"/>
    <x v="1515"/>
    <n v="510"/>
    <s v="PMC"/>
    <s v="PIMCO"/>
    <s v="PIMCO Global Multi-Asset A"/>
    <s v="PIMCOGMA"/>
    <m/>
    <m/>
    <m/>
    <m/>
    <m/>
    <m/>
    <m/>
    <m/>
    <m/>
    <m/>
    <m/>
    <n v="497"/>
    <x v="468"/>
  </r>
  <r>
    <n v="498"/>
    <n v="1"/>
    <s v="F"/>
    <x v="1516"/>
    <n v="510"/>
    <s v="BRF"/>
    <s v="BlackRock Funds"/>
    <s v="BlackRock High Yield Bond Fund (BHYIX)"/>
    <s v="BRHYBF"/>
    <m/>
    <m/>
    <m/>
    <m/>
    <m/>
    <m/>
    <m/>
    <m/>
    <m/>
    <m/>
    <m/>
    <n v="498"/>
    <x v="469"/>
  </r>
  <r>
    <n v="498"/>
    <n v="2"/>
    <s v="F"/>
    <x v="1517"/>
    <n v="510"/>
    <s v="VGF"/>
    <s v="Vanguard Group"/>
    <s v="Vanguard High Yield Corporate Fund Investor Shares (VWEHX)"/>
    <s v="VHYCFIS"/>
    <m/>
    <m/>
    <m/>
    <m/>
    <m/>
    <m/>
    <m/>
    <m/>
    <m/>
    <m/>
    <m/>
    <n v="498"/>
    <x v="469"/>
  </r>
  <r>
    <n v="499"/>
    <n v="10"/>
    <s v="F"/>
    <x v="1518"/>
    <n v="510"/>
    <s v="PMC"/>
    <s v="PIMCO"/>
    <s v="PIMCO Global Multi-Asset A"/>
    <s v="PIMCOGMA"/>
    <m/>
    <m/>
    <m/>
    <m/>
    <m/>
    <m/>
    <m/>
    <m/>
    <m/>
    <m/>
    <m/>
    <n v="499"/>
    <x v="470"/>
  </r>
  <r>
    <n v="499"/>
    <n v="6"/>
    <s v="F"/>
    <x v="1519"/>
    <n v="510"/>
    <s v="JPM"/>
    <s v="JP Morgan"/>
    <s v="JPMorgan Core Bond Fund"/>
    <s v="JPMCB"/>
    <m/>
    <m/>
    <m/>
    <m/>
    <m/>
    <m/>
    <m/>
    <m/>
    <m/>
    <m/>
    <m/>
    <n v="499"/>
    <x v="470"/>
  </r>
  <r>
    <n v="500"/>
    <n v="5"/>
    <s v="F"/>
    <x v="1520"/>
    <n v="510"/>
    <s v="FID"/>
    <s v="Fidelity Investments Inc."/>
    <s v="Fidelity Capital &amp; Income Fund (FAGIX)"/>
    <s v="FCIF"/>
    <m/>
    <m/>
    <m/>
    <m/>
    <m/>
    <m/>
    <m/>
    <m/>
    <m/>
    <m/>
    <m/>
    <n v="500"/>
    <x v="471"/>
  </r>
  <r>
    <n v="500"/>
    <n v="14"/>
    <s v="F"/>
    <x v="1521"/>
    <n v="510"/>
    <s v="SSG"/>
    <s v="State Street Global Advisors"/>
    <s v="State Street Global Equity Fund"/>
    <s v="SSGE"/>
    <m/>
    <m/>
    <m/>
    <m/>
    <m/>
    <m/>
    <m/>
    <m/>
    <m/>
    <m/>
    <m/>
    <n v="500"/>
    <x v="471"/>
  </r>
  <r>
    <n v="500"/>
    <n v="8"/>
    <s v="F"/>
    <x v="1522"/>
    <n v="510"/>
    <s v="FID"/>
    <s v="Fidelity Investments Inc."/>
    <s v="Fidelity Capital &amp; Income Fund (FAGIX)"/>
    <s v="FCIF"/>
    <m/>
    <m/>
    <m/>
    <m/>
    <m/>
    <m/>
    <m/>
    <m/>
    <m/>
    <m/>
    <m/>
    <n v="500"/>
    <x v="471"/>
  </r>
  <r>
    <n v="500"/>
    <n v="13"/>
    <s v="F"/>
    <x v="1523"/>
    <n v="510"/>
    <s v="SSG"/>
    <s v="State Street Global Advisors"/>
    <s v="State Street Global Equity Fund"/>
    <s v="SSGE"/>
    <m/>
    <m/>
    <m/>
    <m/>
    <m/>
    <m/>
    <m/>
    <m/>
    <m/>
    <m/>
    <m/>
    <n v="500"/>
    <x v="471"/>
  </r>
  <r>
    <n v="500"/>
    <n v="16"/>
    <s v="F"/>
    <x v="1524"/>
    <n v="510"/>
    <s v="AMF"/>
    <s v="American Funds"/>
    <s v="American Funds Tax-Advtg Gr &amp; Inc"/>
    <s v="AFTAG"/>
    <m/>
    <m/>
    <m/>
    <m/>
    <m/>
    <m/>
    <m/>
    <m/>
    <m/>
    <m/>
    <m/>
    <n v="500"/>
    <x v="47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">
  <r>
    <n v="63673239"/>
    <n v="510"/>
    <s v="Gabrielle"/>
    <s v="Paola"/>
    <s v="SMITH"/>
    <n v="39"/>
    <n v="0"/>
    <n v="3"/>
    <n v="19079420.699999999"/>
    <n v="3"/>
    <n v="2"/>
    <n v="1"/>
    <n v="6"/>
    <n v="317990.34499999997"/>
    <n v="209873.62769999998"/>
    <n v="3497893.7949999999"/>
    <n v="9"/>
    <n v="777"/>
    <x v="0"/>
  </r>
  <r>
    <n v="87740337"/>
    <n v="510"/>
    <s v="Alyssa"/>
    <s v="Genesis"/>
    <s v="JOHNSON"/>
    <n v="37"/>
    <n v="0"/>
    <n v="10"/>
    <n v="78934730"/>
    <n v="3"/>
    <n v="11"/>
    <n v="1"/>
    <n v="3"/>
    <n v="1679462.3404255318"/>
    <n v="705374.18297872331"/>
    <n v="18927540.576595742"/>
    <n v="15"/>
    <n v="668"/>
    <x v="1"/>
  </r>
  <r>
    <n v="57763600"/>
    <n v="510"/>
    <s v="Angelica"/>
    <s v="Gabriela"/>
    <s v="WILLIAMS"/>
    <n v="56"/>
    <n v="1"/>
    <n v="22"/>
    <n v="65712515"/>
    <n v="4"/>
    <n v="11"/>
    <n v="0"/>
    <n v="3"/>
    <n v="1642812.875"/>
    <n v="739265.79374999995"/>
    <n v="23902927.331250001"/>
    <n v="4"/>
    <n v="316"/>
    <x v="2"/>
  </r>
  <r>
    <n v="17717464"/>
    <n v="510"/>
    <s v="Kimberly"/>
    <s v="Nicole"/>
    <s v="BROWN"/>
    <n v="51"/>
    <n v="1"/>
    <n v="4"/>
    <n v="20665388.800000001"/>
    <n v="3"/>
    <n v="1"/>
    <n v="1"/>
    <n v="2"/>
    <n v="459230.86222222226"/>
    <n v="436269.31911111117"/>
    <n v="9816059.6800000016"/>
    <n v="3"/>
    <n v="555"/>
    <x v="2"/>
  </r>
  <r>
    <n v="53895078"/>
    <n v="510"/>
    <s v="Nicole"/>
    <s v="Alondra"/>
    <s v="JONES"/>
    <n v="20"/>
    <n v="1"/>
    <n v="7"/>
    <n v="11170794.6"/>
    <n v="2"/>
    <n v="9"/>
    <n v="0"/>
    <n v="2"/>
    <n v="310299.84999999998"/>
    <n v="167561.91899999999"/>
    <n v="5110638.5295000002"/>
    <n v="0"/>
    <n v="563"/>
    <x v="3"/>
  </r>
  <r>
    <n v="42829536"/>
    <n v="510"/>
    <s v="Taylor"/>
    <s v="Maria"/>
    <s v="GARCIA"/>
    <n v="64"/>
    <n v="0"/>
    <n v="16"/>
    <n v="47893780.799999997"/>
    <n v="6"/>
    <n v="11"/>
    <n v="1"/>
    <n v="3"/>
    <n v="903656.24150943395"/>
    <n v="659669.0563018868"/>
    <n v="17041450.621132076"/>
    <n v="8"/>
    <n v="652"/>
    <x v="4"/>
  </r>
  <r>
    <n v="14063402"/>
    <n v="510"/>
    <s v="Victoria"/>
    <s v="Nashaly"/>
    <s v="MILLER"/>
    <n v="60"/>
    <n v="1"/>
    <n v="13"/>
    <n v="76617437"/>
    <n v="2"/>
    <n v="8"/>
    <n v="0"/>
    <n v="3"/>
    <n v="1368168.517857143"/>
    <n v="601994.14785714296"/>
    <n v="7023265.0583333345"/>
    <n v="11"/>
    <n v="527"/>
    <x v="2"/>
  </r>
  <r>
    <n v="39075875"/>
    <n v="510"/>
    <s v="Abigail"/>
    <s v="Stephanie"/>
    <s v="DAVIS"/>
    <n v="20"/>
    <n v="0"/>
    <n v="12"/>
    <n v="16051802.4"/>
    <n v="2"/>
    <n v="5"/>
    <n v="0"/>
    <n v="3"/>
    <n v="356706.72000000003"/>
    <n v="107012.01600000002"/>
    <n v="1979722.2960000003"/>
    <n v="15"/>
    <n v="350"/>
    <x v="5"/>
  </r>
  <r>
    <n v="31204932"/>
    <n v="510"/>
    <s v="Amanda"/>
    <s v="Andrea"/>
    <s v="RODRIGUEZ"/>
    <n v="79"/>
    <n v="1"/>
    <n v="24"/>
    <n v="88237548"/>
    <n v="2"/>
    <n v="7"/>
    <n v="0"/>
    <n v="1"/>
    <n v="1664859.3962264152"/>
    <n v="1581616.4264150944"/>
    <n v="37958794.233962268"/>
    <n v="6"/>
    <n v="564"/>
    <x v="6"/>
  </r>
  <r>
    <n v="15822232"/>
    <n v="510"/>
    <s v="Ashley"/>
    <s v="Adriana"/>
    <s v="MARTINEZ"/>
    <n v="44"/>
    <n v="0"/>
    <n v="11"/>
    <n v="4887225.2"/>
    <n v="6"/>
    <n v="1"/>
    <n v="1"/>
    <n v="1"/>
    <n v="116362.50476190477"/>
    <n v="37236.001523809529"/>
    <n v="341330.01396825403"/>
    <n v="11"/>
    <n v="611"/>
    <x v="2"/>
  </r>
  <r>
    <n v="21651834"/>
    <n v="510"/>
    <s v="Maria"/>
    <s v="Valeria"/>
    <s v="HERNANDEZ"/>
    <n v="30"/>
    <n v="0"/>
    <n v="3"/>
    <n v="16433105.4"/>
    <n v="2"/>
    <n v="3"/>
    <n v="1"/>
    <n v="7"/>
    <n v="421361.67692307691"/>
    <n v="412934.44338461541"/>
    <n v="7983399.2387692323"/>
    <n v="2"/>
    <n v="611"/>
    <x v="7"/>
  </r>
  <r>
    <n v="44740171"/>
    <n v="510"/>
    <s v="Gloria"/>
    <s v="Alexandra"/>
    <s v="LOPEZ"/>
    <n v="93"/>
    <n v="1"/>
    <n v="17"/>
    <n v="10334094.300000001"/>
    <n v="3"/>
    <n v="10"/>
    <n v="1"/>
    <n v="3"/>
    <n v="295259.83714285714"/>
    <n v="221444.87785714288"/>
    <n v="7233866.0100000016"/>
    <n v="0"/>
    <n v="744"/>
    <x v="5"/>
  </r>
  <r>
    <n v="75187223"/>
    <n v="510"/>
    <s v="Jane"/>
    <s v="Karla"/>
    <s v="GONZALEZ"/>
    <n v="77"/>
    <n v="0"/>
    <n v="9"/>
    <n v="859137.3"/>
    <n v="4"/>
    <n v="3"/>
    <n v="1"/>
    <n v="6"/>
    <n v="18676.897826086959"/>
    <n v="9711.9868695652185"/>
    <n v="37229.28300000001"/>
    <n v="2"/>
    <n v="536"/>
    <x v="1"/>
  </r>
  <r>
    <n v="91445898"/>
    <n v="510"/>
    <s v="Michelle"/>
    <s v="Natalia"/>
    <s v="WILSON"/>
    <n v="79"/>
    <n v="0"/>
    <n v="1"/>
    <n v="1050181.3"/>
    <n v="3"/>
    <n v="12"/>
    <n v="1"/>
    <n v="4"/>
    <n v="21878.777083333334"/>
    <n v="21441.201541666669"/>
    <n v="553897.70649305568"/>
    <n v="4"/>
    <n v="503"/>
    <x v="8"/>
  </r>
  <r>
    <n v="66184260"/>
    <n v="510"/>
    <s v="Amber"/>
    <s v="Melanie"/>
    <s v="ANDERSON"/>
    <n v="64"/>
    <n v="1"/>
    <n v="5"/>
    <n v="992901.5"/>
    <n v="3"/>
    <n v="9"/>
    <n v="1"/>
    <n v="7"/>
    <n v="22565.94318181818"/>
    <n v="7898.0801136363634"/>
    <n v="5265.3867424242435"/>
    <n v="2"/>
    <n v="582"/>
    <x v="9"/>
  </r>
  <r>
    <n v="66533832"/>
    <n v="510"/>
    <s v="Danielle"/>
    <s v="Angelica"/>
    <s v="THOMAS"/>
    <n v="68"/>
    <n v="0"/>
    <n v="12"/>
    <n v="39397268.399999999"/>
    <n v="4"/>
    <n v="4"/>
    <n v="1"/>
    <n v="3"/>
    <n v="938030.2"/>
    <n v="891128.69"/>
    <n v="10842065.728333335"/>
    <n v="12"/>
    <n v="705"/>
    <x v="4"/>
  </r>
  <r>
    <n v="27759214"/>
    <n v="510"/>
    <s v="Hannah"/>
    <s v="Ashley"/>
    <s v="TAYLOR"/>
    <n v="39"/>
    <n v="0"/>
    <n v="5"/>
    <n v="26488366"/>
    <n v="3"/>
    <n v="10"/>
    <n v="1"/>
    <n v="3"/>
    <n v="616008.51162790693"/>
    <n v="277203.83023255807"/>
    <n v="4435261.2837209292"/>
    <n v="15"/>
    <n v="799"/>
    <x v="1"/>
  </r>
  <r>
    <n v="81606907"/>
    <n v="510"/>
    <s v="Jennifer"/>
    <s v="Kimberly"/>
    <s v="MOORE"/>
    <n v="83"/>
    <n v="1"/>
    <n v="6"/>
    <n v="472745.4"/>
    <n v="5"/>
    <n v="10"/>
    <n v="1"/>
    <n v="4"/>
    <n v="13904.276470588236"/>
    <n v="10706.292882352942"/>
    <n v="221263.38623529411"/>
    <n v="1"/>
    <n v="558"/>
    <x v="10"/>
  </r>
  <r>
    <n v="47996318"/>
    <n v="510"/>
    <s v="Josephine"/>
    <s v="Joyce"/>
    <s v="JACKSON"/>
    <n v="46"/>
    <n v="0"/>
    <n v="20"/>
    <n v="38685608"/>
    <n v="1"/>
    <n v="9"/>
    <n v="1"/>
    <n v="4"/>
    <n v="967140.2"/>
    <n v="377184.67799999996"/>
    <n v="8738111.7069999985"/>
    <n v="11"/>
    <n v="696"/>
    <x v="9"/>
  </r>
  <r>
    <n v="70540616"/>
    <n v="510"/>
    <s v="Rachel"/>
    <s v="Kiara"/>
    <s v="MARTIN"/>
    <n v="84"/>
    <n v="1"/>
    <n v="17"/>
    <n v="125600457.40000001"/>
    <n v="1"/>
    <n v="6"/>
    <n v="1"/>
    <n v="7"/>
    <n v="3140011.4350000001"/>
    <n v="1413005.1457499999"/>
    <n v="40741648.369125001"/>
    <n v="11"/>
    <n v="733"/>
    <x v="8"/>
  </r>
  <r>
    <n v="66693780"/>
    <n v="510"/>
    <s v="Angela"/>
    <s v="Karina"/>
    <s v="LEE"/>
    <n v="23"/>
    <n v="0"/>
    <n v="3"/>
    <n v="16296350.699999999"/>
    <n v="4"/>
    <n v="3"/>
    <n v="1"/>
    <n v="8"/>
    <n v="307478.3150943396"/>
    <n v="282880.04988679243"/>
    <n v="8627841.5215471685"/>
    <n v="9"/>
    <n v="602"/>
    <x v="2"/>
  </r>
  <r>
    <n v="61360834"/>
    <n v="510"/>
    <s v="Brianna"/>
    <s v="Ana"/>
    <s v="PEREZ"/>
    <n v="91"/>
    <n v="0"/>
    <n v="12"/>
    <n v="68291580"/>
    <n v="3"/>
    <n v="2"/>
    <n v="1"/>
    <n v="1"/>
    <n v="1484599.5652173914"/>
    <n v="1380677.595652174"/>
    <n v="38428859.745652176"/>
    <n v="8"/>
    <n v="399"/>
    <x v="3"/>
  </r>
  <r>
    <n v="54714829"/>
    <n v="510"/>
    <s v="Caitlin"/>
    <s v="Natalie"/>
    <s v="THOMPSON"/>
    <n v="80"/>
    <n v="0"/>
    <n v="18"/>
    <n v="31545392.399999999"/>
    <n v="4"/>
    <n v="2"/>
    <n v="0"/>
    <n v="1"/>
    <n v="671178.56170212768"/>
    <n v="342301.0664680851"/>
    <n v="4449913.8640851062"/>
    <n v="3"/>
    <n v="707"/>
    <x v="11"/>
  </r>
  <r>
    <n v="76191408"/>
    <n v="510"/>
    <s v="Christina"/>
    <s v="Fabiola"/>
    <s v="WHITE"/>
    <n v="52"/>
    <n v="1"/>
    <n v="11"/>
    <n v="80458526.5"/>
    <n v="2"/>
    <n v="6"/>
    <n v="0"/>
    <n v="1"/>
    <n v="1787967.2555555555"/>
    <n v="536390.17666666664"/>
    <n v="7330665.7477777777"/>
    <n v="14"/>
    <n v="363"/>
    <x v="1"/>
  </r>
  <r>
    <n v="82113593"/>
    <n v="510"/>
    <s v="Elizabeth"/>
    <s v="Natasha"/>
    <s v="HARRIS"/>
    <n v="45"/>
    <n v="1"/>
    <n v="8"/>
    <n v="13496320"/>
    <n v="6"/>
    <n v="7"/>
    <n v="1"/>
    <n v="5"/>
    <n v="374897.77777777775"/>
    <n v="344905.95555555553"/>
    <n v="5231073.6592592588"/>
    <n v="12"/>
    <n v="796"/>
    <x v="5"/>
  </r>
  <r>
    <n v="27500382"/>
    <n v="510"/>
    <s v="Jasmine"/>
    <s v="Krystal"/>
    <s v="SANCHEZ"/>
    <n v="56"/>
    <n v="0"/>
    <n v="27"/>
    <n v="117460257.3"/>
    <n v="2"/>
    <n v="4"/>
    <n v="1"/>
    <n v="1"/>
    <n v="3789040.5580645162"/>
    <n v="3713259.7469032258"/>
    <n v="90974863.799129024"/>
    <n v="12"/>
    <n v="338"/>
    <x v="11"/>
  </r>
  <r>
    <n v="39330481"/>
    <n v="510"/>
    <s v="Kayla"/>
    <s v="Alejandra"/>
    <s v="CLARK"/>
    <n v="83"/>
    <n v="0"/>
    <n v="14"/>
    <n v="77516441.799999997"/>
    <n v="1"/>
    <n v="12"/>
    <n v="1"/>
    <n v="7"/>
    <n v="1581968.2"/>
    <n v="1487050.1079999998"/>
    <n v="11648559.179333331"/>
    <n v="9"/>
    <n v="456"/>
    <x v="9"/>
  </r>
  <r>
    <n v="64534767"/>
    <n v="510"/>
    <s v="Kiana"/>
    <s v="Amanda"/>
    <s v="RAMIREZ"/>
    <n v="19"/>
    <n v="1"/>
    <n v="3"/>
    <n v="6194578.7999999998"/>
    <n v="2"/>
    <n v="3"/>
    <n v="1"/>
    <n v="7"/>
    <n v="121462.3294117647"/>
    <n v="44941.061882352944"/>
    <n v="1498035.3960784315"/>
    <n v="15"/>
    <n v="674"/>
    <x v="12"/>
  </r>
  <r>
    <n v="46821413"/>
    <n v="510"/>
    <s v="Selena"/>
    <s v="Nashalie"/>
    <s v="LEWIS"/>
    <n v="70"/>
    <n v="0"/>
    <n v="8"/>
    <n v="9023798.4000000004"/>
    <n v="2"/>
    <n v="9"/>
    <n v="1"/>
    <n v="5"/>
    <n v="152945.73559322034"/>
    <n v="104003.10020338983"/>
    <n v="2981422.2058305079"/>
    <n v="6"/>
    <n v="643"/>
    <x v="5"/>
  </r>
  <r>
    <n v="75535919"/>
    <n v="510"/>
    <s v="Tiffany"/>
    <s v="Michelle"/>
    <s v="ROBINSON"/>
    <n v="40"/>
    <n v="1"/>
    <n v="13"/>
    <n v="41815969"/>
    <n v="6"/>
    <n v="6"/>
    <n v="1"/>
    <n v="7"/>
    <n v="1019901.6829268293"/>
    <n v="785324.29585365858"/>
    <n v="16622697.595569106"/>
    <n v="13"/>
    <n v="689"/>
    <x v="7"/>
  </r>
  <r>
    <n v="78575520"/>
    <n v="510"/>
    <s v="Carmen"/>
    <s v="Keishla"/>
    <s v="WALKER"/>
    <n v="31"/>
    <n v="0"/>
    <n v="3"/>
    <n v="12492398.4"/>
    <n v="2"/>
    <n v="11"/>
    <n v="1"/>
    <n v="5"/>
    <n v="320317.90769230772"/>
    <n v="230628.89353846156"/>
    <n v="461257.78707692318"/>
    <n v="2"/>
    <n v="738"/>
    <x v="3"/>
  </r>
  <r>
    <n v="15957522"/>
    <n v="510"/>
    <s v="Esther"/>
    <s v="Laura"/>
    <s v="YOUNG"/>
    <n v="65"/>
    <n v="0"/>
    <n v="15"/>
    <n v="4479058.5"/>
    <n v="2"/>
    <n v="6"/>
    <n v="1"/>
    <n v="4"/>
    <n v="131737.01470588235"/>
    <n v="93533.280441176466"/>
    <n v="2120087.69"/>
    <n v="15"/>
    <n v="433"/>
    <x v="3"/>
  </r>
  <r>
    <n v="59334450"/>
    <n v="510"/>
    <s v="Jada"/>
    <s v="Valerie"/>
    <s v="ALLEN"/>
    <n v="38"/>
    <n v="0"/>
    <n v="18"/>
    <n v="60597180"/>
    <n v="1"/>
    <n v="7"/>
    <n v="1"/>
    <n v="3"/>
    <n v="1188180"/>
    <n v="1009953"/>
    <n v="13297714.5"/>
    <n v="4"/>
    <n v="636"/>
    <x v="13"/>
  </r>
  <r>
    <n v="72282112"/>
    <n v="510"/>
    <s v="Jessica"/>
    <s v="Cristal"/>
    <s v="KING"/>
    <n v="42"/>
    <n v="1"/>
    <n v="25"/>
    <n v="65131800"/>
    <n v="4"/>
    <n v="5"/>
    <n v="0"/>
    <n v="2"/>
    <n v="2171060"/>
    <n v="868424"/>
    <n v="8394765.333333334"/>
    <n v="9"/>
    <n v="445"/>
    <x v="5"/>
  </r>
  <r>
    <n v="50126800"/>
    <n v="510"/>
    <s v="Julia"/>
    <s v="Shakira"/>
    <s v="WRIGHT"/>
    <n v="58"/>
    <n v="1"/>
    <n v="6"/>
    <n v="43830568.799999997"/>
    <n v="3"/>
    <n v="1"/>
    <n v="1"/>
    <n v="5"/>
    <n v="974012.6399999999"/>
    <n v="340904.424"/>
    <n v="9431689.0640000012"/>
    <n v="2"/>
    <n v="310"/>
    <x v="1"/>
  </r>
  <r>
    <n v="37087861"/>
    <n v="510"/>
    <s v="Kiara"/>
    <s v="Nashali"/>
    <s v="SCOTT"/>
    <n v="22"/>
    <n v="1"/>
    <n v="17"/>
    <n v="89091038.099999994"/>
    <n v="5"/>
    <n v="9"/>
    <n v="1"/>
    <n v="6"/>
    <n v="1818184.451020408"/>
    <n v="1327274.6492448978"/>
    <n v="23006093.920244899"/>
    <n v="1"/>
    <n v="431"/>
    <x v="9"/>
  </r>
  <r>
    <n v="63181525"/>
    <n v="510"/>
    <s v="Natasha"/>
    <s v="Crystal"/>
    <s v="TORRES"/>
    <n v="37"/>
    <n v="0"/>
    <n v="20"/>
    <n v="56306586"/>
    <n v="4"/>
    <n v="5"/>
    <n v="1"/>
    <n v="4"/>
    <n v="1816341.4838709678"/>
    <n v="908170.74193548376"/>
    <n v="8022174.8870967738"/>
    <n v="8"/>
    <n v="649"/>
    <x v="4"/>
  </r>
  <r>
    <n v="37877427"/>
    <n v="510"/>
    <s v="Samantha"/>
    <s v="Liz"/>
    <s v="NGUYEN"/>
    <n v="42"/>
    <n v="0"/>
    <n v="12"/>
    <n v="26405575.199999999"/>
    <n v="6"/>
    <n v="10"/>
    <n v="1"/>
    <n v="2"/>
    <n v="800168.94545454544"/>
    <n v="800168.94545454544"/>
    <n v="16003378.909090908"/>
    <n v="8"/>
    <n v="421"/>
    <x v="6"/>
  </r>
  <r>
    <n v="12860942"/>
    <n v="510"/>
    <s v="Tara"/>
    <s v="Thalia"/>
    <s v="HILL"/>
    <n v="27"/>
    <n v="0"/>
    <n v="24"/>
    <n v="39941635.200000003"/>
    <n v="6"/>
    <n v="11"/>
    <n v="1"/>
    <n v="1"/>
    <n v="1248176.1000000001"/>
    <n v="898686.79200000002"/>
    <n v="149781.13200000001"/>
    <n v="13"/>
    <n v="543"/>
    <x v="2"/>
  </r>
  <r>
    <n v="62258904"/>
    <n v="510"/>
    <s v="Alexandra"/>
    <s v="Grace"/>
    <s v="FLORES"/>
    <n v="26"/>
    <n v="0"/>
    <n v="18"/>
    <n v="1833525"/>
    <n v="2"/>
    <n v="12"/>
    <n v="1"/>
    <n v="7"/>
    <n v="37418.877551020407"/>
    <n v="19457.81632653061"/>
    <n v="454015.71428571426"/>
    <n v="9"/>
    <n v="724"/>
    <x v="9"/>
  </r>
  <r>
    <n v="51196073"/>
    <n v="510"/>
    <s v="Christine"/>
    <s v="Carla"/>
    <s v="GREEN"/>
    <n v="62"/>
    <n v="1"/>
    <n v="14"/>
    <n v="18844659.399999999"/>
    <n v="3"/>
    <n v="12"/>
    <n v="1"/>
    <n v="7"/>
    <n v="538418.84"/>
    <n v="409198.31839999999"/>
    <n v="10843755.4376"/>
    <n v="6"/>
    <n v="757"/>
    <x v="7"/>
  </r>
  <r>
    <n v="56881545"/>
    <n v="510"/>
    <s v="Destiny"/>
    <s v="Frances"/>
    <s v="ADAMS"/>
    <n v="40"/>
    <n v="0"/>
    <n v="18"/>
    <n v="128396876.40000001"/>
    <n v="5"/>
    <n v="4"/>
    <n v="0"/>
    <n v="1"/>
    <n v="3470185.8486486487"/>
    <n v="1526881.7734054052"/>
    <n v="12469534.48281081"/>
    <n v="7"/>
    <n v="796"/>
    <x v="12"/>
  </r>
  <r>
    <n v="73918356"/>
    <n v="510"/>
    <s v="Emily"/>
    <s v="Luz"/>
    <s v="NELSON"/>
    <n v="82"/>
    <n v="1"/>
    <n v="15"/>
    <n v="63486970.5"/>
    <n v="5"/>
    <n v="8"/>
    <n v="1"/>
    <n v="3"/>
    <n v="2116232.35"/>
    <n v="1798797.4975000001"/>
    <n v="40772743.276666671"/>
    <n v="2"/>
    <n v="504"/>
    <x v="9"/>
  </r>
  <r>
    <n v="74438837"/>
    <n v="510"/>
    <s v="Faith"/>
    <s v="Daniela"/>
    <s v="BAKER"/>
    <n v="58"/>
    <n v="1"/>
    <n v="7"/>
    <n v="55311483.5"/>
    <n v="2"/>
    <n v="2"/>
    <n v="1"/>
    <n v="7"/>
    <n v="1257079.1704545454"/>
    <n v="691393.54374999995"/>
    <n v="7029167.6947916662"/>
    <n v="8"/>
    <n v="389"/>
    <x v="5"/>
  </r>
  <r>
    <n v="26950635"/>
    <n v="510"/>
    <s v="Florence"/>
    <s v="Monica"/>
    <s v="HALL"/>
    <n v="21"/>
    <n v="0"/>
    <n v="5"/>
    <n v="35035119"/>
    <n v="5"/>
    <n v="9"/>
    <n v="1"/>
    <n v="7"/>
    <n v="761633.02173913049"/>
    <n v="655004.39869565214"/>
    <n v="10043400.779999999"/>
    <n v="2"/>
    <n v="436"/>
    <x v="6"/>
  </r>
  <r>
    <n v="17636302"/>
    <n v="510"/>
    <s v="Marissa"/>
    <s v="Patricia"/>
    <s v="RIVERA"/>
    <n v="27"/>
    <n v="1"/>
    <n v="13"/>
    <n v="90407396.299999997"/>
    <n v="2"/>
    <n v="5"/>
    <n v="0"/>
    <n v="1"/>
    <n v="1965378.1804347825"/>
    <n v="1788494.1441956521"/>
    <n v="46202765.391721018"/>
    <n v="9"/>
    <n v="439"/>
    <x v="12"/>
  </r>
  <r>
    <n v="14205448"/>
    <n v="510"/>
    <s v="Rebecca"/>
    <s v="Tatiana"/>
    <s v="CAMPBELL"/>
    <n v="35"/>
    <n v="1"/>
    <n v="21"/>
    <n v="24631389.300000001"/>
    <n v="1"/>
    <n v="7"/>
    <n v="0"/>
    <n v="3"/>
    <n v="473680.56346153846"/>
    <n v="449996.53528846154"/>
    <n v="3674971.7048557694"/>
    <n v="4"/>
    <n v="566"/>
    <x v="1"/>
  </r>
  <r>
    <n v="21757840"/>
    <n v="510"/>
    <s v="Sarah"/>
    <s v="Deyaneira"/>
    <s v="MITCHELL"/>
    <n v="30"/>
    <n v="0"/>
    <n v="4"/>
    <n v="29714182.800000001"/>
    <n v="3"/>
    <n v="12"/>
    <n v="1"/>
    <n v="3"/>
    <n v="582631.03529411764"/>
    <n v="203920.86235294119"/>
    <n v="4826127.075686275"/>
    <n v="14"/>
    <n v="692"/>
    <x v="8"/>
  </r>
  <r>
    <n v="49748143"/>
    <n v="510"/>
    <s v="Sierra"/>
    <s v="Alanis"/>
    <s v="CARTER"/>
    <n v="57"/>
    <n v="1"/>
    <n v="8"/>
    <n v="38942485.600000001"/>
    <n v="6"/>
    <n v="5"/>
    <n v="1"/>
    <n v="3"/>
    <n v="927202.03809523815"/>
    <n v="908657.99733333336"/>
    <n v="7875035.9768888876"/>
    <n v="1"/>
    <n v="494"/>
    <x v="11"/>
  </r>
  <r>
    <n v="62891788"/>
    <n v="510"/>
    <s v="Stephanie"/>
    <s v="Veronica"/>
    <s v="ROBERTS"/>
    <n v="94"/>
    <n v="1"/>
    <n v="14"/>
    <n v="29513208.199999999"/>
    <n v="2"/>
    <n v="4"/>
    <n v="0"/>
    <n v="1"/>
    <n v="602310.37142857141"/>
    <n v="566171.74914285715"/>
    <n v="4151926.1603809525"/>
    <n v="6"/>
    <n v="501"/>
    <x v="7"/>
  </r>
  <r>
    <n v="43982267"/>
    <n v="510"/>
    <s v="Theresa"/>
    <s v="Cristina"/>
    <s v="GOMEZ"/>
    <n v="47"/>
    <n v="0"/>
    <n v="1"/>
    <n v="2696869"/>
    <n v="2"/>
    <n v="7"/>
    <n v="0"/>
    <n v="1"/>
    <n v="53937.38"/>
    <n v="53398.006200000003"/>
    <n v="738672.41909999994"/>
    <n v="3"/>
    <n v="336"/>
    <x v="7"/>
  </r>
  <r>
    <n v="95361954"/>
    <n v="510"/>
    <s v="Vanessa"/>
    <s v="Emily"/>
    <s v="PHILLIPS"/>
    <n v="32"/>
    <n v="0"/>
    <n v="3"/>
    <n v="2891359.2"/>
    <n v="3"/>
    <n v="12"/>
    <n v="0"/>
    <n v="1"/>
    <n v="49851.020689655175"/>
    <n v="46361.449241379312"/>
    <n v="509975.94165517238"/>
    <n v="13"/>
    <n v="546"/>
    <x v="9"/>
  </r>
  <r>
    <n v="20197556"/>
    <n v="510"/>
    <s v="Andrea"/>
    <s v="Naomi"/>
    <s v="EVANS"/>
    <n v="75"/>
    <n v="0"/>
    <n v="16"/>
    <n v="86027536"/>
    <n v="1"/>
    <n v="5"/>
    <n v="0"/>
    <n v="2"/>
    <n v="1686814.4313725489"/>
    <n v="1535001.1325490195"/>
    <n v="3837502.8313725488"/>
    <n v="4"/>
    <n v="469"/>
    <x v="4"/>
  </r>
  <r>
    <n v="63564812"/>
    <n v="510"/>
    <s v="Ariana"/>
    <s v="Keyshla"/>
    <s v="TURNER"/>
    <n v="22"/>
    <n v="1"/>
    <n v="5"/>
    <n v="8980225"/>
    <e v="#N/A"/>
    <n v="4"/>
    <n v="1"/>
    <n v="6"/>
    <n v="213814.88095238095"/>
    <n v="89802.25"/>
    <n v="2783869.75"/>
    <n v="13"/>
    <n v="362"/>
    <x v="0"/>
  </r>
  <r>
    <n v="94507597"/>
    <n v="510"/>
    <s v="Briana"/>
    <s v="Ariana"/>
    <s v="DIAZ"/>
    <n v="27"/>
    <n v="1"/>
    <n v="4"/>
    <n v="20299511.199999999"/>
    <n v="4"/>
    <n v="2"/>
    <n v="1"/>
    <n v="1"/>
    <n v="344059.51186440676"/>
    <n v="137623.8047457627"/>
    <n v="3578218.9233898302"/>
    <n v="12"/>
    <n v="742"/>
    <x v="1"/>
  </r>
  <r>
    <n v="99047267"/>
    <n v="510"/>
    <s v="Caroline"/>
    <s v="Bianca"/>
    <s v="PARKER"/>
    <n v="35"/>
    <n v="1"/>
    <n v="1"/>
    <n v="3214073"/>
    <n v="2"/>
    <n v="7"/>
    <n v="0"/>
    <n v="2"/>
    <n v="54475.813559322036"/>
    <n v="42491.134576271186"/>
    <n v="637367.01864406781"/>
    <n v="15"/>
    <n v="469"/>
    <x v="14"/>
  </r>
  <r>
    <n v="85852966"/>
    <n v="510"/>
    <s v="Catherine"/>
    <s v="Jennifer"/>
    <s v="CRUZ"/>
    <n v="24"/>
    <n v="0"/>
    <n v="14"/>
    <n v="94366365.799999997"/>
    <n v="6"/>
    <n v="1"/>
    <n v="1"/>
    <n v="2"/>
    <n v="2483325.4157894738"/>
    <n v="1986660.3326315791"/>
    <n v="39070986.541754387"/>
    <n v="7"/>
    <n v="757"/>
    <x v="12"/>
  </r>
  <r>
    <n v="80162316"/>
    <n v="510"/>
    <s v="Charity"/>
    <s v="Nathalie"/>
    <s v="EDWARDS"/>
    <n v="39"/>
    <n v="0"/>
    <n v="21"/>
    <n v="101166605.40000001"/>
    <n v="2"/>
    <n v="6"/>
    <n v="1"/>
    <n v="4"/>
    <n v="1686110.09"/>
    <n v="775610.64139999996"/>
    <n v="19778071.355700001"/>
    <n v="6"/>
    <n v="371"/>
    <x v="0"/>
  </r>
  <r>
    <n v="20711967"/>
    <n v="510"/>
    <s v="Chelsea"/>
    <s v="Claudia"/>
    <s v="COLLINS"/>
    <n v="56"/>
    <n v="1"/>
    <n v="20"/>
    <n v="127916198"/>
    <n v="6"/>
    <n v="8"/>
    <n v="1"/>
    <n v="4"/>
    <n v="2168071.1525423727"/>
    <n v="2146390.4410169492"/>
    <n v="5365976.1025423734"/>
    <n v="1"/>
    <n v="396"/>
    <x v="5"/>
  </r>
  <r>
    <n v="93954872"/>
    <n v="510"/>
    <s v="Chloe"/>
    <s v="Sofia"/>
    <s v="REYES"/>
    <n v="39"/>
    <n v="0"/>
    <n v="3"/>
    <n v="1533543.9"/>
    <e v="#N/A"/>
    <n v="3"/>
    <n v="1"/>
    <n v="5"/>
    <n v="27882.616363636364"/>
    <n v="22306.093090909089"/>
    <n v="63200.597090909083"/>
    <n v="4"/>
    <n v="652"/>
    <x v="8"/>
  </r>
  <r>
    <n v="67054310"/>
    <n v="510"/>
    <s v="Christiana"/>
    <s v="Coralys"/>
    <s v="STEWART"/>
    <n v="27"/>
    <n v="0"/>
    <n v="7"/>
    <n v="9692260.9000000004"/>
    <n v="3"/>
    <n v="9"/>
    <n v="1"/>
    <n v="6"/>
    <n v="225401.41627906979"/>
    <n v="209623.31713953492"/>
    <n v="3249161.4156627911"/>
    <n v="11"/>
    <n v="774"/>
    <x v="15"/>
  </r>
  <r>
    <n v="33136023"/>
    <n v="510"/>
    <s v="Crystal"/>
    <s v="Diana"/>
    <s v="MORRIS"/>
    <n v="41"/>
    <n v="0"/>
    <n v="26"/>
    <n v="190029907.59999999"/>
    <n v="4"/>
    <n v="1"/>
    <n v="0"/>
    <n v="2"/>
    <n v="4634875.795121951"/>
    <n v="4495829.5212682923"/>
    <n v="133376275.797626"/>
    <n v="3"/>
    <n v="512"/>
    <x v="15"/>
  </r>
  <r>
    <n v="60486493"/>
    <n v="510"/>
    <s v="Darlene"/>
    <s v="Leslie"/>
    <s v="MORALES"/>
    <n v="50"/>
    <n v="0"/>
    <n v="1"/>
    <n v="7140789.5"/>
    <n v="7"/>
    <n v="8"/>
    <n v="1"/>
    <n v="6"/>
    <n v="155234.55434782608"/>
    <n v="69855.549456521738"/>
    <n v="675270.31141304341"/>
    <n v="3"/>
    <n v="656"/>
    <x v="6"/>
  </r>
  <r>
    <n v="18435787"/>
    <n v="510"/>
    <s v="Dominique"/>
    <s v="Ninoshka"/>
    <s v="MURPHY"/>
    <n v="93"/>
    <n v="1"/>
    <n v="1"/>
    <n v="7439677.2000000002"/>
    <n v="2"/>
    <n v="1"/>
    <n v="1"/>
    <n v="2"/>
    <n v="206657.7"/>
    <n v="167392.73700000002"/>
    <n v="5272871.2154999999"/>
    <n v="1"/>
    <n v="568"/>
    <x v="3"/>
  </r>
  <r>
    <n v="39363243"/>
    <n v="510"/>
    <s v="Jamie"/>
    <s v="Yarelis"/>
    <s v="COOK"/>
    <n v="55"/>
    <n v="1"/>
    <n v="9"/>
    <n v="5280506.0999999996"/>
    <n v="5"/>
    <n v="5"/>
    <n v="1"/>
    <n v="5"/>
    <n v="105610.12199999999"/>
    <n v="59141.668319999997"/>
    <n v="1044836.1403199999"/>
    <n v="7"/>
    <n v="491"/>
    <x v="10"/>
  </r>
  <r>
    <n v="38842416"/>
    <n v="510"/>
    <s v="Janelle"/>
    <s v="Pamela"/>
    <s v="ROGERS"/>
    <n v="43"/>
    <n v="1"/>
    <n v="18"/>
    <n v="56524701.600000001"/>
    <n v="2"/>
    <n v="3"/>
    <n v="1"/>
    <n v="4"/>
    <n v="1130494.0320000001"/>
    <n v="497417.3740800001"/>
    <n v="10362861.960000003"/>
    <n v="15"/>
    <n v="421"/>
    <x v="11"/>
  </r>
  <r>
    <n v="19239291"/>
    <n v="510"/>
    <s v="Julie"/>
    <s v="Katherine"/>
    <s v="GUTIERREZ"/>
    <n v="21"/>
    <n v="0"/>
    <n v="22"/>
    <n v="109366710.2"/>
    <n v="1"/>
    <n v="7"/>
    <n v="1"/>
    <n v="3"/>
    <n v="2603969.2904761904"/>
    <n v="2473770.8259523809"/>
    <n v="6184427.0648809532"/>
    <n v="13"/>
    <n v="782"/>
    <x v="7"/>
  </r>
  <r>
    <n v="12502878"/>
    <n v="510"/>
    <s v="Kathleen"/>
    <s v="Carmen"/>
    <s v="ORTIZ"/>
    <n v="58"/>
    <n v="1"/>
    <n v="7"/>
    <n v="51207576.700000003"/>
    <n v="5"/>
    <n v="3"/>
    <n v="0"/>
    <n v="2"/>
    <n v="898378.53859649133"/>
    <n v="682767.6893333334"/>
    <n v="682767.6893333334"/>
    <n v="13"/>
    <n v="771"/>
    <x v="12"/>
  </r>
  <r>
    <n v="70498863"/>
    <n v="510"/>
    <s v="Kianna"/>
    <s v="Jessica"/>
    <s v="MORGAN"/>
    <n v="22"/>
    <n v="1"/>
    <n v="9"/>
    <n v="56352298.5"/>
    <n v="1"/>
    <n v="3"/>
    <n v="0"/>
    <n v="1"/>
    <n v="1761009.328125"/>
    <n v="827674.38421875006"/>
    <n v="11173604.186953126"/>
    <n v="14"/>
    <n v="403"/>
    <x v="12"/>
  </r>
  <r>
    <n v="90867734"/>
    <n v="510"/>
    <s v="Lisa"/>
    <s v="Elizabeth"/>
    <s v="COOPER"/>
    <n v="48"/>
    <n v="0"/>
    <n v="23"/>
    <n v="173662063.5"/>
    <n v="3"/>
    <n v="3"/>
    <n v="1"/>
    <n v="4"/>
    <n v="3544123.7448979593"/>
    <n v="2303680.4341836735"/>
    <n v="14589976.083163267"/>
    <n v="1"/>
    <n v="662"/>
    <x v="13"/>
  </r>
  <r>
    <n v="52481702"/>
    <n v="510"/>
    <s v="Margaret"/>
    <s v="Tania"/>
    <s v="PETERSON"/>
    <n v="92"/>
    <n v="1"/>
    <n v="19"/>
    <n v="91453091.400000006"/>
    <n v="1"/>
    <n v="9"/>
    <n v="1"/>
    <n v="2"/>
    <n v="2344951.0615384616"/>
    <n v="867631.89276923076"/>
    <n v="3904343.5174615388"/>
    <n v="15"/>
    <n v="613"/>
    <x v="9"/>
  </r>
  <r>
    <n v="27007929"/>
    <n v="510"/>
    <s v="Princess"/>
    <s v="Carolina"/>
    <s v="BAILEY"/>
    <n v="29"/>
    <n v="1"/>
    <n v="17"/>
    <n v="61054313.399999999"/>
    <n v="2"/>
    <n v="12"/>
    <n v="0"/>
    <n v="1"/>
    <n v="1299027.944680851"/>
    <n v="1013241.7968510636"/>
    <n v="8781428.9060425516"/>
    <n v="15"/>
    <n v="400"/>
    <x v="4"/>
  </r>
  <r>
    <n v="20526993"/>
    <n v="510"/>
    <s v="Savannah"/>
    <s v="Julissa"/>
    <s v="REED"/>
    <n v="87"/>
    <n v="0"/>
    <n v="18"/>
    <n v="51525284.399999999"/>
    <n v="5"/>
    <n v="5"/>
    <n v="1"/>
    <n v="7"/>
    <n v="1515449.5411764705"/>
    <n v="757724.77058823523"/>
    <n v="4546348.6235294119"/>
    <n v="13"/>
    <n v="360"/>
    <x v="8"/>
  </r>
  <r>
    <n v="64501714"/>
    <n v="510"/>
    <s v="Tiana"/>
    <s v="Erika"/>
    <s v="KELLY"/>
    <n v="90"/>
    <n v="0"/>
    <n v="24"/>
    <n v="75391478.400000006"/>
    <e v="#N/A"/>
    <n v="9"/>
    <n v="1"/>
    <n v="1"/>
    <n v="1277821.6677966102"/>
    <n v="460015.80040677963"/>
    <n v="7973607.2070508469"/>
    <n v="0"/>
    <n v="422"/>
    <x v="14"/>
  </r>
  <r>
    <n v="47695290"/>
    <n v="510"/>
    <s v="Alyssa"/>
    <s v="Coralis"/>
    <s v="HOWARD"/>
    <n v="65"/>
    <n v="0"/>
    <n v="25"/>
    <n v="16648255"/>
    <e v="#N/A"/>
    <n v="3"/>
    <n v="1"/>
    <n v="7"/>
    <n v="520257.96875"/>
    <n v="317357.36093750002"/>
    <n v="7352112.1950520836"/>
    <n v="13"/>
    <n v="745"/>
    <x v="13"/>
  </r>
  <r>
    <n v="30903451"/>
    <n v="510"/>
    <s v="Kiara"/>
    <s v="Kristal"/>
    <s v="RAMOS"/>
    <n v="19"/>
    <n v="0"/>
    <n v="10"/>
    <n v="12252377"/>
    <n v="6"/>
    <n v="7"/>
    <n v="1"/>
    <n v="7"/>
    <n v="298838.46341463417"/>
    <n v="242059.15536585369"/>
    <n v="5607703.7659756113"/>
    <n v="1"/>
    <n v="547"/>
    <x v="13"/>
  </r>
  <r>
    <n v="36614603"/>
    <n v="510"/>
    <s v="Hannah"/>
    <s v="Yashira"/>
    <s v="KIM"/>
    <n v="91"/>
    <n v="1"/>
    <n v="23"/>
    <n v="14954236.6"/>
    <n v="3"/>
    <n v="6"/>
    <n v="1"/>
    <n v="2"/>
    <n v="415395.4611111111"/>
    <n v="373855.91499999998"/>
    <n v="8598686.0449999981"/>
    <n v="4"/>
    <n v="424"/>
    <x v="9"/>
  </r>
  <r>
    <n v="26380108"/>
    <n v="510"/>
    <s v="Victoria"/>
    <s v="Angela"/>
    <s v="COX"/>
    <n v="59"/>
    <n v="1"/>
    <n v="12"/>
    <n v="58163932.799999997"/>
    <n v="7"/>
    <n v="3"/>
    <n v="1"/>
    <n v="3"/>
    <n v="969398.88"/>
    <n v="601027.30560000008"/>
    <n v="17529963.080000002"/>
    <n v="14"/>
    <n v="637"/>
    <x v="6"/>
  </r>
  <r>
    <n v="88226489"/>
    <n v="510"/>
    <s v="Kimberly"/>
    <s v="Camila"/>
    <s v="WARD"/>
    <n v="58"/>
    <n v="0"/>
    <n v="3"/>
    <n v="9404309.6999999993"/>
    <n v="1"/>
    <n v="11"/>
    <n v="0"/>
    <n v="3"/>
    <n v="218704.87674418604"/>
    <n v="159654.56002325582"/>
    <n v="1277236.4801860466"/>
    <n v="13"/>
    <n v="560"/>
    <x v="14"/>
  </r>
  <r>
    <n v="74033540"/>
    <n v="510"/>
    <s v="Abigail"/>
    <s v="Paula"/>
    <s v="RICHARDSON"/>
    <n v="28"/>
    <n v="1"/>
    <n v="24"/>
    <n v="109264068"/>
    <n v="3"/>
    <n v="9"/>
    <n v="0"/>
    <n v="2"/>
    <n v="2875370.210526316"/>
    <n v="1782729.5305263158"/>
    <n v="36248833.787368424"/>
    <n v="1"/>
    <n v="741"/>
    <x v="8"/>
  </r>
  <r>
    <n v="62908420"/>
    <n v="510"/>
    <s v="Danielle"/>
    <s v="Astrid"/>
    <s v="WATSON"/>
    <n v="44"/>
    <n v="0"/>
    <n v="4"/>
    <n v="31961933.199999999"/>
    <n v="5"/>
    <n v="3"/>
    <n v="1"/>
    <n v="5"/>
    <n v="652284.3510204081"/>
    <n v="241345.20987755101"/>
    <n v="1649192.2674965987"/>
    <n v="15"/>
    <n v="731"/>
    <x v="12"/>
  </r>
  <r>
    <n v="77692281"/>
    <n v="510"/>
    <s v="Jasmine"/>
    <s v="Caroline"/>
    <s v="BROOKS"/>
    <n v="59"/>
    <n v="1"/>
    <n v="23"/>
    <n v="65276168.899999999"/>
    <n v="4"/>
    <n v="11"/>
    <n v="1"/>
    <n v="4"/>
    <n v="1592101.6804878048"/>
    <n v="843813.89065853658"/>
    <n v="2812712.9688617885"/>
    <n v="2"/>
    <n v="558"/>
    <x v="5"/>
  </r>
  <r>
    <n v="52348929"/>
    <n v="510"/>
    <s v="Gabrielle"/>
    <s v="Mariangely"/>
    <s v="CHAVEZ"/>
    <n v="91"/>
    <n v="0"/>
    <n v="4"/>
    <n v="21477325.199999999"/>
    <n v="3"/>
    <n v="2"/>
    <n v="1"/>
    <n v="7"/>
    <n v="565192.76842105261"/>
    <n v="463458.07010526315"/>
    <n v="8342245.2618947364"/>
    <n v="0"/>
    <n v="406"/>
    <x v="15"/>
  </r>
  <r>
    <n v="21389405"/>
    <n v="510"/>
    <s v="Michelle"/>
    <s v="Karen"/>
    <s v="WOOD"/>
    <n v="49"/>
    <n v="1"/>
    <n v="2"/>
    <n v="9578862.1999999993"/>
    <n v="2"/>
    <n v="12"/>
    <n v="1"/>
    <n v="5"/>
    <n v="258888.16756756755"/>
    <n v="103555.26702702702"/>
    <n v="1708661.9059459458"/>
    <n v="0"/>
    <n v="472"/>
    <x v="7"/>
  </r>
  <r>
    <n v="38674699"/>
    <n v="510"/>
    <s v="Selena"/>
    <s v="Keisha"/>
    <s v="JAMES"/>
    <n v="88"/>
    <n v="0"/>
    <n v="19"/>
    <n v="104949462.09999999"/>
    <n v="4"/>
    <n v="7"/>
    <n v="1"/>
    <n v="5"/>
    <n v="3385466.5193548384"/>
    <n v="2065134.5768064514"/>
    <n v="63674982.78486558"/>
    <n v="15"/>
    <n v="639"/>
    <x v="8"/>
  </r>
  <r>
    <n v="37019724"/>
    <n v="510"/>
    <s v="Andrea"/>
    <s v="Keysha"/>
    <s v="BENNETT"/>
    <n v="33"/>
    <n v="0"/>
    <n v="22"/>
    <n v="21199622.399999999"/>
    <n v="2"/>
    <n v="2"/>
    <n v="1"/>
    <n v="6"/>
    <n v="517063.96097560972"/>
    <n v="279214.53892682923"/>
    <n v="837643.6167804877"/>
    <n v="5"/>
    <n v="431"/>
    <x v="1"/>
  </r>
  <r>
    <n v="56843392"/>
    <n v="510"/>
    <s v="Camille"/>
    <s v="Mariana"/>
    <s v="GRAY"/>
    <n v="23"/>
    <n v="1"/>
    <n v="27"/>
    <n v="90156275.099999994"/>
    <n v="2"/>
    <n v="4"/>
    <n v="1"/>
    <n v="6"/>
    <n v="3005209.17"/>
    <n v="2283958.9691999997"/>
    <n v="1903299.1409999996"/>
    <n v="6"/>
    <n v="779"/>
    <x v="5"/>
  </r>
  <r>
    <n v="92119088"/>
    <n v="510"/>
    <s v="Elizabeth"/>
    <s v="Ambar"/>
    <s v="MENDOZA"/>
    <n v="71"/>
    <n v="1"/>
    <n v="23"/>
    <n v="180239488.5"/>
    <n v="2"/>
    <n v="6"/>
    <n v="1"/>
    <n v="2"/>
    <n v="3162096.289473684"/>
    <n v="1169975.6271052631"/>
    <n v="17549634.406578947"/>
    <n v="4"/>
    <n v="794"/>
    <x v="2"/>
  </r>
  <r>
    <n v="34813413"/>
    <n v="510"/>
    <s v="Ashley"/>
    <s v="Isabel"/>
    <s v="RUIZ"/>
    <n v="52"/>
    <n v="0"/>
    <n v="5"/>
    <n v="5764151.5"/>
    <n v="3"/>
    <n v="2"/>
    <n v="0"/>
    <n v="1"/>
    <n v="115283.03"/>
    <n v="108366.0482"/>
    <n v="162549.0723"/>
    <n v="8"/>
    <n v="695"/>
    <x v="4"/>
  </r>
  <r>
    <n v="55495084"/>
    <n v="510"/>
    <s v="Kayla"/>
    <s v="Lizbeth"/>
    <s v="HUGHES"/>
    <n v="32"/>
    <n v="0"/>
    <n v="2"/>
    <n v="1879961.8"/>
    <n v="5"/>
    <n v="12"/>
    <n v="1"/>
    <n v="6"/>
    <n v="39165.870833333334"/>
    <n v="33290.990208333336"/>
    <n v="5548.4983680555561"/>
    <n v="2"/>
    <n v="538"/>
    <x v="13"/>
  </r>
  <r>
    <n v="69184575"/>
    <n v="510"/>
    <s v="Nicole"/>
    <s v="Coral"/>
    <s v="PRICE"/>
    <n v="61"/>
    <n v="1"/>
    <n v="13"/>
    <n v="1369309.5"/>
    <n v="3"/>
    <n v="8"/>
    <n v="1"/>
    <n v="8"/>
    <n v="28527.28125"/>
    <n v="24818.7346875"/>
    <n v="140639.49656249999"/>
    <n v="2"/>
    <n v="766"/>
    <x v="8"/>
  </r>
  <r>
    <n v="80680183"/>
    <n v="510"/>
    <s v="Alexis"/>
    <s v="Joan"/>
    <s v="ALVAREZ"/>
    <n v="35"/>
    <n v="0"/>
    <n v="0"/>
    <n v="0"/>
    <n v="5"/>
    <n v="5"/>
    <n v="1"/>
    <n v="3"/>
    <n v="0"/>
    <n v="0"/>
    <n v="0"/>
    <n v="0"/>
    <n v="320"/>
    <x v="5"/>
  </r>
  <r>
    <n v="70322641"/>
    <n v="510"/>
    <s v="Angela"/>
    <s v="Odalys"/>
    <s v="CASTILLO"/>
    <n v="49"/>
    <n v="0"/>
    <n v="17"/>
    <n v="47772254.200000003"/>
    <n v="5"/>
    <n v="5"/>
    <n v="1"/>
    <n v="3"/>
    <n v="1110982.6558139536"/>
    <n v="1033213.8699069768"/>
    <n v="28241179.1107907"/>
    <n v="7"/>
    <n v="430"/>
    <x v="12"/>
  </r>
  <r>
    <n v="59102561"/>
    <n v="510"/>
    <s v="Kiana"/>
    <s v="Marielys"/>
    <s v="SANDERS"/>
    <n v="73"/>
    <n v="1"/>
    <n v="7"/>
    <n v="14380874.9"/>
    <n v="1"/>
    <n v="2"/>
    <n v="1"/>
    <n v="2"/>
    <n v="276555.28653846157"/>
    <n v="160402.06619230771"/>
    <n v="2031759.5051025643"/>
    <n v="9"/>
    <n v="608"/>
    <x v="1"/>
  </r>
  <r>
    <n v="41269781"/>
    <n v="510"/>
    <s v="Lauren"/>
    <s v="Neysha"/>
    <s v="PATEL"/>
    <n v="21"/>
    <n v="1"/>
    <n v="27"/>
    <n v="153758374.19999999"/>
    <n v="5"/>
    <n v="7"/>
    <n v="1"/>
    <n v="5"/>
    <n v="3575776.1441860464"/>
    <n v="2646074.3466976746"/>
    <n v="37927065.636000007"/>
    <n v="10"/>
    <n v="312"/>
    <x v="15"/>
  </r>
  <r>
    <n v="55384094"/>
    <n v="510"/>
    <s v="Maria"/>
    <s v="Tiffany"/>
    <s v="MYERS"/>
    <n v="40"/>
    <n v="1"/>
    <n v="17"/>
    <n v="48530784"/>
    <n v="3"/>
    <n v="4"/>
    <n v="0"/>
    <n v="2"/>
    <n v="898718.22222222225"/>
    <n v="629102.75555555557"/>
    <n v="10589896.385185188"/>
    <n v="8"/>
    <n v="614"/>
    <x v="14"/>
  </r>
  <r>
    <n v="41043962"/>
    <n v="510"/>
    <s v="Amber"/>
    <s v="Wilmarie"/>
    <s v="LONG"/>
    <n v="43"/>
    <n v="0"/>
    <n v="15"/>
    <n v="80879923.5"/>
    <n v="3"/>
    <n v="8"/>
    <n v="0"/>
    <n v="1"/>
    <n v="1650610.6836734693"/>
    <n v="1403019.0811224491"/>
    <n v="11224152.648979593"/>
    <n v="2"/>
    <n v="736"/>
    <x v="12"/>
  </r>
  <r>
    <n v="14475266"/>
    <n v="510"/>
    <s v="Christina"/>
    <s v="Juliana"/>
    <s v="ROSS"/>
    <n v="39"/>
    <n v="0"/>
    <n v="17"/>
    <n v="93842407.200000003"/>
    <n v="5"/>
    <n v="2"/>
    <n v="1"/>
    <n v="6"/>
    <n v="2406215.5692307693"/>
    <n v="2045283.2338461538"/>
    <n v="31020129.046666667"/>
    <n v="13"/>
    <n v="407"/>
    <x v="1"/>
  </r>
  <r>
    <n v="58191558"/>
    <n v="510"/>
    <s v="Crystal"/>
    <s v="Ruth"/>
    <s v="FOSTER"/>
    <n v="36"/>
    <n v="0"/>
    <n v="0"/>
    <n v="0"/>
    <n v="4"/>
    <n v="7"/>
    <n v="1"/>
    <n v="3"/>
    <n v="0"/>
    <n v="0"/>
    <n v="0"/>
    <n v="8"/>
    <n v="556"/>
    <x v="0"/>
  </r>
  <r>
    <n v="29185972"/>
    <n v="510"/>
    <s v="Grace"/>
    <s v="Victoria"/>
    <s v="JIMENEZ"/>
    <n v="22"/>
    <n v="1"/>
    <n v="20"/>
    <n v="104047888"/>
    <n v="3"/>
    <n v="11"/>
    <n v="0"/>
    <n v="1"/>
    <n v="3060232"/>
    <n v="2784811.12"/>
    <n v="92827037.333333343"/>
    <n v="12"/>
    <n v="381"/>
    <x v="0"/>
  </r>
  <r>
    <n v="81379252"/>
    <n v="510"/>
    <s v="Rachel"/>
    <s v="Yarimar"/>
    <s v="POWELL"/>
    <n v="91"/>
    <n v="1"/>
    <n v="13"/>
    <n v="88577563.099999994"/>
    <n v="3"/>
    <n v="3"/>
    <n v="0"/>
    <n v="3"/>
    <n v="2271219.5666666664"/>
    <n v="2021385.414333333"/>
    <n v="8759336.7954444438"/>
    <n v="14"/>
    <n v="554"/>
    <x v="11"/>
  </r>
  <r>
    <n v="67977079"/>
    <n v="510"/>
    <s v="Sarah"/>
    <s v="Janice"/>
    <s v="JENKINS"/>
    <n v="45"/>
    <n v="0"/>
    <n v="10"/>
    <n v="45958568"/>
    <n v="2"/>
    <n v="2"/>
    <n v="1"/>
    <n v="5"/>
    <n v="1242123.4594594594"/>
    <n v="608640.49513513513"/>
    <n v="13390090.892972974"/>
    <n v="12"/>
    <n v="411"/>
    <x v="13"/>
  </r>
  <r>
    <n v="30790106"/>
    <n v="510"/>
    <s v="Stephanie"/>
    <s v="Nachaly"/>
    <s v="PERRY"/>
    <n v="31"/>
    <n v="0"/>
    <n v="12"/>
    <n v="24533205.600000001"/>
    <n v="5"/>
    <n v="12"/>
    <n v="1"/>
    <n v="4"/>
    <n v="645610.67368421052"/>
    <n v="490664.11200000002"/>
    <n v="2698652.6160000004"/>
    <n v="3"/>
    <n v="463"/>
    <x v="0"/>
  </r>
  <r>
    <n v="75464607"/>
    <n v="510"/>
    <s v="Tiffany"/>
    <s v="Desiree"/>
    <s v="RUSSELL"/>
    <n v="37"/>
    <n v="1"/>
    <n v="2"/>
    <n v="14826727.199999999"/>
    <n v="3"/>
    <n v="6"/>
    <n v="1"/>
    <n v="2"/>
    <n v="390177.03157894732"/>
    <n v="351159.3284210526"/>
    <n v="2984854.2915789471"/>
    <n v="0"/>
    <n v="731"/>
    <x v="2"/>
  </r>
  <r>
    <n v="57819213"/>
    <n v="510"/>
    <s v="Veronica"/>
    <s v="Lizmarie"/>
    <s v="SULLIVAN"/>
    <n v="76"/>
    <n v="0"/>
    <n v="24"/>
    <n v="182581327.19999999"/>
    <n v="3"/>
    <n v="7"/>
    <n v="0"/>
    <n v="1"/>
    <n v="4149575.6181818177"/>
    <n v="1991796.2967272727"/>
    <n v="12282743.82981818"/>
    <n v="2"/>
    <n v="560"/>
    <x v="5"/>
  </r>
  <r>
    <n v="91049771"/>
    <n v="510"/>
    <s v="Amanda"/>
    <s v="Rosa"/>
    <s v="BELL"/>
    <n v="65"/>
    <n v="0"/>
    <n v="2"/>
    <n v="4547191.2"/>
    <n v="2"/>
    <n v="1"/>
    <n v="1"/>
    <n v="7"/>
    <n v="146683.58709677419"/>
    <n v="110012.69032258066"/>
    <n v="733417.93548387114"/>
    <n v="9"/>
    <n v="768"/>
    <x v="12"/>
  </r>
  <r>
    <n v="77672500"/>
    <n v="510"/>
    <s v="Anna"/>
    <s v="Rose"/>
    <s v="COLEMAN"/>
    <n v="74"/>
    <n v="0"/>
    <n v="7"/>
    <n v="54793005.399999999"/>
    <n v="3"/>
    <n v="8"/>
    <n v="1"/>
    <n v="1"/>
    <n v="1165808.6255319149"/>
    <n v="897672.64165957447"/>
    <n v="29174360.853936173"/>
    <n v="6"/>
    <n v="333"/>
    <x v="7"/>
  </r>
  <r>
    <n v="85051895"/>
    <n v="510"/>
    <s v="Brianna"/>
    <s v="Taisha"/>
    <s v="BUTLER"/>
    <n v="66"/>
    <n v="1"/>
    <n v="8"/>
    <n v="19300356"/>
    <n v="2"/>
    <n v="11"/>
    <n v="1"/>
    <n v="6"/>
    <n v="364157.66037735849"/>
    <n v="127455.18113207546"/>
    <n v="403608.07358490565"/>
    <n v="4"/>
    <n v="733"/>
    <x v="6"/>
  </r>
  <r>
    <n v="68236660"/>
    <n v="510"/>
    <s v="Catherine"/>
    <s v="Gabriella"/>
    <s v="HENDERSON"/>
    <n v="18"/>
    <n v="1"/>
    <n v="10"/>
    <n v="54505444"/>
    <n v="6"/>
    <n v="8"/>
    <n v="1"/>
    <n v="6"/>
    <n v="1473120.1081081082"/>
    <n v="1119571.2821621622"/>
    <n v="3172118.6327927937"/>
    <n v="6"/>
    <n v="427"/>
    <x v="1"/>
  </r>
  <r>
    <n v="44925197"/>
    <n v="510"/>
    <s v="Christine"/>
    <s v="Iris"/>
    <s v="BARNES"/>
    <n v="29"/>
    <n v="0"/>
    <n v="1"/>
    <n v="2160486.2000000002"/>
    <n v="3"/>
    <n v="6"/>
    <n v="0"/>
    <n v="1"/>
    <n v="63543.711764705891"/>
    <n v="41938.84976470589"/>
    <n v="111836.93270588238"/>
    <n v="6"/>
    <n v="703"/>
    <x v="7"/>
  </r>
  <r>
    <n v="85767998"/>
    <n v="510"/>
    <s v="Emily"/>
    <s v="Katiria"/>
    <s v="GONZALES"/>
    <n v="50"/>
    <n v="0"/>
    <n v="7"/>
    <n v="38413431"/>
    <n v="6"/>
    <n v="5"/>
    <n v="1"/>
    <n v="8"/>
    <n v="673919.84210526315"/>
    <n v="283046.33368421049"/>
    <n v="8821610.7331578936"/>
    <n v="13"/>
    <n v="561"/>
    <x v="1"/>
  </r>
  <r>
    <n v="73026686"/>
    <n v="510"/>
    <s v="Janelle"/>
    <s v="Tamara"/>
    <s v="FISHER"/>
    <n v="89"/>
    <n v="1"/>
    <n v="13"/>
    <n v="48436446.5"/>
    <n v="4"/>
    <n v="1"/>
    <n v="1"/>
    <n v="3"/>
    <n v="1345456.8472222222"/>
    <n v="847637.81374999997"/>
    <n v="24581496.598749999"/>
    <n v="15"/>
    <n v="338"/>
    <x v="15"/>
  </r>
  <r>
    <n v="39382274"/>
    <n v="510"/>
    <s v="Julia"/>
    <s v="Viviana"/>
    <s v="VASQUEZ"/>
    <n v="61"/>
    <n v="0"/>
    <n v="2"/>
    <n v="3554332"/>
    <n v="1"/>
    <n v="8"/>
    <n v="0"/>
    <n v="1"/>
    <n v="78985.155555555553"/>
    <n v="67927.233777777772"/>
    <n v="1369865.8811851849"/>
    <n v="8"/>
    <n v="552"/>
    <x v="9"/>
  </r>
  <r>
    <n v="83270950"/>
    <n v="510"/>
    <s v="Precious"/>
    <s v="Amy"/>
    <s v="SIMMONS"/>
    <n v="40"/>
    <n v="1"/>
    <n v="6"/>
    <n v="27594300"/>
    <n v="2"/>
    <n v="8"/>
    <n v="0"/>
    <n v="1"/>
    <n v="574881.25"/>
    <n v="270194.1875"/>
    <n v="8781311.0937500019"/>
    <n v="12"/>
    <n v="633"/>
    <x v="15"/>
  </r>
  <r>
    <n v="93835930"/>
    <n v="510"/>
    <s v="Samantha"/>
    <s v="Melissa"/>
    <s v="ROMERO"/>
    <n v="86"/>
    <n v="0"/>
    <n v="12"/>
    <n v="37336267.200000003"/>
    <n v="3"/>
    <n v="3"/>
    <n v="1"/>
    <n v="3"/>
    <n v="1244542.24"/>
    <n v="1020524.6368"/>
    <n v="25513115.920000002"/>
    <n v="3"/>
    <n v="553"/>
    <x v="10"/>
  </r>
  <r>
    <n v="16103512"/>
    <n v="510"/>
    <s v="Tamara"/>
    <s v="Xiomara"/>
    <s v="JORDAN"/>
    <n v="65"/>
    <n v="0"/>
    <n v="18"/>
    <n v="114321855.59999999"/>
    <n v="2"/>
    <n v="9"/>
    <n v="0"/>
    <n v="2"/>
    <n v="2788337.9414634146"/>
    <n v="836501.3824390244"/>
    <n v="26907461.135121953"/>
    <n v="11"/>
    <n v="655"/>
    <x v="5"/>
  </r>
  <r>
    <n v="69126224"/>
    <n v="510"/>
    <s v="Taylor"/>
    <s v="Abigail"/>
    <s v="PATTERSON"/>
    <n v="63"/>
    <n v="1"/>
    <n v="20"/>
    <n v="91335740"/>
    <n v="6"/>
    <n v="9"/>
    <n v="1"/>
    <n v="3"/>
    <n v="2946314.1935483869"/>
    <n v="1797251.6580645158"/>
    <n v="51221672.254838698"/>
    <n v="12"/>
    <n v="502"/>
    <x v="5"/>
  </r>
  <r>
    <n v="14148083"/>
    <n v="510"/>
    <s v="Angel"/>
    <s v="Gretchen"/>
    <s v="ALEXANDER"/>
    <n v="81"/>
    <n v="1"/>
    <n v="18"/>
    <n v="39337945.200000003"/>
    <n v="2"/>
    <n v="4"/>
    <n v="1"/>
    <n v="3"/>
    <n v="959462.07804878056"/>
    <n v="767569.66243902443"/>
    <n v="25585655.414634153"/>
    <n v="8"/>
    <n v="712"/>
    <x v="12"/>
  </r>
  <r>
    <n v="64580408"/>
    <n v="510"/>
    <s v="Ariel"/>
    <s v="Barbara"/>
    <s v="HAMILTON"/>
    <n v="51"/>
    <n v="0"/>
    <n v="13"/>
    <n v="50961630.200000003"/>
    <n v="3"/>
    <n v="9"/>
    <n v="1"/>
    <n v="5"/>
    <n v="1415600.8388888889"/>
    <n v="637020.37749999994"/>
    <n v="20596992.205833331"/>
    <n v="6"/>
    <n v="511"/>
    <x v="2"/>
  </r>
  <r>
    <n v="73283193"/>
    <n v="510"/>
    <s v="Faith"/>
    <s v="Sheila"/>
    <s v="GRAHAM"/>
    <n v="71"/>
    <n v="0"/>
    <n v="20"/>
    <n v="122084980"/>
    <n v="4"/>
    <n v="7"/>
    <n v="1"/>
    <n v="1"/>
    <n v="2441699.6"/>
    <n v="903428.85200000007"/>
    <n v="1656286.2286666667"/>
    <n v="5"/>
    <n v="667"/>
    <x v="7"/>
  </r>
  <r>
    <n v="38875982"/>
    <n v="510"/>
    <s v="Isabella"/>
    <s v="Alexa"/>
    <s v="REYNOLDS"/>
    <n v="30"/>
    <n v="1"/>
    <n v="4"/>
    <n v="28290883.600000001"/>
    <n v="5"/>
    <n v="2"/>
    <n v="1"/>
    <n v="8"/>
    <n v="554723.20784313732"/>
    <n v="266267.13976470591"/>
    <n v="3860873.5265882355"/>
    <n v="15"/>
    <n v="544"/>
    <x v="3"/>
  </r>
  <r>
    <n v="36950474"/>
    <n v="510"/>
    <s v="Jennifer"/>
    <s v="Estefania"/>
    <s v="GRIFFIN"/>
    <n v="74"/>
    <n v="1"/>
    <n v="0"/>
    <n v="0"/>
    <n v="3"/>
    <n v="5"/>
    <n v="1"/>
    <n v="3"/>
    <n v="0"/>
    <n v="0"/>
    <n v="0"/>
    <n v="0"/>
    <n v="584"/>
    <x v="13"/>
  </r>
  <r>
    <n v="12723918"/>
    <n v="510"/>
    <s v="Jessica"/>
    <s v="Francheska"/>
    <s v="WALLACE"/>
    <n v="47"/>
    <n v="0"/>
    <n v="23"/>
    <n v="130742849.09999999"/>
    <n v="3"/>
    <n v="12"/>
    <n v="1"/>
    <n v="4"/>
    <n v="2971428.3886363637"/>
    <n v="1247999.9232272727"/>
    <n v="7279999.5521590896"/>
    <n v="14"/>
    <n v="538"/>
    <x v="14"/>
  </r>
  <r>
    <n v="36205302"/>
    <n v="510"/>
    <s v="Leilani"/>
    <s v="Marangely"/>
    <s v="MORENO"/>
    <n v="84"/>
    <n v="0"/>
    <n v="10"/>
    <n v="27075444"/>
    <n v="4"/>
    <n v="6"/>
    <n v="1"/>
    <n v="6"/>
    <n v="601676.53333333333"/>
    <n v="505408.28799999994"/>
    <n v="5643725.8826666651"/>
    <n v="6"/>
    <n v="308"/>
    <x v="0"/>
  </r>
  <r>
    <n v="54289024"/>
    <n v="510"/>
    <s v="Lisa"/>
    <s v="Nashalee"/>
    <s v="WEST"/>
    <n v="89"/>
    <n v="0"/>
    <n v="20"/>
    <n v="73331410"/>
    <n v="2"/>
    <n v="6"/>
    <n v="1"/>
    <n v="5"/>
    <n v="2365529.3548387098"/>
    <n v="1301041.1451612904"/>
    <n v="37079672.637096785"/>
    <n v="1"/>
    <n v="641"/>
    <x v="13"/>
  </r>
  <r>
    <n v="68607830"/>
    <n v="510"/>
    <s v="Mariah"/>
    <s v="Neisha"/>
    <s v="COLE"/>
    <n v="58"/>
    <n v="0"/>
    <n v="26"/>
    <n v="121463079.40000001"/>
    <n v="4"/>
    <n v="4"/>
    <n v="1"/>
    <n v="4"/>
    <n v="2024384.6566666667"/>
    <n v="1457556.9528000001"/>
    <n v="8745341.7167999987"/>
    <n v="1"/>
    <n v="422"/>
    <x v="8"/>
  </r>
  <r>
    <n v="92779590"/>
    <n v="510"/>
    <s v="Patricia"/>
    <s v="Solimar"/>
    <s v="HAYES"/>
    <n v="52"/>
    <n v="0"/>
    <n v="0"/>
    <n v="0"/>
    <n v="4"/>
    <n v="8"/>
    <n v="1"/>
    <n v="4"/>
    <n v="0"/>
    <n v="0"/>
    <n v="0"/>
    <n v="8"/>
    <n v="573"/>
    <x v="10"/>
  </r>
  <r>
    <n v="52526615"/>
    <n v="510"/>
    <s v="Rebecca"/>
    <s v="Anais"/>
    <s v="BRYANT"/>
    <n v="88"/>
    <n v="1"/>
    <n v="4"/>
    <n v="14564032"/>
    <n v="3"/>
    <n v="11"/>
    <n v="0"/>
    <n v="1"/>
    <n v="441334.30303030304"/>
    <n v="194187.09333333332"/>
    <n v="1585861.2622222221"/>
    <n v="2"/>
    <n v="479"/>
    <x v="7"/>
  </r>
  <r>
    <n v="58248526"/>
    <n v="510"/>
    <s v="Sophia"/>
    <s v="Camille"/>
    <s v="HERRERA"/>
    <n v="80"/>
    <n v="0"/>
    <n v="27"/>
    <n v="184461156.90000001"/>
    <n v="2"/>
    <n v="5"/>
    <n v="1"/>
    <n v="8"/>
    <n v="5123921.0250000004"/>
    <n v="4509050.5020000003"/>
    <n v="54860114.441000007"/>
    <n v="6"/>
    <n v="422"/>
    <x v="11"/>
  </r>
  <r>
    <n v="54428442"/>
    <n v="510"/>
    <s v="Trinity"/>
    <s v="Joselyn"/>
    <s v="GIBSON"/>
    <n v="75"/>
    <n v="0"/>
    <n v="10"/>
    <n v="44656319"/>
    <n v="1"/>
    <n v="1"/>
    <n v="1"/>
    <n v="3"/>
    <n v="911353.44897959183"/>
    <n v="282519.56918367348"/>
    <n v="3861100.7788435374"/>
    <n v="11"/>
    <n v="530"/>
    <x v="12"/>
  </r>
  <r>
    <n v="92277007"/>
    <n v="510"/>
    <s v="Alexandria"/>
    <s v="Keila"/>
    <s v="ELLIS"/>
    <n v="82"/>
    <n v="1"/>
    <n v="13"/>
    <n v="3081001.3"/>
    <e v="#N/A"/>
    <n v="11"/>
    <n v="1"/>
    <n v="2"/>
    <n v="62877.577551020404"/>
    <n v="28923.685673469383"/>
    <n v="62667.985625850335"/>
    <n v="14"/>
    <n v="599"/>
    <x v="11"/>
  </r>
  <r>
    <n v="64360427"/>
    <n v="510"/>
    <s v="Angelica"/>
    <s v="Nathalia"/>
    <s v="TRAN"/>
    <n v="23"/>
    <n v="1"/>
    <n v="19"/>
    <n v="56224364.899999999"/>
    <e v="#N/A"/>
    <n v="9"/>
    <n v="1"/>
    <n v="7"/>
    <n v="1124487.298"/>
    <n v="427305.17324000003"/>
    <n v="213652.58662000005"/>
    <n v="13"/>
    <n v="529"/>
    <x v="14"/>
  </r>
  <r>
    <n v="88857927"/>
    <n v="510"/>
    <s v="Brenda"/>
    <s v="Sara"/>
    <s v="MEDINA"/>
    <n v="29"/>
    <n v="1"/>
    <n v="5"/>
    <n v="38329062.5"/>
    <n v="3"/>
    <n v="6"/>
    <n v="1"/>
    <n v="6"/>
    <n v="851756.9444444445"/>
    <n v="528089.30555555562"/>
    <n v="9417592.6157407425"/>
    <n v="2"/>
    <n v="781"/>
    <x v="0"/>
  </r>
  <r>
    <n v="90604652"/>
    <n v="510"/>
    <s v="Britney"/>
    <s v="Kathia"/>
    <s v="AGUILAR"/>
    <n v="59"/>
    <n v="0"/>
    <n v="15"/>
    <n v="29651239.5"/>
    <n v="3"/>
    <n v="8"/>
    <n v="0"/>
    <n v="1"/>
    <n v="581396.8529411765"/>
    <n v="354652.08029411768"/>
    <n v="6383737.4452941176"/>
    <n v="11"/>
    <n v="349"/>
    <x v="9"/>
  </r>
  <r>
    <n v="72628891"/>
    <n v="510"/>
    <s v="Cecilia"/>
    <s v="Vanessa"/>
    <s v="STEVENS"/>
    <n v="92"/>
    <n v="0"/>
    <n v="9"/>
    <n v="28396434.600000001"/>
    <n v="2"/>
    <n v="2"/>
    <n v="1"/>
    <n v="8"/>
    <n v="473273.91000000003"/>
    <n v="317093.5197"/>
    <n v="2431050.3177"/>
    <n v="12"/>
    <n v="630"/>
    <x v="9"/>
  </r>
  <r>
    <n v="21090187"/>
    <n v="510"/>
    <s v="Cheyenne"/>
    <s v="Vianca"/>
    <s v="MURRAY"/>
    <n v="23"/>
    <n v="1"/>
    <n v="8"/>
    <n v="28913884.800000001"/>
    <n v="3"/>
    <n v="12"/>
    <n v="0"/>
    <n v="1"/>
    <n v="602372.6"/>
    <n v="277091.39599999995"/>
    <n v="277091.39599999995"/>
    <n v="6"/>
    <n v="513"/>
    <x v="13"/>
  </r>
  <r>
    <n v="66901062"/>
    <n v="510"/>
    <s v="Chloe"/>
    <s v="Yaritza"/>
    <s v="FORD"/>
    <n v="81"/>
    <n v="0"/>
    <n v="21"/>
    <n v="103555174.8"/>
    <n v="3"/>
    <n v="3"/>
    <n v="1"/>
    <n v="8"/>
    <n v="2071103.496"/>
    <n v="1594749.6919200001"/>
    <n v="44387199.75844001"/>
    <n v="15"/>
    <n v="486"/>
    <x v="10"/>
  </r>
  <r>
    <n v="68315572"/>
    <n v="510"/>
    <s v="Christiana"/>
    <s v="Glorimar"/>
    <s v="CASTRO"/>
    <n v="39"/>
    <n v="1"/>
    <n v="15"/>
    <n v="62963950.5"/>
    <n v="5"/>
    <n v="8"/>
    <n v="0"/>
    <n v="2"/>
    <n v="1399198.9"/>
    <n v="615647.51599999995"/>
    <n v="9747752.336666666"/>
    <n v="0"/>
    <n v="403"/>
    <x v="10"/>
  </r>
  <r>
    <n v="64399112"/>
    <n v="510"/>
    <s v="Makayla"/>
    <s v="Liliana"/>
    <s v="MARSHALL"/>
    <n v="58"/>
    <n v="0"/>
    <n v="10"/>
    <n v="14173847"/>
    <n v="1"/>
    <n v="3"/>
    <n v="0"/>
    <n v="1"/>
    <n v="345703.58536585368"/>
    <n v="152109.57756097562"/>
    <n v="228164.36634146344"/>
    <n v="3"/>
    <n v="663"/>
    <x v="13"/>
  </r>
  <r>
    <n v="50429370"/>
    <n v="510"/>
    <s v="Mariana"/>
    <s v="Mariela"/>
    <s v="OWENS"/>
    <n v="68"/>
    <n v="1"/>
    <n v="20"/>
    <n v="78035890"/>
    <n v="4"/>
    <n v="3"/>
    <n v="1"/>
    <n v="8"/>
    <n v="2517286.7741935486"/>
    <n v="1711755.006451613"/>
    <n v="1711755.006451613"/>
    <n v="10"/>
    <n v="555"/>
    <x v="3"/>
  </r>
  <r>
    <n v="73287116"/>
    <n v="510"/>
    <s v="Maya"/>
    <s v="Perla"/>
    <s v="HARRISON"/>
    <n v="67"/>
    <n v="0"/>
    <n v="23"/>
    <n v="134135521.59999999"/>
    <n v="2"/>
    <n v="10"/>
    <n v="1"/>
    <n v="5"/>
    <n v="4326952.3096774193"/>
    <n v="3894257.0787096773"/>
    <n v="117476755.20774193"/>
    <n v="8"/>
    <n v="579"/>
    <x v="0"/>
  </r>
  <r>
    <n v="37307730"/>
    <n v="510"/>
    <s v="Megan"/>
    <s v="Adamaris"/>
    <s v="FERNANDEZ"/>
    <n v="29"/>
    <n v="0"/>
    <n v="1"/>
    <n v="6954467.7999999998"/>
    <n v="2"/>
    <n v="6"/>
    <n v="1"/>
    <n v="4"/>
    <n v="231815.59333333332"/>
    <n v="183134.31873333332"/>
    <n v="5036193.7651666664"/>
    <n v="10"/>
    <n v="542"/>
    <x v="15"/>
  </r>
  <r>
    <n v="13558037"/>
    <n v="510"/>
    <s v="Shania"/>
    <s v="Keyla"/>
    <s v="MCDONALD"/>
    <n v="77"/>
    <n v="0"/>
    <n v="18"/>
    <n v="142174773"/>
    <n v="9"/>
    <n v="3"/>
    <n v="1"/>
    <n v="3"/>
    <n v="3467677.3902439023"/>
    <n v="2808818.68609756"/>
    <n v="68816057.809390202"/>
    <n v="1"/>
    <n v="490"/>
    <x v="1"/>
  </r>
  <r>
    <n v="61195859"/>
    <n v="510"/>
    <s v="Sierra"/>
    <s v="Laleshka"/>
    <s v="WOODS"/>
    <n v="35"/>
    <n v="1"/>
    <n v="9"/>
    <n v="30216561.300000001"/>
    <n v="4"/>
    <n v="10"/>
    <n v="1"/>
    <n v="4"/>
    <n v="616664.5163265306"/>
    <n v="517998.19371428574"/>
    <n v="2503657.9362857146"/>
    <n v="2"/>
    <n v="379"/>
    <x v="13"/>
  </r>
  <r>
    <n v="93278589"/>
    <n v="510"/>
    <s v="Kiara"/>
    <s v="Stephany"/>
    <s v="WASHINGTON"/>
    <n v="47"/>
    <n v="1"/>
    <n v="21"/>
    <n v="136985410.80000001"/>
    <n v="4"/>
    <n v="2"/>
    <n v="0"/>
    <n v="1"/>
    <n v="3113304.790909091"/>
    <n v="1338721.0600909092"/>
    <n v="40384751.979409099"/>
    <n v="6"/>
    <n v="553"/>
    <x v="14"/>
  </r>
  <r>
    <n v="66780729"/>
    <n v="510"/>
    <s v="Ashley"/>
    <s v="Tanisha"/>
    <s v="KENNEDY"/>
    <n v="31"/>
    <n v="1"/>
    <n v="22"/>
    <n v="169721160.40000001"/>
    <e v="#N/A"/>
    <n v="7"/>
    <n v="1"/>
    <n v="3"/>
    <n v="4243029.01"/>
    <n v="2418526.5356999999"/>
    <n v="65703304.219849996"/>
    <n v="5"/>
    <n v="714"/>
    <x v="14"/>
  </r>
  <r>
    <n v="94021993"/>
    <n v="510"/>
    <s v="Angelica"/>
    <s v="Naomy"/>
    <s v="WELLS"/>
    <n v="59"/>
    <n v="1"/>
    <n v="10"/>
    <n v="24479442"/>
    <n v="2"/>
    <n v="11"/>
    <n v="1"/>
    <n v="4"/>
    <n v="414905.79661016952"/>
    <n v="265539.70983050851"/>
    <n v="2301344.1518644071"/>
    <n v="3"/>
    <n v="474"/>
    <x v="10"/>
  </r>
  <r>
    <n v="31936883"/>
    <n v="510"/>
    <s v="Brianna"/>
    <s v="Yamilette"/>
    <s v="VARGAS"/>
    <n v="93"/>
    <n v="1"/>
    <n v="6"/>
    <n v="12859453.199999999"/>
    <n v="1"/>
    <n v="4"/>
    <n v="1"/>
    <n v="2"/>
    <n v="338406.66315789474"/>
    <n v="297797.86357894738"/>
    <n v="297797.86357894744"/>
    <n v="13"/>
    <n v="319"/>
    <x v="12"/>
  </r>
  <r>
    <n v="57754277"/>
    <n v="510"/>
    <s v="Christina"/>
    <s v="Angely"/>
    <s v="HENRY"/>
    <n v="22"/>
    <n v="1"/>
    <n v="6"/>
    <n v="27925541.399999999"/>
    <n v="3"/>
    <n v="4"/>
    <n v="0"/>
    <n v="1"/>
    <n v="558510.82799999998"/>
    <n v="379787.36303999997"/>
    <n v="8481917.7745599989"/>
    <n v="2"/>
    <n v="770"/>
    <x v="9"/>
  </r>
  <r>
    <n v="39985434"/>
    <n v="510"/>
    <s v="Rachel"/>
    <s v="Brenda"/>
    <s v="CHEN"/>
    <n v="63"/>
    <n v="1"/>
    <n v="7"/>
    <n v="25535595.399999999"/>
    <n v="2"/>
    <n v="5"/>
    <n v="0"/>
    <n v="3"/>
    <n v="729588.44"/>
    <n v="496120.13919999992"/>
    <n v="5374634.8413333325"/>
    <n v="4"/>
    <n v="658"/>
    <x v="6"/>
  </r>
  <r>
    <n v="16167884"/>
    <n v="510"/>
    <s v="Victoria"/>
    <s v="Esmeralda"/>
    <s v="FREEMAN"/>
    <n v="86"/>
    <n v="0"/>
    <n v="24"/>
    <n v="150706344"/>
    <n v="2"/>
    <n v="3"/>
    <n v="1"/>
    <n v="3"/>
    <n v="3206517.9574468085"/>
    <n v="1827715.2357446807"/>
    <n v="4873907.2953191483"/>
    <n v="9"/>
    <n v="798"/>
    <x v="7"/>
  </r>
  <r>
    <n v="83703501"/>
    <n v="510"/>
    <s v="Alyssa"/>
    <s v="Isamar"/>
    <s v="WEBB"/>
    <n v="37"/>
    <n v="1"/>
    <n v="11"/>
    <n v="16658411"/>
    <e v="#N/A"/>
    <n v="6"/>
    <n v="0"/>
    <n v="1"/>
    <n v="277640.18333333335"/>
    <n v="224888.5485"/>
    <n v="2848588.2809999995"/>
    <n v="8"/>
    <n v="445"/>
    <x v="0"/>
  </r>
  <r>
    <n v="39874757"/>
    <n v="510"/>
    <s v="Gabrielle"/>
    <s v="Karelys"/>
    <s v="TUCKER"/>
    <n v="21"/>
    <n v="1"/>
    <n v="9"/>
    <n v="62176539.600000001"/>
    <n v="2"/>
    <n v="4"/>
    <n v="0"/>
    <n v="1"/>
    <n v="1110295.3500000001"/>
    <n v="599559.48900000006"/>
    <n v="12490822.687500002"/>
    <n v="0"/>
    <n v="676"/>
    <x v="12"/>
  </r>
  <r>
    <n v="34424467"/>
    <n v="510"/>
    <s v="Kayla"/>
    <s v="Melany"/>
    <s v="GUZMAN"/>
    <n v="30"/>
    <n v="0"/>
    <n v="5"/>
    <n v="37756461.5"/>
    <n v="2"/>
    <n v="7"/>
    <n v="1"/>
    <n v="1"/>
    <n v="726085.79807692312"/>
    <n v="646216.36028846155"/>
    <n v="15293787.19349359"/>
    <n v="15"/>
    <n v="411"/>
    <x v="7"/>
  </r>
  <r>
    <n v="83515845"/>
    <n v="510"/>
    <s v="Maria"/>
    <s v="Sabrina"/>
    <s v="BURNS"/>
    <n v="26"/>
    <n v="0"/>
    <n v="22"/>
    <n v="97409116.200000003"/>
    <n v="5"/>
    <n v="11"/>
    <n v="1"/>
    <n v="5"/>
    <n v="3044034.8812500001"/>
    <n v="2891833.1371875"/>
    <n v="63138356.828593753"/>
    <n v="15"/>
    <n v="588"/>
    <x v="5"/>
  </r>
  <r>
    <n v="23845292"/>
    <n v="510"/>
    <s v="Amber"/>
    <s v="Taysha"/>
    <s v="CRAWFORD"/>
    <n v="82"/>
    <n v="0"/>
    <n v="10"/>
    <n v="4922989"/>
    <n v="3"/>
    <n v="8"/>
    <n v="1"/>
    <n v="3"/>
    <n v="83440.491525423728"/>
    <n v="60077.153898305085"/>
    <n v="610784.39796610165"/>
    <n v="12"/>
    <n v="643"/>
    <x v="1"/>
  </r>
  <r>
    <n v="38254785"/>
    <n v="510"/>
    <s v="Angela"/>
    <s v="Deborah"/>
    <s v="OLSON"/>
    <n v="26"/>
    <n v="0"/>
    <n v="18"/>
    <n v="117063894.59999999"/>
    <n v="4"/>
    <n v="11"/>
    <n v="1"/>
    <n v="4"/>
    <n v="2490721.1617021277"/>
    <n v="871752.40659574466"/>
    <n v="7991063.7271276591"/>
    <n v="4"/>
    <n v="732"/>
    <x v="6"/>
  </r>
  <r>
    <n v="28225336"/>
    <n v="510"/>
    <s v="Danielle"/>
    <s v="Kelly"/>
    <s v="SIMPSON"/>
    <n v="89"/>
    <n v="0"/>
    <n v="25"/>
    <n v="30900"/>
    <n v="1"/>
    <n v="7"/>
    <n v="1"/>
    <n v="4"/>
    <n v="908.82352941176475"/>
    <n v="772.5"/>
    <n v="18540"/>
    <n v="7"/>
    <n v="424"/>
    <x v="13"/>
  </r>
  <r>
    <n v="72242774"/>
    <n v="510"/>
    <s v="Emily"/>
    <s v="Milagros"/>
    <s v="PORTER"/>
    <n v="46"/>
    <n v="1"/>
    <n v="15"/>
    <n v="71858644.5"/>
    <n v="2"/>
    <n v="8"/>
    <n v="1"/>
    <n v="3"/>
    <n v="1217943.1271186441"/>
    <n v="462818.38830508478"/>
    <n v="308545.59220338985"/>
    <n v="15"/>
    <n v="507"/>
    <x v="1"/>
  </r>
  <r>
    <n v="24321805"/>
    <n v="510"/>
    <s v="Jasmine"/>
    <s v="Sarah"/>
    <s v="HUNTER"/>
    <n v="19"/>
    <n v="1"/>
    <n v="15"/>
    <n v="25659205.5"/>
    <n v="8"/>
    <n v="9"/>
    <n v="1"/>
    <n v="2"/>
    <n v="513184.11"/>
    <n v="436206.49350000004"/>
    <n v="4434766.0172500005"/>
    <n v="1"/>
    <n v="581"/>
    <x v="9"/>
  </r>
  <r>
    <n v="31002263"/>
    <n v="510"/>
    <s v="Samantha"/>
    <s v="Aisha"/>
    <s v="GORDON"/>
    <n v="75"/>
    <n v="0"/>
    <n v="8"/>
    <n v="59858908"/>
    <n v="5"/>
    <n v="4"/>
    <n v="0"/>
    <n v="2"/>
    <n v="1870590.875"/>
    <n v="636000.89749999996"/>
    <n v="3286004.6370833339"/>
    <n v="13"/>
    <n v="527"/>
    <x v="12"/>
  </r>
  <r>
    <n v="69690610"/>
    <n v="510"/>
    <s v="Sarah"/>
    <s v="Arianna"/>
    <s v="MENDEZ"/>
    <n v="37"/>
    <n v="1"/>
    <n v="5"/>
    <n v="26760125.5"/>
    <n v="2"/>
    <n v="5"/>
    <n v="1"/>
    <n v="1"/>
    <n v="504908.02830188681"/>
    <n v="302944.81698113208"/>
    <n v="6008405.5367924534"/>
    <n v="13"/>
    <n v="727"/>
    <x v="11"/>
  </r>
  <r>
    <n v="69042291"/>
    <n v="510"/>
    <s v="Sophia"/>
    <s v="Daisy"/>
    <s v="SILVA"/>
    <n v="40"/>
    <n v="1"/>
    <n v="5"/>
    <n v="21196207.5"/>
    <n v="3"/>
    <n v="4"/>
    <n v="1"/>
    <n v="4"/>
    <n v="378503.70535714284"/>
    <n v="223317.18616071428"/>
    <n v="4764099.9714285713"/>
    <n v="10"/>
    <n v="463"/>
    <x v="5"/>
  </r>
  <r>
    <n v="93655596"/>
    <n v="510"/>
    <s v="Stephanie"/>
    <s v="Hillary"/>
    <s v="SHAW"/>
    <n v="94"/>
    <n v="1"/>
    <n v="23"/>
    <n v="166186049.19999999"/>
    <n v="3"/>
    <n v="10"/>
    <n v="1"/>
    <n v="8"/>
    <n v="3956810.6952380948"/>
    <n v="1187043.2085714284"/>
    <n v="26906312.727619041"/>
    <n v="15"/>
    <n v="490"/>
    <x v="5"/>
  </r>
  <r>
    <n v="34173306"/>
    <n v="510"/>
    <s v="Angel"/>
    <s v="Ivelisse"/>
    <s v="SNYDER"/>
    <n v="53"/>
    <n v="1"/>
    <n v="25"/>
    <n v="124498365"/>
    <n v="3"/>
    <n v="9"/>
    <n v="1"/>
    <n v="5"/>
    <n v="2489967.2999999998"/>
    <n v="1817676.1289999997"/>
    <n v="37565306.666000001"/>
    <n v="3"/>
    <n v="739"/>
    <x v="4"/>
  </r>
  <r>
    <n v="35504194"/>
    <n v="510"/>
    <s v="Cassandra"/>
    <s v="Lourdes"/>
    <s v="MASON"/>
    <n v="40"/>
    <n v="0"/>
    <n v="4"/>
    <n v="9590305.1999999993"/>
    <n v="2"/>
    <n v="8"/>
    <n v="1"/>
    <n v="2"/>
    <n v="274008.71999999997"/>
    <n v="224687.15039999998"/>
    <n v="3557546.548"/>
    <n v="14"/>
    <n v="622"/>
    <x v="15"/>
  </r>
  <r>
    <n v="66605518"/>
    <n v="510"/>
    <s v="Chloe"/>
    <s v="Naysha"/>
    <s v="DIXON"/>
    <n v="52"/>
    <n v="0"/>
    <n v="9"/>
    <n v="12583848.6"/>
    <n v="3"/>
    <n v="11"/>
    <n v="1"/>
    <n v="2"/>
    <n v="228797.24727272725"/>
    <n v="196765.63265454545"/>
    <n v="1869273.5102181819"/>
    <n v="14"/>
    <n v="554"/>
    <x v="7"/>
  </r>
  <r>
    <n v="15972874"/>
    <n v="510"/>
    <s v="Frances"/>
    <s v="Rocio"/>
    <s v="MUNOZ"/>
    <n v="84"/>
    <n v="1"/>
    <n v="12"/>
    <n v="36183798"/>
    <n v="4"/>
    <n v="11"/>
    <n v="1"/>
    <n v="1"/>
    <n v="657887.23636363633"/>
    <n v="335522.49054545455"/>
    <n v="2628259.5092727272"/>
    <n v="13"/>
    <n v="450"/>
    <x v="9"/>
  </r>
  <r>
    <n v="65172320"/>
    <n v="510"/>
    <s v="Lauren"/>
    <s v="Valery"/>
    <s v="HUNT"/>
    <n v="36"/>
    <n v="1"/>
    <n v="21"/>
    <n v="98013625.5"/>
    <n v="6"/>
    <n v="4"/>
    <n v="1"/>
    <n v="6"/>
    <n v="1633560.425"/>
    <n v="1568218.0080000001"/>
    <n v="23000530.784000006"/>
    <n v="14"/>
    <n v="569"/>
    <x v="15"/>
  </r>
  <r>
    <n v="70298462"/>
    <n v="510"/>
    <s v="Maya"/>
    <s v="Cynthia"/>
    <s v="HICKS"/>
    <n v="78"/>
    <n v="1"/>
    <n v="3"/>
    <n v="12273605.1"/>
    <n v="3"/>
    <n v="11"/>
    <n v="0"/>
    <n v="2"/>
    <n v="227288.98333333334"/>
    <n v="163648.068"/>
    <n v="5427660.9219999993"/>
    <n v="9"/>
    <n v="382"/>
    <x v="0"/>
  </r>
  <r>
    <n v="58525256"/>
    <n v="510"/>
    <s v="Megan"/>
    <s v="Kendra"/>
    <s v="HOLMES"/>
    <n v="74"/>
    <n v="1"/>
    <n v="20"/>
    <n v="6322930"/>
    <n v="1"/>
    <n v="6"/>
    <n v="0"/>
    <n v="3"/>
    <n v="123979.01960784313"/>
    <n v="80586.362745098028"/>
    <n v="1638589.3758169932"/>
    <n v="0"/>
    <n v="537"/>
    <x v="11"/>
  </r>
  <r>
    <n v="92179895"/>
    <n v="510"/>
    <s v="Mia"/>
    <s v="Mariely"/>
    <s v="PALMER"/>
    <n v="72"/>
    <n v="0"/>
    <n v="27"/>
    <n v="168510183.30000001"/>
    <n v="4"/>
    <n v="3"/>
    <n v="1"/>
    <n v="3"/>
    <n v="5435812.3645161297"/>
    <n v="2772264.3059032261"/>
    <n v="77161356.514306471"/>
    <n v="15"/>
    <n v="601"/>
    <x v="1"/>
  </r>
  <r>
    <n v="56538768"/>
    <n v="510"/>
    <s v="Michelle"/>
    <s v="Wanda"/>
    <s v="WAGNER"/>
    <n v="82"/>
    <n v="1"/>
    <n v="22"/>
    <n v="161392965.80000001"/>
    <n v="1"/>
    <n v="8"/>
    <n v="1"/>
    <n v="6"/>
    <n v="3433892.8893617024"/>
    <n v="2575419.6670212764"/>
    <n v="79408773.066489369"/>
    <n v="10"/>
    <n v="639"/>
    <x v="4"/>
  </r>
  <r>
    <n v="20782356"/>
    <n v="510"/>
    <s v="Britney"/>
    <s v="Aleysha"/>
    <s v="BLACK"/>
    <n v="48"/>
    <n v="1"/>
    <n v="5"/>
    <n v="17635367.5"/>
    <e v="#N/A"/>
    <n v="5"/>
    <n v="0"/>
    <n v="1"/>
    <n v="430130.91463414632"/>
    <n v="232270.69390243903"/>
    <n v="774235.64634146343"/>
    <n v="11"/>
    <n v="576"/>
    <x v="3"/>
  </r>
  <r>
    <n v="81598802"/>
    <n v="510"/>
    <s v="Charity"/>
    <s v="Graciela"/>
    <s v="ROBERTSON"/>
    <n v="70"/>
    <n v="1"/>
    <n v="16"/>
    <n v="16669401.6"/>
    <n v="4"/>
    <n v="5"/>
    <n v="0"/>
    <n v="2"/>
    <n v="362378.29565217393"/>
    <n v="358754.5126956522"/>
    <n v="7294675.0914782612"/>
    <n v="15"/>
    <n v="616"/>
    <x v="1"/>
  </r>
  <r>
    <n v="42951732"/>
    <n v="510"/>
    <s v="Charlene"/>
    <s v="Ivonne"/>
    <s v="BOYD"/>
    <n v="19"/>
    <n v="1"/>
    <n v="25"/>
    <n v="31445620"/>
    <n v="2"/>
    <n v="10"/>
    <n v="1"/>
    <n v="1"/>
    <n v="604723.4615384615"/>
    <n v="350739.60769230768"/>
    <n v="4208875.2923076926"/>
    <n v="14"/>
    <n v="436"/>
    <x v="1"/>
  </r>
  <r>
    <n v="64646017"/>
    <n v="510"/>
    <s v="Christine"/>
    <s v="Nachalie"/>
    <s v="ROSE"/>
    <n v="40"/>
    <n v="1"/>
    <n v="10"/>
    <n v="76156077"/>
    <n v="3"/>
    <n v="5"/>
    <n v="0"/>
    <n v="2"/>
    <n v="1952719.923076923"/>
    <n v="644397.57461538457"/>
    <n v="11921355.130384615"/>
    <n v="15"/>
    <n v="641"/>
    <x v="13"/>
  </r>
  <r>
    <n v="35434016"/>
    <n v="510"/>
    <s v="Faith"/>
    <s v="Sandra"/>
    <s v="STONE"/>
    <n v="76"/>
    <n v="0"/>
    <n v="18"/>
    <n v="100230706.8"/>
    <n v="4"/>
    <n v="8"/>
    <n v="1"/>
    <n v="7"/>
    <n v="2178928.4086956521"/>
    <n v="1133042.7725217391"/>
    <n v="30025633.471826088"/>
    <n v="9"/>
    <n v="750"/>
    <x v="12"/>
  </r>
  <r>
    <n v="24426776"/>
    <n v="510"/>
    <s v="Grace"/>
    <s v="Yarielis"/>
    <s v="SALAZAR"/>
    <n v="56"/>
    <n v="1"/>
    <n v="26"/>
    <n v="206864028.80000001"/>
    <n v="4"/>
    <n v="5"/>
    <n v="1"/>
    <n v="3"/>
    <n v="3761164.16"/>
    <n v="2708038.1952"/>
    <n v="46487989.017599992"/>
    <n v="13"/>
    <n v="554"/>
    <x v="6"/>
  </r>
  <r>
    <n v="38542882"/>
    <n v="510"/>
    <s v="Jessica"/>
    <s v="Edmarie"/>
    <s v="FOX"/>
    <n v="28"/>
    <n v="1"/>
    <n v="12"/>
    <n v="32111440.800000001"/>
    <n v="4"/>
    <n v="4"/>
    <n v="0"/>
    <n v="2"/>
    <n v="783205.87317073171"/>
    <n v="579572.34614634153"/>
    <n v="4829769.5512195127"/>
    <n v="11"/>
    <n v="453"/>
    <x v="3"/>
  </r>
  <r>
    <n v="53515843"/>
    <n v="510"/>
    <s v="Josephine"/>
    <s v="Erica"/>
    <s v="WARREN"/>
    <n v="30"/>
    <n v="1"/>
    <n v="1"/>
    <n v="4835085.0999999996"/>
    <n v="3"/>
    <n v="3"/>
    <n v="1"/>
    <n v="6"/>
    <n v="112443.83953488371"/>
    <n v="78710.687674418601"/>
    <n v="1849701.1603488373"/>
    <n v="13"/>
    <n v="399"/>
    <x v="5"/>
  </r>
  <r>
    <n v="66103339"/>
    <n v="510"/>
    <s v="Kiana"/>
    <s v="Nataly"/>
    <s v="MILLS"/>
    <n v="80"/>
    <n v="1"/>
    <n v="14"/>
    <n v="41774346.600000001"/>
    <n v="1"/>
    <n v="10"/>
    <n v="1"/>
    <n v="8"/>
    <n v="1228657.2529411765"/>
    <n v="1154937.817764706"/>
    <n v="17516556.902764708"/>
    <n v="6"/>
    <n v="800"/>
    <x v="9"/>
  </r>
  <r>
    <n v="85666602"/>
    <n v="510"/>
    <s v="Kimberly"/>
    <s v="Priscilla"/>
    <s v="MEYER"/>
    <n v="85"/>
    <n v="0"/>
    <n v="13"/>
    <n v="3059663.1"/>
    <n v="6"/>
    <n v="5"/>
    <n v="0"/>
    <n v="1"/>
    <n v="58839.675000000003"/>
    <n v="44718.152999999998"/>
    <n v="1177578.0289999999"/>
    <n v="8"/>
    <n v="525"/>
    <x v="14"/>
  </r>
  <r>
    <n v="37618465"/>
    <n v="510"/>
    <s v="Mariah"/>
    <s v="Alana"/>
    <s v="RICE"/>
    <n v="63"/>
    <n v="0"/>
    <n v="18"/>
    <n v="119063178"/>
    <n v="2"/>
    <n v="10"/>
    <n v="1"/>
    <n v="5"/>
    <n v="2334572.1176470588"/>
    <n v="2007732.0211764704"/>
    <n v="3346220.0352941174"/>
    <n v="13"/>
    <n v="606"/>
    <x v="6"/>
  </r>
  <r>
    <n v="21914672"/>
    <n v="510"/>
    <s v="Amanda"/>
    <s v="Amarilys"/>
    <s v="SCHMIDT"/>
    <n v="46"/>
    <n v="0"/>
    <n v="19"/>
    <n v="104715792.5"/>
    <n v="6"/>
    <n v="12"/>
    <n v="1"/>
    <n v="6"/>
    <n v="2991879.7857142859"/>
    <n v="1106995.5207142858"/>
    <n v="22324409.667738099"/>
    <n v="4"/>
    <n v="323"/>
    <x v="4"/>
  </r>
  <r>
    <n v="42711494"/>
    <n v="510"/>
    <s v="Amy"/>
    <s v="Cyd"/>
    <s v="GARZA"/>
    <n v="93"/>
    <n v="1"/>
    <n v="13"/>
    <n v="4269012.8"/>
    <e v="#N/A"/>
    <n v="7"/>
    <n v="1"/>
    <n v="2"/>
    <n v="79055.792592592596"/>
    <n v="28460.085333333333"/>
    <n v="199220.59733333331"/>
    <n v="10"/>
    <n v="561"/>
    <x v="1"/>
  </r>
  <r>
    <n v="60406704"/>
    <n v="510"/>
    <s v="Andrea"/>
    <s v="Diane"/>
    <s v="DANIELS"/>
    <n v="66"/>
    <n v="0"/>
    <n v="14"/>
    <n v="97804281.400000006"/>
    <n v="5"/>
    <n v="9"/>
    <n v="1"/>
    <n v="7"/>
    <n v="1630071.3566666667"/>
    <n v="912839.95973333332"/>
    <n v="12171199.463111112"/>
    <n v="6"/>
    <n v="560"/>
    <x v="11"/>
  </r>
  <r>
    <n v="59840687"/>
    <n v="510"/>
    <s v="Angelina"/>
    <s v="Heidy"/>
    <s v="FERGUSON"/>
    <n v="34"/>
    <n v="0"/>
    <n v="19"/>
    <n v="37415799.399999999"/>
    <n v="3"/>
    <n v="5"/>
    <n v="1"/>
    <n v="2"/>
    <n v="763587.74285714282"/>
    <n v="351250.36171428568"/>
    <n v="6439589.9647619044"/>
    <n v="11"/>
    <n v="401"/>
    <x v="7"/>
  </r>
  <r>
    <n v="15619834"/>
    <n v="510"/>
    <s v="Cheyenne"/>
    <s v="Jesmarie"/>
    <s v="NICHOLS"/>
    <n v="51"/>
    <n v="1"/>
    <n v="21"/>
    <n v="34508869.5"/>
    <n v="4"/>
    <n v="7"/>
    <n v="0"/>
    <n v="1"/>
    <n v="802531.84883720928"/>
    <n v="658076.11604651157"/>
    <n v="12393766.852209302"/>
    <n v="2"/>
    <n v="581"/>
    <x v="3"/>
  </r>
  <r>
    <n v="47393377"/>
    <n v="510"/>
    <s v="Destiny"/>
    <s v="Karelis"/>
    <s v="STEPHENS"/>
    <n v="76"/>
    <n v="0"/>
    <n v="12"/>
    <n v="16167807.6"/>
    <n v="1"/>
    <n v="11"/>
    <n v="0"/>
    <n v="2"/>
    <n v="367450.17272727273"/>
    <n v="146980.06909090909"/>
    <n v="195973.42545454542"/>
    <n v="8"/>
    <n v="767"/>
    <x v="12"/>
  </r>
  <r>
    <n v="26667202"/>
    <n v="510"/>
    <s v="Elizabeth"/>
    <s v="Kiana"/>
    <s v="SOTO"/>
    <n v="50"/>
    <n v="1"/>
    <n v="9"/>
    <n v="52887898.799999997"/>
    <n v="3"/>
    <n v="6"/>
    <n v="0"/>
    <n v="3"/>
    <n v="1037017.6235294117"/>
    <n v="912575.50870588224"/>
    <n v="14753304.057411762"/>
    <n v="10"/>
    <n v="415"/>
    <x v="12"/>
  </r>
  <r>
    <n v="58362172"/>
    <n v="510"/>
    <s v="Isabel"/>
    <s v="Liza"/>
    <s v="WEAVER"/>
    <n v="78"/>
    <n v="1"/>
    <n v="27"/>
    <n v="24953478.300000001"/>
    <n v="2"/>
    <n v="12"/>
    <n v="1"/>
    <n v="2"/>
    <n v="779796.19687500002"/>
    <n v="639432.88143750001"/>
    <n v="12255796.894218748"/>
    <n v="0"/>
    <n v="310"/>
    <x v="2"/>
  </r>
  <r>
    <n v="24422589"/>
    <n v="510"/>
    <s v="Isabella"/>
    <s v="Natacha"/>
    <s v="RYAN"/>
    <n v="54"/>
    <n v="0"/>
    <n v="19"/>
    <n v="85984748.900000006"/>
    <n v="4"/>
    <n v="8"/>
    <n v="0"/>
    <n v="2"/>
    <n v="2097188.9975609756"/>
    <n v="1279285.288512195"/>
    <n v="35393559.648837395"/>
    <n v="14"/>
    <n v="421"/>
    <x v="12"/>
  </r>
  <r>
    <n v="33864318"/>
    <n v="510"/>
    <s v="Isabelle"/>
    <s v="Nathaly"/>
    <s v="GARDNER"/>
    <n v="42"/>
    <n v="1"/>
    <n v="3"/>
    <n v="16683773.699999999"/>
    <n v="3"/>
    <n v="7"/>
    <n v="1"/>
    <n v="3"/>
    <n v="303341.33999999997"/>
    <n v="227506.00499999998"/>
    <n v="5990991.4649999989"/>
    <n v="10"/>
    <n v="761"/>
    <x v="7"/>
  </r>
  <r>
    <n v="24730456"/>
    <n v="510"/>
    <s v="Jayda"/>
    <s v="Rebecca"/>
    <s v="PAYNE"/>
    <n v="67"/>
    <n v="0"/>
    <n v="16"/>
    <n v="115028988.8"/>
    <n v="4"/>
    <n v="10"/>
    <n v="0"/>
    <n v="1"/>
    <n v="2805585.0926829269"/>
    <n v="1262513.2917073171"/>
    <n v="21462725.959024392"/>
    <n v="0"/>
    <n v="405"/>
    <x v="12"/>
  </r>
  <r>
    <n v="82384753"/>
    <n v="510"/>
    <s v="Jennifer"/>
    <s v="Yazmin"/>
    <s v="GRANT"/>
    <n v="92"/>
    <n v="1"/>
    <n v="22"/>
    <n v="161783454.80000001"/>
    <n v="4"/>
    <n v="4"/>
    <n v="1"/>
    <n v="8"/>
    <n v="4044586.37"/>
    <n v="3033439.7774999999"/>
    <n v="6572452.8512499984"/>
    <n v="2"/>
    <n v="466"/>
    <x v="8"/>
  </r>
  <r>
    <n v="56562835"/>
    <n v="510"/>
    <s v="Judy"/>
    <s v="Yolimar"/>
    <s v="DUNN"/>
    <n v="66"/>
    <n v="0"/>
    <n v="19"/>
    <n v="126612600.90000001"/>
    <n v="5"/>
    <n v="8"/>
    <n v="1"/>
    <n v="7"/>
    <n v="3517016.6916666669"/>
    <n v="3341165.8570833337"/>
    <n v="96893809.855416685"/>
    <n v="12"/>
    <n v="743"/>
    <x v="12"/>
  </r>
  <r>
    <n v="46857273"/>
    <n v="510"/>
    <s v="Kyra"/>
    <s v="Zuleika"/>
    <s v="KELLEY"/>
    <n v="43"/>
    <n v="1"/>
    <n v="4"/>
    <n v="20480929.199999999"/>
    <n v="4"/>
    <n v="3"/>
    <n v="1"/>
    <n v="1"/>
    <n v="568914.69999999995"/>
    <n v="204809.29199999999"/>
    <n v="6417357.8159999987"/>
    <n v="12"/>
    <n v="653"/>
    <x v="9"/>
  </r>
  <r>
    <n v="47936892"/>
    <n v="510"/>
    <s v="Marie"/>
    <s v="Alanys"/>
    <s v="SPENCER"/>
    <n v="57"/>
    <n v="1"/>
    <n v="15"/>
    <n v="72011500.5"/>
    <n v="3"/>
    <n v="6"/>
    <n v="1"/>
    <n v="6"/>
    <n v="1756378.0609756098"/>
    <n v="737678.78560975613"/>
    <n v="5163751.4992682924"/>
    <n v="13"/>
    <n v="669"/>
    <x v="13"/>
  </r>
  <r>
    <n v="16853971"/>
    <n v="510"/>
    <s v="Maryann"/>
    <s v="Angelis"/>
    <s v="HAWKINS"/>
    <n v="18"/>
    <n v="1"/>
    <n v="24"/>
    <n v="152001400.80000001"/>
    <n v="3"/>
    <n v="9"/>
    <n v="1"/>
    <n v="6"/>
    <n v="5066713.3600000003"/>
    <n v="4408040.6232000003"/>
    <n v="107996995.2684"/>
    <n v="15"/>
    <n v="327"/>
    <x v="5"/>
  </r>
  <r>
    <n v="15358264"/>
    <n v="510"/>
    <s v="Mikayla"/>
    <s v="Carolyn"/>
    <s v="ARNOLD"/>
    <n v="20"/>
    <n v="1"/>
    <n v="18"/>
    <n v="13561932.6"/>
    <n v="1"/>
    <n v="7"/>
    <n v="0"/>
    <n v="1"/>
    <n v="271238.652"/>
    <n v="263101.49244"/>
    <n v="5788232.8336800002"/>
    <n v="14"/>
    <n v="308"/>
    <x v="2"/>
  </r>
  <r>
    <n v="79068231"/>
    <n v="510"/>
    <s v="Mya"/>
    <s v="Celimar"/>
    <s v="PIERCE"/>
    <n v="64"/>
    <n v="0"/>
    <n v="21"/>
    <n v="116146035.59999999"/>
    <n v="3"/>
    <n v="4"/>
    <n v="0"/>
    <n v="3"/>
    <n v="2581023.0133333332"/>
    <n v="1806716.1093333333"/>
    <n v="17163803.038666666"/>
    <n v="4"/>
    <n v="315"/>
    <x v="6"/>
  </r>
  <r>
    <n v="24792984"/>
    <n v="510"/>
    <s v="Naomi"/>
    <s v="Faviola"/>
    <s v="VAZQUEZ"/>
    <n v="52"/>
    <n v="0"/>
    <n v="23"/>
    <n v="152916254.40000001"/>
    <n v="1"/>
    <n v="9"/>
    <n v="1"/>
    <n v="7"/>
    <n v="2591800.9220338985"/>
    <n v="1269982.4517966104"/>
    <n v="30691242.585084748"/>
    <n v="2"/>
    <n v="451"/>
    <x v="5"/>
  </r>
  <r>
    <n v="31003468"/>
    <n v="510"/>
    <s v="Olivia"/>
    <s v="Jackeline"/>
    <s v="HANSEN"/>
    <n v="57"/>
    <n v="0"/>
    <n v="7"/>
    <n v="18047750.699999999"/>
    <e v="#N/A"/>
    <n v="11"/>
    <n v="1"/>
    <n v="4"/>
    <n v="328140.92181818181"/>
    <n v="200165.96230909092"/>
    <n v="5004149.0577272726"/>
    <n v="2"/>
    <n v="493"/>
    <x v="1"/>
  </r>
  <r>
    <n v="51879402"/>
    <n v="510"/>
    <s v="Shania"/>
    <s v="Julitza"/>
    <s v="PETERS"/>
    <n v="53"/>
    <n v="0"/>
    <n v="0"/>
    <n v="0"/>
    <n v="4"/>
    <n v="5"/>
    <n v="1"/>
    <n v="5"/>
    <n v="0"/>
    <n v="0"/>
    <n v="0"/>
    <n v="11"/>
    <n v="362"/>
    <x v="15"/>
  </r>
  <r>
    <n v="16062127"/>
    <n v="510"/>
    <s v="Tiara"/>
    <s v="Leonela"/>
    <s v="SANTOS"/>
    <n v="61"/>
    <n v="1"/>
    <n v="3"/>
    <n v="21224964.899999999"/>
    <n v="2"/>
    <n v="6"/>
    <n v="1"/>
    <n v="6"/>
    <n v="707498.83"/>
    <n v="544774.09909999999"/>
    <n v="10078320.833350001"/>
    <n v="7"/>
    <n v="677"/>
    <x v="10"/>
  </r>
  <r>
    <n v="16303353"/>
    <n v="510"/>
    <s v="Gabrielle"/>
    <s v="Lorraine"/>
    <s v="HART"/>
    <n v="67"/>
    <n v="0"/>
    <n v="25"/>
    <n v="18130722.5"/>
    <e v="#N/A"/>
    <n v="4"/>
    <n v="0"/>
    <n v="2"/>
    <n v="370014.74489795917"/>
    <n v="288611.50102040818"/>
    <n v="1972178.5903061223"/>
    <n v="7"/>
    <n v="729"/>
    <x v="12"/>
  </r>
  <r>
    <n v="99107034"/>
    <n v="510"/>
    <s v="Brianna"/>
    <s v="Naiomy"/>
    <s v="BRADLEY"/>
    <n v="29"/>
    <n v="0"/>
    <n v="8"/>
    <n v="25255684"/>
    <n v="5"/>
    <n v="2"/>
    <n v="1"/>
    <n v="2"/>
    <n v="615992.29268292687"/>
    <n v="480473.98829268297"/>
    <n v="480473.98829268309"/>
    <n v="3"/>
    <n v="672"/>
    <x v="1"/>
  </r>
  <r>
    <n v="22542457"/>
    <n v="510"/>
    <s v="Hannah"/>
    <s v="Naisha"/>
    <s v="KNIGHT"/>
    <n v="54"/>
    <n v="0"/>
    <n v="19"/>
    <n v="6389817.7999999998"/>
    <n v="2"/>
    <n v="5"/>
    <n v="0"/>
    <n v="2"/>
    <n v="141995.95111111112"/>
    <n v="132056.23453333334"/>
    <n v="1364581.0901777779"/>
    <n v="13"/>
    <n v="634"/>
    <x v="11"/>
  </r>
  <r>
    <n v="84646994"/>
    <n v="510"/>
    <s v="Isabella"/>
    <s v="Nemesis"/>
    <s v="ELLIOTT"/>
    <n v="34"/>
    <n v="0"/>
    <n v="7"/>
    <n v="26655552"/>
    <n v="3"/>
    <n v="3"/>
    <n v="1"/>
    <n v="1"/>
    <n v="683475.69230769225"/>
    <n v="492102.4984615384"/>
    <n v="8365742.4738461534"/>
    <n v="15"/>
    <n v="389"/>
    <x v="15"/>
  </r>
  <r>
    <n v="94284238"/>
    <n v="510"/>
    <s v="Maria"/>
    <s v="Nichole"/>
    <s v="CUNNINGHAM"/>
    <n v="41"/>
    <n v="0"/>
    <n v="21"/>
    <n v="68375983.200000003"/>
    <n v="8"/>
    <n v="8"/>
    <n v="0"/>
    <n v="2"/>
    <n v="1899332.8666666667"/>
    <n v="1728392.9086666668"/>
    <n v="36008185.597222224"/>
    <n v="6"/>
    <n v="434"/>
    <x v="5"/>
  </r>
  <r>
    <n v="87347871"/>
    <n v="510"/>
    <s v="Nicole"/>
    <s v="Samantha"/>
    <s v="DUNCAN"/>
    <n v="54"/>
    <n v="1"/>
    <n v="22"/>
    <n v="48826243.399999999"/>
    <n v="2"/>
    <n v="4"/>
    <n v="0"/>
    <n v="2"/>
    <n v="1162529.6047619048"/>
    <n v="813770.72333333339"/>
    <n v="4475738.9783333335"/>
    <n v="7"/>
    <n v="606"/>
    <x v="15"/>
  </r>
  <r>
    <n v="14146373"/>
    <n v="510"/>
    <s v="Madison"/>
    <s v="Sonia"/>
    <s v="ARMSTRONG"/>
    <n v="43"/>
    <n v="1"/>
    <n v="10"/>
    <n v="79421382"/>
    <n v="3"/>
    <n v="9"/>
    <n v="0"/>
    <n v="3"/>
    <n v="2406708.5454545454"/>
    <n v="1516226.3836363638"/>
    <n v="49277357.468181819"/>
    <n v="3"/>
    <n v="547"/>
    <x v="13"/>
  </r>
  <r>
    <n v="82611166"/>
    <n v="510"/>
    <s v="Angelica"/>
    <s v="Wilmary"/>
    <s v="HUDSON"/>
    <n v="59"/>
    <n v="0"/>
    <n v="22"/>
    <n v="83980003.799999997"/>
    <n v="2"/>
    <n v="5"/>
    <n v="0"/>
    <n v="1"/>
    <n v="1679600.0759999999"/>
    <n v="1175720.0532"/>
    <n v="3331206.8174000001"/>
    <n v="4"/>
    <n v="725"/>
    <x v="3"/>
  </r>
  <r>
    <n v="16370317"/>
    <n v="510"/>
    <s v="Ashley"/>
    <s v="Yesenia"/>
    <s v="CARROLL"/>
    <n v="92"/>
    <n v="1"/>
    <n v="26"/>
    <n v="62580078.600000001"/>
    <n v="5"/>
    <n v="10"/>
    <n v="0"/>
    <n v="2"/>
    <n v="1604617.4000000001"/>
    <n v="513477.56800000003"/>
    <n v="5049196.0853333334"/>
    <n v="6"/>
    <n v="685"/>
    <x v="1"/>
  </r>
  <r>
    <n v="13926193"/>
    <n v="510"/>
    <s v="Christina"/>
    <s v="Zuleyka"/>
    <s v="LANE"/>
    <n v="74"/>
    <n v="1"/>
    <n v="0"/>
    <n v="0"/>
    <n v="3"/>
    <n v="4"/>
    <n v="0"/>
    <n v="1"/>
    <n v="0"/>
    <n v="0"/>
    <n v="0"/>
    <n v="6"/>
    <n v="431"/>
    <x v="2"/>
  </r>
  <r>
    <n v="36968166"/>
    <n v="510"/>
    <s v="Samantha"/>
    <s v="Angelie"/>
    <s v="RILEY"/>
    <n v="53"/>
    <n v="0"/>
    <n v="4"/>
    <n v="21492600.399999999"/>
    <n v="7"/>
    <n v="12"/>
    <n v="1"/>
    <n v="6"/>
    <n v="390774.55272727268"/>
    <n v="390774.55272727268"/>
    <n v="9704234.7260606047"/>
    <n v="10"/>
    <n v="494"/>
    <x v="15"/>
  </r>
  <r>
    <n v="64579091"/>
    <n v="510"/>
    <s v="Aaliyah"/>
    <s v="Angeliz"/>
    <s v="ANDREWS"/>
    <n v="51"/>
    <n v="0"/>
    <n v="4"/>
    <n v="28415208.399999999"/>
    <n v="5"/>
    <n v="10"/>
    <n v="1"/>
    <n v="5"/>
    <n v="568304.16799999995"/>
    <n v="193223.41711999997"/>
    <n v="3123778.5767733329"/>
    <n v="12"/>
    <n v="716"/>
    <x v="6"/>
  </r>
  <r>
    <n v="99784195"/>
    <n v="510"/>
    <s v="Alyssa"/>
    <s v="Angelys"/>
    <s v="ALVARADO"/>
    <n v="80"/>
    <n v="0"/>
    <n v="23"/>
    <n v="17682374.699999999"/>
    <n v="5"/>
    <n v="10"/>
    <n v="1"/>
    <n v="6"/>
    <n v="442059.36749999999"/>
    <n v="331544.52562500001"/>
    <n v="10775197.082812499"/>
    <n v="0"/>
    <n v="622"/>
    <x v="15"/>
  </r>
  <r>
    <n v="26142550"/>
    <n v="510"/>
    <s v="Elizabeth"/>
    <s v="Carol"/>
    <s v="RAY"/>
    <n v="35"/>
    <n v="1"/>
    <n v="10"/>
    <n v="24263674"/>
    <n v="3"/>
    <n v="4"/>
    <n v="1"/>
    <n v="8"/>
    <n v="441157.70909090911"/>
    <n v="282340.9338181818"/>
    <n v="7293807.4569696961"/>
    <n v="7"/>
    <n v="738"/>
    <x v="14"/>
  </r>
  <r>
    <n v="84801731"/>
    <n v="510"/>
    <s v="Faith"/>
    <s v="Dayana"/>
    <s v="DELGADO"/>
    <n v="31"/>
    <n v="1"/>
    <n v="15"/>
    <n v="51291537"/>
    <n v="2"/>
    <n v="4"/>
    <n v="1"/>
    <n v="3"/>
    <n v="1654565.7096774194"/>
    <n v="1621474.395483871"/>
    <n v="11620566.500967743"/>
    <n v="11"/>
    <n v="673"/>
    <x v="1"/>
  </r>
  <r>
    <n v="15479410"/>
    <n v="510"/>
    <s v="Jada"/>
    <s v="Emely"/>
    <s v="BERRY"/>
    <n v="77"/>
    <n v="1"/>
    <n v="1"/>
    <n v="1790906.5"/>
    <n v="2"/>
    <n v="4"/>
    <n v="1"/>
    <n v="6"/>
    <n v="55965.828125"/>
    <n v="21267.014687499999"/>
    <n v="223303.65421874996"/>
    <n v="4"/>
    <n v="594"/>
    <x v="10"/>
  </r>
  <r>
    <n v="86728788"/>
    <n v="510"/>
    <s v="Jenna"/>
    <s v="Eva"/>
    <s v="PERKINS"/>
    <n v="50"/>
    <n v="0"/>
    <n v="8"/>
    <n v="33268615.199999999"/>
    <n v="2"/>
    <n v="7"/>
    <n v="1"/>
    <n v="7"/>
    <n v="723230.76521739131"/>
    <n v="687069.22695652174"/>
    <n v="21642680.649130434"/>
    <n v="9"/>
    <n v="450"/>
    <x v="10"/>
  </r>
  <r>
    <n v="13199725"/>
    <n v="510"/>
    <s v="Jennifer"/>
    <s v="Evelyn"/>
    <s v="HOFFMAN"/>
    <n v="89"/>
    <n v="0"/>
    <n v="2"/>
    <n v="4276722.2"/>
    <n v="2"/>
    <n v="8"/>
    <n v="1"/>
    <n v="2"/>
    <n v="142557.40666666668"/>
    <n v="128301.66600000001"/>
    <n v="1796223.324"/>
    <n v="10"/>
    <n v="641"/>
    <x v="11"/>
  </r>
  <r>
    <n v="56039336"/>
    <n v="510"/>
    <s v="Jessica"/>
    <s v="Jailene"/>
    <s v="JOHNSTON"/>
    <n v="19"/>
    <n v="1"/>
    <n v="16"/>
    <n v="3269414.4"/>
    <n v="2"/>
    <n v="11"/>
    <n v="1"/>
    <n v="5"/>
    <n v="68112.800000000003"/>
    <n v="26563.992000000002"/>
    <n v="757073.772"/>
    <n v="8"/>
    <n v="734"/>
    <x v="11"/>
  </r>
  <r>
    <n v="64778433"/>
    <n v="510"/>
    <s v="Josephine"/>
    <s v="Julianna"/>
    <s v="MATTHEWS"/>
    <n v="62"/>
    <n v="0"/>
    <n v="25"/>
    <n v="182838860"/>
    <n v="5"/>
    <n v="7"/>
    <n v="0"/>
    <n v="3"/>
    <n v="3264979.6428571427"/>
    <n v="1697789.4142857143"/>
    <n v="50084787.721428573"/>
    <n v="3"/>
    <n v="486"/>
    <x v="14"/>
  </r>
  <r>
    <n v="89947612"/>
    <n v="510"/>
    <s v="Kiana"/>
    <s v="Marielis"/>
    <s v="PENA"/>
    <n v="18"/>
    <n v="0"/>
    <n v="16"/>
    <n v="43301825.600000001"/>
    <n v="7"/>
    <n v="5"/>
    <n v="1"/>
    <n v="4"/>
    <n v="787305.92"/>
    <n v="582606.38080000004"/>
    <n v="19226010.566400003"/>
    <n v="6"/>
    <n v="325"/>
    <x v="9"/>
  </r>
  <r>
    <n v="84381111"/>
    <n v="510"/>
    <s v="Michelle"/>
    <s v="Yamilet"/>
    <s v="RICHARDS"/>
    <n v="79"/>
    <n v="0"/>
    <n v="11"/>
    <n v="27580223"/>
    <n v="3"/>
    <n v="10"/>
    <n v="1"/>
    <n v="5"/>
    <n v="626823.25"/>
    <n v="595482.08750000002"/>
    <n v="17467474.566666666"/>
    <n v="2"/>
    <n v="431"/>
    <x v="9"/>
  </r>
  <r>
    <n v="16041590"/>
    <n v="510"/>
    <s v="Abigail"/>
    <s v="Yanira"/>
    <s v="CONTRERAS"/>
    <n v="53"/>
    <n v="0"/>
    <n v="0"/>
    <n v="0"/>
    <n v="6"/>
    <n v="10"/>
    <n v="0"/>
    <n v="2"/>
    <n v="0"/>
    <n v="0"/>
    <n v="0"/>
    <n v="6"/>
    <n v="696"/>
    <x v="6"/>
  </r>
  <r>
    <n v="13806114"/>
    <n v="510"/>
    <s v="Alexandra"/>
    <s v="Yarelys"/>
    <s v="WILLIS"/>
    <n v="59"/>
    <n v="1"/>
    <n v="4"/>
    <n v="25000626"/>
    <n v="4"/>
    <n v="2"/>
    <n v="0"/>
    <n v="1"/>
    <n v="543491.86956521741"/>
    <n v="505447.43869565218"/>
    <n v="14910699.441521738"/>
    <n v="3"/>
    <n v="495"/>
    <x v="12"/>
  </r>
  <r>
    <n v="40428848"/>
    <n v="510"/>
    <s v="Angel"/>
    <s v="Arelis"/>
    <s v="CARPENTER"/>
    <n v="58"/>
    <n v="0"/>
    <n v="17"/>
    <n v="122303006.5"/>
    <n v="1"/>
    <n v="10"/>
    <n v="1"/>
    <n v="3"/>
    <n v="2307603.8962264149"/>
    <n v="1338410.2598113206"/>
    <n v="6245914.5457861628"/>
    <n v="12"/>
    <n v="408"/>
    <x v="12"/>
  </r>
  <r>
    <n v="93269887"/>
    <n v="510"/>
    <s v="Angela"/>
    <s v="Beatriz"/>
    <s v="LAWRENCE"/>
    <n v="48"/>
    <n v="0"/>
    <n v="19"/>
    <n v="151090850"/>
    <n v="6"/>
    <n v="12"/>
    <n v="1"/>
    <n v="5"/>
    <n v="4316881.4285714282"/>
    <n v="3108154.6285714279"/>
    <n v="95834767.714285702"/>
    <n v="8"/>
    <n v="631"/>
    <x v="14"/>
  </r>
  <r>
    <n v="92539798"/>
    <n v="510"/>
    <s v="Anna"/>
    <s v="Beverly"/>
    <s v="SANDOVAL"/>
    <n v="28"/>
    <n v="0"/>
    <n v="2"/>
    <n v="13498625.199999999"/>
    <n v="6"/>
    <n v="4"/>
    <n v="1"/>
    <n v="2"/>
    <n v="435439.52258064516"/>
    <n v="404958.75599999999"/>
    <n v="8436640.7500000019"/>
    <n v="11"/>
    <n v="340"/>
    <x v="2"/>
  </r>
  <r>
    <n v="95441195"/>
    <n v="510"/>
    <s v="Chloe"/>
    <s v="Damaris"/>
    <s v="GUERRERO"/>
    <n v="25"/>
    <n v="1"/>
    <n v="17"/>
    <n v="3395746.6"/>
    <n v="2"/>
    <n v="8"/>
    <n v="1"/>
    <n v="4"/>
    <n v="87070.425641025649"/>
    <n v="54854.368153846161"/>
    <n v="1828478.9384615386"/>
    <n v="7"/>
    <n v="427"/>
    <x v="11"/>
  </r>
  <r>
    <n v="69463496"/>
    <n v="510"/>
    <s v="Danielle"/>
    <s v="Jenny"/>
    <s v="GEORGE"/>
    <n v="35"/>
    <n v="1"/>
    <n v="6"/>
    <n v="37164479.399999999"/>
    <n v="2"/>
    <n v="11"/>
    <n v="1"/>
    <n v="8"/>
    <n v="758458.76326530613"/>
    <n v="584013.24771428574"/>
    <n v="18007075.137857147"/>
    <n v="9"/>
    <n v="301"/>
    <x v="12"/>
  </r>
  <r>
    <n v="45305735"/>
    <n v="510"/>
    <s v="Isabel"/>
    <s v="Lissette"/>
    <s v="CHAPMAN"/>
    <n v="75"/>
    <n v="1"/>
    <n v="25"/>
    <n v="5100030"/>
    <n v="4"/>
    <n v="7"/>
    <n v="0"/>
    <n v="1"/>
    <n v="141667.5"/>
    <n v="131750.77499999999"/>
    <n v="2108012.4"/>
    <n v="9"/>
    <n v="598"/>
    <x v="7"/>
  </r>
  <r>
    <n v="99398103"/>
    <n v="510"/>
    <s v="Jasmine"/>
    <s v="Lorena"/>
    <s v="RIOS"/>
    <n v="63"/>
    <n v="0"/>
    <n v="15"/>
    <n v="91707772.5"/>
    <n v="5"/>
    <n v="6"/>
    <n v="1"/>
    <n v="3"/>
    <n v="1910578.59375"/>
    <n v="668702.5078125"/>
    <n v="15491608.09765625"/>
    <n v="12"/>
    <n v="322"/>
    <x v="10"/>
  </r>
  <r>
    <n v="40164993"/>
    <n v="510"/>
    <s v="Kimberly"/>
    <s v="Lucero"/>
    <s v="ESTRADA"/>
    <n v="20"/>
    <n v="0"/>
    <n v="10"/>
    <n v="7754648"/>
    <n v="2"/>
    <n v="5"/>
    <n v="1"/>
    <n v="6"/>
    <n v="161555.16666666666"/>
    <n v="156708.51166666666"/>
    <n v="861896.81416666659"/>
    <n v="7"/>
    <n v="347"/>
    <x v="0"/>
  </r>
  <r>
    <n v="64105759"/>
    <n v="510"/>
    <s v="Mary"/>
    <s v="Madeline"/>
    <s v="ORTEGA"/>
    <n v="76"/>
    <n v="1"/>
    <n v="17"/>
    <n v="4887442.2"/>
    <n v="2"/>
    <n v="12"/>
    <n v="1"/>
    <n v="2"/>
    <n v="106248.74347826088"/>
    <n v="54186.85917391305"/>
    <n v="1309515.7633695654"/>
    <n v="14"/>
    <n v="688"/>
    <x v="3"/>
  </r>
  <r>
    <n v="51464832"/>
    <n v="510"/>
    <s v="Taylor"/>
    <s v="Marie"/>
    <s v="WATKINS"/>
    <n v="71"/>
    <n v="0"/>
    <n v="7"/>
    <n v="39997416.899999999"/>
    <n v="5"/>
    <n v="2"/>
    <n v="0"/>
    <n v="2"/>
    <n v="833279.51874999993"/>
    <n v="591628.45831249992"/>
    <n v="16664201.575802078"/>
    <n v="8"/>
    <n v="632"/>
    <x v="1"/>
  </r>
  <r>
    <n v="76928539"/>
    <n v="510"/>
    <s v="Victoria"/>
    <s v="Marta"/>
    <s v="GREENE"/>
    <n v="74"/>
    <n v="1"/>
    <n v="17"/>
    <n v="111752031.3"/>
    <n v="4"/>
    <n v="8"/>
    <n v="1"/>
    <n v="3"/>
    <n v="1926759.1603448275"/>
    <n v="1136787.9046034482"/>
    <n v="26146121.80587931"/>
    <n v="7"/>
    <n v="343"/>
    <x v="12"/>
  </r>
  <r>
    <n v="62704975"/>
    <n v="510"/>
    <s v="Amanda"/>
    <s v="Mayra"/>
    <s v="NUNEZ"/>
    <n v="32"/>
    <n v="1"/>
    <n v="17"/>
    <n v="134292259.90000001"/>
    <n v="4"/>
    <n v="6"/>
    <n v="1"/>
    <n v="2"/>
    <n v="2582543.4596153847"/>
    <n v="2530892.5904230769"/>
    <n v="37541573.424608968"/>
    <n v="12"/>
    <n v="721"/>
    <x v="2"/>
  </r>
  <r>
    <n v="30413507"/>
    <n v="510"/>
    <s v="Andrea"/>
    <s v="Paulina"/>
    <s v="WHEELER"/>
    <n v="23"/>
    <n v="0"/>
    <n v="0"/>
    <n v="0"/>
    <n v="2"/>
    <n v="2"/>
    <n v="1"/>
    <n v="3"/>
    <n v="0"/>
    <n v="0"/>
    <n v="0"/>
    <n v="1"/>
    <n v="449"/>
    <x v="11"/>
  </r>
  <r>
    <n v="19203814"/>
    <n v="510"/>
    <s v="Angelina"/>
    <s v="Priscila"/>
    <s v="VALDEZ"/>
    <n v="33"/>
    <n v="1"/>
    <n v="12"/>
    <n v="7099045.2000000002"/>
    <n v="4"/>
    <n v="12"/>
    <n v="1"/>
    <n v="6"/>
    <n v="236634.84"/>
    <n v="215337.70440000002"/>
    <n v="4665650.2620000001"/>
    <n v="14"/>
    <n v="573"/>
    <x v="9"/>
  </r>
  <r>
    <n v="22209359"/>
    <n v="510"/>
    <s v="Camille"/>
    <s v="Raquel"/>
    <s v="HARPER"/>
    <n v="38"/>
    <n v="1"/>
    <n v="22"/>
    <n v="17953322.199999999"/>
    <n v="5"/>
    <n v="5"/>
    <n v="1"/>
    <n v="3"/>
    <n v="417519.12093023252"/>
    <n v="338190.48795348831"/>
    <n v="4227381.0994186038"/>
    <n v="6"/>
    <n v="755"/>
    <x v="3"/>
  </r>
  <r>
    <n v="90376818"/>
    <n v="510"/>
    <s v="Christine"/>
    <s v="Selena"/>
    <s v="BURKE"/>
    <n v="29"/>
    <n v="1"/>
    <n v="0"/>
    <n v="0"/>
    <n v="2"/>
    <n v="12"/>
    <n v="0"/>
    <n v="1"/>
    <n v="0"/>
    <n v="0"/>
    <n v="0"/>
    <n v="4"/>
    <n v="379"/>
    <x v="9"/>
  </r>
  <r>
    <n v="42430598"/>
    <n v="510"/>
    <s v="Destiny"/>
    <s v="Shalimar"/>
    <s v="LARSON"/>
    <n v="91"/>
    <n v="0"/>
    <n v="25"/>
    <n v="143209715"/>
    <n v="4"/>
    <n v="5"/>
    <n v="0"/>
    <n v="1"/>
    <n v="3047015.2127659572"/>
    <n v="1950089.7361702127"/>
    <n v="34126570.382978722"/>
    <n v="14"/>
    <n v="787"/>
    <x v="12"/>
  </r>
  <r>
    <n v="97410353"/>
    <n v="510"/>
    <s v="Diana"/>
    <s v="Sherly"/>
    <s v="SANTIAGO"/>
    <n v="64"/>
    <n v="0"/>
    <n v="26"/>
    <n v="144746745"/>
    <n v="1"/>
    <n v="11"/>
    <n v="1"/>
    <n v="4"/>
    <n v="3809124.8684210526"/>
    <n v="1828379.9368421054"/>
    <n v="0"/>
    <n v="11"/>
    <n v="343"/>
    <x v="7"/>
  </r>
  <r>
    <n v="80759058"/>
    <n v="510"/>
    <s v="Grace"/>
    <s v="Shirley"/>
    <s v="MALDONADO"/>
    <n v="71"/>
    <n v="1"/>
    <n v="13"/>
    <n v="92583208.900000006"/>
    <n v="4"/>
    <n v="1"/>
    <n v="1"/>
    <n v="3"/>
    <n v="1969855.5085106385"/>
    <n v="1713774.2924042556"/>
    <n v="39416808.725297883"/>
    <n v="11"/>
    <n v="642"/>
    <x v="14"/>
  </r>
  <r>
    <n v="13789861"/>
    <n v="510"/>
    <s v="Johanna"/>
    <s v="Yadira"/>
    <s v="MORRISON"/>
    <n v="41"/>
    <n v="0"/>
    <n v="3"/>
    <n v="9479375.0999999996"/>
    <n v="4"/>
    <n v="7"/>
    <n v="0"/>
    <n v="2"/>
    <n v="157989.58499999999"/>
    <n v="50556.667199999996"/>
    <n v="1070116.1223999998"/>
    <n v="8"/>
    <n v="793"/>
    <x v="13"/>
  </r>
  <r>
    <n v="39747507"/>
    <n v="510"/>
    <s v="Kiara"/>
    <s v="Yareliz"/>
    <s v="FRANKLIN"/>
    <n v="83"/>
    <n v="0"/>
    <n v="0"/>
    <n v="0"/>
    <n v="3"/>
    <n v="3"/>
    <n v="1"/>
    <n v="8"/>
    <n v="0"/>
    <n v="0"/>
    <n v="0"/>
    <n v="2"/>
    <n v="529"/>
    <x v="10"/>
  </r>
  <r>
    <n v="24819214"/>
    <n v="510"/>
    <s v="Kyla"/>
    <s v="Yelitza"/>
    <s v="CARLSON"/>
    <n v="34"/>
    <n v="0"/>
    <n v="7"/>
    <n v="11158504.699999999"/>
    <n v="4"/>
    <n v="5"/>
    <n v="1"/>
    <n v="3"/>
    <n v="253602.37954545452"/>
    <n v="88760.832840909075"/>
    <n v="2026705.6832007575"/>
    <n v="15"/>
    <n v="497"/>
    <x v="5"/>
  </r>
  <r>
    <n v="65959870"/>
    <n v="510"/>
    <s v="Megan"/>
    <s v="Zoe"/>
    <s v="AUSTIN"/>
    <n v="49"/>
    <n v="0"/>
    <n v="3"/>
    <n v="8900830.8000000007"/>
    <n v="2"/>
    <n v="9"/>
    <n v="0"/>
    <n v="1"/>
    <n v="247245.30000000002"/>
    <n v="190378.88100000002"/>
    <n v="4473903.7035000008"/>
    <n v="9"/>
    <n v="578"/>
    <x v="8"/>
  </r>
  <r>
    <n v="97699434"/>
    <n v="510"/>
    <s v="Mia"/>
    <s v="Alina"/>
    <s v="DOMINGUEZ"/>
    <n v="41"/>
    <n v="1"/>
    <n v="0"/>
    <n v="0"/>
    <n v="1"/>
    <n v="9"/>
    <n v="1"/>
    <n v="1"/>
    <n v="0"/>
    <n v="0"/>
    <n v="0"/>
    <n v="10"/>
    <n v="612"/>
    <x v="11"/>
  </r>
  <r>
    <n v="66867961"/>
    <n v="510"/>
    <s v="Precious"/>
    <s v="Aryam"/>
    <s v="CARR"/>
    <n v="73"/>
    <n v="1"/>
    <n v="11"/>
    <n v="87707075.5"/>
    <n v="2"/>
    <n v="4"/>
    <n v="1"/>
    <n v="4"/>
    <n v="1654850.4811320754"/>
    <n v="910167.76462264149"/>
    <n v="24726224.272248425"/>
    <n v="7"/>
    <n v="761"/>
    <x v="9"/>
  </r>
  <r>
    <n v="60947369"/>
    <n v="510"/>
    <s v="Princess"/>
    <s v="Coraliz"/>
    <s v="LAWSON"/>
    <n v="28"/>
    <n v="0"/>
    <n v="16"/>
    <n v="80995550.400000006"/>
    <e v="#N/A"/>
    <n v="7"/>
    <n v="0"/>
    <n v="1"/>
    <n v="1557606.7384615387"/>
    <n v="1386269.9972307694"/>
    <n v="9703889.9806153849"/>
    <n v="2"/>
    <n v="597"/>
    <x v="15"/>
  </r>
  <r>
    <n v="47451087"/>
    <n v="510"/>
    <s v="Rochelle"/>
    <s v="Dariana"/>
    <s v="JACOBS"/>
    <n v="64"/>
    <n v="0"/>
    <n v="10"/>
    <n v="32844812"/>
    <n v="2"/>
    <n v="10"/>
    <n v="1"/>
    <n v="7"/>
    <n v="576224.77192982461"/>
    <n v="547413.53333333333"/>
    <n v="4196837.0888888882"/>
    <n v="9"/>
    <n v="549"/>
    <x v="10"/>
  </r>
  <r>
    <n v="75499539"/>
    <n v="510"/>
    <s v="Sarah"/>
    <s v="Gisselle"/>
    <s v="OBRIEN"/>
    <n v="63"/>
    <n v="1"/>
    <n v="24"/>
    <n v="129653354.40000001"/>
    <n v="2"/>
    <n v="7"/>
    <n v="1"/>
    <n v="3"/>
    <n v="2235402.6620689658"/>
    <n v="916515.09144827607"/>
    <n v="19094064.405172419"/>
    <n v="12"/>
    <n v="533"/>
    <x v="11"/>
  </r>
  <r>
    <n v="96035633"/>
    <n v="510"/>
    <s v="Sharon"/>
    <s v="Jenniffer"/>
    <s v="LYNCH"/>
    <n v="64"/>
    <n v="0"/>
    <n v="4"/>
    <n v="8991853.5999999996"/>
    <n v="3"/>
    <n v="6"/>
    <n v="1"/>
    <n v="3"/>
    <n v="191316.03404255319"/>
    <n v="99484.337702127654"/>
    <n v="3084014.4687659568"/>
    <n v="10"/>
    <n v="679"/>
    <x v="13"/>
  </r>
  <r>
    <n v="57724029"/>
    <n v="510"/>
    <s v="Trinity"/>
    <s v="Jocelyn"/>
    <s v="SINGH"/>
    <n v="64"/>
    <n v="0"/>
    <n v="24"/>
    <n v="96135914.400000006"/>
    <n v="1"/>
    <n v="10"/>
    <n v="1"/>
    <n v="6"/>
    <n v="3204530.48"/>
    <n v="1025449.7535999999"/>
    <n v="27174418.470399998"/>
    <n v="6"/>
    <n v="457"/>
    <x v="9"/>
  </r>
  <r>
    <n v="63046488"/>
    <n v="510"/>
    <s v="Chloe"/>
    <s v="Katia"/>
    <s v="VEGA"/>
    <n v="26"/>
    <n v="0"/>
    <n v="10"/>
    <n v="54055246"/>
    <n v="3"/>
    <n v="8"/>
    <n v="1"/>
    <n v="3"/>
    <n v="1287029.6666666667"/>
    <n v="1029623.7333333334"/>
    <n v="29859088.266666666"/>
    <n v="5"/>
    <n v="788"/>
    <x v="10"/>
  </r>
  <r>
    <n v="68670576"/>
    <n v="510"/>
    <s v="Faith"/>
    <s v="Katiana"/>
    <s v="BISHOP"/>
    <n v="38"/>
    <n v="1"/>
    <n v="17"/>
    <n v="74171627.299999997"/>
    <n v="2"/>
    <n v="5"/>
    <n v="1"/>
    <n v="6"/>
    <n v="1951884.9289473684"/>
    <n v="1307762.9023947369"/>
    <n v="11987826.605285089"/>
    <n v="4"/>
    <n v="332"/>
    <x v="0"/>
  </r>
  <r>
    <n v="49093621"/>
    <n v="510"/>
    <s v="Elizabeth"/>
    <s v="Linoshka"/>
    <s v="MONTGOMERY"/>
    <n v="73"/>
    <n v="0"/>
    <n v="15"/>
    <n v="116662560"/>
    <n v="2"/>
    <n v="8"/>
    <n v="1"/>
    <n v="1"/>
    <n v="2651421.8181818184"/>
    <n v="1617367.3090909091"/>
    <n v="3234734.6181818186"/>
    <n v="9"/>
    <n v="745"/>
    <x v="6"/>
  </r>
  <r>
    <n v="13536489"/>
    <n v="510"/>
    <s v="Kiara"/>
    <s v="Lisandra"/>
    <s v="OLIVER"/>
    <n v="79"/>
    <n v="0"/>
    <n v="23"/>
    <n v="55951768.799999997"/>
    <n v="5"/>
    <n v="12"/>
    <n v="1"/>
    <n v="7"/>
    <n v="1055693.7509433962"/>
    <n v="981795.18837735849"/>
    <n v="5399873.5360754719"/>
    <n v="7"/>
    <n v="474"/>
    <x v="4"/>
  </r>
  <r>
    <n v="27709427"/>
    <n v="510"/>
    <s v="Maria"/>
    <s v="Rachel"/>
    <s v="JENSEN"/>
    <n v="71"/>
    <n v="1"/>
    <n v="7"/>
    <n v="31869224.800000001"/>
    <n v="5"/>
    <n v="5"/>
    <n v="1"/>
    <n v="3"/>
    <n v="559109.20701754384"/>
    <n v="385785.35284210526"/>
    <n v="835868.26449122804"/>
    <n v="0"/>
    <n v="327"/>
    <x v="2"/>
  </r>
  <r>
    <n v="58644827"/>
    <n v="510"/>
    <s v="Aaliyah"/>
    <s v="Sharon"/>
    <s v="HARVEY"/>
    <n v="54"/>
    <n v="1"/>
    <n v="14"/>
    <n v="9788569"/>
    <n v="1"/>
    <n v="4"/>
    <n v="1"/>
    <n v="7"/>
    <n v="326285.63333333336"/>
    <n v="254502.79400000002"/>
    <n v="5344558.6740000006"/>
    <n v="14"/>
    <n v="384"/>
    <x v="8"/>
  </r>
  <r>
    <n v="90885648"/>
    <n v="510"/>
    <s v="Alyssa"/>
    <s v="Talisha"/>
    <s v="WILLIAMSON"/>
    <n v="69"/>
    <n v="1"/>
    <n v="9"/>
    <n v="66898878.299999997"/>
    <n v="3"/>
    <n v="1"/>
    <n v="1"/>
    <n v="7"/>
    <n v="1216343.2418181817"/>
    <n v="596008.18849090906"/>
    <n v="15694882.296927273"/>
    <n v="3"/>
    <n v="698"/>
    <x v="8"/>
  </r>
  <r>
    <n v="15688839"/>
    <n v="510"/>
    <s v="Angela"/>
    <s v="Alice"/>
    <s v="GILBERT"/>
    <n v="53"/>
    <n v="1"/>
    <n v="8"/>
    <n v="21587611.199999999"/>
    <n v="4"/>
    <n v="5"/>
    <n v="1"/>
    <n v="6"/>
    <n v="431752.22399999999"/>
    <n v="138160.71168000001"/>
    <n v="4513249.9148800001"/>
    <n v="3"/>
    <n v="474"/>
    <x v="4"/>
  </r>
  <r>
    <n v="66715035"/>
    <n v="510"/>
    <s v="Hannah"/>
    <s v="Catherine"/>
    <s v="DEAN"/>
    <n v="55"/>
    <n v="0"/>
    <n v="21"/>
    <n v="27835483.199999999"/>
    <n v="5"/>
    <n v="4"/>
    <n v="0"/>
    <n v="2"/>
    <n v="713730.33846153843"/>
    <n v="663769.21476923069"/>
    <n v="2323192.2516923072"/>
    <n v="8"/>
    <n v="352"/>
    <x v="5"/>
  </r>
  <r>
    <n v="89242965"/>
    <n v="510"/>
    <s v="Michelle"/>
    <s v="Daniella"/>
    <s v="SIMS"/>
    <n v="84"/>
    <n v="0"/>
    <n v="20"/>
    <n v="55666130"/>
    <n v="2"/>
    <n v="11"/>
    <n v="1"/>
    <n v="5"/>
    <n v="1686852.4242424243"/>
    <n v="1433824.5606060605"/>
    <n v="4301473.6818181816"/>
    <n v="7"/>
    <n v="452"/>
    <x v="14"/>
  </r>
  <r>
    <n v="15216819"/>
    <n v="510"/>
    <s v="Brianna"/>
    <s v="Debora"/>
    <s v="ESPINOZA"/>
    <n v="64"/>
    <n v="1"/>
    <n v="25"/>
    <n v="5524132.5"/>
    <n v="4"/>
    <n v="9"/>
    <n v="0"/>
    <n v="1"/>
    <n v="167397.95454545456"/>
    <n v="61937.243181818187"/>
    <n v="701955.42272727285"/>
    <n v="7"/>
    <n v="445"/>
    <x v="9"/>
  </r>
  <r>
    <n v="93457194"/>
    <n v="510"/>
    <s v="Kayla"/>
    <s v="Elaine"/>
    <s v="HOWELL"/>
    <n v="57"/>
    <n v="1"/>
    <n v="23"/>
    <n v="53617574.700000003"/>
    <n v="2"/>
    <n v="11"/>
    <n v="1"/>
    <n v="3"/>
    <n v="1072351.4939999999"/>
    <n v="1050904.4641199999"/>
    <n v="8407235.7129599992"/>
    <n v="4"/>
    <n v="310"/>
    <x v="14"/>
  </r>
  <r>
    <n v="60441149"/>
    <n v="510"/>
    <s v="Abigail"/>
    <s v="Enid"/>
    <s v="LI"/>
    <n v="79"/>
    <n v="1"/>
    <n v="0"/>
    <n v="0"/>
    <n v="7"/>
    <n v="7"/>
    <n v="0"/>
    <n v="1"/>
    <n v="0"/>
    <n v="0"/>
    <n v="0"/>
    <n v="10"/>
    <n v="578"/>
    <x v="12"/>
  </r>
  <r>
    <n v="94295633"/>
    <n v="510"/>
    <s v="Ashley"/>
    <s v="Esther"/>
    <s v="WONG"/>
    <n v="22"/>
    <n v="1"/>
    <n v="18"/>
    <n v="62108994.600000001"/>
    <n v="1"/>
    <n v="12"/>
    <n v="1"/>
    <n v="3"/>
    <n v="1592538.3230769231"/>
    <n v="1019224.5267692308"/>
    <n v="4586510.3704615394"/>
    <n v="9"/>
    <n v="397"/>
    <x v="1"/>
  </r>
  <r>
    <n v="32752665"/>
    <n v="510"/>
    <s v="Grace"/>
    <s v="Eunice"/>
    <s v="REID"/>
    <n v="40"/>
    <n v="0"/>
    <n v="23"/>
    <n v="61541323.100000001"/>
    <n v="2"/>
    <n v="5"/>
    <n v="1"/>
    <n v="3"/>
    <n v="1098952.1982142858"/>
    <n v="1076973.1542500001"/>
    <n v="10231244.965375001"/>
    <n v="6"/>
    <n v="734"/>
    <x v="2"/>
  </r>
  <r>
    <n v="50379369"/>
    <n v="510"/>
    <s v="Jasmine"/>
    <s v="Ileana"/>
    <s v="HANSON"/>
    <n v="32"/>
    <n v="0"/>
    <n v="8"/>
    <n v="9948106.4000000004"/>
    <n v="8"/>
    <n v="12"/>
    <n v="0"/>
    <n v="1"/>
    <n v="174528.18245614035"/>
    <n v="76792.400280701753"/>
    <n v="2086193.5409590644"/>
    <n v="6"/>
    <n v="709"/>
    <x v="10"/>
  </r>
  <r>
    <n v="86457376"/>
    <n v="510"/>
    <s v="Samantha"/>
    <s v="Indira"/>
    <s v="LE"/>
    <n v="20"/>
    <n v="1"/>
    <n v="5"/>
    <n v="8632819.5"/>
    <n v="4"/>
    <n v="4"/>
    <n v="1"/>
    <n v="3"/>
    <n v="146318.9745762712"/>
    <n v="121444.74889830509"/>
    <n v="80963.165932203396"/>
    <n v="6"/>
    <n v="604"/>
    <x v="9"/>
  </r>
  <r>
    <n v="43969403"/>
    <n v="510"/>
    <s v="Cassandra"/>
    <s v="Ivana"/>
    <s v="MCCOY"/>
    <n v="77"/>
    <n v="1"/>
    <n v="15"/>
    <n v="29789517"/>
    <n v="4"/>
    <n v="6"/>
    <n v="0"/>
    <n v="3"/>
    <n v="805122.08108108107"/>
    <n v="571636.67756756756"/>
    <n v="8288731.8247297294"/>
    <n v="8"/>
    <n v="383"/>
    <x v="4"/>
  </r>
  <r>
    <n v="39665097"/>
    <n v="510"/>
    <s v="Charity"/>
    <s v="Joelys"/>
    <s v="GARRETT"/>
    <n v="39"/>
    <n v="1"/>
    <n v="16"/>
    <n v="77065432"/>
    <e v="#N/A"/>
    <n v="7"/>
    <n v="0"/>
    <n v="3"/>
    <n v="2485981.6774193547"/>
    <n v="1640747.9070967741"/>
    <n v="6562991.6283870963"/>
    <n v="14"/>
    <n v="687"/>
    <x v="12"/>
  </r>
  <r>
    <n v="67384046"/>
    <n v="510"/>
    <s v="Christina"/>
    <s v="Kathiria"/>
    <s v="BURTON"/>
    <n v="23"/>
    <n v="0"/>
    <n v="1"/>
    <n v="932419.7"/>
    <n v="4"/>
    <n v="4"/>
    <n v="1"/>
    <n v="4"/>
    <n v="21684.179069767441"/>
    <n v="16046.292511627908"/>
    <n v="518830.12454263575"/>
    <n v="4"/>
    <n v="380"/>
    <x v="8"/>
  </r>
  <r>
    <n v="47769696"/>
    <n v="510"/>
    <s v="Haley"/>
    <s v="Kenia"/>
    <s v="FULLER"/>
    <n v="23"/>
    <n v="1"/>
    <n v="15"/>
    <n v="107915019"/>
    <n v="4"/>
    <n v="7"/>
    <n v="1"/>
    <n v="3"/>
    <n v="2248229.5625"/>
    <n v="1191561.6681250001"/>
    <n v="1390155.279479167"/>
    <n v="9"/>
    <n v="686"/>
    <x v="6"/>
  </r>
  <r>
    <n v="51546795"/>
    <n v="510"/>
    <s v="Angel"/>
    <s v="Koralys"/>
    <s v="WANG"/>
    <n v="38"/>
    <n v="1"/>
    <n v="26"/>
    <n v="63370951.799999997"/>
    <n v="5"/>
    <n v="11"/>
    <n v="1"/>
    <n v="1"/>
    <n v="1508832.1857142856"/>
    <n v="1071270.8518571428"/>
    <n v="5534899.4012619043"/>
    <n v="3"/>
    <n v="460"/>
    <x v="11"/>
  </r>
  <r>
    <n v="73422965"/>
    <n v="510"/>
    <s v="Angelica"/>
    <s v="Lauren"/>
    <s v="WEBER"/>
    <n v="59"/>
    <n v="1"/>
    <n v="15"/>
    <n v="19144462.5"/>
    <n v="3"/>
    <n v="1"/>
    <n v="1"/>
    <n v="2"/>
    <n v="348081.13636363635"/>
    <n v="111385.96363636364"/>
    <n v="1225245.6000000001"/>
    <n v="6"/>
    <n v="406"/>
    <x v="15"/>
  </r>
  <r>
    <n v="55651391"/>
    <n v="510"/>
    <s v="Angeline"/>
    <s v="Marian"/>
    <s v="WELCH"/>
    <n v="88"/>
    <n v="0"/>
    <n v="2"/>
    <n v="15617464.199999999"/>
    <n v="4"/>
    <n v="1"/>
    <n v="1"/>
    <n v="3"/>
    <n v="390436.60499999998"/>
    <n v="249879.42719999998"/>
    <n v="1207750.5647999998"/>
    <n v="11"/>
    <n v="750"/>
    <x v="6"/>
  </r>
  <r>
    <n v="99265154"/>
    <n v="510"/>
    <s v="Jennifer"/>
    <s v="Mariel"/>
    <s v="ROJAS"/>
    <n v="88"/>
    <n v="1"/>
    <n v="12"/>
    <n v="10384770"/>
    <n v="5"/>
    <n v="2"/>
    <n v="1"/>
    <n v="2"/>
    <n v="334992.58064516127"/>
    <n v="123947.25483870966"/>
    <n v="433815.3919354839"/>
    <n v="5"/>
    <n v="457"/>
    <x v="12"/>
  </r>
  <r>
    <n v="21837191"/>
    <n v="510"/>
    <s v="Josephine"/>
    <s v="Marimar"/>
    <s v="LUCAS"/>
    <n v="50"/>
    <n v="1"/>
    <n v="8"/>
    <n v="27240147.199999999"/>
    <n v="3"/>
    <n v="10"/>
    <n v="0"/>
    <n v="1"/>
    <n v="633491.79534883716"/>
    <n v="316745.89767441858"/>
    <n v="9344003.9813953489"/>
    <n v="10"/>
    <n v="748"/>
    <x v="7"/>
  </r>
  <r>
    <n v="61494718"/>
    <n v="510"/>
    <s v="Leilani"/>
    <s v="Mirelys"/>
    <s v="MARQUEZ"/>
    <n v="80"/>
    <n v="1"/>
    <n v="9"/>
    <n v="71312725.799999997"/>
    <n v="1"/>
    <n v="5"/>
    <n v="0"/>
    <n v="2"/>
    <n v="2160991.6909090909"/>
    <n v="1296595.0145454546"/>
    <n v="31550478.687272731"/>
    <n v="14"/>
    <n v="560"/>
    <x v="8"/>
  </r>
  <r>
    <n v="44252977"/>
    <n v="510"/>
    <s v="Madison"/>
    <s v="Neishaly"/>
    <s v="FIELDS"/>
    <n v="65"/>
    <n v="0"/>
    <n v="9"/>
    <n v="68158603.799999997"/>
    <n v="2"/>
    <n v="1"/>
    <n v="0"/>
    <n v="3"/>
    <n v="1155230.5728813559"/>
    <n v="947289.06976271188"/>
    <n v="5683734.4185762713"/>
    <n v="13"/>
    <n v="660"/>
    <x v="3"/>
  </r>
  <r>
    <n v="52083279"/>
    <n v="510"/>
    <s v="Nicole"/>
    <s v="Noelia"/>
    <s v="PARK"/>
    <n v="89"/>
    <n v="1"/>
    <n v="14"/>
    <n v="53093531.399999999"/>
    <n v="3"/>
    <n v="6"/>
    <n v="1"/>
    <n v="7"/>
    <n v="1129649.6042553191"/>
    <n v="926312.67548936175"/>
    <n v="19298180.7393617"/>
    <n v="7"/>
    <n v="311"/>
    <x v="10"/>
  </r>
  <r>
    <n v="41324367"/>
    <n v="510"/>
    <s v="Rachel"/>
    <s v="Solmarie"/>
    <s v="YANG"/>
    <n v="34"/>
    <n v="1"/>
    <n v="13"/>
    <n v="65231190.700000003"/>
    <n v="4"/>
    <n v="7"/>
    <n v="1"/>
    <n v="7"/>
    <n v="1716610.2815789476"/>
    <n v="1476284.842157895"/>
    <n v="3198617.1580087719"/>
    <n v="0"/>
    <n v="366"/>
    <x v="12"/>
  </r>
  <r>
    <n v="14165532"/>
    <n v="510"/>
    <s v="Victoria"/>
    <s v="Thais"/>
    <s v="LITTLE"/>
    <n v="23"/>
    <n v="0"/>
    <n v="24"/>
    <n v="119434243.2"/>
    <n v="5"/>
    <n v="9"/>
    <n v="1"/>
    <n v="6"/>
    <n v="2059211.0896551725"/>
    <n v="1338487.2082758623"/>
    <n v="2900055.6179310353"/>
    <n v="7"/>
    <n v="418"/>
    <x v="0"/>
  </r>
  <r>
    <n v="15865857"/>
    <n v="510"/>
    <s v="Andrea"/>
    <s v="Yanelis"/>
    <s v="BANKS"/>
    <n v="47"/>
    <n v="1"/>
    <n v="23"/>
    <n v="124123274.3"/>
    <n v="7"/>
    <n v="7"/>
    <n v="1"/>
    <n v="5"/>
    <n v="4003976.5903225807"/>
    <n v="2362346.1882903227"/>
    <n v="64570795.813268811"/>
    <n v="3"/>
    <n v="689"/>
    <x v="1"/>
  </r>
  <r>
    <n v="84945079"/>
    <n v="510"/>
    <s v="Ariel"/>
    <s v="Aixa"/>
    <s v="PADILLA"/>
    <n v="36"/>
    <n v="0"/>
    <n v="27"/>
    <n v="196697286.90000001"/>
    <n v="1"/>
    <n v="9"/>
    <n v="0"/>
    <n v="1"/>
    <n v="4574355.5093023255"/>
    <n v="2332921.3097441862"/>
    <n v="58323032.74360466"/>
    <n v="13"/>
    <n v="332"/>
    <x v="2"/>
  </r>
  <r>
    <n v="22977463"/>
    <n v="510"/>
    <s v="Destiny"/>
    <s v="Aleisha"/>
    <s v="DAY"/>
    <n v="68"/>
    <n v="1"/>
    <n v="11"/>
    <n v="32995402"/>
    <n v="3"/>
    <n v="7"/>
    <n v="1"/>
    <n v="3"/>
    <n v="673375.55102040817"/>
    <n v="370356.55306122452"/>
    <n v="10246531.301360546"/>
    <n v="4"/>
    <n v="637"/>
    <x v="13"/>
  </r>
  <r>
    <n v="83107388"/>
    <n v="510"/>
    <s v="Eliza"/>
    <s v="Allison"/>
    <s v="WALSH"/>
    <n v="72"/>
    <n v="1"/>
    <n v="22"/>
    <n v="14712948.800000001"/>
    <n v="4"/>
    <n v="2"/>
    <n v="1"/>
    <n v="8"/>
    <n v="432733.78823529417"/>
    <n v="207712.21835294121"/>
    <n v="6439078.7689411771"/>
    <n v="7"/>
    <n v="343"/>
    <x v="14"/>
  </r>
  <r>
    <n v="52592632"/>
    <n v="510"/>
    <s v="Esther"/>
    <s v="Amarilis"/>
    <s v="BOWMAN"/>
    <n v="26"/>
    <n v="1"/>
    <n v="2"/>
    <n v="9315549.5999999996"/>
    <n v="2"/>
    <n v="12"/>
    <n v="0"/>
    <n v="3"/>
    <n v="207012.21333333332"/>
    <n v="196661.60266666664"/>
    <n v="0"/>
    <n v="7"/>
    <n v="612"/>
    <x v="14"/>
  </r>
  <r>
    <n v="50426705"/>
    <n v="510"/>
    <s v="Jasmin"/>
    <s v="Blanca"/>
    <s v="SCHULTZ"/>
    <n v="60"/>
    <n v="1"/>
    <n v="18"/>
    <n v="63407113.200000003"/>
    <n v="2"/>
    <n v="5"/>
    <n v="1"/>
    <n v="6"/>
    <n v="1349087.514893617"/>
    <n v="876906.88468085113"/>
    <n v="2776871.8014893616"/>
    <n v="3"/>
    <n v="702"/>
    <x v="12"/>
  </r>
  <r>
    <n v="55095120"/>
    <n v="510"/>
    <s v="Joyce"/>
    <s v="Clara"/>
    <s v="LUNA"/>
    <n v="66"/>
    <n v="1"/>
    <n v="25"/>
    <n v="91699657.5"/>
    <n v="3"/>
    <n v="12"/>
    <n v="0"/>
    <n v="1"/>
    <n v="1698141.8055555555"/>
    <n v="594349.63194444438"/>
    <n v="6934079.0393518507"/>
    <n v="6"/>
    <n v="771"/>
    <x v="4"/>
  </r>
  <r>
    <n v="23236368"/>
    <n v="510"/>
    <s v="Katelyn"/>
    <s v="Dana"/>
    <s v="FOWLER"/>
    <n v="72"/>
    <n v="0"/>
    <n v="13"/>
    <n v="98682053.599999994"/>
    <n v="1"/>
    <n v="6"/>
    <n v="0"/>
    <n v="3"/>
    <n v="3289401.7866666666"/>
    <n v="2763097.5008"/>
    <n v="40064913.761600003"/>
    <n v="13"/>
    <n v="729"/>
    <x v="14"/>
  </r>
  <r>
    <n v="64240188"/>
    <n v="510"/>
    <s v="Mary"/>
    <s v="Destiny"/>
    <s v="MEJIA"/>
    <n v="44"/>
    <n v="0"/>
    <n v="9"/>
    <n v="26592347.699999999"/>
    <e v="#N/A"/>
    <n v="12"/>
    <n v="0"/>
    <n v="3"/>
    <n v="542700.97346938774"/>
    <n v="249642.44779591836"/>
    <n v="2704459.8511224492"/>
    <n v="7"/>
    <n v="776"/>
    <x v="12"/>
  </r>
  <r>
    <n v="67778644"/>
    <n v="510"/>
    <s v="Patricia"/>
    <s v="Grecia"/>
    <s v="DAVIDSON"/>
    <n v="32"/>
    <n v="1"/>
    <n v="8"/>
    <n v="57312168.799999997"/>
    <n v="4"/>
    <n v="5"/>
    <n v="1"/>
    <n v="4"/>
    <n v="1637490.537142857"/>
    <n v="1440991.672685714"/>
    <n v="47552725.19862856"/>
    <n v="13"/>
    <n v="369"/>
    <x v="1"/>
  </r>
  <r>
    <n v="95105055"/>
    <n v="510"/>
    <s v="Sarah"/>
    <s v="Ivette"/>
    <s v="ACOSTA"/>
    <n v="90"/>
    <n v="0"/>
    <n v="21"/>
    <n v="167444077.5"/>
    <n v="3"/>
    <n v="3"/>
    <n v="1"/>
    <n v="1"/>
    <n v="3100816.25"/>
    <n v="1798473.425"/>
    <n v="47659545.762500003"/>
    <n v="2"/>
    <n v="738"/>
    <x v="13"/>
  </r>
  <r>
    <n v="59304479"/>
    <n v="510"/>
    <s v="Selena"/>
    <s v="Jacqueline"/>
    <s v="BREWER"/>
    <n v="72"/>
    <n v="0"/>
    <n v="16"/>
    <n v="13305990.4"/>
    <n v="2"/>
    <n v="4"/>
    <n v="0"/>
    <n v="3"/>
    <n v="391352.65882352943"/>
    <n v="371785.02588235296"/>
    <n v="3717850.2588235303"/>
    <n v="11"/>
    <n v="662"/>
    <x v="7"/>
  </r>
  <r>
    <n v="38843175"/>
    <n v="510"/>
    <s v="Shakira"/>
    <s v="Julie"/>
    <s v="MAY"/>
    <n v="21"/>
    <n v="1"/>
    <n v="11"/>
    <n v="37976975.299999997"/>
    <n v="4"/>
    <n v="4"/>
    <n v="0"/>
    <n v="3"/>
    <n v="949424.38249999995"/>
    <n v="607631.60479999997"/>
    <n v="5772500.2455999991"/>
    <n v="1"/>
    <n v="652"/>
    <x v="3"/>
  </r>
  <r>
    <n v="82727280"/>
    <n v="510"/>
    <s v="Sierra"/>
    <s v="Karimar"/>
    <s v="HOLLAND"/>
    <n v="75"/>
    <n v="1"/>
    <n v="20"/>
    <n v="151227008"/>
    <n v="1"/>
    <n v="4"/>
    <n v="1"/>
    <n v="7"/>
    <n v="3979658.1052631577"/>
    <n v="3581692.2947368417"/>
    <n v="19102358.905263156"/>
    <n v="11"/>
    <n v="619"/>
    <x v="5"/>
  </r>
  <r>
    <n v="34222109"/>
    <n v="510"/>
    <s v="Grace"/>
    <s v="Karoline"/>
    <s v="JUAREZ"/>
    <n v="72"/>
    <n v="1"/>
    <n v="3"/>
    <n v="1045426.2"/>
    <e v="#N/A"/>
    <n v="9"/>
    <n v="0"/>
    <n v="2"/>
    <n v="32669.568749999999"/>
    <n v="20581.828312499998"/>
    <n v="298436.51053124998"/>
    <n v="12"/>
    <n v="539"/>
    <x v="10"/>
  </r>
  <r>
    <n v="89932608"/>
    <n v="510"/>
    <s v="Victoria"/>
    <s v="Keren"/>
    <s v="NEWMAN"/>
    <n v="33"/>
    <n v="1"/>
    <n v="5"/>
    <n v="5293329"/>
    <e v="#N/A"/>
    <n v="11"/>
    <n v="1"/>
    <n v="4"/>
    <n v="155686.14705882352"/>
    <n v="65388.181764705878"/>
    <n v="653881.81764705875"/>
    <n v="7"/>
    <n v="588"/>
    <x v="6"/>
  </r>
  <r>
    <n v="27849080"/>
    <n v="510"/>
    <s v="Ashley"/>
    <s v="Lady"/>
    <s v="PEARSON"/>
    <n v="63"/>
    <n v="0"/>
    <n v="16"/>
    <n v="97468080"/>
    <n v="1"/>
    <n v="2"/>
    <n v="1"/>
    <n v="2"/>
    <n v="2436702"/>
    <n v="1388920.14"/>
    <n v="3472300.3499999996"/>
    <n v="9"/>
    <n v="634"/>
    <x v="6"/>
  </r>
  <r>
    <n v="15134537"/>
    <n v="510"/>
    <s v="Elizabeth"/>
    <s v="Lyan"/>
    <s v="CURTIS"/>
    <n v="51"/>
    <n v="1"/>
    <n v="20"/>
    <n v="150960846"/>
    <n v="4"/>
    <n v="7"/>
    <n v="1"/>
    <n v="3"/>
    <n v="3281757.5217391304"/>
    <n v="2165959.9643478259"/>
    <n v="42236219.304782607"/>
    <n v="14"/>
    <n v="689"/>
    <x v="7"/>
  </r>
  <r>
    <n v="58177889"/>
    <n v="510"/>
    <s v="Jessica"/>
    <s v="Lydia"/>
    <s v="CORTEZ"/>
    <n v="29"/>
    <n v="1"/>
    <n v="0"/>
    <n v="0"/>
    <n v="4"/>
    <n v="1"/>
    <n v="0"/>
    <n v="1"/>
    <n v="0"/>
    <n v="0"/>
    <n v="0"/>
    <n v="5"/>
    <n v="357"/>
    <x v="5"/>
  </r>
  <r>
    <n v="47276233"/>
    <n v="510"/>
    <s v="Sarah"/>
    <s v="Nahomi"/>
    <s v="DOUGLAS"/>
    <n v="32"/>
    <n v="0"/>
    <n v="24"/>
    <n v="81949327.200000003"/>
    <n v="3"/>
    <n v="4"/>
    <n v="1"/>
    <n v="3"/>
    <n v="2643526.6838709679"/>
    <n v="1110281.2072258065"/>
    <n v="12213093.279483872"/>
    <n v="14"/>
    <n v="371"/>
    <x v="10"/>
  </r>
  <r>
    <n v="22791778"/>
    <n v="510"/>
    <s v="Abigail"/>
    <s v="Rebeca"/>
    <s v="SCHNEIDER"/>
    <n v="85"/>
    <n v="0"/>
    <n v="26"/>
    <n v="197641389.40000001"/>
    <e v="#N/A"/>
    <n v="9"/>
    <n v="0"/>
    <n v="2"/>
    <n v="3875321.3607843136"/>
    <n v="1821401.0395686275"/>
    <n v="8196304.6780588245"/>
    <n v="8"/>
    <n v="670"/>
    <x v="13"/>
  </r>
  <r>
    <n v="72760869"/>
    <n v="510"/>
    <s v="Kayla"/>
    <s v="Rosemarie"/>
    <s v="JOSEPH"/>
    <n v="88"/>
    <n v="0"/>
    <n v="6"/>
    <n v="20875489.199999999"/>
    <n v="2"/>
    <n v="4"/>
    <n v="1"/>
    <n v="3"/>
    <n v="521887.23"/>
    <n v="360102.1887"/>
    <n v="10382946.440850001"/>
    <n v="10"/>
    <n v="580"/>
    <x v="14"/>
  </r>
  <r>
    <n v="86767548"/>
    <n v="510"/>
    <s v="Angel"/>
    <s v="Sharimar"/>
    <s v="BARRETT"/>
    <n v="46"/>
    <n v="0"/>
    <n v="10"/>
    <n v="53313469"/>
    <n v="4"/>
    <n v="3"/>
    <n v="1"/>
    <n v="3"/>
    <n v="1615559.6666666667"/>
    <n v="1114736.17"/>
    <n v="17464199.996666666"/>
    <n v="8"/>
    <n v="544"/>
    <x v="2"/>
  </r>
  <r>
    <n v="31172727"/>
    <n v="510"/>
    <s v="Jasmine"/>
    <s v="Suleika"/>
    <s v="NAVARRO"/>
    <n v="32"/>
    <n v="0"/>
    <n v="5"/>
    <n v="16585000"/>
    <n v="4"/>
    <n v="12"/>
    <n v="1"/>
    <n v="5"/>
    <n v="368555.55555555556"/>
    <n v="180592.22222222225"/>
    <n v="993257.22222222236"/>
    <n v="7"/>
    <n v="761"/>
    <x v="15"/>
  </r>
  <r>
    <n v="59846258"/>
    <n v="510"/>
    <s v="Kiana"/>
    <s v="Tanya"/>
    <s v="FIGUEROA"/>
    <n v="52"/>
    <n v="0"/>
    <n v="11"/>
    <n v="40893780.399999999"/>
    <e v="#N/A"/>
    <n v="1"/>
    <n v="0"/>
    <n v="1"/>
    <n v="801838.83137254894"/>
    <n v="344790.69749019609"/>
    <n v="3390441.8586535947"/>
    <n v="13"/>
    <n v="788"/>
    <x v="8"/>
  </r>
  <r>
    <n v="82296011"/>
    <n v="510"/>
    <s v="Angelica"/>
    <s v="Yahaira"/>
    <s v="KELLER"/>
    <n v="90"/>
    <n v="1"/>
    <n v="1"/>
    <n v="4819232.0999999996"/>
    <e v="#N/A"/>
    <n v="3"/>
    <n v="1"/>
    <n v="2"/>
    <n v="133867.55833333332"/>
    <n v="109771.39783333331"/>
    <n v="1738047.1323611108"/>
    <n v="0"/>
    <n v="421"/>
    <x v="1"/>
  </r>
  <r>
    <n v="29606380"/>
    <n v="510"/>
    <s v="Hannah"/>
    <s v="Ariadna"/>
    <s v="AVILA"/>
    <n v="39"/>
    <n v="0"/>
    <n v="20"/>
    <n v="27198504"/>
    <n v="1"/>
    <n v="1"/>
    <n v="1"/>
    <n v="5"/>
    <n v="468939.72413793101"/>
    <n v="164128.90344827584"/>
    <n v="218838.53793103446"/>
    <n v="6"/>
    <n v="510"/>
    <x v="1"/>
  </r>
  <r>
    <n v="12356679"/>
    <n v="510"/>
    <s v="Michelle"/>
    <s v="Carola"/>
    <s v="WADE"/>
    <n v="41"/>
    <n v="1"/>
    <n v="1"/>
    <n v="6623104.5999999996"/>
    <n v="3"/>
    <n v="3"/>
    <n v="0"/>
    <n v="2"/>
    <n v="143980.53478260868"/>
    <n v="102226.17969565216"/>
    <n v="2913446.1213260866"/>
    <n v="12"/>
    <n v="435"/>
    <x v="3"/>
  </r>
  <r>
    <n v="93644359"/>
    <n v="510"/>
    <s v="Nicole"/>
    <s v="Francis"/>
    <s v="MOLINA"/>
    <n v="38"/>
    <n v="1"/>
    <n v="18"/>
    <n v="79714159.200000003"/>
    <e v="#N/A"/>
    <n v="8"/>
    <n v="1"/>
    <n v="2"/>
    <n v="1626819.5755102041"/>
    <n v="959823.54955102038"/>
    <n v="19676382.765795916"/>
    <n v="6"/>
    <n v="512"/>
    <x v="7"/>
  </r>
  <r>
    <n v="52851653"/>
    <n v="510"/>
    <s v="Samantha"/>
    <s v="Giselle"/>
    <s v="STANLEY"/>
    <n v="84"/>
    <n v="1"/>
    <n v="20"/>
    <n v="7916440"/>
    <n v="4"/>
    <n v="12"/>
    <n v="0"/>
    <n v="1"/>
    <n v="219901.11111111112"/>
    <n v="182517.92222222223"/>
    <n v="4441269.4407407409"/>
    <n v="12"/>
    <n v="533"/>
    <x v="9"/>
  </r>
  <r>
    <n v="42132963"/>
    <n v="510"/>
    <s v="Theresa"/>
    <s v="Glenda"/>
    <s v="HOPKINS"/>
    <n v="22"/>
    <n v="0"/>
    <n v="21"/>
    <n v="12418696.5"/>
    <n v="3"/>
    <n v="1"/>
    <n v="1"/>
    <n v="3"/>
    <n v="302895.03658536583"/>
    <n v="275634.48329268291"/>
    <n v="6063958.6324390247"/>
    <n v="9"/>
    <n v="557"/>
    <x v="10"/>
  </r>
  <r>
    <n v="95981360"/>
    <n v="510"/>
    <s v="Aaliyah"/>
    <s v="Gloria"/>
    <s v="CAMPOS"/>
    <n v="79"/>
    <n v="1"/>
    <n v="5"/>
    <n v="5592009.5"/>
    <n v="1"/>
    <n v="2"/>
    <n v="0"/>
    <n v="1"/>
    <n v="127091.125"/>
    <n v="52107.361250000002"/>
    <n v="95530.162291666682"/>
    <n v="15"/>
    <n v="739"/>
    <x v="14"/>
  </r>
  <r>
    <n v="70569513"/>
    <n v="510"/>
    <s v="Amber"/>
    <s v="Imalay"/>
    <s v="BARNETT"/>
    <n v="46"/>
    <n v="1"/>
    <n v="6"/>
    <n v="4398075"/>
    <n v="3"/>
    <n v="2"/>
    <n v="0"/>
    <n v="1"/>
    <n v="97735"/>
    <n v="68414.5"/>
    <n v="159633.83333333331"/>
    <n v="9"/>
    <n v="576"/>
    <x v="11"/>
  </r>
  <r>
    <n v="72536119"/>
    <n v="510"/>
    <s v="Christina"/>
    <s v="Jamie"/>
    <s v="BATES"/>
    <n v="93"/>
    <n v="0"/>
    <n v="20"/>
    <n v="24874958"/>
    <n v="2"/>
    <n v="12"/>
    <n v="1"/>
    <n v="3"/>
    <n v="690971.0555555555"/>
    <n v="525138.00222222216"/>
    <n v="5076334.0214814804"/>
    <n v="4"/>
    <n v="585"/>
    <x v="4"/>
  </r>
  <r>
    <n v="97295493"/>
    <n v="510"/>
    <s v="Emma"/>
    <s v="Janeliz"/>
    <s v="CHAMBERS"/>
    <n v="41"/>
    <n v="1"/>
    <n v="1"/>
    <n v="3627025.5"/>
    <n v="3"/>
    <n v="7"/>
    <n v="1"/>
    <n v="4"/>
    <n v="71118.147058823524"/>
    <n v="59028.062058823525"/>
    <n v="629632.66196078423"/>
    <n v="3"/>
    <n v="404"/>
    <x v="1"/>
  </r>
  <r>
    <n v="81890607"/>
    <n v="510"/>
    <s v="Haley"/>
    <s v="Jeniffer"/>
    <s v="CALDWELL"/>
    <n v="50"/>
    <n v="1"/>
    <n v="10"/>
    <n v="13152645"/>
    <n v="3"/>
    <n v="10"/>
    <n v="1"/>
    <n v="1"/>
    <n v="239139"/>
    <n v="203268.15"/>
    <n v="1558389.15"/>
    <n v="6"/>
    <n v="628"/>
    <x v="12"/>
  </r>
  <r>
    <n v="87999023"/>
    <n v="510"/>
    <s v="Jennifer"/>
    <s v="Jomarys"/>
    <s v="BECK"/>
    <n v="20"/>
    <n v="0"/>
    <n v="0"/>
    <n v="0"/>
    <n v="3"/>
    <n v="8"/>
    <n v="1"/>
    <n v="2"/>
    <n v="0"/>
    <n v="0"/>
    <n v="0"/>
    <n v="2"/>
    <n v="591"/>
    <x v="12"/>
  </r>
  <r>
    <n v="15115514"/>
    <n v="510"/>
    <s v="Miracle"/>
    <s v="Julimar"/>
    <s v="LAMBERT"/>
    <n v="93"/>
    <n v="1"/>
    <n v="19"/>
    <n v="77519171.599999994"/>
    <n v="1"/>
    <n v="3"/>
    <n v="1"/>
    <n v="7"/>
    <n v="2214833.4742857143"/>
    <n v="885933.38971428573"/>
    <n v="15356178.755047619"/>
    <n v="1"/>
    <n v="589"/>
    <x v="0"/>
  </r>
  <r>
    <n v="48038097"/>
    <n v="510"/>
    <s v="Rachel"/>
    <s v="Kamila"/>
    <s v="MIRANDA"/>
    <n v="55"/>
    <n v="1"/>
    <n v="14"/>
    <n v="3371548.6"/>
    <n v="5"/>
    <n v="8"/>
    <n v="1"/>
    <n v="2"/>
    <n v="56192.476666666669"/>
    <n v="54506.702366666672"/>
    <n v="18168.900788888892"/>
    <n v="11"/>
    <n v="782"/>
    <x v="4"/>
  </r>
  <r>
    <n v="31174108"/>
    <n v="510"/>
    <s v="Shania"/>
    <s v="Kasandra"/>
    <s v="BYRD"/>
    <n v="59"/>
    <n v="0"/>
    <n v="9"/>
    <n v="11782323.9"/>
    <n v="7"/>
    <n v="3"/>
    <n v="1"/>
    <n v="3"/>
    <n v="302110.86923076923"/>
    <n v="90633.260769230765"/>
    <n v="2507520.2146153841"/>
    <n v="0"/>
    <n v="404"/>
    <x v="7"/>
  </r>
  <r>
    <n v="80664345"/>
    <n v="510"/>
    <s v="Alyssa"/>
    <s v="Kassandra"/>
    <s v="CRAIG"/>
    <n v="26"/>
    <n v="1"/>
    <n v="14"/>
    <n v="80010299.599999994"/>
    <n v="7"/>
    <n v="8"/>
    <n v="0"/>
    <n v="2"/>
    <n v="2353244.1058823527"/>
    <n v="1647270.8741176468"/>
    <n v="54359938.845882349"/>
    <n v="12"/>
    <n v="315"/>
    <x v="11"/>
  </r>
  <r>
    <n v="49850878"/>
    <n v="510"/>
    <s v="Amanda"/>
    <s v="Kathleen"/>
    <s v="AYALA"/>
    <n v="75"/>
    <n v="1"/>
    <n v="7"/>
    <n v="27342866.600000001"/>
    <n v="3"/>
    <n v="11"/>
    <n v="1"/>
    <n v="6"/>
    <n v="738996.3945945946"/>
    <n v="650316.82724324323"/>
    <n v="9754752.4086486492"/>
    <n v="7"/>
    <n v="393"/>
    <x v="12"/>
  </r>
  <r>
    <n v="39110897"/>
    <n v="510"/>
    <s v="Christine"/>
    <s v="Kayla"/>
    <s v="LOWE"/>
    <n v="23"/>
    <n v="0"/>
    <n v="25"/>
    <n v="96929925"/>
    <n v="4"/>
    <n v="1"/>
    <n v="1"/>
    <n v="4"/>
    <n v="2364144.512195122"/>
    <n v="2151371.5060975612"/>
    <n v="32270572.591463417"/>
    <n v="12"/>
    <n v="595"/>
    <x v="0"/>
  </r>
  <r>
    <n v="57975469"/>
    <n v="510"/>
    <s v="Diana"/>
    <s v="Kristina"/>
    <s v="FRAZIER"/>
    <n v="33"/>
    <n v="1"/>
    <n v="23"/>
    <n v="34672244.700000003"/>
    <e v="#N/A"/>
    <n v="2"/>
    <n v="1"/>
    <n v="7"/>
    <n v="608284.99473684211"/>
    <n v="371053.84678947367"/>
    <n v="11997407.712859647"/>
    <n v="7"/>
    <n v="520"/>
    <x v="7"/>
  </r>
  <r>
    <n v="16472218"/>
    <n v="510"/>
    <s v="Emily"/>
    <s v="Lilliana"/>
    <s v="POWERS"/>
    <n v="89"/>
    <n v="1"/>
    <n v="11"/>
    <n v="73153391.299999997"/>
    <n v="1"/>
    <n v="8"/>
    <n v="0"/>
    <n v="3"/>
    <n v="1492926.3530612243"/>
    <n v="1328704.4542244896"/>
    <n v="32110357.643758502"/>
    <n v="12"/>
    <n v="780"/>
    <x v="11"/>
  </r>
  <r>
    <n v="64226951"/>
    <n v="510"/>
    <s v="Faith"/>
    <s v="Linda"/>
    <s v="NEAL"/>
    <n v="67"/>
    <n v="1"/>
    <n v="16"/>
    <n v="34309852.799999997"/>
    <n v="5"/>
    <n v="6"/>
    <n v="1"/>
    <n v="8"/>
    <n v="1039692.509090909"/>
    <n v="426273.92872727267"/>
    <n v="71045.654787878782"/>
    <n v="6"/>
    <n v="309"/>
    <x v="6"/>
  </r>
  <r>
    <n v="72879365"/>
    <n v="510"/>
    <s v="Gabriella"/>
    <s v="Lisbeth"/>
    <s v="LEONARD"/>
    <n v="88"/>
    <n v="0"/>
    <n v="2"/>
    <n v="1329508.2"/>
    <n v="4"/>
    <n v="5"/>
    <n v="0"/>
    <n v="2"/>
    <n v="28902.352173913041"/>
    <n v="20809.693565217389"/>
    <n v="194223.80660869562"/>
    <n v="14"/>
    <n v="640"/>
    <x v="9"/>
  </r>
  <r>
    <n v="37949110"/>
    <n v="510"/>
    <s v="Jade"/>
    <s v="Mara"/>
    <s v="GREGORY"/>
    <n v="37"/>
    <n v="0"/>
    <n v="5"/>
    <n v="38662639.5"/>
    <n v="3"/>
    <n v="3"/>
    <n v="1"/>
    <n v="3"/>
    <n v="991349.73076923075"/>
    <n v="693944.8115384616"/>
    <n v="1387889.6230769232"/>
    <n v="11"/>
    <n v="593"/>
    <x v="12"/>
  </r>
  <r>
    <n v="75926962"/>
    <n v="510"/>
    <s v="June"/>
    <s v="Nahomy"/>
    <s v="CARRILLO"/>
    <n v="61"/>
    <n v="0"/>
    <n v="20"/>
    <n v="90974472"/>
    <n v="1"/>
    <n v="3"/>
    <n v="0"/>
    <n v="3"/>
    <n v="1819489.44"/>
    <n v="1291837.5023999999"/>
    <n v="7105106.263199999"/>
    <n v="11"/>
    <n v="584"/>
    <x v="3"/>
  </r>
  <r>
    <n v="36510680"/>
    <n v="510"/>
    <s v="Kaitlyn"/>
    <s v="Naiomi"/>
    <s v="SUTTON"/>
    <n v="33"/>
    <n v="0"/>
    <n v="18"/>
    <n v="22697591.399999999"/>
    <n v="5"/>
    <n v="3"/>
    <n v="1"/>
    <n v="2"/>
    <n v="378293.19"/>
    <n v="215627.11830000003"/>
    <n v="1904706.2116500002"/>
    <n v="9"/>
    <n v="612"/>
    <x v="12"/>
  </r>
  <r>
    <n v="25840532"/>
    <n v="510"/>
    <s v="Kiara"/>
    <s v="Nancy"/>
    <s v="FLEMING"/>
    <n v="33"/>
    <n v="1"/>
    <n v="9"/>
    <n v="22027523.399999999"/>
    <n v="2"/>
    <n v="10"/>
    <n v="0"/>
    <n v="2"/>
    <n v="431912.22352941171"/>
    <n v="384401.87894117646"/>
    <n v="1025071.6771764704"/>
    <n v="7"/>
    <n v="744"/>
    <x v="12"/>
  </r>
  <r>
    <n v="26644552"/>
    <n v="510"/>
    <s v="Makayla"/>
    <s v="Nashaliz"/>
    <s v="RHODES"/>
    <n v="57"/>
    <n v="0"/>
    <n v="9"/>
    <n v="19433312.100000001"/>
    <n v="4"/>
    <n v="4"/>
    <n v="1"/>
    <n v="7"/>
    <n v="626881.035483871"/>
    <n v="351053.37987096776"/>
    <n v="9770985.7397419363"/>
    <n v="14"/>
    <n v="597"/>
    <x v="15"/>
  </r>
  <r>
    <n v="97151423"/>
    <n v="510"/>
    <s v="Sophia"/>
    <s v="Nicolle"/>
    <s v="SHELTON"/>
    <n v="47"/>
    <n v="0"/>
    <n v="7"/>
    <n v="55139037.799999997"/>
    <n v="1"/>
    <n v="3"/>
    <n v="0"/>
    <n v="1"/>
    <n v="1198674.7347826087"/>
    <n v="946953.04047826084"/>
    <n v="20043839.356789853"/>
    <n v="11"/>
    <n v="501"/>
    <x v="4"/>
  </r>
  <r>
    <n v="37695258"/>
    <n v="510"/>
    <s v="Veronica"/>
    <s v="Paloma"/>
    <s v="SCHWARTZ"/>
    <n v="57"/>
    <n v="1"/>
    <n v="1"/>
    <n v="4916490"/>
    <n v="2"/>
    <n v="8"/>
    <n v="1"/>
    <n v="7"/>
    <n v="163883"/>
    <n v="114718.1"/>
    <n v="3116508.3833333338"/>
    <n v="13"/>
    <n v="453"/>
    <x v="7"/>
  </r>
  <r>
    <n v="97440171"/>
    <n v="510"/>
    <s v="Amy"/>
    <s v="Rosemary"/>
    <s v="NORRIS"/>
    <n v="19"/>
    <n v="1"/>
    <n v="6"/>
    <n v="36341427.600000001"/>
    <n v="4"/>
    <n v="9"/>
    <n v="0"/>
    <n v="1"/>
    <n v="1211380.9200000002"/>
    <n v="981218.54520000005"/>
    <n v="23385708.660600003"/>
    <n v="0"/>
    <n v="550"/>
    <x v="7"/>
  </r>
  <r>
    <n v="74353526"/>
    <n v="510"/>
    <s v="Chelsea"/>
    <s v="Sarai"/>
    <s v="JENNINGS"/>
    <n v="24"/>
    <n v="0"/>
    <n v="9"/>
    <n v="36731607.299999997"/>
    <n v="1"/>
    <n v="10"/>
    <n v="0"/>
    <n v="2"/>
    <n v="706377.0634615384"/>
    <n v="211913.11903846153"/>
    <n v="6145480.4521153839"/>
    <n v="15"/>
    <n v="653"/>
    <x v="0"/>
  </r>
  <r>
    <n v="66732980"/>
    <n v="510"/>
    <s v="Chloe"/>
    <s v="Sharlene"/>
    <s v="WATTS"/>
    <n v="64"/>
    <n v="1"/>
    <n v="6"/>
    <n v="31747582.800000001"/>
    <n v="6"/>
    <n v="6"/>
    <n v="1"/>
    <n v="4"/>
    <n v="661407.97499999998"/>
    <n v="264563.19"/>
    <n v="5511733.125"/>
    <n v="2"/>
    <n v="627"/>
    <x v="10"/>
  </r>
  <r>
    <n v="27615271"/>
    <n v="510"/>
    <s v="Crystal"/>
    <s v="Taina"/>
    <s v="DURAN"/>
    <n v="39"/>
    <n v="0"/>
    <n v="15"/>
    <n v="21776982"/>
    <n v="3"/>
    <n v="6"/>
    <n v="1"/>
    <n v="5"/>
    <n v="403277.44444444444"/>
    <n v="229868.14333333331"/>
    <n v="7164223.8005555542"/>
    <n v="11"/>
    <n v="781"/>
    <x v="9"/>
  </r>
  <r>
    <n v="37348040"/>
    <n v="510"/>
    <s v="Danielle"/>
    <s v="Yamilex"/>
    <s v="WALTERS"/>
    <n v="23"/>
    <n v="0"/>
    <n v="21"/>
    <n v="54725634.600000001"/>
    <n v="1"/>
    <n v="4"/>
    <n v="1"/>
    <n v="7"/>
    <n v="1052416.05"/>
    <n v="442014.74100000004"/>
    <n v="13628787.8475"/>
    <n v="13"/>
    <n v="359"/>
    <x v="5"/>
  </r>
  <r>
    <n v="93068628"/>
    <n v="510"/>
    <s v="Gabrielle"/>
    <s v="Yuliana"/>
    <s v="COHEN"/>
    <n v="82"/>
    <n v="1"/>
    <n v="3"/>
    <n v="11119017.9"/>
    <n v="6"/>
    <n v="1"/>
    <n v="1"/>
    <n v="6"/>
    <n v="347469.30937500001"/>
    <n v="218905.66490625002"/>
    <n v="3137647.8636562503"/>
    <n v="8"/>
    <n v="333"/>
    <x v="11"/>
  </r>
  <r>
    <n v="31219179"/>
    <n v="510"/>
    <s v="Hailey"/>
    <s v="Adianez"/>
    <s v="MCDANIEL"/>
    <n v="52"/>
    <n v="1"/>
    <n v="7"/>
    <n v="1710734.2"/>
    <n v="3"/>
    <n v="7"/>
    <n v="1"/>
    <n v="2"/>
    <n v="37189.873913043477"/>
    <n v="15991.645782608695"/>
    <n v="167912.28071739129"/>
    <n v="6"/>
    <n v="753"/>
    <x v="15"/>
  </r>
  <r>
    <n v="25515725"/>
    <n v="510"/>
    <s v="Isabella"/>
    <s v="Alba"/>
    <s v="MORAN"/>
    <n v="85"/>
    <n v="1"/>
    <n v="26"/>
    <n v="126885116.8"/>
    <n v="2"/>
    <n v="9"/>
    <n v="1"/>
    <n v="3"/>
    <n v="2950816.6697674417"/>
    <n v="1416392.001488372"/>
    <n v="44852413.38046512"/>
    <n v="4"/>
    <n v="334"/>
    <x v="15"/>
  </r>
  <r>
    <n v="54715422"/>
    <n v="510"/>
    <s v="Katrina"/>
    <s v="Alison"/>
    <s v="PARKS"/>
    <n v="62"/>
    <n v="0"/>
    <n v="24"/>
    <n v="80386476"/>
    <n v="3"/>
    <n v="10"/>
    <n v="1"/>
    <n v="2"/>
    <n v="1461572.290909091"/>
    <n v="876943.37454545463"/>
    <n v="5992446.3927272735"/>
    <n v="15"/>
    <n v="702"/>
    <x v="15"/>
  </r>
  <r>
    <n v="99320037"/>
    <n v="510"/>
    <s v="Kimberly"/>
    <s v="Alyssa"/>
    <s v="STEELE"/>
    <n v="32"/>
    <n v="0"/>
    <n v="25"/>
    <n v="33135367.5"/>
    <n v="5"/>
    <n v="5"/>
    <n v="1"/>
    <n v="2"/>
    <n v="946724.78571428568"/>
    <n v="937257.53785714286"/>
    <n v="15308539.785"/>
    <n v="13"/>
    <n v="536"/>
    <x v="14"/>
  </r>
  <r>
    <n v="99590545"/>
    <n v="510"/>
    <s v="Kristen"/>
    <s v="Angeles"/>
    <s v="VAUGHN"/>
    <n v="40"/>
    <n v="0"/>
    <n v="7"/>
    <n v="5480531"/>
    <n v="1"/>
    <n v="10"/>
    <n v="0"/>
    <n v="2"/>
    <n v="99646.018181818188"/>
    <n v="47830.088727272727"/>
    <n v="1084148.6778181819"/>
    <n v="13"/>
    <n v="367"/>
    <x v="8"/>
  </r>
  <r>
    <n v="24024380"/>
    <n v="510"/>
    <s v="Maria"/>
    <s v="Angeli"/>
    <s v="BECKER"/>
    <n v="75"/>
    <n v="0"/>
    <n v="12"/>
    <n v="7252680"/>
    <n v="2"/>
    <n v="8"/>
    <n v="1"/>
    <n v="5"/>
    <n v="226646.25"/>
    <n v="181317"/>
    <n v="4623583.5"/>
    <n v="12"/>
    <n v="629"/>
    <x v="11"/>
  </r>
  <r>
    <n v="70960409"/>
    <n v="510"/>
    <s v="Naomi"/>
    <s v="Anna"/>
    <s v="HOLT"/>
    <n v="47"/>
    <n v="0"/>
    <n v="21"/>
    <n v="79860070.5"/>
    <n v="6"/>
    <n v="9"/>
    <n v="1"/>
    <n v="8"/>
    <n v="1947806.5975609757"/>
    <n v="701210.37512195122"/>
    <n v="2921709.8963414636"/>
    <n v="10"/>
    <n v="453"/>
    <x v="3"/>
  </r>
  <r>
    <n v="77597159"/>
    <n v="510"/>
    <s v="Olivia"/>
    <s v="Annette"/>
    <s v="DELEON"/>
    <n v="90"/>
    <n v="1"/>
    <n v="7"/>
    <n v="10769410.4"/>
    <n v="3"/>
    <n v="9"/>
    <n v="0"/>
    <n v="1"/>
    <n v="203196.42264150945"/>
    <n v="148333.3885283019"/>
    <n v="2472223.1421383652"/>
    <n v="4"/>
    <n v="446"/>
    <x v="13"/>
  </r>
  <r>
    <n v="19158662"/>
    <n v="510"/>
    <s v="Raina"/>
    <s v="Aysha"/>
    <s v="BARKER"/>
    <n v="35"/>
    <n v="0"/>
    <n v="20"/>
    <n v="146333746"/>
    <e v="#N/A"/>
    <n v="4"/>
    <n v="1"/>
    <n v="2"/>
    <n v="3569115.7560975607"/>
    <n v="1070734.7268292683"/>
    <n v="21771606.112195123"/>
    <n v="9"/>
    <n v="762"/>
    <x v="14"/>
  </r>
  <r>
    <n v="14980529"/>
    <n v="510"/>
    <s v="Rebecca"/>
    <s v="Betsy"/>
    <s v="TERRY"/>
    <n v="35"/>
    <n v="0"/>
    <n v="1"/>
    <n v="521348.4"/>
    <n v="3"/>
    <n v="2"/>
    <n v="1"/>
    <n v="6"/>
    <n v="10025.93076923077"/>
    <n v="3509.0757692307693"/>
    <n v="61993.67192307693"/>
    <n v="13"/>
    <n v="522"/>
    <x v="5"/>
  </r>
  <r>
    <n v="43778076"/>
    <n v="510"/>
    <s v="Trinity"/>
    <s v="Chantal"/>
    <s v="HALE"/>
    <n v="29"/>
    <n v="1"/>
    <n v="10"/>
    <n v="21084766"/>
    <n v="1"/>
    <n v="5"/>
    <n v="0"/>
    <n v="2"/>
    <n v="383359.38181818184"/>
    <n v="291353.13018181821"/>
    <n v="6312651.1539393952"/>
    <n v="0"/>
    <n v="628"/>
    <x v="6"/>
  </r>
  <r>
    <n v="35434979"/>
    <n v="510"/>
    <s v="Zoe"/>
    <s v="Charlotte"/>
    <s v="LEON"/>
    <n v="71"/>
    <n v="0"/>
    <n v="9"/>
    <n v="4964435.0999999996"/>
    <n v="4"/>
    <n v="2"/>
    <n v="1"/>
    <n v="4"/>
    <n v="95469.905769230769"/>
    <n v="35323.865134615386"/>
    <n v="406224.44904807693"/>
    <n v="9"/>
    <n v="748"/>
    <x v="15"/>
  </r>
  <r>
    <n v="39685606"/>
    <n v="510"/>
    <s v="Ashley"/>
    <s v="Daneishalys"/>
    <s v="HAIL"/>
    <n v="25"/>
    <n v="1"/>
    <n v="15"/>
    <n v="13032555"/>
    <n v="3"/>
    <n v="5"/>
    <n v="1"/>
    <n v="5"/>
    <n v="232724.19642857142"/>
    <n v="221087.98660714284"/>
    <n v="479023.97098214278"/>
    <n v="14"/>
    <n v="782"/>
    <x v="6"/>
  </r>
  <r>
    <n v="47541604"/>
    <n v="510"/>
    <s v="Hannah"/>
    <s v="Edith"/>
    <s v="BENSON"/>
    <n v="92"/>
    <n v="1"/>
    <n v="24"/>
    <n v="10883832"/>
    <n v="4"/>
    <n v="4"/>
    <n v="1"/>
    <n v="2"/>
    <n v="310966.62857142859"/>
    <n v="310966.62857142859"/>
    <n v="725588.80000000016"/>
    <n v="15"/>
    <n v="783"/>
    <x v="9"/>
  </r>
  <r>
    <n v="88828544"/>
    <n v="510"/>
    <s v="Isabella"/>
    <s v="Gladys"/>
    <s v="HAYNES"/>
    <n v="27"/>
    <n v="0"/>
    <n v="5"/>
    <n v="29052420"/>
    <n v="2"/>
    <n v="7"/>
    <n v="1"/>
    <n v="2"/>
    <n v="726310.5"/>
    <n v="348629.04"/>
    <n v="929677.44"/>
    <n v="11"/>
    <n v="683"/>
    <x v="4"/>
  </r>
  <r>
    <n v="99223698"/>
    <n v="510"/>
    <s v="Jasmine"/>
    <s v="Glorianne"/>
    <s v="HORTON"/>
    <n v="35"/>
    <n v="1"/>
    <n v="7"/>
    <n v="29156603.699999999"/>
    <n v="5"/>
    <n v="5"/>
    <n v="0"/>
    <n v="1"/>
    <n v="711136.67560975603"/>
    <n v="448016.10563414631"/>
    <n v="8512306.0070487801"/>
    <n v="9"/>
    <n v="677"/>
    <x v="2"/>
  </r>
  <r>
    <n v="46649726"/>
    <n v="510"/>
    <s v="Maria"/>
    <s v="Greysha"/>
    <s v="MILES"/>
    <n v="37"/>
    <n v="0"/>
    <n v="3"/>
    <n v="20679527.699999999"/>
    <n v="5"/>
    <n v="2"/>
    <n v="1"/>
    <n v="4"/>
    <n v="469989.26590909087"/>
    <n v="427690.23197727272"/>
    <n v="6130226.6583409095"/>
    <n v="12"/>
    <n v="387"/>
    <x v="12"/>
  </r>
  <r>
    <n v="99860309"/>
    <n v="510"/>
    <s v="Chloe"/>
    <s v="Hilary"/>
    <s v="LYONS"/>
    <n v="50"/>
    <n v="1"/>
    <n v="7"/>
    <n v="33144820.800000001"/>
    <n v="3"/>
    <n v="8"/>
    <n v="1"/>
    <n v="6"/>
    <n v="649898.44705882354"/>
    <n v="467926.88188235299"/>
    <n v="12166098.928941179"/>
    <n v="0"/>
    <n v="322"/>
    <x v="12"/>
  </r>
  <r>
    <n v="87564520"/>
    <n v="510"/>
    <s v="Christina"/>
    <s v="Iliana"/>
    <s v="PHAM"/>
    <n v="22"/>
    <n v="1"/>
    <n v="9"/>
    <n v="62151858.899999999"/>
    <n v="4"/>
    <n v="11"/>
    <n v="1"/>
    <n v="2"/>
    <n v="1775767.3971428571"/>
    <n v="1669221.3533142856"/>
    <n v="48407419.246114284"/>
    <n v="3"/>
    <n v="440"/>
    <x v="15"/>
  </r>
  <r>
    <n v="35615390"/>
    <n v="510"/>
    <s v="Brianna"/>
    <s v="Isis"/>
    <s v="GRAVES"/>
    <n v="72"/>
    <n v="0"/>
    <n v="0"/>
    <n v="0"/>
    <n v="3"/>
    <n v="12"/>
    <n v="1"/>
    <n v="8"/>
    <n v="0"/>
    <n v="0"/>
    <n v="0"/>
    <n v="12"/>
    <n v="439"/>
    <x v="3"/>
  </r>
  <r>
    <n v="39678450"/>
    <n v="510"/>
    <s v="Angelina"/>
    <s v="Janelys"/>
    <s v="BUSH"/>
    <n v="68"/>
    <n v="0"/>
    <n v="24"/>
    <n v="133822982.40000001"/>
    <n v="2"/>
    <n v="12"/>
    <n v="0"/>
    <n v="3"/>
    <n v="2268186.1423728815"/>
    <n v="1134093.0711864408"/>
    <n v="5103418.8203389831"/>
    <n v="13"/>
    <n v="658"/>
    <x v="9"/>
  </r>
  <r>
    <n v="38463962"/>
    <n v="510"/>
    <s v="Gabrielle"/>
    <s v="Joanne"/>
    <s v="THORNTON"/>
    <n v="58"/>
    <n v="0"/>
    <n v="25"/>
    <n v="149358472.5"/>
    <n v="2"/>
    <n v="1"/>
    <n v="1"/>
    <n v="7"/>
    <n v="4267384.9285714282"/>
    <n v="4096689.5314285709"/>
    <n v="10924505.417142857"/>
    <n v="1"/>
    <n v="699"/>
    <x v="7"/>
  </r>
  <r>
    <n v="89825125"/>
    <n v="510"/>
    <s v="Jessica"/>
    <s v="Joely"/>
    <s v="WOLFE"/>
    <n v="63"/>
    <n v="1"/>
    <n v="16"/>
    <n v="57433344"/>
    <n v="7"/>
    <n v="6"/>
    <n v="0"/>
    <n v="2"/>
    <n v="1511403.7894736843"/>
    <n v="1224237.0694736843"/>
    <n v="15711042.391578948"/>
    <n v="7"/>
    <n v="796"/>
    <x v="14"/>
  </r>
  <r>
    <n v="44380500"/>
    <n v="510"/>
    <s v="Samantha"/>
    <s v="Joseline"/>
    <s v="WARNER"/>
    <n v="60"/>
    <n v="1"/>
    <n v="27"/>
    <n v="50482485.899999999"/>
    <n v="5"/>
    <n v="4"/>
    <n v="0"/>
    <n v="3"/>
    <n v="855635.35423728812"/>
    <n v="607501.10150847456"/>
    <n v="18630033.779593218"/>
    <n v="15"/>
    <n v="609"/>
    <x v="12"/>
  </r>
  <r>
    <n v="98734855"/>
    <n v="510"/>
    <s v="Alyssa"/>
    <s v="Julisa"/>
    <s v="CABRERA"/>
    <n v="84"/>
    <n v="1"/>
    <n v="25"/>
    <n v="80536475"/>
    <n v="5"/>
    <n v="9"/>
    <n v="1"/>
    <n v="2"/>
    <n v="2119380.9210526315"/>
    <n v="1907442.8289473683"/>
    <n v="21935592.532894734"/>
    <n v="3"/>
    <n v="642"/>
    <x v="5"/>
  </r>
  <r>
    <n v="38722198"/>
    <n v="510"/>
    <s v="Elizabeth"/>
    <s v="Karolina"/>
    <s v="MCKINNEY"/>
    <n v="29"/>
    <n v="0"/>
    <n v="13"/>
    <n v="73675641"/>
    <n v="1"/>
    <n v="5"/>
    <n v="1"/>
    <n v="1"/>
    <n v="1796966.8536585367"/>
    <n v="575029.39317073172"/>
    <n v="16963367.098536585"/>
    <n v="13"/>
    <n v="538"/>
    <x v="11"/>
  </r>
  <r>
    <n v="38117614"/>
    <n v="510"/>
    <s v="Hope"/>
    <s v="Keishly"/>
    <s v="MANN"/>
    <n v="57"/>
    <n v="1"/>
    <n v="13"/>
    <n v="67889409.900000006"/>
    <n v="5"/>
    <n v="5"/>
    <n v="0"/>
    <n v="3"/>
    <n v="2262980.33"/>
    <n v="1063600.7551"/>
    <n v="16840345.289083332"/>
    <n v="7"/>
    <n v="527"/>
    <x v="10"/>
  </r>
  <r>
    <n v="98989799"/>
    <n v="510"/>
    <s v="Julia"/>
    <s v="Kiarelys"/>
    <s v="ZIMMERMAN"/>
    <n v="40"/>
    <n v="0"/>
    <n v="9"/>
    <n v="1700613.9"/>
    <n v="3"/>
    <n v="10"/>
    <n v="0"/>
    <n v="2"/>
    <n v="34706.406122448978"/>
    <n v="30541.637387755098"/>
    <n v="554839.74587755091"/>
    <n v="1"/>
    <n v="786"/>
    <x v="7"/>
  </r>
  <r>
    <n v="27800617"/>
    <n v="510"/>
    <s v="Michelle"/>
    <s v="Leysha"/>
    <s v="DAWSON"/>
    <n v="18"/>
    <n v="0"/>
    <n v="22"/>
    <n v="55635822"/>
    <n v="2"/>
    <n v="9"/>
    <n v="0"/>
    <n v="2"/>
    <n v="1069919.6538461538"/>
    <n v="320975.89615384612"/>
    <n v="5670574.1653846148"/>
    <n v="8"/>
    <n v="613"/>
    <x v="5"/>
  </r>
  <r>
    <n v="57632307"/>
    <n v="510"/>
    <s v="Aaliyah"/>
    <s v="Mariangelie"/>
    <s v="LARA"/>
    <n v="63"/>
    <n v="0"/>
    <n v="10"/>
    <n v="35793604"/>
    <n v="2"/>
    <n v="5"/>
    <n v="1"/>
    <n v="2"/>
    <n v="1154632.3870967743"/>
    <n v="773603.6993548387"/>
    <n v="19855828.283440858"/>
    <n v="4"/>
    <n v="356"/>
    <x v="2"/>
  </r>
  <r>
    <n v="97585420"/>
    <n v="510"/>
    <s v="Alana"/>
    <s v="Mariliana"/>
    <s v="FLETCHER"/>
    <n v="43"/>
    <n v="1"/>
    <n v="8"/>
    <n v="34348012"/>
    <n v="2"/>
    <n v="5"/>
    <n v="0"/>
    <n v="1"/>
    <n v="1073375.375"/>
    <n v="601090.21"/>
    <n v="13624711.426666666"/>
    <n v="14"/>
    <n v="387"/>
    <x v="8"/>
  </r>
  <r>
    <n v="88530907"/>
    <n v="510"/>
    <s v="Alexis"/>
    <s v="Marisabel"/>
    <s v="PAGE"/>
    <n v="44"/>
    <n v="0"/>
    <n v="15"/>
    <n v="98743663.5"/>
    <n v="2"/>
    <n v="9"/>
    <n v="1"/>
    <n v="1"/>
    <n v="2296364.2674418604"/>
    <n v="1745236.8432558139"/>
    <n v="47703140.382325582"/>
    <n v="10"/>
    <n v="524"/>
    <x v="11"/>
  </r>
  <r>
    <n v="38115378"/>
    <n v="510"/>
    <s v="Caroline"/>
    <s v="Marisol"/>
    <s v="MCCARTHY"/>
    <n v="52"/>
    <n v="0"/>
    <n v="10"/>
    <n v="53885807"/>
    <n v="2"/>
    <n v="6"/>
    <n v="0"/>
    <n v="3"/>
    <n v="1539594.4857142856"/>
    <n v="538858.06999999995"/>
    <n v="14100119.498333333"/>
    <n v="6"/>
    <n v="325"/>
    <x v="6"/>
  </r>
  <r>
    <n v="38707438"/>
    <n v="510"/>
    <s v="Emma"/>
    <s v="Nashally"/>
    <s v="LOVE"/>
    <n v="62"/>
    <n v="1"/>
    <n v="23"/>
    <n v="38900709.600000001"/>
    <e v="#N/A"/>
    <n v="4"/>
    <n v="1"/>
    <n v="5"/>
    <n v="748090.5692307693"/>
    <n v="718166.94646153855"/>
    <n v="7899836.4110769238"/>
    <n v="6"/>
    <n v="700"/>
    <x v="2"/>
  </r>
  <r>
    <n v="92886898"/>
    <n v="510"/>
    <s v="Faith"/>
    <s v="Olga"/>
    <s v="ROBLES"/>
    <n v="25"/>
    <n v="1"/>
    <n v="1"/>
    <n v="84623.9"/>
    <n v="1"/>
    <n v="11"/>
    <n v="1"/>
    <n v="2"/>
    <n v="2014.8547619047617"/>
    <n v="1067.8730238095238"/>
    <n v="29900.444666666666"/>
    <n v="13"/>
    <n v="369"/>
    <x v="11"/>
  </r>
  <r>
    <n v="39351414"/>
    <n v="510"/>
    <s v="Madison"/>
    <s v="Reina"/>
    <s v="CERVANTES"/>
    <n v="37"/>
    <n v="0"/>
    <n v="12"/>
    <n v="7602766.7999999998"/>
    <n v="2"/>
    <n v="2"/>
    <n v="1"/>
    <n v="8"/>
    <n v="131082.18620689656"/>
    <n v="82581.777310344827"/>
    <n v="2642616.873931034"/>
    <n v="3"/>
    <n v="563"/>
    <x v="13"/>
  </r>
  <r>
    <n v="52271345"/>
    <n v="510"/>
    <s v="Nicole"/>
    <s v="Sasha"/>
    <s v="SOLIS"/>
    <n v="48"/>
    <n v="0"/>
    <n v="14"/>
    <n v="80626245"/>
    <n v="4"/>
    <n v="4"/>
    <n v="0"/>
    <n v="2"/>
    <n v="2303607"/>
    <n v="1635560.97"/>
    <n v="25623788.530000001"/>
    <n v="5"/>
    <n v="781"/>
    <x v="13"/>
  </r>
  <r>
    <n v="94061498"/>
    <n v="510"/>
    <s v="Olivia"/>
    <s v="Sol"/>
    <s v="ERICKSON"/>
    <n v="74"/>
    <n v="1"/>
    <n v="16"/>
    <n v="88459953.599999994"/>
    <n v="3"/>
    <n v="4"/>
    <n v="1"/>
    <n v="8"/>
    <n v="2457220.9333333331"/>
    <n v="1154893.8386666665"/>
    <n v="12511349.918888889"/>
    <n v="3"/>
    <n v="643"/>
    <x v="3"/>
  </r>
  <r>
    <n v="16976849"/>
    <n v="510"/>
    <s v="Princess"/>
    <s v="Sophia"/>
    <s v="REEVES"/>
    <n v="69"/>
    <n v="1"/>
    <n v="16"/>
    <n v="117722804.8"/>
    <n v="2"/>
    <n v="7"/>
    <n v="1"/>
    <n v="6"/>
    <n v="3797509.8322580643"/>
    <n v="2620281.7842580643"/>
    <n v="17905258.859096777"/>
    <n v="6"/>
    <n v="412"/>
    <x v="5"/>
  </r>
  <r>
    <n v="42083192"/>
    <n v="510"/>
    <s v="Rachel"/>
    <s v="Teresa"/>
    <s v="CHANG"/>
    <n v="81"/>
    <n v="1"/>
    <n v="23"/>
    <n v="65688220.799999997"/>
    <n v="2"/>
    <n v="4"/>
    <n v="1"/>
    <n v="6"/>
    <n v="1194331.2872727271"/>
    <n v="919635.09119999991"/>
    <n v="14867433.974400001"/>
    <n v="14"/>
    <n v="545"/>
    <x v="15"/>
  </r>
  <r>
    <n v="97462279"/>
    <n v="510"/>
    <s v="Sierra"/>
    <s v="Tiara"/>
    <s v="KLEIN"/>
    <n v="68"/>
    <n v="0"/>
    <n v="15"/>
    <n v="79497303"/>
    <n v="1"/>
    <n v="2"/>
    <n v="1"/>
    <n v="3"/>
    <n v="1499949.1132075472"/>
    <n v="914968.95905660372"/>
    <n v="10064658.54962264"/>
    <n v="15"/>
    <n v="608"/>
    <x v="13"/>
  </r>
  <r>
    <n v="15800395"/>
    <n v="510"/>
    <s v="Stephanie"/>
    <s v="Yaira"/>
    <s v="SALINAS"/>
    <n v="50"/>
    <n v="0"/>
    <n v="26"/>
    <n v="120433612"/>
    <n v="4"/>
    <n v="3"/>
    <n v="1"/>
    <n v="1"/>
    <n v="2361443.3725490198"/>
    <n v="1629395.9270588236"/>
    <n v="33131050.51686275"/>
    <n v="9"/>
    <n v="634"/>
    <x v="0"/>
  </r>
  <r>
    <n v="74471163"/>
    <n v="510"/>
    <s v="Victoria"/>
    <s v="Yamilka"/>
    <s v="FUENTES"/>
    <n v="62"/>
    <n v="0"/>
    <n v="18"/>
    <n v="7763270.4000000004"/>
    <n v="2"/>
    <n v="6"/>
    <n v="1"/>
    <n v="6"/>
    <n v="131580.85423728815"/>
    <n v="65790.427118644075"/>
    <n v="449567.91864406777"/>
    <n v="0"/>
    <n v="516"/>
    <x v="10"/>
  </r>
  <r>
    <n v="84682385"/>
    <n v="510"/>
    <s v="Alexandra"/>
    <s v="Zulimar"/>
    <s v="BALDWIN"/>
    <n v="37"/>
    <n v="0"/>
    <n v="1"/>
    <n v="5109867.2"/>
    <n v="3"/>
    <n v="4"/>
    <n v="1"/>
    <n v="8"/>
    <n v="94627.170370370368"/>
    <n v="71916.64948148148"/>
    <n v="1390388.5566419754"/>
    <n v="11"/>
    <n v="797"/>
    <x v="5"/>
  </r>
  <r>
    <n v="56237095"/>
    <n v="510"/>
    <s v="Amaya"/>
    <s v="Abneris"/>
    <s v="DANIEL"/>
    <n v="81"/>
    <n v="0"/>
    <n v="15"/>
    <n v="1081054.5"/>
    <n v="4"/>
    <n v="10"/>
    <n v="1"/>
    <n v="1"/>
    <n v="20019.527777777777"/>
    <n v="9208.9827777777773"/>
    <n v="30696.609259259258"/>
    <n v="13"/>
    <n v="477"/>
    <x v="11"/>
  </r>
  <r>
    <n v="81179423"/>
    <n v="510"/>
    <s v="Amber"/>
    <s v="Aileen"/>
    <s v="SIMON"/>
    <n v="65"/>
    <n v="0"/>
    <n v="14"/>
    <n v="73059793.799999997"/>
    <n v="3"/>
    <n v="11"/>
    <n v="0"/>
    <n v="1"/>
    <n v="1623550.9733333332"/>
    <n v="876717.52559999982"/>
    <n v="15634795.873199997"/>
    <n v="9"/>
    <n v="547"/>
    <x v="13"/>
  </r>
  <r>
    <n v="17529118"/>
    <n v="510"/>
    <s v="Anna"/>
    <s v="Arelys"/>
    <s v="VELASQUEZ"/>
    <n v="64"/>
    <n v="1"/>
    <n v="0"/>
    <n v="0"/>
    <n v="2"/>
    <n v="6"/>
    <n v="1"/>
    <n v="6"/>
    <n v="0"/>
    <n v="0"/>
    <n v="0"/>
    <n v="7"/>
    <n v="792"/>
    <x v="5"/>
  </r>
  <r>
    <n v="97090906"/>
    <n v="510"/>
    <s v="Arianna"/>
    <s v="Arlene"/>
    <s v="HARDY"/>
    <n v="90"/>
    <n v="1"/>
    <n v="3"/>
    <n v="9223066.5"/>
    <n v="7"/>
    <n v="3"/>
    <n v="1"/>
    <n v="8"/>
    <n v="263516.1857142857"/>
    <n v="181826.16814285715"/>
    <n v="3394088.4720000005"/>
    <n v="15"/>
    <n v="551"/>
    <x v="10"/>
  </r>
  <r>
    <n v="36409791"/>
    <n v="510"/>
    <s v="Asia"/>
    <s v="Charlene"/>
    <s v="HIGGINS"/>
    <n v="59"/>
    <n v="0"/>
    <n v="20"/>
    <n v="111286368"/>
    <n v="1"/>
    <n v="7"/>
    <n v="1"/>
    <n v="1"/>
    <n v="3007739.6756756757"/>
    <n v="1082786.2832432433"/>
    <n v="16783187.39027027"/>
    <n v="3"/>
    <n v="432"/>
    <x v="14"/>
  </r>
  <r>
    <n v="76662343"/>
    <n v="510"/>
    <s v="Danielle"/>
    <s v="Daliana"/>
    <s v="AGUIRRE"/>
    <n v="62"/>
    <n v="0"/>
    <n v="17"/>
    <n v="18580170.399999999"/>
    <n v="2"/>
    <n v="4"/>
    <n v="1"/>
    <n v="5"/>
    <n v="314918.14237288135"/>
    <n v="299172.23525423725"/>
    <n v="2393377.8820338976"/>
    <n v="13"/>
    <n v="342"/>
    <x v="0"/>
  </r>
  <r>
    <n v="77397845"/>
    <n v="510"/>
    <s v="Emily"/>
    <s v="Danielys"/>
    <s v="LIN"/>
    <n v="61"/>
    <n v="1"/>
    <n v="1"/>
    <n v="7410643.5"/>
    <n v="5"/>
    <n v="8"/>
    <n v="0"/>
    <n v="2"/>
    <n v="164680.96666666667"/>
    <n v="52697.909333333337"/>
    <n v="1405277.5822222224"/>
    <n v="12"/>
    <n v="391"/>
    <x v="8"/>
  </r>
  <r>
    <n v="28592355"/>
    <n v="510"/>
    <s v="Erin"/>
    <s v="Danisha"/>
    <s v="CUMMINGS"/>
    <n v="38"/>
    <n v="1"/>
    <n v="5"/>
    <n v="12772112.5"/>
    <n v="2"/>
    <n v="3"/>
    <n v="0"/>
    <n v="2"/>
    <n v="283824.72222222225"/>
    <n v="150427.10277777779"/>
    <n v="4688311.369907408"/>
    <n v="4"/>
    <n v="415"/>
    <x v="4"/>
  </r>
  <r>
    <n v="62143642"/>
    <n v="510"/>
    <s v="Kristina"/>
    <s v="Dashira"/>
    <s v="CHANDLER"/>
    <n v="74"/>
    <n v="0"/>
    <n v="9"/>
    <n v="51739875"/>
    <n v="2"/>
    <n v="2"/>
    <n v="1"/>
    <n v="5"/>
    <n v="1293496.875"/>
    <n v="633813.46875"/>
    <n v="6338134.6875"/>
    <n v="9"/>
    <n v="790"/>
    <x v="13"/>
  </r>
  <r>
    <n v="89432669"/>
    <n v="510"/>
    <s v="Kyra"/>
    <s v="Dayna"/>
    <s v="SHARP"/>
    <n v="48"/>
    <n v="0"/>
    <n v="24"/>
    <n v="68587377.599999994"/>
    <n v="5"/>
    <n v="10"/>
    <n v="1"/>
    <n v="6"/>
    <n v="2078405.3818181816"/>
    <n v="997634.58327272709"/>
    <n v="21282871.109818179"/>
    <n v="10"/>
    <n v="416"/>
    <x v="15"/>
  </r>
  <r>
    <n v="97563810"/>
    <n v="510"/>
    <s v="Makayla"/>
    <s v="Doris"/>
    <s v="BARBER"/>
    <n v="50"/>
    <n v="1"/>
    <n v="16"/>
    <n v="109272977.59999999"/>
    <n v="2"/>
    <n v="6"/>
    <n v="1"/>
    <n v="6"/>
    <n v="1917069.7824561403"/>
    <n v="1725362.8042105264"/>
    <n v="1725362.8042105264"/>
    <n v="2"/>
    <n v="406"/>
    <x v="9"/>
  </r>
  <r>
    <n v="73894404"/>
    <n v="510"/>
    <s v="Mary"/>
    <s v="Elisa"/>
    <s v="BOWEN"/>
    <n v="63"/>
    <n v="1"/>
    <n v="6"/>
    <n v="41619861"/>
    <n v="3"/>
    <n v="12"/>
    <n v="1"/>
    <n v="3"/>
    <n v="1124861.1081081082"/>
    <n v="764905.55351351353"/>
    <n v="18357733.284324326"/>
    <n v="4"/>
    <n v="738"/>
    <x v="7"/>
  </r>
  <r>
    <n v="51008354"/>
    <n v="510"/>
    <s v="Maya"/>
    <s v="Estefany"/>
    <s v="OCHOA"/>
    <n v="27"/>
    <n v="0"/>
    <n v="8"/>
    <n v="38495344"/>
    <n v="4"/>
    <n v="2"/>
    <n v="1"/>
    <n v="7"/>
    <n v="641589.06666666665"/>
    <n v="564598.37866666669"/>
    <n v="4046288.3804444452"/>
    <n v="6"/>
    <n v="506"/>
    <x v="12"/>
  </r>
  <r>
    <n v="67035296"/>
    <n v="510"/>
    <s v="Mikayla"/>
    <s v="Fransheska"/>
    <s v="DENNIS"/>
    <n v="48"/>
    <n v="1"/>
    <n v="9"/>
    <n v="6395643"/>
    <n v="3"/>
    <n v="1"/>
    <n v="1"/>
    <n v="3"/>
    <n v="182732.65714285715"/>
    <n v="127912.86"/>
    <n v="532970.25"/>
    <n v="2"/>
    <n v="729"/>
    <x v="13"/>
  </r>
  <r>
    <n v="80873103"/>
    <n v="510"/>
    <s v="Miracle"/>
    <s v="Hannah"/>
    <s v="ROBBINS"/>
    <n v="75"/>
    <n v="1"/>
    <n v="9"/>
    <n v="24570276.300000001"/>
    <e v="#N/A"/>
    <n v="5"/>
    <n v="1"/>
    <n v="3"/>
    <n v="792589.55806451617"/>
    <n v="253628.65858064516"/>
    <n v="1352686.1790967742"/>
    <n v="3"/>
    <n v="702"/>
    <x v="7"/>
  </r>
  <r>
    <n v="58794198"/>
    <n v="510"/>
    <s v="Monica"/>
    <s v="Idalis"/>
    <s v="LIU"/>
    <n v="75"/>
    <n v="0"/>
    <n v="10"/>
    <n v="49588101"/>
    <n v="7"/>
    <n v="1"/>
    <n v="1"/>
    <n v="1"/>
    <n v="1033085.4375"/>
    <n v="805806.64124999999"/>
    <n v="3357527.671875"/>
    <n v="13"/>
    <n v="685"/>
    <x v="8"/>
  </r>
  <r>
    <n v="54912817"/>
    <n v="510"/>
    <s v="Naomi"/>
    <s v="Ingrid"/>
    <s v="RAMSEY"/>
    <n v="88"/>
    <n v="1"/>
    <n v="5"/>
    <n v="12607218"/>
    <n v="4"/>
    <n v="7"/>
    <n v="0"/>
    <n v="1"/>
    <n v="233467"/>
    <n v="93386.8"/>
    <n v="1898864.9333333333"/>
    <n v="12"/>
    <n v="484"/>
    <x v="3"/>
  </r>
  <r>
    <n v="23290550"/>
    <n v="510"/>
    <s v="Natalie"/>
    <s v="Isabella"/>
    <s v="FRANCIS"/>
    <n v="28"/>
    <n v="1"/>
    <n v="18"/>
    <n v="99327483"/>
    <n v="2"/>
    <n v="5"/>
    <n v="1"/>
    <n v="3"/>
    <n v="2113350.7021276597"/>
    <n v="1098942.3651063829"/>
    <n v="3296827.0953191482"/>
    <n v="1"/>
    <n v="432"/>
    <x v="15"/>
  </r>
  <r>
    <n v="16008378"/>
    <n v="510"/>
    <s v="Patricia"/>
    <s v="Jasmin"/>
    <s v="GRIFFITH"/>
    <n v="21"/>
    <n v="1"/>
    <n v="18"/>
    <n v="96835543.200000003"/>
    <n v="2"/>
    <n v="2"/>
    <n v="0"/>
    <n v="1"/>
    <n v="1641280.393220339"/>
    <n v="1099657.8634576271"/>
    <n v="22176433.579728812"/>
    <n v="15"/>
    <n v="345"/>
    <x v="0"/>
  </r>
  <r>
    <n v="20374866"/>
    <n v="510"/>
    <s v="Tia"/>
    <s v="Jomarie"/>
    <s v="PAUL"/>
    <n v="41"/>
    <n v="0"/>
    <n v="24"/>
    <n v="81227810.400000006"/>
    <n v="5"/>
    <n v="8"/>
    <n v="1"/>
    <n v="8"/>
    <n v="2461448.8000000003"/>
    <n v="1673785.1840000001"/>
    <n v="50213555.520000011"/>
    <n v="11"/>
    <n v="642"/>
    <x v="0"/>
  </r>
  <r>
    <n v="79565882"/>
    <n v="510"/>
    <s v="Trinity"/>
    <s v="Kariana"/>
    <s v="BLAIR"/>
    <n v="73"/>
    <n v="1"/>
    <n v="6"/>
    <n v="37305796.200000003"/>
    <n v="2"/>
    <n v="11"/>
    <n v="1"/>
    <n v="3"/>
    <n v="632301.63050847466"/>
    <n v="303504.78264406783"/>
    <n v="8700470.435796611"/>
    <n v="6"/>
    <n v="533"/>
    <x v="14"/>
  </r>
  <r>
    <n v="94573911"/>
    <n v="510"/>
    <s v="Zoe"/>
    <s v="Kyara"/>
    <s v="OCONNOR"/>
    <n v="90"/>
    <n v="1"/>
    <n v="23"/>
    <n v="96268317"/>
    <n v="4"/>
    <n v="10"/>
    <n v="1"/>
    <n v="2"/>
    <n v="2092789.5"/>
    <n v="983611.06499999994"/>
    <n v="16885323.282499999"/>
    <n v="8"/>
    <n v="433"/>
    <x v="8"/>
  </r>
  <r>
    <n v="56798468"/>
    <n v="510"/>
    <s v="Angel"/>
    <s v="Leilanie"/>
    <s v="CARDENAS"/>
    <n v="65"/>
    <n v="0"/>
    <n v="24"/>
    <n v="87915669.599999994"/>
    <n v="3"/>
    <n v="10"/>
    <n v="0"/>
    <n v="3"/>
    <n v="1911210.208695652"/>
    <n v="1204062.4314782608"/>
    <n v="7023697.5169565221"/>
    <n v="9"/>
    <n v="548"/>
    <x v="9"/>
  </r>
  <r>
    <n v="65536420"/>
    <n v="510"/>
    <s v="Abigail"/>
    <s v="Leira"/>
    <s v="PACHECO"/>
    <n v="74"/>
    <n v="0"/>
    <n v="13"/>
    <n v="63658318.100000001"/>
    <n v="1"/>
    <n v="1"/>
    <n v="1"/>
    <n v="1"/>
    <n v="1157423.9654545456"/>
    <n v="509266.54480000003"/>
    <n v="16551162.706000002"/>
    <n v="3"/>
    <n v="386"/>
    <x v="1"/>
  </r>
  <r>
    <n v="52990048"/>
    <n v="510"/>
    <s v="Angelina"/>
    <s v="Lizmary"/>
    <s v="CROSS"/>
    <n v="88"/>
    <n v="1"/>
    <n v="9"/>
    <n v="69931125"/>
    <n v="3"/>
    <n v="6"/>
    <n v="1"/>
    <n v="7"/>
    <n v="1589343.75"/>
    <n v="1382729.0625"/>
    <n v="9909558.28125"/>
    <n v="8"/>
    <n v="745"/>
    <x v="10"/>
  </r>
  <r>
    <n v="80891771"/>
    <n v="510"/>
    <s v="Hannah"/>
    <s v="Luisa"/>
    <s v="CALDERON"/>
    <n v="42"/>
    <n v="1"/>
    <n v="0"/>
    <n v="0"/>
    <n v="4"/>
    <n v="12"/>
    <n v="1"/>
    <n v="6"/>
    <n v="0"/>
    <n v="0"/>
    <n v="0"/>
    <n v="13"/>
    <n v="692"/>
    <x v="12"/>
  </r>
  <r>
    <n v="22691007"/>
    <n v="510"/>
    <s v="Samantha"/>
    <s v="Lyann"/>
    <s v="QUINN"/>
    <n v="87"/>
    <n v="0"/>
    <n v="25"/>
    <n v="194505322.5"/>
    <n v="2"/>
    <n v="10"/>
    <n v="1"/>
    <n v="2"/>
    <n v="5557294.9285714282"/>
    <n v="2500782.7178571429"/>
    <n v="24591030.058928572"/>
    <n v="2"/>
    <n v="372"/>
    <x v="5"/>
  </r>
  <r>
    <n v="45087285"/>
    <n v="510"/>
    <s v="Alana"/>
    <s v="Marangelys"/>
    <s v="MOSS"/>
    <n v="34"/>
    <n v="1"/>
    <n v="2"/>
    <n v="13530800.4"/>
    <n v="3"/>
    <n v="6"/>
    <n v="1"/>
    <n v="4"/>
    <n v="307518.19090909092"/>
    <n v="279841.55372727272"/>
    <n v="3964422.0111363637"/>
    <n v="11"/>
    <n v="433"/>
    <x v="14"/>
  </r>
  <r>
    <n v="28996736"/>
    <n v="510"/>
    <s v="Ashley"/>
    <s v="Maribel"/>
    <s v="SWANSON"/>
    <n v="69"/>
    <n v="0"/>
    <n v="11"/>
    <n v="33492660.300000001"/>
    <n v="7"/>
    <n v="2"/>
    <n v="1"/>
    <n v="2"/>
    <n v="620234.45000000007"/>
    <n v="483782.8710000001"/>
    <n v="12175202.253500002"/>
    <n v="3"/>
    <n v="760"/>
    <x v="2"/>
  </r>
  <r>
    <n v="84912833"/>
    <n v="510"/>
    <s v="Elizabeth"/>
    <s v="Marjorie"/>
    <s v="CHAN"/>
    <n v="77"/>
    <n v="1"/>
    <n v="15"/>
    <n v="5468538"/>
    <n v="3"/>
    <n v="12"/>
    <n v="0"/>
    <n v="1"/>
    <n v="121523.06666666667"/>
    <n v="48609.226666666669"/>
    <n v="972184.53333333344"/>
    <n v="4"/>
    <n v="394"/>
    <x v="15"/>
  </r>
  <r>
    <n v="27439342"/>
    <n v="510"/>
    <s v="Kayla"/>
    <s v="Mary"/>
    <s v="RIVAS"/>
    <n v="42"/>
    <n v="1"/>
    <n v="6"/>
    <n v="36283551.600000001"/>
    <n v="4"/>
    <n v="11"/>
    <n v="0"/>
    <n v="3"/>
    <n v="711442.18823529419"/>
    <n v="469551.84423529415"/>
    <n v="547810.48494117649"/>
    <n v="14"/>
    <n v="434"/>
    <x v="8"/>
  </r>
  <r>
    <n v="86634144"/>
    <n v="510"/>
    <s v="Trinity"/>
    <s v="Neishalie"/>
    <s v="KHAN"/>
    <n v="68"/>
    <n v="0"/>
    <n v="2"/>
    <n v="13194138.4"/>
    <e v="#N/A"/>
    <n v="6"/>
    <n v="1"/>
    <n v="6"/>
    <n v="347214.16842105263"/>
    <n v="118052.81726315789"/>
    <n v="1967546.9543859649"/>
    <n v="11"/>
    <n v="723"/>
    <x v="11"/>
  </r>
  <r>
    <n v="17091614"/>
    <n v="510"/>
    <s v="Chloe"/>
    <s v="Nicol"/>
    <s v="RODGERS"/>
    <n v="62"/>
    <n v="0"/>
    <n v="22"/>
    <n v="121812149.8"/>
    <n v="2"/>
    <n v="11"/>
    <n v="0"/>
    <n v="1"/>
    <n v="2768457.9499999997"/>
    <n v="2408558.4164999998"/>
    <n v="36128376.247500002"/>
    <n v="2"/>
    <n v="772"/>
    <x v="11"/>
  </r>
  <r>
    <n v="75911106"/>
    <n v="510"/>
    <s v="Victoria"/>
    <s v="Nilka"/>
    <s v="SERRANO"/>
    <n v="43"/>
    <n v="1"/>
    <n v="13"/>
    <n v="111865"/>
    <n v="2"/>
    <n v="2"/>
    <n v="0"/>
    <n v="1"/>
    <n v="2380.1063829787236"/>
    <n v="1856.4829787234041"/>
    <n v="14851.863829787233"/>
    <n v="10"/>
    <n v="670"/>
    <x v="3"/>
  </r>
  <r>
    <n v="30458776"/>
    <n v="510"/>
    <s v="Alyssa"/>
    <s v="Nydia"/>
    <s v="FITZGERALD"/>
    <n v="27"/>
    <n v="1"/>
    <n v="2"/>
    <n v="9428874.1999999993"/>
    <n v="5"/>
    <n v="8"/>
    <n v="0"/>
    <n v="3"/>
    <n v="285723.46060606057"/>
    <n v="102860.4458181818"/>
    <n v="1662910.5407272726"/>
    <n v="4"/>
    <n v="364"/>
    <x v="13"/>
  </r>
  <r>
    <n v="75695155"/>
    <n v="510"/>
    <s v="Brianna"/>
    <s v="Raysa"/>
    <s v="ROSALES"/>
    <n v="31"/>
    <n v="1"/>
    <n v="4"/>
    <n v="7569405.5999999996"/>
    <n v="2"/>
    <n v="7"/>
    <n v="0"/>
    <n v="3"/>
    <n v="222629.57647058822"/>
    <n v="144709.22470588234"/>
    <n v="506482.28647058812"/>
    <n v="11"/>
    <n v="383"/>
    <x v="1"/>
  </r>
  <r>
    <n v="32946539"/>
    <n v="510"/>
    <s v="Christine"/>
    <s v="Sherley"/>
    <s v="STEVENSON"/>
    <n v="31"/>
    <n v="1"/>
    <n v="13"/>
    <n v="18625781.199999999"/>
    <e v="#N/A"/>
    <n v="5"/>
    <n v="0"/>
    <n v="1"/>
    <n v="620859.37333333329"/>
    <n v="322846.87413333333"/>
    <n v="2152312.4942222224"/>
    <n v="1"/>
    <n v="586"/>
    <x v="14"/>
  </r>
  <r>
    <n v="84208235"/>
    <n v="510"/>
    <s v="Emma"/>
    <s v="Stacy"/>
    <s v="CHRISTENSEN"/>
    <n v="48"/>
    <n v="1"/>
    <n v="8"/>
    <n v="47812994.399999999"/>
    <n v="4"/>
    <n v="6"/>
    <n v="1"/>
    <n v="3"/>
    <n v="1448878.6181818182"/>
    <n v="1275013.1840000001"/>
    <n v="10200105.472000001"/>
    <n v="3"/>
    <n v="478"/>
    <x v="5"/>
  </r>
  <r>
    <n v="42838548"/>
    <n v="510"/>
    <s v="Isabella"/>
    <s v="Sujeily"/>
    <s v="MANNING"/>
    <n v="73"/>
    <n v="0"/>
    <n v="26"/>
    <n v="138006117.59999999"/>
    <n v="3"/>
    <n v="6"/>
    <n v="1"/>
    <n v="5"/>
    <n v="3209444.5953488369"/>
    <n v="2631744.5681860461"/>
    <n v="39914792.617488362"/>
    <n v="0"/>
    <n v="503"/>
    <x v="3"/>
  </r>
  <r>
    <n v="35963129"/>
    <n v="510"/>
    <s v="Jasmine"/>
    <s v="Tanairi"/>
    <s v="GILL"/>
    <n v="49"/>
    <n v="1"/>
    <n v="26"/>
    <n v="177371669.80000001"/>
    <n v="1"/>
    <n v="2"/>
    <n v="0"/>
    <n v="3"/>
    <n v="4547991.5333333332"/>
    <n v="1455357.2906666666"/>
    <n v="5336310.0657777777"/>
    <n v="12"/>
    <n v="791"/>
    <x v="14"/>
  </r>
  <r>
    <n v="82899424"/>
    <n v="510"/>
    <s v="Jennifer"/>
    <s v="Tayra"/>
    <s v="CURRY"/>
    <n v="58"/>
    <n v="1"/>
    <n v="1"/>
    <n v="6147745.7999999998"/>
    <n v="3"/>
    <n v="12"/>
    <n v="1"/>
    <n v="2"/>
    <n v="153693.64499999999"/>
    <n v="95290.059900000007"/>
    <n v="2366369.8208500003"/>
    <n v="10"/>
    <n v="505"/>
    <x v="2"/>
  </r>
  <r>
    <n v="75672912"/>
    <n v="510"/>
    <s v="Destiny"/>
    <s v="Vilmarie"/>
    <s v="MCLAUGHLIN"/>
    <n v="49"/>
    <n v="0"/>
    <n v="23"/>
    <n v="95639085.299999997"/>
    <n v="2"/>
    <n v="5"/>
    <n v="0"/>
    <n v="2"/>
    <n v="2332660.6170731708"/>
    <n v="1096350.4900243902"/>
    <n v="6943553.1034878036"/>
    <n v="15"/>
    <n v="425"/>
    <x v="15"/>
  </r>
  <r>
    <n v="37877675"/>
    <n v="510"/>
    <s v="Esther"/>
    <s v="Xaymara"/>
    <s v="HARMON"/>
    <n v="53"/>
    <n v="0"/>
    <n v="12"/>
    <n v="74327664"/>
    <n v="1"/>
    <n v="5"/>
    <n v="1"/>
    <n v="5"/>
    <n v="1351412.0727272728"/>
    <n v="1054101.4167272728"/>
    <n v="3162304.2501818184"/>
    <n v="2"/>
    <n v="346"/>
    <x v="5"/>
  </r>
  <r>
    <n v="55429555"/>
    <n v="510"/>
    <s v="Faith"/>
    <s v="Yamaris"/>
    <s v="MCGEE"/>
    <n v="41"/>
    <n v="1"/>
    <n v="12"/>
    <n v="82829490"/>
    <n v="1"/>
    <n v="10"/>
    <n v="1"/>
    <n v="2"/>
    <n v="1690397.7551020407"/>
    <n v="1284702.2938775509"/>
    <n v="20341119.653061222"/>
    <n v="5"/>
    <n v="771"/>
    <x v="15"/>
  </r>
  <r>
    <n v="18216697"/>
    <n v="510"/>
    <s v="Jada"/>
    <s v="Yanishka"/>
    <s v="GROSS"/>
    <n v="91"/>
    <n v="1"/>
    <n v="17"/>
    <n v="40525144"/>
    <n v="1"/>
    <n v="8"/>
    <n v="0"/>
    <n v="3"/>
    <n v="988418.14634146343"/>
    <n v="780850.33560975606"/>
    <n v="6116660.9622764233"/>
    <n v="2"/>
    <n v="523"/>
    <x v="15"/>
  </r>
  <r>
    <n v="25364656"/>
    <n v="510"/>
    <s v="Jessica"/>
    <s v="Yanitza"/>
    <s v="DOYLE"/>
    <n v="39"/>
    <n v="1"/>
    <n v="27"/>
    <n v="32976220.5"/>
    <n v="2"/>
    <n v="1"/>
    <n v="0"/>
    <n v="1"/>
    <n v="687004.59375"/>
    <n v="673264.50187499996"/>
    <n v="16270558.7953125"/>
    <n v="3"/>
    <n v="765"/>
    <x v="0"/>
  </r>
  <r>
    <n v="19059168"/>
    <n v="510"/>
    <s v="Maria"/>
    <s v="Aida"/>
    <s v="GARNER"/>
    <n v="52"/>
    <n v="0"/>
    <n v="2"/>
    <n v="6060156.4000000004"/>
    <n v="5"/>
    <n v="6"/>
    <n v="1"/>
    <n v="3"/>
    <n v="112225.11851851853"/>
    <n v="105491.61140740741"/>
    <n v="1863685.1348641976"/>
    <n v="5"/>
    <n v="578"/>
    <x v="5"/>
  </r>
  <r>
    <n v="13363431"/>
    <n v="510"/>
    <s v="Nicole"/>
    <s v="Alma"/>
    <s v="NEWTON"/>
    <n v="61"/>
    <n v="1"/>
    <n v="0"/>
    <n v="0"/>
    <n v="4"/>
    <n v="11"/>
    <n v="1"/>
    <n v="2"/>
    <n v="0"/>
    <n v="0"/>
    <n v="0"/>
    <n v="3"/>
    <n v="496"/>
    <x v="1"/>
  </r>
  <r>
    <n v="60666590"/>
    <n v="510"/>
    <s v="Tiara"/>
    <s v="Arianis"/>
    <s v="BURGESS"/>
    <n v="21"/>
    <n v="0"/>
    <n v="6"/>
    <n v="32658283.800000001"/>
    <n v="3"/>
    <n v="10"/>
    <n v="0"/>
    <n v="2"/>
    <n v="933093.82285714289"/>
    <n v="718482.24360000005"/>
    <n v="13531415.5878"/>
    <n v="11"/>
    <n v="391"/>
    <x v="13"/>
  </r>
  <r>
    <n v="35190822"/>
    <n v="510"/>
    <s v="Anna"/>
    <s v="Aurora"/>
    <s v="REESE"/>
    <n v="39"/>
    <n v="0"/>
    <n v="2"/>
    <n v="2584190.4"/>
    <n v="4"/>
    <n v="12"/>
    <n v="0"/>
    <n v="1"/>
    <n v="46146.257142857139"/>
    <n v="42454.556571428569"/>
    <n v="827863.85314285709"/>
    <n v="5"/>
    <n v="558"/>
    <x v="14"/>
  </r>
  <r>
    <n v="98751850"/>
    <n v="510"/>
    <s v="Danielle"/>
    <s v="Brendaliz"/>
    <s v="WALTON"/>
    <n v="90"/>
    <n v="0"/>
    <n v="3"/>
    <n v="12400964.4"/>
    <n v="2"/>
    <n v="3"/>
    <n v="1"/>
    <n v="3"/>
    <n v="275576.98666666669"/>
    <n v="223217.35920000001"/>
    <n v="2790216.99"/>
    <n v="4"/>
    <n v="456"/>
    <x v="14"/>
  </r>
  <r>
    <n v="84146308"/>
    <n v="510"/>
    <s v="Erin"/>
    <s v="Brittany"/>
    <s v="BLAKE"/>
    <n v="67"/>
    <n v="0"/>
    <n v="1"/>
    <n v="7268824.7000000002"/>
    <n v="2"/>
    <n v="8"/>
    <n v="0"/>
    <n v="1"/>
    <n v="148343.36122448981"/>
    <n v="111257.52091836736"/>
    <n v="1928463.6959183675"/>
    <n v="11"/>
    <n v="597"/>
    <x v="13"/>
  </r>
  <r>
    <n v="18895081"/>
    <n v="510"/>
    <s v="Madison"/>
    <s v="Casey"/>
    <s v="TRUJILLO"/>
    <n v="64"/>
    <n v="0"/>
    <n v="23"/>
    <n v="155940630.19999999"/>
    <n v="3"/>
    <n v="10"/>
    <n v="0"/>
    <n v="3"/>
    <n v="3544105.2318181815"/>
    <n v="1772052.6159090907"/>
    <n v="40166525.960606053"/>
    <n v="2"/>
    <n v="742"/>
    <x v="8"/>
  </r>
  <r>
    <n v="77142966"/>
    <n v="510"/>
    <s v="Maya"/>
    <s v="Cecilia"/>
    <s v="ADKINS"/>
    <n v="87"/>
    <n v="1"/>
    <n v="25"/>
    <n v="78525650"/>
    <n v="3"/>
    <n v="8"/>
    <n v="1"/>
    <n v="8"/>
    <n v="1745014.4444444445"/>
    <n v="1745014.4444444445"/>
    <n v="17159308.703703705"/>
    <n v="1"/>
    <n v="392"/>
    <x v="4"/>
  </r>
  <r>
    <n v="60321866"/>
    <n v="510"/>
    <s v="Rachel"/>
    <s v="Chelsea"/>
    <s v="BRADY"/>
    <n v="66"/>
    <n v="0"/>
    <n v="23"/>
    <n v="13731310.5"/>
    <n v="1"/>
    <n v="5"/>
    <n v="0"/>
    <n v="1"/>
    <n v="319332.80232558138"/>
    <n v="293786.17813953484"/>
    <n v="4113006.4939534874"/>
    <n v="2"/>
    <n v="752"/>
    <x v="3"/>
  </r>
  <r>
    <n v="42609079"/>
    <n v="510"/>
    <s v="Angela"/>
    <s v="Christine"/>
    <s v="GOODMAN"/>
    <n v="52"/>
    <n v="0"/>
    <n v="7"/>
    <n v="11075370.6"/>
    <n v="3"/>
    <n v="10"/>
    <n v="0"/>
    <n v="3"/>
    <n v="184589.50999999998"/>
    <n v="142133.92269999997"/>
    <n v="4264017.6809999989"/>
    <n v="7"/>
    <n v="762"/>
    <x v="2"/>
  </r>
  <r>
    <n v="53633413"/>
    <n v="510"/>
    <s v="Angelica"/>
    <s v="Cindy"/>
    <s v="ROMAN"/>
    <n v="67"/>
    <n v="1"/>
    <n v="13"/>
    <n v="81253563.299999997"/>
    <n v="2"/>
    <n v="2"/>
    <n v="0"/>
    <n v="1"/>
    <n v="1981794.2268292683"/>
    <n v="951261.22887804883"/>
    <n v="11256591.208390245"/>
    <n v="11"/>
    <n v="538"/>
    <x v="4"/>
  </r>
  <r>
    <n v="36992603"/>
    <n v="510"/>
    <s v="Annie"/>
    <s v="Cristian"/>
    <s v="WEBSTER"/>
    <n v="87"/>
    <n v="1"/>
    <n v="15"/>
    <n v="40376418"/>
    <n v="1"/>
    <n v="12"/>
    <n v="1"/>
    <n v="3"/>
    <n v="807528.36"/>
    <n v="492592.29960000003"/>
    <n v="9030858.8259999994"/>
    <n v="11"/>
    <n v="760"/>
    <x v="11"/>
  </r>
  <r>
    <n v="63111138"/>
    <n v="510"/>
    <s v="Arianna"/>
    <s v="Dayaneira"/>
    <s v="GOODWIN"/>
    <n v="58"/>
    <n v="1"/>
    <n v="15"/>
    <n v="110726433"/>
    <n v="5"/>
    <n v="4"/>
    <n v="0"/>
    <n v="2"/>
    <n v="2839139.3076923075"/>
    <n v="1220829.9023076922"/>
    <n v="14446487.177307691"/>
    <n v="6"/>
    <n v="490"/>
    <x v="6"/>
  </r>
  <r>
    <n v="51648211"/>
    <n v="510"/>
    <s v="Ava"/>
    <s v="Denisse"/>
    <s v="FISCHER"/>
    <n v="79"/>
    <n v="1"/>
    <n v="20"/>
    <n v="43859748"/>
    <n v="3"/>
    <n v="3"/>
    <n v="1"/>
    <n v="6"/>
    <n v="1096493.7"/>
    <n v="811405.33799999999"/>
    <n v="10548269.394000001"/>
    <n v="13"/>
    <n v="584"/>
    <x v="12"/>
  </r>
  <r>
    <n v="31465770"/>
    <n v="510"/>
    <s v="Christina"/>
    <s v="Eileen"/>
    <s v="HUANG"/>
    <n v="36"/>
    <n v="1"/>
    <n v="22"/>
    <n v="124786068"/>
    <n v="3"/>
    <n v="11"/>
    <n v="1"/>
    <n v="8"/>
    <n v="2268837.6"/>
    <n v="1497432.8159999999"/>
    <n v="24458069.327999998"/>
    <n v="8"/>
    <n v="548"/>
    <x v="5"/>
  </r>
  <r>
    <n v="14565691"/>
    <n v="510"/>
    <s v="Gabriella"/>
    <s v="Estephanie"/>
    <s v="POTTER"/>
    <n v="92"/>
    <n v="1"/>
    <n v="6"/>
    <n v="2232217.7999999998"/>
    <n v="3"/>
    <n v="6"/>
    <n v="1"/>
    <n v="7"/>
    <n v="50732.222727272725"/>
    <n v="46166.322681818179"/>
    <n v="1361906.5191136363"/>
    <n v="3"/>
    <n v="689"/>
    <x v="9"/>
  </r>
  <r>
    <n v="40574115"/>
    <n v="510"/>
    <s v="Gabrielle"/>
    <s v="Gianna"/>
    <s v="DELACRUZ"/>
    <n v="94"/>
    <n v="1"/>
    <n v="14"/>
    <n v="43377920.600000001"/>
    <n v="4"/>
    <n v="3"/>
    <n v="1"/>
    <n v="2"/>
    <n v="722965.34333333338"/>
    <n v="621750.19526666671"/>
    <n v="20414131.411255553"/>
    <n v="13"/>
    <n v="451"/>
    <x v="9"/>
  </r>
  <r>
    <n v="68808414"/>
    <n v="510"/>
    <s v="Grace"/>
    <s v="Giovanna"/>
    <s v="MONTOYA"/>
    <n v="33"/>
    <n v="1"/>
    <n v="23"/>
    <n v="86108766.200000003"/>
    <n v="4"/>
    <n v="11"/>
    <n v="0"/>
    <n v="1"/>
    <n v="1459470.6135593222"/>
    <n v="540004.12701694923"/>
    <n v="9990076.34981356"/>
    <n v="4"/>
    <n v="699"/>
    <x v="15"/>
  </r>
  <r>
    <n v="18581421"/>
    <n v="510"/>
    <s v="Kiana"/>
    <s v="Gladymar"/>
    <s v="TODD"/>
    <n v="69"/>
    <n v="0"/>
    <n v="5"/>
    <n v="21399971.5"/>
    <n v="3"/>
    <n v="4"/>
    <n v="0"/>
    <n v="2"/>
    <n v="475554.9222222222"/>
    <n v="318621.79788888886"/>
    <n v="3345528.8778333329"/>
    <n v="6"/>
    <n v="418"/>
    <x v="6"/>
  </r>
  <r>
    <n v="50996906"/>
    <n v="510"/>
    <s v="Leah"/>
    <s v="Idalys"/>
    <s v="WU"/>
    <n v="49"/>
    <n v="0"/>
    <n v="26"/>
    <n v="83673384.599999994"/>
    <n v="4"/>
    <n v="1"/>
    <n v="1"/>
    <n v="2"/>
    <n v="1418192.9593220337"/>
    <n v="496367.53576271178"/>
    <n v="10506446.173644066"/>
    <n v="10"/>
    <n v="512"/>
    <x v="15"/>
  </r>
  <r>
    <n v="72334894"/>
    <n v="510"/>
    <s v="Michelle"/>
    <s v="Ines"/>
    <s v="HINES"/>
    <n v="87"/>
    <n v="1"/>
    <n v="2"/>
    <n v="4027472.8"/>
    <n v="2"/>
    <n v="9"/>
    <n v="1"/>
    <n v="8"/>
    <n v="80549.455999999991"/>
    <n v="58801.102879999999"/>
    <n v="842815.80794666661"/>
    <n v="15"/>
    <n v="310"/>
    <x v="8"/>
  </r>
  <r>
    <n v="99067710"/>
    <n v="510"/>
    <s v="Miracle"/>
    <s v="Itzamar"/>
    <s v="MULLINS"/>
    <n v="31"/>
    <n v="1"/>
    <n v="27"/>
    <n v="105886269.90000001"/>
    <n v="5"/>
    <n v="6"/>
    <n v="0"/>
    <n v="1"/>
    <n v="3208674.8454545457"/>
    <n v="1604337.4227272728"/>
    <n v="45188837.406818189"/>
    <n v="7"/>
    <n v="366"/>
    <x v="4"/>
  </r>
  <r>
    <n v="45269758"/>
    <n v="510"/>
    <s v="Nia"/>
    <s v="Jarielys"/>
    <s v="CASTANEDA"/>
    <n v="64"/>
    <n v="1"/>
    <n v="27"/>
    <n v="157672097.09999999"/>
    <n v="3"/>
    <n v="6"/>
    <n v="1"/>
    <n v="2"/>
    <n v="4261408.0297297295"/>
    <n v="3622196.82527027"/>
    <n v="111684402.1125"/>
    <n v="6"/>
    <n v="306"/>
    <x v="6"/>
  </r>
  <r>
    <n v="60484542"/>
    <n v="510"/>
    <s v="Salvation"/>
    <s v="Jazmin"/>
    <s v="MALONE"/>
    <n v="51"/>
    <n v="0"/>
    <n v="23"/>
    <n v="70420086.700000003"/>
    <n v="1"/>
    <n v="7"/>
    <n v="1"/>
    <n v="1"/>
    <n v="1235440.1175438596"/>
    <n v="1124250.5069649122"/>
    <n v="25670386.57569883"/>
    <n v="7"/>
    <n v="391"/>
    <x v="6"/>
  </r>
  <r>
    <n v="99007730"/>
    <n v="510"/>
    <s v="Sarah"/>
    <s v="Jeannette"/>
    <s v="CANNON"/>
    <n v="57"/>
    <n v="0"/>
    <n v="2"/>
    <n v="6143720.5999999996"/>
    <n v="2"/>
    <n v="1"/>
    <n v="1"/>
    <n v="4"/>
    <n v="107784.57192982455"/>
    <n v="100239.65189473683"/>
    <n v="2188565.7330350876"/>
    <n v="1"/>
    <n v="690"/>
    <x v="15"/>
  </r>
  <r>
    <n v="92975038"/>
    <n v="510"/>
    <s v="Isabella"/>
    <s v="Jenitza"/>
    <s v="TATE"/>
    <n v="77"/>
    <n v="1"/>
    <n v="3"/>
    <n v="14235177"/>
    <n v="5"/>
    <n v="10"/>
    <n v="1"/>
    <n v="7"/>
    <n v="347199.43902439025"/>
    <n v="194431.68585365854"/>
    <n v="4601549.8985365853"/>
    <n v="8"/>
    <n v="315"/>
    <x v="5"/>
  </r>
  <r>
    <n v="92796505"/>
    <n v="510"/>
    <s v="Jasmine"/>
    <s v="Johana"/>
    <s v="MACK"/>
    <n v="53"/>
    <n v="1"/>
    <n v="21"/>
    <n v="32175095.399999999"/>
    <n v="3"/>
    <n v="2"/>
    <n v="1"/>
    <n v="7"/>
    <n v="595835.1"/>
    <n v="429001.27199999994"/>
    <n v="10153030.103999997"/>
    <n v="5"/>
    <n v="552"/>
    <x v="5"/>
  </r>
  <r>
    <n v="67360437"/>
    <n v="510"/>
    <s v="Emma"/>
    <s v="Johanna"/>
    <s v="SHERMAN"/>
    <n v="51"/>
    <n v="0"/>
    <n v="2"/>
    <n v="6411160.4000000004"/>
    <e v="#N/A"/>
    <n v="7"/>
    <n v="0"/>
    <n v="3"/>
    <n v="125709.0274509804"/>
    <n v="50283.610980392164"/>
    <n v="469313.70248366019"/>
    <n v="12"/>
    <n v="603"/>
    <x v="14"/>
  </r>
  <r>
    <n v="21264677"/>
    <n v="510"/>
    <s v="Abigail"/>
    <s v="Kathyria"/>
    <s v="HUBBARD"/>
    <n v="37"/>
    <n v="1"/>
    <n v="13"/>
    <n v="15861290.9"/>
    <n v="6"/>
    <n v="3"/>
    <n v="0"/>
    <n v="1"/>
    <n v="528709.69666666666"/>
    <n v="496987.11486666667"/>
    <n v="15655094.118299998"/>
    <n v="13"/>
    <n v="397"/>
    <x v="7"/>
  </r>
  <r>
    <n v="31568542"/>
    <n v="510"/>
    <s v="Chloe"/>
    <s v="Kiany"/>
    <s v="HODGES"/>
    <n v="37"/>
    <n v="0"/>
    <n v="21"/>
    <n v="56956760.700000003"/>
    <n v="7"/>
    <n v="5"/>
    <n v="1"/>
    <n v="6"/>
    <n v="1725962.4454545456"/>
    <n v="1104615.965090909"/>
    <n v="28351809.770666666"/>
    <n v="7"/>
    <n v="428"/>
    <x v="3"/>
  </r>
  <r>
    <n v="98428527"/>
    <n v="510"/>
    <s v="Destiny"/>
    <s v="Kiomara"/>
    <s v="ZHANG"/>
    <n v="91"/>
    <n v="0"/>
    <n v="12"/>
    <n v="70997890.799999997"/>
    <n v="1"/>
    <n v="1"/>
    <n v="1"/>
    <n v="3"/>
    <n v="1392115.5058823528"/>
    <n v="640373.13270588231"/>
    <n v="20491940.246588234"/>
    <n v="8"/>
    <n v="732"/>
    <x v="11"/>
  </r>
  <r>
    <n v="66206521"/>
    <n v="510"/>
    <s v="Gabriella"/>
    <s v="Laurie"/>
    <s v="GUERRA"/>
    <n v="93"/>
    <n v="0"/>
    <n v="3"/>
    <n v="11198486.699999999"/>
    <n v="4"/>
    <n v="9"/>
    <n v="1"/>
    <n v="5"/>
    <n v="193077.3568965517"/>
    <n v="183423.48905172411"/>
    <n v="2567928.8467241372"/>
    <n v="5"/>
    <n v="740"/>
    <x v="6"/>
  </r>
  <r>
    <n v="40739311"/>
    <n v="510"/>
    <s v="Jennifer"/>
    <s v="Leandra"/>
    <s v="WOLF"/>
    <n v="85"/>
    <n v="0"/>
    <n v="19"/>
    <n v="49811701.5"/>
    <n v="7"/>
    <n v="2"/>
    <n v="1"/>
    <n v="2"/>
    <n v="1158411.6627906978"/>
    <n v="695046.99767441873"/>
    <n v="12047481.293023257"/>
    <n v="12"/>
    <n v="788"/>
    <x v="10"/>
  </r>
  <r>
    <n v="42460850"/>
    <n v="510"/>
    <s v="Kayla"/>
    <s v="Leann"/>
    <s v="VALENCIA"/>
    <n v="47"/>
    <n v="0"/>
    <n v="16"/>
    <n v="13225841.6"/>
    <n v="2"/>
    <n v="12"/>
    <n v="1"/>
    <n v="1"/>
    <n v="249544.18113207546"/>
    <n v="159708.27592452831"/>
    <n v="4711394.1397735849"/>
    <n v="12"/>
    <n v="762"/>
    <x v="6"/>
  </r>
  <r>
    <n v="67081149"/>
    <n v="510"/>
    <s v="Samantha"/>
    <s v="Leishka"/>
    <s v="SAUNDERS"/>
    <n v="77"/>
    <n v="1"/>
    <n v="26"/>
    <n v="153562744.40000001"/>
    <n v="4"/>
    <n v="1"/>
    <n v="1"/>
    <n v="2"/>
    <n v="4150344.4432432433"/>
    <n v="3237268.6657297295"/>
    <n v="38307679.211135134"/>
    <n v="14"/>
    <n v="556"/>
    <x v="12"/>
  </r>
  <r>
    <n v="31363928"/>
    <n v="510"/>
    <s v="Sarah"/>
    <s v="Lisa"/>
    <s v="FRANCO"/>
    <n v="54"/>
    <n v="1"/>
    <n v="5"/>
    <n v="28889576"/>
    <n v="3"/>
    <n v="2"/>
    <n v="1"/>
    <n v="6"/>
    <n v="489653.83050847455"/>
    <n v="342757.6813559322"/>
    <n v="9311583.6768361572"/>
    <n v="3"/>
    <n v="744"/>
    <x v="14"/>
  </r>
  <r>
    <n v="98851220"/>
    <n v="510"/>
    <s v="Faith"/>
    <s v="Lyanne"/>
    <s v="ROWE"/>
    <n v="74"/>
    <n v="1"/>
    <n v="27"/>
    <n v="152609840.09999999"/>
    <n v="3"/>
    <n v="4"/>
    <n v="0"/>
    <n v="2"/>
    <n v="3052196.8019999997"/>
    <n v="1037746.91268"/>
    <n v="16603950.602879999"/>
    <n v="13"/>
    <n v="565"/>
    <x v="6"/>
  </r>
  <r>
    <n v="39313232"/>
    <n v="510"/>
    <s v="Hannah"/>
    <s v="Lymarie"/>
    <s v="GALLAGHER"/>
    <n v="28"/>
    <n v="0"/>
    <n v="10"/>
    <n v="48458448"/>
    <n v="4"/>
    <n v="12"/>
    <n v="1"/>
    <n v="2"/>
    <n v="1126940.6511627906"/>
    <n v="1115671.2446511625"/>
    <n v="30866904.435348835"/>
    <n v="8"/>
    <n v="444"/>
    <x v="0"/>
  </r>
  <r>
    <n v="82574119"/>
    <n v="510"/>
    <s v="Michelle"/>
    <s v="Lynnette"/>
    <s v="FARMER"/>
    <n v="61"/>
    <n v="0"/>
    <n v="15"/>
    <n v="115026754.5"/>
    <n v="2"/>
    <n v="9"/>
    <n v="0"/>
    <n v="1"/>
    <n v="2875668.8624999998"/>
    <n v="2386805.1558749997"/>
    <n v="44951497.10231249"/>
    <n v="7"/>
    <n v="565"/>
    <x v="15"/>
  </r>
  <r>
    <n v="77653474"/>
    <n v="510"/>
    <s v="Angelina"/>
    <s v="Marangelis"/>
    <s v="HAMMOND"/>
    <n v="48"/>
    <n v="0"/>
    <n v="19"/>
    <n v="52223819.899999999"/>
    <n v="4"/>
    <n v="9"/>
    <n v="1"/>
    <n v="7"/>
    <n v="967107.77592592593"/>
    <n v="589935.74331481475"/>
    <n v="294967.87165740738"/>
    <n v="15"/>
    <n v="411"/>
    <x v="1"/>
  </r>
  <r>
    <n v="20179865"/>
    <n v="510"/>
    <s v="Ashley"/>
    <s v="Margarita"/>
    <s v="HAMPTON"/>
    <n v="35"/>
    <n v="0"/>
    <n v="25"/>
    <n v="65132175"/>
    <n v="1"/>
    <n v="9"/>
    <n v="0"/>
    <n v="1"/>
    <n v="1329228.0612244897"/>
    <n v="943751.92346938769"/>
    <n v="27683389.755102038"/>
    <n v="8"/>
    <n v="575"/>
    <x v="5"/>
  </r>
  <r>
    <n v="95059904"/>
    <n v="510"/>
    <s v="Grace"/>
    <s v="Marilyn"/>
    <s v="TOWNSEND"/>
    <n v="64"/>
    <n v="1"/>
    <n v="25"/>
    <n v="27719217.5"/>
    <n v="2"/>
    <n v="7"/>
    <n v="1"/>
    <n v="4"/>
    <n v="659981.36904761905"/>
    <n v="329990.68452380953"/>
    <n v="7589785.7440476175"/>
    <n v="2"/>
    <n v="669"/>
    <x v="1"/>
  </r>
  <r>
    <n v="32128265"/>
    <n v="510"/>
    <s v="Madison"/>
    <s v="Marina"/>
    <s v="INGRAM"/>
    <n v="55"/>
    <n v="1"/>
    <n v="26"/>
    <n v="20560625.800000001"/>
    <n v="3"/>
    <n v="2"/>
    <n v="1"/>
    <n v="5"/>
    <n v="380752.32962962962"/>
    <n v="266526.63074074074"/>
    <n v="2665266.3074074076"/>
    <n v="5"/>
    <n v="655"/>
    <x v="8"/>
  </r>
  <r>
    <n v="47549085"/>
    <n v="510"/>
    <s v="Mia"/>
    <s v="Maritza"/>
    <s v="WISE"/>
    <n v="88"/>
    <n v="1"/>
    <n v="5"/>
    <n v="36075198"/>
    <n v="4"/>
    <n v="8"/>
    <n v="1"/>
    <n v="3"/>
    <n v="801671.06666666665"/>
    <n v="625303.43199999991"/>
    <n v="8650030.8093333319"/>
    <n v="5"/>
    <n v="316"/>
    <x v="0"/>
  </r>
  <r>
    <n v="41932557"/>
    <n v="510"/>
    <s v="Natalie"/>
    <s v="Melannie"/>
    <s v="GALLEGOS"/>
    <n v="42"/>
    <n v="1"/>
    <n v="19"/>
    <n v="96825516.200000003"/>
    <n v="3"/>
    <n v="2"/>
    <n v="0"/>
    <n v="2"/>
    <n v="3227517.2066666665"/>
    <n v="1807409.6357333332"/>
    <n v="57837108.343466662"/>
    <n v="0"/>
    <n v="776"/>
    <x v="15"/>
  </r>
  <r>
    <n v="71101295"/>
    <n v="510"/>
    <s v="Sophia"/>
    <s v="Naihomy"/>
    <s v="CLARKE"/>
    <n v="92"/>
    <n v="0"/>
    <n v="14"/>
    <n v="22472899.399999999"/>
    <n v="3"/>
    <n v="7"/>
    <n v="1"/>
    <n v="3"/>
    <n v="478146.7957446808"/>
    <n v="200821.65421276592"/>
    <n v="3447438.3973191488"/>
    <n v="0"/>
    <n v="730"/>
    <x v="10"/>
  </r>
  <r>
    <n v="46778647"/>
    <n v="510"/>
    <s v="Angelica"/>
    <s v="Nashalys"/>
    <s v="BARTON"/>
    <n v="22"/>
    <n v="0"/>
    <n v="16"/>
    <n v="102762505.59999999"/>
    <n v="4"/>
    <n v="2"/>
    <n v="1"/>
    <n v="8"/>
    <n v="1938915.2"/>
    <n v="1260294.8799999999"/>
    <n v="15753685.999999998"/>
    <n v="15"/>
    <n v="626"/>
    <x v="12"/>
  </r>
  <r>
    <n v="91489088"/>
    <n v="510"/>
    <s v="Ariana"/>
    <s v="Natshaly"/>
    <s v="SCHROEDER"/>
    <n v="47"/>
    <n v="1"/>
    <n v="24"/>
    <n v="47163350.399999999"/>
    <n v="4"/>
    <n v="7"/>
    <n v="1"/>
    <n v="2"/>
    <n v="1209316.6769230769"/>
    <n v="399074.50338461535"/>
    <n v="7715440.3987692297"/>
    <n v="15"/>
    <n v="695"/>
    <x v="2"/>
  </r>
  <r>
    <n v="57081427"/>
    <n v="510"/>
    <s v="Elizabeth"/>
    <s v="Neyshalee"/>
    <s v="MAXWELL"/>
    <n v="52"/>
    <n v="0"/>
    <n v="8"/>
    <n v="38558196.799999997"/>
    <n v="3"/>
    <n v="12"/>
    <n v="0"/>
    <n v="1"/>
    <n v="786901.97551020398"/>
    <n v="259677.65191836731"/>
    <n v="7660490.7315918347"/>
    <n v="1"/>
    <n v="358"/>
    <x v="9"/>
  </r>
  <r>
    <n v="21360879"/>
    <n v="510"/>
    <s v="Emily"/>
    <s v="Noelys"/>
    <s v="WATERS"/>
    <n v="70"/>
    <n v="1"/>
    <n v="4"/>
    <n v="2623860.7999999998"/>
    <n v="1"/>
    <n v="11"/>
    <n v="1"/>
    <n v="3"/>
    <n v="55826.825531914888"/>
    <n v="39637.046127659574"/>
    <n v="165154.35886524821"/>
    <n v="10"/>
    <n v="462"/>
    <x v="0"/>
  </r>
  <r>
    <n v="16501725"/>
    <n v="510"/>
    <s v="Gabrielle"/>
    <s v="Rubi"/>
    <s v="LOGAN"/>
    <n v="37"/>
    <n v="0"/>
    <n v="23"/>
    <n v="101277378.90000001"/>
    <n v="1"/>
    <n v="2"/>
    <n v="1"/>
    <n v="6"/>
    <n v="3069011.4818181819"/>
    <n v="1166224.3630909091"/>
    <n v="6025492.5426363638"/>
    <n v="1"/>
    <n v="782"/>
    <x v="12"/>
  </r>
  <r>
    <n v="53040553"/>
    <n v="510"/>
    <s v="Kaitlyn"/>
    <s v="Shaina"/>
    <s v="CAMACHO"/>
    <n v="62"/>
    <n v="1"/>
    <n v="3"/>
    <n v="7895070.9000000004"/>
    <n v="2"/>
    <n v="3"/>
    <n v="1"/>
    <n v="7"/>
    <n v="131584.51500000001"/>
    <n v="77634.863850000009"/>
    <n v="2419619.9233250003"/>
    <n v="6"/>
    <n v="609"/>
    <x v="13"/>
  </r>
  <r>
    <n v="93135884"/>
    <n v="510"/>
    <s v="Kyra"/>
    <s v="Widalys"/>
    <s v="STRICKLAND"/>
    <n v="66"/>
    <n v="1"/>
    <n v="14"/>
    <n v="22902709.199999999"/>
    <n v="5"/>
    <n v="11"/>
    <n v="1"/>
    <n v="2"/>
    <n v="673609.09411764704"/>
    <n v="390693.2745882353"/>
    <n v="3255777.2882352942"/>
    <n v="2"/>
    <n v="450"/>
    <x v="8"/>
  </r>
  <r>
    <n v="45982650"/>
    <n v="510"/>
    <s v="Lauren"/>
    <s v="Yaidelice"/>
    <s v="NORMAN"/>
    <n v="36"/>
    <n v="0"/>
    <n v="6"/>
    <n v="31007017.199999999"/>
    <n v="7"/>
    <n v="10"/>
    <n v="0"/>
    <n v="3"/>
    <n v="585038.06037735846"/>
    <n v="549935.77675471688"/>
    <n v="7424132.9861886771"/>
    <n v="12"/>
    <n v="548"/>
    <x v="6"/>
  </r>
  <r>
    <n v="88255825"/>
    <n v="510"/>
    <s v="Layla"/>
    <s v="Yaneliz"/>
    <s v="PERSON"/>
    <n v="46"/>
    <n v="1"/>
    <n v="0"/>
    <n v="0"/>
    <n v="3"/>
    <n v="4"/>
    <n v="1"/>
    <n v="1"/>
    <n v="0"/>
    <n v="0"/>
    <n v="0"/>
    <n v="9"/>
    <n v="578"/>
    <x v="15"/>
  </r>
  <r>
    <n v="83411989"/>
    <n v="510"/>
    <s v="Lisa"/>
    <s v="Yarilis"/>
    <s v="COLON"/>
    <n v="29"/>
    <n v="0"/>
    <n v="13"/>
    <n v="82027780.900000006"/>
    <n v="4"/>
    <n v="10"/>
    <n v="1"/>
    <n v="8"/>
    <n v="2485690.3303030306"/>
    <n v="1019133.0354242425"/>
    <n v="22251071.273429293"/>
    <n v="14"/>
    <n v="594"/>
    <x v="13"/>
  </r>
  <r>
    <n v="39181338"/>
    <n v="510"/>
    <s v="Serenity"/>
    <s v="Yulissa"/>
    <s v="PARSONS"/>
    <n v="38"/>
    <n v="1"/>
    <n v="7"/>
    <n v="1344259"/>
    <n v="2"/>
    <n v="11"/>
    <n v="1"/>
    <n v="8"/>
    <n v="24004.625"/>
    <n v="20163.884999999998"/>
    <n v="53770.359999999993"/>
    <n v="15"/>
    <n v="502"/>
    <x v="13"/>
  </r>
  <r>
    <n v="29091904"/>
    <n v="510"/>
    <s v="Tina"/>
    <s v="Yulitza"/>
    <s v="FRANK"/>
    <n v="25"/>
    <n v="0"/>
    <n v="13"/>
    <n v="5409840.7999999998"/>
    <n v="2"/>
    <n v="1"/>
    <n v="1"/>
    <n v="8"/>
    <n v="169057.52499999999"/>
    <n v="116649.69224999999"/>
    <n v="1652537.306875"/>
    <n v="8"/>
    <n v="650"/>
    <x v="14"/>
  </r>
  <r>
    <n v="33777714"/>
    <n v="510"/>
    <s v="Trinity"/>
    <s v="Zulmarie"/>
    <s v="HARRINGTON"/>
    <n v="38"/>
    <n v="0"/>
    <n v="13"/>
    <n v="53965900.299999997"/>
    <n v="5"/>
    <n v="4"/>
    <n v="0"/>
    <n v="1"/>
    <n v="1124289.5895833333"/>
    <n v="505930.3153125"/>
    <n v="16442735.24765625"/>
    <n v="12"/>
    <n v="619"/>
    <x v="3"/>
  </r>
  <r>
    <m/>
    <m/>
    <s v="Aaliyah"/>
    <s v="Ada"/>
    <s v="GLOVER"/>
    <n v="49"/>
    <n v="1"/>
    <n v="18"/>
    <n v="118224990"/>
    <e v="#N/A"/>
    <n v="9"/>
    <n v="1"/>
    <n v="1"/>
    <n v="3377856.8571428573"/>
    <n v="1756485.5657142857"/>
    <n v="1463737.9714285713"/>
    <n v="15"/>
    <n v="607"/>
    <x v="5"/>
  </r>
  <r>
    <m/>
    <m/>
    <s v="Angela"/>
    <s v="Adamarys"/>
    <s v="OSBORNE"/>
    <n v="40"/>
    <n v="0"/>
    <n v="9"/>
    <n v="25978179.600000001"/>
    <e v="#N/A"/>
    <n v="4"/>
    <n v="0"/>
    <n v="3"/>
    <n v="541212.07500000007"/>
    <n v="416733.29775000009"/>
    <n v="11807443.436250003"/>
    <n v="0"/>
    <n v="625"/>
    <x v="5"/>
  </r>
  <r>
    <m/>
    <m/>
    <s v="Ava"/>
    <s v="Adrianna"/>
    <s v="BUCHANAN"/>
    <n v="67"/>
    <n v="1"/>
    <n v="4"/>
    <n v="20298629.199999999"/>
    <e v="#N/A"/>
    <n v="4"/>
    <n v="0"/>
    <n v="2"/>
    <n v="344044.56271186442"/>
    <n v="130736.93383050848"/>
    <n v="1852106.5625988701"/>
    <n v="6"/>
    <n v="706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5">
  <r>
    <n v="1"/>
    <n v="6"/>
    <s v="F"/>
    <n v="51081011923"/>
    <n v="510"/>
    <s v="JPM"/>
    <s v="JP Morgan"/>
    <s v="JPMorgan Core Bond Fund"/>
    <s v="JPMCB"/>
    <m/>
    <n v="61695.748350000002"/>
    <m/>
    <m/>
    <n v="1.4166666666666667"/>
    <n v="7.77"/>
    <s v="****"/>
    <m/>
    <s v="I"/>
    <m/>
    <m/>
    <n v="1"/>
    <x v="0"/>
    <n v="55578"/>
    <m/>
    <m/>
    <m/>
    <m/>
    <m/>
    <m/>
    <m/>
    <m/>
    <m/>
    <m/>
    <m/>
    <m/>
    <m/>
    <m/>
    <x v="0"/>
  </r>
  <r>
    <n v="1"/>
    <n v="4"/>
    <s v="F"/>
    <n v="51081016587"/>
    <n v="510"/>
    <s v="VGF"/>
    <s v="Vanguard Group"/>
    <s v="Vanguard High Yield Corporate Fund Investor Shares (VWEHX)"/>
    <s v="VHYCFIS"/>
    <m/>
    <n v="24955.517933333333"/>
    <m/>
    <m/>
    <n v="0.33333333333333331"/>
    <n v="5.74"/>
    <s v="*****"/>
    <m/>
    <s v="I"/>
    <m/>
    <m/>
    <n v="1"/>
    <x v="0"/>
    <n v="24487"/>
    <m/>
    <m/>
    <m/>
    <m/>
    <m/>
    <m/>
    <m/>
    <m/>
    <m/>
    <m/>
    <m/>
    <m/>
    <m/>
    <m/>
    <x v="0"/>
  </r>
  <r>
    <n v="1"/>
    <n v="15"/>
    <s v="F"/>
    <n v="51081013183"/>
    <n v="510"/>
    <s v="SSG"/>
    <s v="State Street Global Advisors"/>
    <s v="State Street Global Equity Fund"/>
    <s v="SSGE"/>
    <m/>
    <n v="15228.9144"/>
    <m/>
    <m/>
    <n v="2.25"/>
    <n v="10.210000000000001"/>
    <s v="****"/>
    <m/>
    <s v="I"/>
    <m/>
    <m/>
    <n v="1"/>
    <x v="0"/>
    <n v="12384"/>
    <m/>
    <m/>
    <m/>
    <m/>
    <m/>
    <m/>
    <m/>
    <m/>
    <m/>
    <m/>
    <m/>
    <m/>
    <m/>
    <m/>
    <x v="0"/>
  </r>
  <r>
    <n v="2"/>
    <n v="11"/>
    <s v="F"/>
    <n v="51081017604"/>
    <n v="510"/>
    <s v="PMC"/>
    <s v="PIMCO"/>
    <s v="PIMCO Global Multi-Asset A"/>
    <s v="PIMCOGMA"/>
    <m/>
    <n v="84896.883199999997"/>
    <m/>
    <m/>
    <n v="4.333333333333333"/>
    <n v="1.92"/>
    <s v="**"/>
    <m/>
    <s v="A"/>
    <m/>
    <m/>
    <n v="2"/>
    <x v="1"/>
    <n v="78376"/>
    <m/>
    <m/>
    <m/>
    <m/>
    <m/>
    <m/>
    <m/>
    <m/>
    <m/>
    <m/>
    <m/>
    <m/>
    <m/>
    <m/>
    <x v="1"/>
  </r>
  <r>
    <n v="2"/>
    <n v="13"/>
    <s v="F"/>
    <n v="51081010414"/>
    <n v="510"/>
    <s v="SSG"/>
    <s v="State Street Global Advisors"/>
    <s v="State Street Global Equity Fund"/>
    <s v="SSGE"/>
    <m/>
    <n v="96527.732199999999"/>
    <m/>
    <m/>
    <n v="3"/>
    <n v="10.210000000000001"/>
    <s v="****"/>
    <m/>
    <s v="A"/>
    <m/>
    <m/>
    <n v="2"/>
    <x v="1"/>
    <n v="73894"/>
    <m/>
    <m/>
    <m/>
    <m/>
    <m/>
    <m/>
    <m/>
    <m/>
    <m/>
    <m/>
    <m/>
    <m/>
    <m/>
    <m/>
    <x v="1"/>
  </r>
  <r>
    <n v="2"/>
    <n v="12"/>
    <s v="F"/>
    <n v="51081019142"/>
    <n v="510"/>
    <s v="CHS"/>
    <s v="Charles Schwab"/>
    <s v="Schwab Small-Cap Equity Fund"/>
    <s v="SSCE"/>
    <m/>
    <n v="1032.73"/>
    <m/>
    <m/>
    <n v="3.3333333333333335"/>
    <n v="-11.7"/>
    <s v="*"/>
    <m/>
    <s v="A"/>
    <m/>
    <m/>
    <n v="2"/>
    <x v="1"/>
    <n v="1693"/>
    <m/>
    <m/>
    <m/>
    <m/>
    <m/>
    <m/>
    <m/>
    <m/>
    <m/>
    <m/>
    <m/>
    <m/>
    <m/>
    <m/>
    <x v="1"/>
  </r>
  <r>
    <n v="3"/>
    <n v="8"/>
    <s v="F"/>
    <n v="51081013737"/>
    <n v="510"/>
    <s v="FID"/>
    <s v="Fidelity Investments Inc."/>
    <s v="Fidelity Capital &amp; Income Fund (FAGIX)"/>
    <s v="FCIF"/>
    <m/>
    <n v="4576.93"/>
    <m/>
    <m/>
    <n v="3.9166666666666665"/>
    <n v="4"/>
    <s v="***"/>
    <m/>
    <s v="C"/>
    <m/>
    <m/>
    <n v="3"/>
    <x v="2"/>
    <n v="3957"/>
    <m/>
    <m/>
    <m/>
    <m/>
    <m/>
    <m/>
    <m/>
    <m/>
    <m/>
    <m/>
    <m/>
    <m/>
    <m/>
    <m/>
    <x v="2"/>
  </r>
  <r>
    <n v="3"/>
    <n v="12"/>
    <s v="F"/>
    <n v="51081019329"/>
    <n v="510"/>
    <s v="CHS"/>
    <s v="Charles Schwab"/>
    <s v="Schwab Small-Cap Equity Fund"/>
    <s v="SSCE"/>
    <m/>
    <n v="50107.6515"/>
    <m/>
    <m/>
    <n v="0.58333333333333337"/>
    <n v="-11.7"/>
    <s v="*"/>
    <m/>
    <s v="C"/>
    <m/>
    <m/>
    <n v="3"/>
    <x v="2"/>
    <n v="53778"/>
    <m/>
    <m/>
    <m/>
    <m/>
    <m/>
    <m/>
    <m/>
    <m/>
    <m/>
    <m/>
    <m/>
    <m/>
    <m/>
    <m/>
    <x v="2"/>
  </r>
  <r>
    <n v="3"/>
    <n v="13"/>
    <s v="F"/>
    <n v="51081011720"/>
    <n v="510"/>
    <s v="SSG"/>
    <s v="State Street Global Advisors"/>
    <s v="State Street Global Equity Fund"/>
    <s v="SSGE"/>
    <m/>
    <n v="37847.020400000001"/>
    <m/>
    <m/>
    <n v="0.91666666666666663"/>
    <n v="10.210000000000001"/>
    <s v="****"/>
    <m/>
    <s v="C"/>
    <m/>
    <m/>
    <n v="3"/>
    <x v="2"/>
    <n v="34608"/>
    <m/>
    <m/>
    <m/>
    <m/>
    <m/>
    <m/>
    <m/>
    <m/>
    <m/>
    <m/>
    <m/>
    <m/>
    <m/>
    <m/>
    <x v="2"/>
  </r>
  <r>
    <n v="3"/>
    <n v="14"/>
    <s v="F"/>
    <n v="51081017923"/>
    <n v="510"/>
    <s v="SSG"/>
    <s v="State Street Global Advisors"/>
    <s v="State Street Global Equity Fund"/>
    <s v="SSGE"/>
    <m/>
    <n v="33109.904300000002"/>
    <m/>
    <m/>
    <n v="4.916666666666667"/>
    <n v="10.210000000000001"/>
    <s v="****"/>
    <m/>
    <s v="C"/>
    <m/>
    <m/>
    <n v="3"/>
    <x v="2"/>
    <n v="22044"/>
    <m/>
    <m/>
    <m/>
    <m/>
    <m/>
    <m/>
    <m/>
    <m/>
    <m/>
    <m/>
    <m/>
    <m/>
    <m/>
    <m/>
    <x v="2"/>
  </r>
  <r>
    <n v="4"/>
    <n v="13"/>
    <s v="F"/>
    <n v="51081017265"/>
    <n v="510"/>
    <s v="SSG"/>
    <s v="State Street Global Advisors"/>
    <s v="State Street Global Equity Fund"/>
    <s v="SSGE"/>
    <m/>
    <n v="69596.763900000005"/>
    <m/>
    <m/>
    <n v="3.5"/>
    <n v="10.210000000000001"/>
    <s v="****"/>
    <m/>
    <s v="W"/>
    <m/>
    <m/>
    <n v="4"/>
    <x v="3"/>
    <n v="51274"/>
    <m/>
    <m/>
    <m/>
    <m/>
    <m/>
    <m/>
    <m/>
    <m/>
    <m/>
    <m/>
    <m/>
    <m/>
    <m/>
    <m/>
    <x v="2"/>
  </r>
  <r>
    <n v="4"/>
    <n v="5"/>
    <s v="F"/>
    <n v="51081012958"/>
    <n v="510"/>
    <s v="FID"/>
    <s v="Fidelity Investments Inc."/>
    <s v="Fidelity Capital &amp; Income Fund (FAGIX)"/>
    <s v="FCIF"/>
    <m/>
    <n v="71255.403333333335"/>
    <m/>
    <m/>
    <n v="4.416666666666667"/>
    <n v="4"/>
    <s v="***"/>
    <m/>
    <s v="W"/>
    <m/>
    <m/>
    <n v="4"/>
    <x v="3"/>
    <n v="60557"/>
    <m/>
    <m/>
    <m/>
    <m/>
    <m/>
    <m/>
    <m/>
    <m/>
    <m/>
    <m/>
    <m/>
    <m/>
    <m/>
    <m/>
    <x v="2"/>
  </r>
  <r>
    <n v="4"/>
    <n v="2"/>
    <s v="F"/>
    <n v="51081010207"/>
    <n v="510"/>
    <s v="VGF"/>
    <s v="Vanguard Group"/>
    <s v="Vanguard High Yield Corporate Fund Investor Shares (VWEHX)"/>
    <s v="VHYCFIS"/>
    <m/>
    <n v="48360.819100000001"/>
    <m/>
    <m/>
    <n v="0.58333333333333337"/>
    <n v="5.74"/>
    <s v="*****"/>
    <m/>
    <s v="W"/>
    <m/>
    <m/>
    <n v="4"/>
    <x v="3"/>
    <n v="46794"/>
    <m/>
    <m/>
    <m/>
    <m/>
    <m/>
    <m/>
    <m/>
    <m/>
    <m/>
    <m/>
    <m/>
    <m/>
    <m/>
    <m/>
    <x v="2"/>
  </r>
  <r>
    <n v="5"/>
    <n v="6"/>
    <s v="F"/>
    <n v="51081013306"/>
    <n v="510"/>
    <s v="JPM"/>
    <s v="JP Morgan"/>
    <s v="JPMorgan Core Bond Fund"/>
    <s v="JPMCB"/>
    <m/>
    <n v="35143.214274999998"/>
    <m/>
    <m/>
    <n v="4.25"/>
    <n v="7.77"/>
    <s v="****"/>
    <m/>
    <s v="A"/>
    <m/>
    <m/>
    <n v="5"/>
    <x v="4"/>
    <n v="26419"/>
    <m/>
    <m/>
    <m/>
    <m/>
    <m/>
    <m/>
    <m/>
    <m/>
    <m/>
    <m/>
    <m/>
    <m/>
    <m/>
    <m/>
    <x v="3"/>
  </r>
  <r>
    <n v="5"/>
    <n v="13"/>
    <s v="F"/>
    <n v="51081011501"/>
    <n v="510"/>
    <s v="SSG"/>
    <s v="State Street Global Advisors"/>
    <s v="State Street Global Equity Fund"/>
    <s v="SSGE"/>
    <m/>
    <n v="69285.34616666667"/>
    <m/>
    <m/>
    <n v="2.3333333333333335"/>
    <n v="10.210000000000001"/>
    <s v="****"/>
    <m/>
    <s v="A"/>
    <m/>
    <m/>
    <n v="5"/>
    <x v="4"/>
    <n v="55955"/>
    <m/>
    <m/>
    <m/>
    <m/>
    <m/>
    <m/>
    <m/>
    <m/>
    <m/>
    <m/>
    <m/>
    <m/>
    <m/>
    <m/>
    <x v="3"/>
  </r>
  <r>
    <n v="6"/>
    <n v="8"/>
    <s v="F"/>
    <n v="51081018180"/>
    <n v="510"/>
    <s v="FID"/>
    <s v="Fidelity Investments Inc."/>
    <s v="Fidelity Capital &amp; Income Fund (FAGIX)"/>
    <s v="FCIF"/>
    <m/>
    <n v="40190.026666666665"/>
    <m/>
    <m/>
    <n v="4.666666666666667"/>
    <n v="4"/>
    <s v="***"/>
    <m/>
    <s v="A"/>
    <m/>
    <m/>
    <n v="6"/>
    <x v="5"/>
    <n v="33868"/>
    <m/>
    <m/>
    <m/>
    <m/>
    <m/>
    <m/>
    <m/>
    <m/>
    <m/>
    <m/>
    <m/>
    <m/>
    <m/>
    <m/>
    <x v="4"/>
  </r>
  <r>
    <n v="6"/>
    <n v="14"/>
    <s v="F"/>
    <n v="51081013823"/>
    <n v="510"/>
    <s v="SSG"/>
    <s v="State Street Global Advisors"/>
    <s v="State Street Global Equity Fund"/>
    <s v="SSGE"/>
    <m/>
    <n v="65313.979641666665"/>
    <m/>
    <m/>
    <n v="3.5833333333333335"/>
    <n v="10.210000000000001"/>
    <s v="****"/>
    <m/>
    <s v="A"/>
    <m/>
    <m/>
    <n v="6"/>
    <x v="5"/>
    <n v="47819"/>
    <m/>
    <m/>
    <m/>
    <m/>
    <m/>
    <m/>
    <m/>
    <m/>
    <m/>
    <m/>
    <m/>
    <m/>
    <m/>
    <m/>
    <x v="4"/>
  </r>
  <r>
    <n v="6"/>
    <n v="11"/>
    <s v="F"/>
    <n v="51081010987"/>
    <n v="510"/>
    <s v="PMC"/>
    <s v="PIMCO"/>
    <s v="PIMCO Global Multi-Asset A"/>
    <s v="PIMCOGMA"/>
    <m/>
    <n v="15529.1584"/>
    <m/>
    <m/>
    <n v="1.5833333333333333"/>
    <n v="1.92"/>
    <s v="**"/>
    <m/>
    <s v="A"/>
    <m/>
    <m/>
    <n v="6"/>
    <x v="5"/>
    <n v="15071"/>
    <m/>
    <m/>
    <m/>
    <m/>
    <m/>
    <m/>
    <m/>
    <m/>
    <m/>
    <m/>
    <m/>
    <m/>
    <m/>
    <m/>
    <x v="4"/>
  </r>
  <r>
    <n v="6"/>
    <n v="3"/>
    <s v="F"/>
    <n v="51081013850"/>
    <n v="510"/>
    <s v="BRF"/>
    <s v="BlackRock Funds"/>
    <s v="BlackRock High Yield Bond Fund (BHYIX)"/>
    <s v="BRHYBF"/>
    <m/>
    <n v="22674.682666666668"/>
    <m/>
    <m/>
    <n v="3.0833333333333335"/>
    <n v="5.6"/>
    <s v="***"/>
    <m/>
    <s v="A"/>
    <m/>
    <m/>
    <n v="6"/>
    <x v="5"/>
    <n v="19336"/>
    <m/>
    <m/>
    <m/>
    <m/>
    <m/>
    <m/>
    <m/>
    <m/>
    <m/>
    <m/>
    <m/>
    <m/>
    <m/>
    <m/>
    <x v="4"/>
  </r>
  <r>
    <n v="6"/>
    <n v="12"/>
    <s v="F"/>
    <n v="51081014679"/>
    <n v="510"/>
    <s v="CHS"/>
    <s v="Charles Schwab"/>
    <s v="Schwab Small-Cap Equity Fund"/>
    <s v="SSCE"/>
    <m/>
    <n v="21375.228000000003"/>
    <m/>
    <m/>
    <n v="4"/>
    <n v="-11.7"/>
    <s v="*"/>
    <m/>
    <s v="A"/>
    <m/>
    <m/>
    <n v="6"/>
    <x v="5"/>
    <n v="40179"/>
    <m/>
    <m/>
    <m/>
    <m/>
    <m/>
    <m/>
    <m/>
    <m/>
    <m/>
    <m/>
    <m/>
    <m/>
    <m/>
    <m/>
    <x v="4"/>
  </r>
  <r>
    <n v="6"/>
    <n v="7"/>
    <s v="F"/>
    <n v="51081018206"/>
    <n v="510"/>
    <s v="PMC"/>
    <s v="PIMCO"/>
    <s v="PIMCO Global Multi-Asset A"/>
    <s v="PIMCOGMA"/>
    <m/>
    <n v="64818.072"/>
    <m/>
    <m/>
    <n v="3.6666666666666665"/>
    <n v="1.92"/>
    <s v="**"/>
    <m/>
    <s v="A"/>
    <m/>
    <m/>
    <n v="6"/>
    <x v="5"/>
    <n v="60555"/>
    <m/>
    <m/>
    <m/>
    <m/>
    <m/>
    <m/>
    <m/>
    <m/>
    <m/>
    <m/>
    <m/>
    <m/>
    <m/>
    <m/>
    <x v="4"/>
  </r>
  <r>
    <n v="7"/>
    <n v="14"/>
    <s v="F"/>
    <n v="51081019307"/>
    <n v="510"/>
    <s v="SSG"/>
    <s v="State Street Global Advisors"/>
    <s v="State Street Global Equity Fund"/>
    <s v="SSGE"/>
    <m/>
    <n v="13405.1512"/>
    <m/>
    <m/>
    <n v="4"/>
    <n v="10.210000000000001"/>
    <s v="****"/>
    <m/>
    <s v="A"/>
    <m/>
    <m/>
    <n v="7"/>
    <x v="6"/>
    <n v="9518"/>
    <m/>
    <m/>
    <m/>
    <m/>
    <m/>
    <m/>
    <m/>
    <m/>
    <m/>
    <m/>
    <m/>
    <m/>
    <m/>
    <m/>
    <x v="2"/>
  </r>
  <r>
    <n v="7"/>
    <n v="15"/>
    <s v="F"/>
    <n v="51081011814"/>
    <n v="510"/>
    <s v="SSG"/>
    <s v="State Street Global Advisors"/>
    <s v="State Street Global Equity Fund"/>
    <s v="SSGE"/>
    <m/>
    <n v="15047.435525000001"/>
    <m/>
    <m/>
    <n v="3.9166666666666665"/>
    <n v="10.210000000000001"/>
    <s v="****"/>
    <m/>
    <s v="A"/>
    <m/>
    <m/>
    <n v="7"/>
    <x v="6"/>
    <n v="10749"/>
    <m/>
    <m/>
    <m/>
    <m/>
    <m/>
    <m/>
    <m/>
    <m/>
    <m/>
    <m/>
    <m/>
    <m/>
    <m/>
    <m/>
    <x v="2"/>
  </r>
  <r>
    <n v="8"/>
    <n v="2"/>
    <s v="F"/>
    <n v="51081011867"/>
    <n v="510"/>
    <s v="VGF"/>
    <s v="Vanguard Group"/>
    <s v="Vanguard High Yield Corporate Fund Investor Shares (VWEHX)"/>
    <s v="VHYCFIS"/>
    <m/>
    <n v="23873.12845"/>
    <m/>
    <m/>
    <n v="1.9166666666666667"/>
    <n v="5.74"/>
    <s v="*****"/>
    <m/>
    <s v="I"/>
    <m/>
    <m/>
    <n v="8"/>
    <x v="7"/>
    <n v="21507"/>
    <m/>
    <m/>
    <m/>
    <m/>
    <m/>
    <m/>
    <m/>
    <m/>
    <m/>
    <m/>
    <m/>
    <m/>
    <m/>
    <m/>
    <x v="5"/>
  </r>
  <r>
    <n v="8"/>
    <n v="13"/>
    <s v="F"/>
    <n v="51081019722"/>
    <n v="510"/>
    <s v="SSG"/>
    <s v="State Street Global Advisors"/>
    <s v="State Street Global Equity Fund"/>
    <s v="SSGE"/>
    <m/>
    <n v="17247.2664"/>
    <m/>
    <m/>
    <n v="4"/>
    <n v="10.210000000000001"/>
    <s v="****"/>
    <m/>
    <s v="I"/>
    <m/>
    <m/>
    <n v="8"/>
    <x v="7"/>
    <n v="12246"/>
    <m/>
    <m/>
    <m/>
    <m/>
    <m/>
    <m/>
    <m/>
    <m/>
    <m/>
    <m/>
    <m/>
    <m/>
    <m/>
    <m/>
    <x v="5"/>
  </r>
  <r>
    <n v="9"/>
    <n v="11"/>
    <s v="F"/>
    <n v="51081012154"/>
    <n v="510"/>
    <s v="PMC"/>
    <s v="PIMCO"/>
    <s v="PIMCO Global Multi-Asset A"/>
    <s v="PIMCOGMA"/>
    <m/>
    <n v="62188.611199999999"/>
    <m/>
    <m/>
    <n v="1.75"/>
    <n v="1.92"/>
    <s v="**"/>
    <m/>
    <s v="A"/>
    <m/>
    <m/>
    <n v="9"/>
    <x v="8"/>
    <n v="60167"/>
    <m/>
    <m/>
    <m/>
    <m/>
    <m/>
    <m/>
    <m/>
    <m/>
    <m/>
    <m/>
    <m/>
    <m/>
    <m/>
    <m/>
    <x v="6"/>
  </r>
  <r>
    <n v="9"/>
    <n v="3"/>
    <s v="F"/>
    <n v="51081017769"/>
    <n v="510"/>
    <s v="BRF"/>
    <s v="BlackRock Funds"/>
    <s v="BlackRock High Yield Bond Fund (BHYIX)"/>
    <s v="BRHYBF"/>
    <m/>
    <n v="74807.157333333336"/>
    <m/>
    <m/>
    <n v="4.666666666666667"/>
    <n v="5.6"/>
    <s v="***"/>
    <m/>
    <s v="A"/>
    <m/>
    <m/>
    <n v="9"/>
    <x v="8"/>
    <n v="59308"/>
    <m/>
    <m/>
    <m/>
    <m/>
    <m/>
    <m/>
    <m/>
    <m/>
    <m/>
    <m/>
    <m/>
    <m/>
    <m/>
    <m/>
    <x v="6"/>
  </r>
  <r>
    <n v="10"/>
    <n v="4"/>
    <s v="F"/>
    <n v="51081016236"/>
    <n v="510"/>
    <s v="VGF"/>
    <s v="Vanguard Group"/>
    <s v="Vanguard High Yield Corporate Fund Investor Shares (VWEHX)"/>
    <s v="VHYCFIS"/>
    <m/>
    <n v="12411.2655"/>
    <m/>
    <m/>
    <n v="0.5"/>
    <n v="5.74"/>
    <s v="*****"/>
    <m/>
    <s v="A"/>
    <m/>
    <m/>
    <n v="10"/>
    <x v="9"/>
    <n v="12065"/>
    <m/>
    <m/>
    <m/>
    <m/>
    <m/>
    <m/>
    <m/>
    <m/>
    <m/>
    <m/>
    <m/>
    <m/>
    <m/>
    <m/>
    <x v="2"/>
  </r>
  <r>
    <n v="10"/>
    <n v="5"/>
    <s v="F"/>
    <n v="51081014493"/>
    <n v="510"/>
    <s v="FID"/>
    <s v="Fidelity Investments Inc."/>
    <s v="Fidelity Capital &amp; Income Fund (FAGIX)"/>
    <s v="FCIF"/>
    <m/>
    <n v="10278.200000000001"/>
    <m/>
    <m/>
    <n v="3.3333333333333335"/>
    <n v="4"/>
    <s v="***"/>
    <m/>
    <s v="A"/>
    <m/>
    <m/>
    <n v="10"/>
    <x v="9"/>
    <n v="9069"/>
    <m/>
    <m/>
    <m/>
    <m/>
    <m/>
    <m/>
    <m/>
    <m/>
    <m/>
    <m/>
    <m/>
    <m/>
    <m/>
    <m/>
    <x v="2"/>
  </r>
  <r>
    <n v="10"/>
    <n v="2"/>
    <s v="F"/>
    <n v="51081016640"/>
    <n v="510"/>
    <s v="VGF"/>
    <s v="Vanguard Group"/>
    <s v="Vanguard High Yield Corporate Fund Investor Shares (VWEHX)"/>
    <s v="VHYCFIS"/>
    <m/>
    <n v="27216.9856"/>
    <m/>
    <m/>
    <n v="2.6666666666666665"/>
    <n v="5.74"/>
    <s v="*****"/>
    <m/>
    <s v="A"/>
    <m/>
    <m/>
    <n v="10"/>
    <x v="9"/>
    <n v="23604"/>
    <m/>
    <m/>
    <m/>
    <m/>
    <m/>
    <m/>
    <m/>
    <m/>
    <m/>
    <m/>
    <m/>
    <m/>
    <m/>
    <m/>
    <x v="2"/>
  </r>
  <r>
    <n v="10"/>
    <n v="13"/>
    <s v="F"/>
    <n v="51081014267"/>
    <n v="510"/>
    <s v="SSG"/>
    <s v="State Street Global Advisors"/>
    <s v="State Street Global Equity Fund"/>
    <s v="SSGE"/>
    <m/>
    <n v="81398.2402"/>
    <m/>
    <m/>
    <n v="3.6666666666666665"/>
    <n v="10.210000000000001"/>
    <s v="****"/>
    <m/>
    <s v="A"/>
    <m/>
    <m/>
    <n v="10"/>
    <x v="9"/>
    <n v="59226"/>
    <m/>
    <m/>
    <m/>
    <m/>
    <m/>
    <m/>
    <m/>
    <m/>
    <m/>
    <m/>
    <m/>
    <m/>
    <m/>
    <m/>
    <x v="2"/>
  </r>
  <r>
    <n v="10"/>
    <n v="4"/>
    <s v="F"/>
    <n v="51081016223"/>
    <n v="510"/>
    <s v="VGF"/>
    <s v="Vanguard Group"/>
    <s v="Vanguard High Yield Corporate Fund Investor Shares (VWEHX)"/>
    <s v="VHYCFIS"/>
    <m/>
    <n v="70282.162216666664"/>
    <m/>
    <m/>
    <n v="0.91666666666666663"/>
    <n v="5.74"/>
    <s v="*****"/>
    <m/>
    <s v="A"/>
    <m/>
    <m/>
    <n v="10"/>
    <x v="9"/>
    <n v="66769"/>
    <m/>
    <m/>
    <m/>
    <m/>
    <m/>
    <m/>
    <m/>
    <m/>
    <m/>
    <m/>
    <m/>
    <m/>
    <m/>
    <m/>
    <x v="2"/>
  </r>
  <r>
    <n v="10"/>
    <n v="7"/>
    <s v="F"/>
    <n v="51081017701"/>
    <n v="510"/>
    <s v="PMC"/>
    <s v="PIMCO"/>
    <s v="PIMCO Global Multi-Asset A"/>
    <s v="PIMCOGMA"/>
    <m/>
    <n v="65239.526400000002"/>
    <m/>
    <m/>
    <n v="1.4166666666666667"/>
    <n v="1.92"/>
    <s v="**"/>
    <m/>
    <s v="A"/>
    <m/>
    <m/>
    <n v="10"/>
    <x v="9"/>
    <n v="63512"/>
    <m/>
    <m/>
    <m/>
    <m/>
    <m/>
    <m/>
    <m/>
    <m/>
    <m/>
    <m/>
    <m/>
    <m/>
    <m/>
    <m/>
    <x v="2"/>
  </r>
  <r>
    <n v="11"/>
    <n v="3"/>
    <s v="F"/>
    <n v="51081017918"/>
    <n v="510"/>
    <s v="BRF"/>
    <s v="BlackRock Funds"/>
    <s v="BlackRock High Yield Bond Fund (BHYIX)"/>
    <s v="BRHYBF"/>
    <m/>
    <n v="30155.226666666666"/>
    <m/>
    <m/>
    <n v="1.6666666666666667"/>
    <n v="5.6"/>
    <s v="***"/>
    <m/>
    <s v="A"/>
    <m/>
    <m/>
    <n v="11"/>
    <x v="10"/>
    <n v="27581"/>
    <m/>
    <m/>
    <m/>
    <m/>
    <m/>
    <m/>
    <m/>
    <m/>
    <m/>
    <m/>
    <m/>
    <m/>
    <m/>
    <m/>
    <x v="7"/>
  </r>
  <r>
    <n v="11"/>
    <n v="2"/>
    <s v="F"/>
    <n v="51081013034"/>
    <n v="510"/>
    <s v="VGF"/>
    <s v="Vanguard Group"/>
    <s v="Vanguard High Yield Corporate Fund Investor Shares (VWEHX)"/>
    <s v="VHYCFIS"/>
    <m/>
    <n v="8174.1426000000001"/>
    <m/>
    <m/>
    <n v="1.75"/>
    <n v="5.74"/>
    <s v="*****"/>
    <m/>
    <s v="A"/>
    <m/>
    <m/>
    <n v="11"/>
    <x v="10"/>
    <n v="7428"/>
    <m/>
    <m/>
    <m/>
    <m/>
    <m/>
    <m/>
    <m/>
    <m/>
    <m/>
    <m/>
    <m/>
    <m/>
    <m/>
    <m/>
    <x v="7"/>
  </r>
  <r>
    <n v="12"/>
    <n v="5"/>
    <s v="F"/>
    <n v="51081019612"/>
    <n v="510"/>
    <s v="FID"/>
    <s v="Fidelity Investments Inc."/>
    <s v="Fidelity Capital &amp; Income Fund (FAGIX)"/>
    <s v="FCIF"/>
    <m/>
    <n v="80908.84"/>
    <m/>
    <m/>
    <n v="4"/>
    <n v="4"/>
    <s v="***"/>
    <m/>
    <s v="A"/>
    <m/>
    <m/>
    <n v="12"/>
    <x v="11"/>
    <n v="69749"/>
    <m/>
    <m/>
    <m/>
    <m/>
    <m/>
    <m/>
    <m/>
    <m/>
    <m/>
    <m/>
    <m/>
    <m/>
    <m/>
    <m/>
    <x v="5"/>
  </r>
  <r>
    <n v="12"/>
    <n v="16"/>
    <s v="F"/>
    <n v="51081015967"/>
    <n v="510"/>
    <s v="AMF"/>
    <s v="American Funds"/>
    <s v="American Funds Tax-Advtg Gr &amp; Inc"/>
    <s v="AFTAG"/>
    <m/>
    <n v="67227.191841666659"/>
    <m/>
    <m/>
    <n v="1.0833333333333333"/>
    <n v="3.61"/>
    <s v="**"/>
    <m/>
    <s v="A"/>
    <m/>
    <m/>
    <n v="12"/>
    <x v="11"/>
    <n v="64697"/>
    <m/>
    <m/>
    <m/>
    <m/>
    <m/>
    <m/>
    <m/>
    <m/>
    <m/>
    <m/>
    <m/>
    <m/>
    <m/>
    <m/>
    <x v="5"/>
  </r>
  <r>
    <n v="12"/>
    <n v="3"/>
    <s v="F"/>
    <n v="51081014048"/>
    <n v="510"/>
    <s v="BRF"/>
    <s v="BlackRock Funds"/>
    <s v="BlackRock High Yield Bond Fund (BHYIX)"/>
    <s v="BRHYBF"/>
    <m/>
    <n v="14673.119999999999"/>
    <m/>
    <m/>
    <n v="1"/>
    <n v="5.6"/>
    <s v="***"/>
    <m/>
    <s v="A"/>
    <m/>
    <m/>
    <n v="12"/>
    <x v="11"/>
    <n v="13895"/>
    <m/>
    <m/>
    <m/>
    <m/>
    <m/>
    <m/>
    <m/>
    <m/>
    <m/>
    <m/>
    <m/>
    <m/>
    <m/>
    <m/>
    <x v="5"/>
  </r>
  <r>
    <n v="13"/>
    <n v="16"/>
    <s v="F"/>
    <n v="51081015570"/>
    <n v="510"/>
    <s v="AMF"/>
    <s v="American Funds"/>
    <s v="American Funds Tax-Advtg Gr &amp; Inc"/>
    <s v="AFTAG"/>
    <m/>
    <n v="49858.074800000002"/>
    <m/>
    <m/>
    <n v="4"/>
    <n v="3.61"/>
    <s v="**"/>
    <m/>
    <s v="A"/>
    <m/>
    <m/>
    <n v="13"/>
    <x v="12"/>
    <n v="43567"/>
    <m/>
    <m/>
    <m/>
    <m/>
    <m/>
    <m/>
    <m/>
    <m/>
    <m/>
    <m/>
    <m/>
    <m/>
    <m/>
    <m/>
    <x v="1"/>
  </r>
  <r>
    <n v="13"/>
    <n v="6"/>
    <s v="F"/>
    <n v="51081011156"/>
    <n v="510"/>
    <s v="JPM"/>
    <s v="JP Morgan"/>
    <s v="JPMorgan Core Bond Fund"/>
    <s v="JPMCB"/>
    <m/>
    <n v="47529.347349999996"/>
    <m/>
    <m/>
    <n v="1.8333333333333333"/>
    <n v="7.77"/>
    <s v="****"/>
    <m/>
    <s v="A"/>
    <m/>
    <m/>
    <n v="13"/>
    <x v="12"/>
    <n v="41603"/>
    <m/>
    <m/>
    <m/>
    <m/>
    <m/>
    <m/>
    <m/>
    <m/>
    <m/>
    <m/>
    <m/>
    <m/>
    <m/>
    <m/>
    <x v="1"/>
  </r>
  <r>
    <n v="13"/>
    <n v="15"/>
    <s v="F"/>
    <n v="51081013209"/>
    <n v="510"/>
    <s v="SSG"/>
    <s v="State Street Global Advisors"/>
    <s v="State Street Global Equity Fund"/>
    <s v="SSGE"/>
    <m/>
    <n v="9787.6454166666663"/>
    <m/>
    <m/>
    <n v="0.91666666666666663"/>
    <n v="10.210000000000001"/>
    <s v="****"/>
    <m/>
    <s v="A"/>
    <m/>
    <m/>
    <n v="13"/>
    <x v="12"/>
    <n v="8950"/>
    <m/>
    <m/>
    <m/>
    <m/>
    <m/>
    <m/>
    <m/>
    <m/>
    <m/>
    <m/>
    <m/>
    <m/>
    <m/>
    <m/>
    <x v="1"/>
  </r>
  <r>
    <n v="13"/>
    <n v="1"/>
    <s v="F"/>
    <n v="51081014325"/>
    <n v="510"/>
    <s v="BRF"/>
    <s v="BlackRock Funds"/>
    <s v="BlackRock High Yield Bond Fund (BHYIX)"/>
    <s v="BRHYBF"/>
    <m/>
    <n v="42672.884666666665"/>
    <m/>
    <m/>
    <n v="0.58333333333333337"/>
    <n v="5.6"/>
    <s v="***"/>
    <m/>
    <s v="A"/>
    <m/>
    <m/>
    <n v="13"/>
    <x v="12"/>
    <n v="41323"/>
    <m/>
    <m/>
    <m/>
    <m/>
    <m/>
    <m/>
    <m/>
    <m/>
    <m/>
    <m/>
    <m/>
    <m/>
    <m/>
    <m/>
    <x v="1"/>
  </r>
  <r>
    <n v="14"/>
    <n v="10"/>
    <s v="F"/>
    <n v="51081015678"/>
    <n v="510"/>
    <s v="PMC"/>
    <s v="PIMCO"/>
    <s v="PIMCO Global Multi-Asset A"/>
    <s v="PIMCOGMA"/>
    <m/>
    <n v="8227.9120000000003"/>
    <m/>
    <m/>
    <n v="3.3333333333333335"/>
    <n v="1.92"/>
    <s v="**"/>
    <m/>
    <s v="A"/>
    <m/>
    <m/>
    <n v="14"/>
    <x v="13"/>
    <n v="7733"/>
    <m/>
    <m/>
    <m/>
    <m/>
    <m/>
    <m/>
    <m/>
    <m/>
    <m/>
    <m/>
    <m/>
    <m/>
    <m/>
    <m/>
    <x v="8"/>
  </r>
  <r>
    <n v="14"/>
    <n v="16"/>
    <s v="F"/>
    <n v="51081012230"/>
    <n v="510"/>
    <s v="AMF"/>
    <s v="American Funds"/>
    <s v="American Funds Tax-Advtg Gr &amp; Inc"/>
    <s v="AFTAG"/>
    <m/>
    <n v="30761.905449999998"/>
    <m/>
    <m/>
    <n v="1.75"/>
    <n v="3.61"/>
    <s v="**"/>
    <m/>
    <s v="A"/>
    <m/>
    <m/>
    <n v="14"/>
    <x v="13"/>
    <n v="28934"/>
    <m/>
    <m/>
    <m/>
    <m/>
    <m/>
    <m/>
    <m/>
    <m/>
    <m/>
    <m/>
    <m/>
    <m/>
    <m/>
    <m/>
    <x v="8"/>
  </r>
  <r>
    <n v="14"/>
    <n v="3"/>
    <s v="F"/>
    <n v="51081017263"/>
    <n v="510"/>
    <s v="BRF"/>
    <s v="BlackRock Funds"/>
    <s v="BlackRock High Yield Bond Fund (BHYIX)"/>
    <s v="BRHYBF"/>
    <m/>
    <n v="27374.396666666667"/>
    <m/>
    <m/>
    <n v="2.9166666666666665"/>
    <n v="5.6"/>
    <s v="***"/>
    <m/>
    <s v="A"/>
    <m/>
    <m/>
    <n v="14"/>
    <x v="13"/>
    <n v="23531"/>
    <m/>
    <m/>
    <m/>
    <m/>
    <m/>
    <m/>
    <m/>
    <m/>
    <m/>
    <m/>
    <m/>
    <m/>
    <m/>
    <m/>
    <x v="8"/>
  </r>
  <r>
    <n v="15"/>
    <n v="13"/>
    <s v="F"/>
    <n v="51081014081"/>
    <n v="510"/>
    <s v="SSG"/>
    <s v="State Street Global Advisors"/>
    <s v="State Street Global Equity Fund"/>
    <s v="SSGE"/>
    <m/>
    <n v="70094.483808333345"/>
    <m/>
    <m/>
    <n v="3.5833333333333335"/>
    <n v="10.210000000000001"/>
    <s v="****"/>
    <m/>
    <s v="I"/>
    <m/>
    <m/>
    <n v="15"/>
    <x v="14"/>
    <n v="51319"/>
    <m/>
    <m/>
    <m/>
    <m/>
    <m/>
    <m/>
    <m/>
    <m/>
    <m/>
    <m/>
    <m/>
    <m/>
    <m/>
    <m/>
    <x v="9"/>
  </r>
  <r>
    <n v="15"/>
    <n v="9"/>
    <s v="F"/>
    <n v="51081012121"/>
    <n v="510"/>
    <s v="JPM"/>
    <s v="JP Morgan"/>
    <s v="JPMorgan Core Bond Fund"/>
    <s v="JPMCB"/>
    <m/>
    <n v="62423.757425000003"/>
    <m/>
    <m/>
    <n v="3.0833333333333335"/>
    <n v="7.77"/>
    <s v="****"/>
    <m/>
    <s v="I"/>
    <m/>
    <m/>
    <n v="15"/>
    <x v="14"/>
    <n v="50359"/>
    <m/>
    <m/>
    <m/>
    <m/>
    <m/>
    <m/>
    <m/>
    <m/>
    <m/>
    <m/>
    <m/>
    <m/>
    <m/>
    <m/>
    <x v="9"/>
  </r>
  <r>
    <n v="15"/>
    <n v="6"/>
    <s v="F"/>
    <n v="51081019912"/>
    <n v="510"/>
    <s v="JPM"/>
    <s v="JP Morgan"/>
    <s v="JPMorgan Core Bond Fund"/>
    <s v="JPMCB"/>
    <m/>
    <n v="86878.168875000003"/>
    <m/>
    <m/>
    <n v="2.9166666666666665"/>
    <n v="7.77"/>
    <s v="****"/>
    <m/>
    <s v="I"/>
    <m/>
    <m/>
    <n v="15"/>
    <x v="14"/>
    <n v="70827"/>
    <m/>
    <m/>
    <m/>
    <m/>
    <m/>
    <m/>
    <m/>
    <m/>
    <m/>
    <m/>
    <m/>
    <m/>
    <m/>
    <m/>
    <x v="9"/>
  </r>
  <r>
    <n v="16"/>
    <n v="9"/>
    <s v="F"/>
    <n v="51081019098"/>
    <n v="510"/>
    <s v="JPM"/>
    <s v="JP Morgan"/>
    <s v="JPMorgan Core Bond Fund"/>
    <s v="JPMCB"/>
    <m/>
    <n v="27971.938999999998"/>
    <m/>
    <m/>
    <n v="3.5833333333333335"/>
    <n v="7.77"/>
    <s v="****"/>
    <m/>
    <s v="A"/>
    <m/>
    <m/>
    <n v="16"/>
    <x v="15"/>
    <n v="21880"/>
    <m/>
    <m/>
    <m/>
    <m/>
    <m/>
    <m/>
    <m/>
    <m/>
    <m/>
    <m/>
    <m/>
    <m/>
    <m/>
    <m/>
    <x v="4"/>
  </r>
  <r>
    <n v="16"/>
    <n v="6"/>
    <s v="F"/>
    <n v="51081014730"/>
    <n v="510"/>
    <s v="JPM"/>
    <s v="JP Morgan"/>
    <s v="JPMorgan Core Bond Fund"/>
    <s v="JPMCB"/>
    <m/>
    <n v="81766.763999999996"/>
    <m/>
    <m/>
    <n v="1.6666666666666667"/>
    <n v="7.77"/>
    <s v="****"/>
    <m/>
    <s v="A"/>
    <m/>
    <m/>
    <n v="16"/>
    <x v="15"/>
    <n v="72392"/>
    <m/>
    <m/>
    <m/>
    <m/>
    <m/>
    <m/>
    <m/>
    <m/>
    <m/>
    <m/>
    <m/>
    <m/>
    <m/>
    <m/>
    <x v="4"/>
  </r>
  <r>
    <n v="16"/>
    <n v="5"/>
    <s v="F"/>
    <n v="51081012260"/>
    <n v="510"/>
    <s v="FID"/>
    <s v="Fidelity Investments Inc."/>
    <s v="Fidelity Capital &amp; Income Fund (FAGIX)"/>
    <s v="FCIF"/>
    <m/>
    <n v="38218.520000000004"/>
    <m/>
    <m/>
    <n v="4"/>
    <n v="4"/>
    <s v="***"/>
    <m/>
    <s v="A"/>
    <m/>
    <m/>
    <n v="16"/>
    <x v="15"/>
    <n v="32947"/>
    <m/>
    <m/>
    <m/>
    <m/>
    <m/>
    <m/>
    <m/>
    <m/>
    <m/>
    <m/>
    <m/>
    <m/>
    <m/>
    <m/>
    <x v="4"/>
  </r>
  <r>
    <n v="16"/>
    <n v="2"/>
    <s v="F"/>
    <n v="51081017418"/>
    <n v="510"/>
    <s v="VGF"/>
    <s v="Vanguard Group"/>
    <s v="Vanguard High Yield Corporate Fund Investor Shares (VWEHX)"/>
    <s v="VHYCFIS"/>
    <m/>
    <n v="90222.416100000002"/>
    <m/>
    <m/>
    <n v="3.5"/>
    <n v="5.74"/>
    <s v="*****"/>
    <m/>
    <s v="A"/>
    <m/>
    <m/>
    <n v="16"/>
    <x v="15"/>
    <n v="75129"/>
    <m/>
    <m/>
    <m/>
    <m/>
    <m/>
    <m/>
    <m/>
    <m/>
    <m/>
    <m/>
    <m/>
    <m/>
    <m/>
    <m/>
    <x v="4"/>
  </r>
  <r>
    <n v="17"/>
    <n v="8"/>
    <s v="F"/>
    <n v="51081011264"/>
    <n v="510"/>
    <s v="FID"/>
    <s v="Fidelity Investments Inc."/>
    <s v="Fidelity Capital &amp; Income Fund (FAGIX)"/>
    <s v="FCIF"/>
    <m/>
    <n v="20216"/>
    <m/>
    <m/>
    <n v="3"/>
    <n v="4"/>
    <s v="***"/>
    <m/>
    <s v="W"/>
    <m/>
    <m/>
    <n v="17"/>
    <x v="16"/>
    <n v="18050"/>
    <m/>
    <m/>
    <m/>
    <m/>
    <m/>
    <m/>
    <m/>
    <m/>
    <m/>
    <m/>
    <m/>
    <m/>
    <m/>
    <m/>
    <x v="1"/>
  </r>
  <r>
    <n v="17"/>
    <n v="4"/>
    <s v="F"/>
    <n v="51081018065"/>
    <n v="510"/>
    <s v="VGF"/>
    <s v="Vanguard Group"/>
    <s v="Vanguard High Yield Corporate Fund Investor Shares (VWEHX)"/>
    <s v="VHYCFIS"/>
    <m/>
    <n v="64556.679000000004"/>
    <m/>
    <m/>
    <n v="1.8333333333333333"/>
    <n v="5.74"/>
    <s v="*****"/>
    <m/>
    <s v="W"/>
    <m/>
    <m/>
    <n v="17"/>
    <x v="16"/>
    <n v="58410"/>
    <m/>
    <m/>
    <m/>
    <m/>
    <m/>
    <m/>
    <m/>
    <m/>
    <m/>
    <m/>
    <m/>
    <m/>
    <m/>
    <m/>
    <x v="1"/>
  </r>
  <r>
    <n v="17"/>
    <n v="1"/>
    <s v="F"/>
    <n v="51081011473"/>
    <n v="510"/>
    <s v="BRF"/>
    <s v="BlackRock Funds"/>
    <s v="BlackRock High Yield Bond Fund (BHYIX)"/>
    <s v="BRHYBF"/>
    <m/>
    <n v="57926.977333333329"/>
    <m/>
    <m/>
    <n v="2.4166666666666665"/>
    <n v="5.6"/>
    <s v="***"/>
    <m/>
    <s v="W"/>
    <m/>
    <m/>
    <n v="17"/>
    <x v="16"/>
    <n v="51022"/>
    <m/>
    <m/>
    <m/>
    <m/>
    <m/>
    <m/>
    <m/>
    <m/>
    <m/>
    <m/>
    <m/>
    <m/>
    <m/>
    <m/>
    <x v="1"/>
  </r>
  <r>
    <n v="18"/>
    <n v="12"/>
    <s v="F"/>
    <n v="51081019082"/>
    <n v="510"/>
    <s v="CHS"/>
    <s v="Charles Schwab"/>
    <s v="Schwab Small-Cap Equity Fund"/>
    <s v="SSCE"/>
    <m/>
    <n v="15037.82"/>
    <m/>
    <m/>
    <n v="0.66666666666666663"/>
    <n v="-11.7"/>
    <s v="*"/>
    <m/>
    <s v="A"/>
    <m/>
    <m/>
    <n v="18"/>
    <x v="17"/>
    <n v="16310"/>
    <m/>
    <m/>
    <m/>
    <m/>
    <m/>
    <m/>
    <m/>
    <m/>
    <m/>
    <m/>
    <m/>
    <m/>
    <m/>
    <m/>
    <x v="10"/>
  </r>
  <r>
    <n v="18"/>
    <n v="6"/>
    <s v="F"/>
    <n v="51081014573"/>
    <n v="510"/>
    <s v="JPM"/>
    <s v="JP Morgan"/>
    <s v="JPMorgan Core Bond Fund"/>
    <s v="JPMCB"/>
    <m/>
    <n v="81673.847999999998"/>
    <m/>
    <m/>
    <n v="3.3333333333333335"/>
    <n v="7.77"/>
    <s v="****"/>
    <m/>
    <s v="A"/>
    <m/>
    <m/>
    <n v="18"/>
    <x v="17"/>
    <n v="64872"/>
    <m/>
    <m/>
    <m/>
    <m/>
    <m/>
    <m/>
    <m/>
    <m/>
    <m/>
    <m/>
    <m/>
    <m/>
    <m/>
    <m/>
    <x v="10"/>
  </r>
  <r>
    <n v="18"/>
    <n v="5"/>
    <s v="F"/>
    <n v="51081012497"/>
    <n v="510"/>
    <s v="FID"/>
    <s v="Fidelity Investments Inc."/>
    <s v="Fidelity Capital &amp; Income Fund (FAGIX)"/>
    <s v="FCIF"/>
    <m/>
    <n v="70776.78"/>
    <m/>
    <m/>
    <n v="0.5"/>
    <n v="4"/>
    <s v="***"/>
    <m/>
    <s v="A"/>
    <m/>
    <m/>
    <n v="18"/>
    <x v="17"/>
    <n v="69389"/>
    <m/>
    <m/>
    <m/>
    <m/>
    <m/>
    <m/>
    <m/>
    <m/>
    <m/>
    <m/>
    <m/>
    <m/>
    <m/>
    <m/>
    <x v="10"/>
  </r>
  <r>
    <n v="18"/>
    <n v="15"/>
    <s v="F"/>
    <n v="51081013342"/>
    <n v="510"/>
    <s v="SSG"/>
    <s v="State Street Global Advisors"/>
    <s v="State Street Global Equity Fund"/>
    <s v="SSGE"/>
    <m/>
    <n v="70251.237649999995"/>
    <m/>
    <m/>
    <n v="1.4166666666666667"/>
    <n v="10.210000000000001"/>
    <s v="****"/>
    <m/>
    <s v="A"/>
    <m/>
    <m/>
    <n v="18"/>
    <x v="17"/>
    <n v="61374"/>
    <m/>
    <m/>
    <m/>
    <m/>
    <m/>
    <m/>
    <m/>
    <m/>
    <m/>
    <m/>
    <m/>
    <m/>
    <m/>
    <m/>
    <x v="10"/>
  </r>
  <r>
    <n v="18"/>
    <n v="1"/>
    <s v="F"/>
    <n v="51081012883"/>
    <n v="510"/>
    <s v="BRF"/>
    <s v="BlackRock Funds"/>
    <s v="BlackRock High Yield Bond Fund (BHYIX)"/>
    <s v="BRHYBF"/>
    <m/>
    <n v="45676.095999999998"/>
    <m/>
    <m/>
    <n v="0.5"/>
    <n v="5.6"/>
    <s v="***"/>
    <m/>
    <s v="A"/>
    <m/>
    <m/>
    <n v="18"/>
    <x v="17"/>
    <n v="44432"/>
    <m/>
    <m/>
    <m/>
    <m/>
    <m/>
    <m/>
    <m/>
    <m/>
    <m/>
    <m/>
    <m/>
    <m/>
    <m/>
    <m/>
    <x v="10"/>
  </r>
  <r>
    <n v="19"/>
    <n v="8"/>
    <s v="F"/>
    <n v="51081015756"/>
    <n v="510"/>
    <s v="FID"/>
    <s v="Fidelity Investments Inc."/>
    <s v="Fidelity Capital &amp; Income Fund (FAGIX)"/>
    <s v="FCIF"/>
    <m/>
    <n v="68339.320000000007"/>
    <m/>
    <m/>
    <n v="4.75"/>
    <n v="4"/>
    <s v="***"/>
    <m/>
    <s v="A"/>
    <m/>
    <m/>
    <n v="19"/>
    <x v="18"/>
    <n v="57428"/>
    <m/>
    <m/>
    <m/>
    <m/>
    <m/>
    <m/>
    <m/>
    <m/>
    <m/>
    <m/>
    <m/>
    <m/>
    <m/>
    <m/>
    <x v="9"/>
  </r>
  <r>
    <n v="20"/>
    <n v="11"/>
    <s v="F"/>
    <n v="51081019741"/>
    <n v="510"/>
    <s v="PMC"/>
    <s v="PIMCO"/>
    <s v="PIMCO Global Multi-Asset A"/>
    <s v="PIMCOGMA"/>
    <m/>
    <n v="53580.916799999999"/>
    <m/>
    <m/>
    <n v="1.8333333333333333"/>
    <n v="1.92"/>
    <s v="**"/>
    <m/>
    <s v="A"/>
    <m/>
    <m/>
    <n v="20"/>
    <x v="19"/>
    <n v="51759"/>
    <m/>
    <m/>
    <m/>
    <m/>
    <m/>
    <m/>
    <m/>
    <m/>
    <m/>
    <m/>
    <m/>
    <m/>
    <m/>
    <m/>
    <x v="8"/>
  </r>
  <r>
    <n v="21"/>
    <n v="14"/>
    <s v="F"/>
    <n v="51081018197"/>
    <n v="510"/>
    <s v="SSG"/>
    <s v="State Street Global Advisors"/>
    <s v="State Street Global Equity Fund"/>
    <s v="SSGE"/>
    <m/>
    <n v="26358.659833333331"/>
    <m/>
    <m/>
    <n v="4.583333333333333"/>
    <n v="10.210000000000001"/>
    <s v="****"/>
    <m/>
    <s v="A"/>
    <m/>
    <m/>
    <n v="21"/>
    <x v="20"/>
    <n v="17956"/>
    <m/>
    <m/>
    <m/>
    <m/>
    <m/>
    <m/>
    <m/>
    <m/>
    <m/>
    <m/>
    <m/>
    <m/>
    <m/>
    <m/>
    <x v="2"/>
  </r>
  <r>
    <n v="21"/>
    <n v="5"/>
    <s v="F"/>
    <n v="51081013962"/>
    <n v="510"/>
    <s v="FID"/>
    <s v="Fidelity Investments Inc."/>
    <s v="Fidelity Capital &amp; Income Fund (FAGIX)"/>
    <s v="FCIF"/>
    <m/>
    <n v="29188.880000000001"/>
    <m/>
    <m/>
    <n v="2.4166666666666665"/>
    <n v="4"/>
    <s v="***"/>
    <m/>
    <s v="A"/>
    <m/>
    <m/>
    <n v="21"/>
    <x v="20"/>
    <n v="26616"/>
    <m/>
    <m/>
    <m/>
    <m/>
    <m/>
    <m/>
    <m/>
    <m/>
    <m/>
    <m/>
    <m/>
    <m/>
    <m/>
    <m/>
    <x v="2"/>
  </r>
  <r>
    <n v="21"/>
    <n v="6"/>
    <s v="F"/>
    <n v="51081018416"/>
    <n v="510"/>
    <s v="JPM"/>
    <s v="JP Morgan"/>
    <s v="JPMorgan Core Bond Fund"/>
    <s v="JPMCB"/>
    <m/>
    <n v="50984.411399999997"/>
    <m/>
    <m/>
    <n v="4.333333333333333"/>
    <n v="7.77"/>
    <s v="****"/>
    <m/>
    <s v="A"/>
    <m/>
    <m/>
    <n v="21"/>
    <x v="20"/>
    <n v="38142"/>
    <m/>
    <m/>
    <m/>
    <m/>
    <m/>
    <m/>
    <m/>
    <m/>
    <m/>
    <m/>
    <m/>
    <m/>
    <m/>
    <m/>
    <x v="2"/>
  </r>
  <r>
    <n v="21"/>
    <n v="8"/>
    <s v="F"/>
    <n v="51081013384"/>
    <n v="510"/>
    <s v="FID"/>
    <s v="Fidelity Investments Inc."/>
    <s v="Fidelity Capital &amp; Income Fund (FAGIX)"/>
    <s v="FCIF"/>
    <m/>
    <n v="69267.333333333328"/>
    <m/>
    <m/>
    <n v="4.166666666666667"/>
    <n v="4"/>
    <s v="***"/>
    <m/>
    <s v="A"/>
    <m/>
    <m/>
    <n v="21"/>
    <x v="20"/>
    <n v="59372"/>
    <m/>
    <m/>
    <m/>
    <m/>
    <m/>
    <m/>
    <m/>
    <m/>
    <m/>
    <m/>
    <m/>
    <m/>
    <m/>
    <m/>
    <x v="2"/>
  </r>
  <r>
    <n v="22"/>
    <n v="12"/>
    <s v="F"/>
    <n v="51081012031"/>
    <n v="510"/>
    <s v="CHS"/>
    <s v="Charles Schwab"/>
    <s v="Schwab Small-Cap Equity Fund"/>
    <s v="SSCE"/>
    <m/>
    <n v="11978.126"/>
    <m/>
    <m/>
    <n v="3.1666666666666665"/>
    <n v="-11.7"/>
    <s v="*"/>
    <m/>
    <s v="A"/>
    <m/>
    <m/>
    <n v="22"/>
    <x v="21"/>
    <n v="19028"/>
    <m/>
    <m/>
    <m/>
    <m/>
    <m/>
    <m/>
    <m/>
    <m/>
    <m/>
    <m/>
    <m/>
    <m/>
    <m/>
    <m/>
    <x v="3"/>
  </r>
  <r>
    <n v="22"/>
    <n v="3"/>
    <s v="F"/>
    <n v="51081019622"/>
    <n v="510"/>
    <s v="BRF"/>
    <s v="BlackRock Funds"/>
    <s v="BlackRock High Yield Bond Fund (BHYIX)"/>
    <s v="BRHYBF"/>
    <m/>
    <n v="41911.775999999998"/>
    <m/>
    <m/>
    <n v="1.5"/>
    <n v="5.6"/>
    <s v="***"/>
    <m/>
    <s v="A"/>
    <m/>
    <m/>
    <n v="22"/>
    <x v="21"/>
    <n v="38664"/>
    <m/>
    <m/>
    <m/>
    <m/>
    <m/>
    <m/>
    <m/>
    <m/>
    <m/>
    <m/>
    <m/>
    <m/>
    <m/>
    <m/>
    <x v="3"/>
  </r>
  <r>
    <n v="22"/>
    <n v="13"/>
    <s v="F"/>
    <n v="51081010986"/>
    <n v="510"/>
    <s v="SSG"/>
    <s v="State Street Global Advisors"/>
    <s v="State Street Global Equity Fund"/>
    <s v="SSGE"/>
    <m/>
    <n v="55166.528166666671"/>
    <m/>
    <m/>
    <n v="2.9166666666666665"/>
    <n v="10.210000000000001"/>
    <s v="****"/>
    <m/>
    <s v="A"/>
    <m/>
    <m/>
    <n v="22"/>
    <x v="21"/>
    <n v="42508"/>
    <m/>
    <m/>
    <m/>
    <m/>
    <m/>
    <m/>
    <m/>
    <m/>
    <m/>
    <m/>
    <m/>
    <m/>
    <m/>
    <m/>
    <x v="3"/>
  </r>
  <r>
    <n v="23"/>
    <n v="5"/>
    <s v="F"/>
    <n v="51081012262"/>
    <n v="510"/>
    <s v="FID"/>
    <s v="Fidelity Investments Inc."/>
    <s v="Fidelity Capital &amp; Income Fund (FAGIX)"/>
    <s v="FCIF"/>
    <m/>
    <n v="48084.746666666666"/>
    <m/>
    <m/>
    <n v="0.91666666666666663"/>
    <n v="4"/>
    <s v="***"/>
    <m/>
    <s v="C"/>
    <m/>
    <m/>
    <n v="23"/>
    <x v="22"/>
    <n v="46384"/>
    <m/>
    <m/>
    <m/>
    <m/>
    <m/>
    <m/>
    <m/>
    <m/>
    <m/>
    <m/>
    <m/>
    <m/>
    <m/>
    <m/>
    <x v="11"/>
  </r>
  <r>
    <n v="23"/>
    <n v="16"/>
    <s v="F"/>
    <n v="51081010472"/>
    <n v="510"/>
    <s v="AMF"/>
    <s v="American Funds"/>
    <s v="American Funds Tax-Advtg Gr &amp; Inc"/>
    <s v="AFTAG"/>
    <m/>
    <n v="15867.403666666667"/>
    <m/>
    <m/>
    <n v="0.83333333333333337"/>
    <n v="3.61"/>
    <s v="**"/>
    <m/>
    <s v="C"/>
    <m/>
    <m/>
    <n v="23"/>
    <x v="22"/>
    <n v="15404"/>
    <m/>
    <m/>
    <m/>
    <m/>
    <m/>
    <m/>
    <m/>
    <m/>
    <m/>
    <m/>
    <m/>
    <m/>
    <m/>
    <m/>
    <x v="11"/>
  </r>
  <r>
    <n v="23"/>
    <n v="11"/>
    <s v="F"/>
    <n v="51081011562"/>
    <n v="510"/>
    <s v="PMC"/>
    <s v="PIMCO"/>
    <s v="PIMCO Global Multi-Asset A"/>
    <s v="PIMCOGMA"/>
    <m/>
    <n v="71761.996799999994"/>
    <m/>
    <m/>
    <n v="4.25"/>
    <n v="1.92"/>
    <s v="**"/>
    <m/>
    <s v="C"/>
    <m/>
    <m/>
    <n v="23"/>
    <x v="22"/>
    <n v="66348"/>
    <m/>
    <m/>
    <m/>
    <m/>
    <m/>
    <m/>
    <m/>
    <m/>
    <m/>
    <m/>
    <m/>
    <m/>
    <m/>
    <m/>
    <x v="11"/>
  </r>
  <r>
    <n v="23"/>
    <n v="16"/>
    <s v="F"/>
    <n v="51081015664"/>
    <n v="510"/>
    <s v="AMF"/>
    <s v="American Funds"/>
    <s v="American Funds Tax-Advtg Gr &amp; Inc"/>
    <s v="AFTAG"/>
    <m/>
    <n v="89255.837533333339"/>
    <m/>
    <m/>
    <n v="4.333333333333333"/>
    <n v="3.61"/>
    <s v="**"/>
    <m/>
    <s v="C"/>
    <m/>
    <m/>
    <n v="23"/>
    <x v="22"/>
    <n v="77182"/>
    <m/>
    <m/>
    <m/>
    <m/>
    <m/>
    <m/>
    <m/>
    <m/>
    <m/>
    <m/>
    <m/>
    <m/>
    <m/>
    <m/>
    <x v="11"/>
  </r>
  <r>
    <n v="24"/>
    <n v="4"/>
    <s v="F"/>
    <n v="51081010355"/>
    <n v="510"/>
    <s v="VGF"/>
    <s v="Vanguard Group"/>
    <s v="Vanguard High Yield Corporate Fund Investor Shares (VWEHX)"/>
    <s v="VHYCFIS"/>
    <m/>
    <n v="49872.487300000001"/>
    <m/>
    <m/>
    <n v="1.4166666666666667"/>
    <n v="5.74"/>
    <s v="*****"/>
    <m/>
    <s v="A"/>
    <m/>
    <m/>
    <n v="24"/>
    <x v="23"/>
    <n v="46122"/>
    <m/>
    <m/>
    <m/>
    <m/>
    <m/>
    <m/>
    <m/>
    <m/>
    <m/>
    <m/>
    <m/>
    <m/>
    <m/>
    <m/>
    <x v="1"/>
  </r>
  <r>
    <n v="24"/>
    <n v="8"/>
    <s v="F"/>
    <n v="51081014186"/>
    <n v="510"/>
    <s v="FID"/>
    <s v="Fidelity Investments Inc."/>
    <s v="Fidelity Capital &amp; Income Fund (FAGIX)"/>
    <s v="FCIF"/>
    <m/>
    <n v="69643.733333333337"/>
    <m/>
    <m/>
    <n v="1.6666666666666667"/>
    <n v="4"/>
    <s v="***"/>
    <m/>
    <s v="A"/>
    <m/>
    <m/>
    <n v="24"/>
    <x v="23"/>
    <n v="65291"/>
    <m/>
    <m/>
    <m/>
    <m/>
    <m/>
    <m/>
    <m/>
    <m/>
    <m/>
    <m/>
    <m/>
    <m/>
    <m/>
    <m/>
    <x v="1"/>
  </r>
  <r>
    <n v="25"/>
    <n v="6"/>
    <s v="F"/>
    <n v="51081018991"/>
    <n v="510"/>
    <s v="JPM"/>
    <s v="JP Morgan"/>
    <s v="JPMorgan Core Bond Fund"/>
    <s v="JPMCB"/>
    <m/>
    <n v="34857.05775"/>
    <m/>
    <m/>
    <n v="2.25"/>
    <n v="7.77"/>
    <s v="****"/>
    <m/>
    <s v="A"/>
    <m/>
    <m/>
    <n v="25"/>
    <x v="24"/>
    <n v="29670"/>
    <m/>
    <m/>
    <m/>
    <m/>
    <m/>
    <m/>
    <m/>
    <m/>
    <m/>
    <m/>
    <m/>
    <m/>
    <m/>
    <m/>
    <x v="5"/>
  </r>
  <r>
    <n v="25"/>
    <n v="13"/>
    <s v="F"/>
    <n v="51081019891"/>
    <n v="510"/>
    <s v="SSG"/>
    <s v="State Street Global Advisors"/>
    <s v="State Street Global Equity Fund"/>
    <s v="SSGE"/>
    <m/>
    <n v="18553.386066666666"/>
    <m/>
    <m/>
    <n v="0.66666666666666663"/>
    <n v="10.210000000000001"/>
    <s v="****"/>
    <m/>
    <s v="A"/>
    <m/>
    <m/>
    <n v="25"/>
    <x v="24"/>
    <n v="17371"/>
    <m/>
    <m/>
    <m/>
    <m/>
    <m/>
    <m/>
    <m/>
    <m/>
    <m/>
    <m/>
    <m/>
    <m/>
    <m/>
    <m/>
    <x v="5"/>
  </r>
  <r>
    <n v="25"/>
    <n v="11"/>
    <s v="F"/>
    <n v="51081012273"/>
    <n v="510"/>
    <s v="PMC"/>
    <s v="PIMCO"/>
    <s v="PIMCO Global Multi-Asset A"/>
    <s v="PIMCOGMA"/>
    <m/>
    <n v="48280.702400000002"/>
    <m/>
    <m/>
    <n v="4.5"/>
    <n v="1.92"/>
    <s v="**"/>
    <m/>
    <s v="A"/>
    <m/>
    <m/>
    <n v="25"/>
    <x v="24"/>
    <n v="44441"/>
    <m/>
    <m/>
    <m/>
    <m/>
    <m/>
    <m/>
    <m/>
    <m/>
    <m/>
    <m/>
    <m/>
    <m/>
    <m/>
    <m/>
    <x v="5"/>
  </r>
  <r>
    <n v="25"/>
    <n v="11"/>
    <s v="F"/>
    <n v="51081019984"/>
    <n v="510"/>
    <s v="PMC"/>
    <s v="PIMCO"/>
    <s v="PIMCO Global Multi-Asset A"/>
    <s v="PIMCOGMA"/>
    <m/>
    <n v="9559.68"/>
    <m/>
    <m/>
    <n v="2.0833333333333335"/>
    <n v="1.92"/>
    <s v="**"/>
    <m/>
    <s v="A"/>
    <m/>
    <m/>
    <n v="25"/>
    <x v="24"/>
    <n v="9192"/>
    <m/>
    <m/>
    <m/>
    <m/>
    <m/>
    <m/>
    <m/>
    <m/>
    <m/>
    <m/>
    <m/>
    <m/>
    <m/>
    <m/>
    <x v="5"/>
  </r>
  <r>
    <n v="25"/>
    <n v="6"/>
    <s v="F"/>
    <n v="51081014133"/>
    <n v="510"/>
    <s v="JPM"/>
    <s v="JP Morgan"/>
    <s v="JPMorgan Core Bond Fund"/>
    <s v="JPMCB"/>
    <m/>
    <n v="7374.8742499999998"/>
    <m/>
    <m/>
    <n v="1.25"/>
    <n v="7.77"/>
    <s v="****"/>
    <m/>
    <s v="A"/>
    <m/>
    <m/>
    <n v="25"/>
    <x v="24"/>
    <n v="6722"/>
    <m/>
    <m/>
    <m/>
    <m/>
    <m/>
    <m/>
    <m/>
    <m/>
    <m/>
    <m/>
    <m/>
    <m/>
    <m/>
    <m/>
    <x v="5"/>
  </r>
  <r>
    <n v="25"/>
    <n v="15"/>
    <s v="F"/>
    <n v="51081012438"/>
    <n v="510"/>
    <s v="SSG"/>
    <s v="State Street Global Advisors"/>
    <s v="State Street Global Equity Fund"/>
    <s v="SSGE"/>
    <m/>
    <n v="89055.241716666671"/>
    <m/>
    <m/>
    <n v="3.1666666666666665"/>
    <n v="10.210000000000001"/>
    <s v="****"/>
    <m/>
    <s v="A"/>
    <m/>
    <m/>
    <n v="25"/>
    <x v="24"/>
    <n v="67297"/>
    <m/>
    <m/>
    <m/>
    <m/>
    <m/>
    <m/>
    <m/>
    <m/>
    <m/>
    <m/>
    <m/>
    <m/>
    <m/>
    <m/>
    <x v="5"/>
  </r>
  <r>
    <n v="26"/>
    <n v="7"/>
    <s v="F"/>
    <n v="51081015861"/>
    <n v="510"/>
    <s v="PMC"/>
    <s v="PIMCO"/>
    <s v="PIMCO Global Multi-Asset A"/>
    <s v="PIMCOGMA"/>
    <m/>
    <n v="27483.4944"/>
    <m/>
    <m/>
    <n v="1.9166666666666667"/>
    <n v="1.92"/>
    <s v="**"/>
    <m/>
    <s v="C"/>
    <m/>
    <m/>
    <n v="26"/>
    <x v="25"/>
    <n v="26508"/>
    <m/>
    <m/>
    <m/>
    <m/>
    <m/>
    <m/>
    <m/>
    <m/>
    <m/>
    <m/>
    <m/>
    <m/>
    <m/>
    <m/>
    <x v="11"/>
  </r>
  <r>
    <n v="26"/>
    <n v="1"/>
    <s v="F"/>
    <n v="51081017008"/>
    <n v="510"/>
    <s v="BRF"/>
    <s v="BlackRock Funds"/>
    <s v="BlackRock High Yield Bond Fund (BHYIX)"/>
    <s v="BRHYBF"/>
    <m/>
    <n v="64998.383999999998"/>
    <m/>
    <m/>
    <n v="0.5"/>
    <n v="5.6"/>
    <s v="***"/>
    <m/>
    <s v="C"/>
    <m/>
    <m/>
    <n v="26"/>
    <x v="25"/>
    <n v="63228"/>
    <m/>
    <m/>
    <m/>
    <m/>
    <m/>
    <m/>
    <m/>
    <m/>
    <m/>
    <m/>
    <m/>
    <m/>
    <m/>
    <m/>
    <x v="11"/>
  </r>
  <r>
    <n v="27"/>
    <n v="15"/>
    <s v="F"/>
    <n v="51081014822"/>
    <n v="510"/>
    <s v="SSG"/>
    <s v="State Street Global Advisors"/>
    <s v="State Street Global Equity Fund"/>
    <s v="SSGE"/>
    <m/>
    <n v="63274.704550000002"/>
    <m/>
    <m/>
    <n v="0.58333333333333337"/>
    <n v="10.210000000000001"/>
    <s v="****"/>
    <m/>
    <s v="A"/>
    <m/>
    <m/>
    <n v="27"/>
    <x v="26"/>
    <n v="59718"/>
    <m/>
    <m/>
    <m/>
    <m/>
    <m/>
    <m/>
    <m/>
    <m/>
    <m/>
    <m/>
    <m/>
    <m/>
    <m/>
    <m/>
    <x v="9"/>
  </r>
  <r>
    <n v="28"/>
    <n v="14"/>
    <s v="F"/>
    <n v="51081011613"/>
    <n v="510"/>
    <s v="SSG"/>
    <s v="State Street Global Advisors"/>
    <s v="State Street Global Equity Fund"/>
    <s v="SSGE"/>
    <m/>
    <n v="53167.671900000001"/>
    <m/>
    <m/>
    <n v="1.75"/>
    <n v="10.210000000000001"/>
    <s v="****"/>
    <m/>
    <s v="A"/>
    <m/>
    <m/>
    <n v="28"/>
    <x v="27"/>
    <n v="45108"/>
    <m/>
    <m/>
    <m/>
    <m/>
    <m/>
    <m/>
    <m/>
    <m/>
    <m/>
    <m/>
    <m/>
    <m/>
    <m/>
    <m/>
    <x v="12"/>
  </r>
  <r>
    <n v="28"/>
    <n v="1"/>
    <s v="F"/>
    <n v="51081014171"/>
    <n v="510"/>
    <s v="BRF"/>
    <s v="BlackRock Funds"/>
    <s v="BlackRock High Yield Bond Fund (BHYIX)"/>
    <s v="BRHYBF"/>
    <m/>
    <n v="9568.68"/>
    <m/>
    <m/>
    <n v="3.75"/>
    <n v="5.6"/>
    <s v="***"/>
    <m/>
    <s v="A"/>
    <m/>
    <m/>
    <n v="28"/>
    <x v="27"/>
    <n v="7908"/>
    <m/>
    <m/>
    <m/>
    <m/>
    <m/>
    <m/>
    <m/>
    <m/>
    <m/>
    <m/>
    <m/>
    <m/>
    <m/>
    <m/>
    <x v="12"/>
  </r>
  <r>
    <n v="29"/>
    <n v="8"/>
    <s v="F"/>
    <n v="51081018250"/>
    <n v="510"/>
    <s v="FID"/>
    <s v="Fidelity Investments Inc."/>
    <s v="Fidelity Capital &amp; Income Fund (FAGIX)"/>
    <s v="FCIF"/>
    <m/>
    <n v="87794.116666666669"/>
    <m/>
    <m/>
    <n v="3.0833333333333335"/>
    <n v="4"/>
    <s v="***"/>
    <m/>
    <s v="A"/>
    <m/>
    <m/>
    <n v="29"/>
    <x v="28"/>
    <n v="78155"/>
    <m/>
    <m/>
    <m/>
    <m/>
    <m/>
    <m/>
    <m/>
    <m/>
    <m/>
    <m/>
    <m/>
    <m/>
    <m/>
    <m/>
    <x v="5"/>
  </r>
  <r>
    <n v="29"/>
    <n v="4"/>
    <s v="F"/>
    <n v="51081013251"/>
    <n v="510"/>
    <s v="VGF"/>
    <s v="Vanguard Group"/>
    <s v="Vanguard High Yield Corporate Fund Investor Shares (VWEHX)"/>
    <s v="VHYCFIS"/>
    <m/>
    <n v="48105.033683333335"/>
    <m/>
    <m/>
    <n v="2.5833333333333335"/>
    <n v="5.74"/>
    <s v="*****"/>
    <m/>
    <s v="A"/>
    <m/>
    <m/>
    <n v="29"/>
    <x v="28"/>
    <n v="41893"/>
    <m/>
    <m/>
    <m/>
    <m/>
    <m/>
    <m/>
    <m/>
    <m/>
    <m/>
    <m/>
    <m/>
    <m/>
    <m/>
    <m/>
    <x v="5"/>
  </r>
  <r>
    <n v="30"/>
    <n v="3"/>
    <s v="F"/>
    <n v="51081014735"/>
    <n v="510"/>
    <s v="BRF"/>
    <s v="BlackRock Funds"/>
    <s v="BlackRock High Yield Bond Fund (BHYIX)"/>
    <s v="BRHYBF"/>
    <m/>
    <n v="16103.343999999999"/>
    <m/>
    <m/>
    <n v="1.8333333333333333"/>
    <n v="5.6"/>
    <s v="***"/>
    <m/>
    <s v="A"/>
    <m/>
    <m/>
    <n v="30"/>
    <x v="29"/>
    <n v="14604"/>
    <m/>
    <m/>
    <m/>
    <m/>
    <m/>
    <m/>
    <m/>
    <m/>
    <m/>
    <m/>
    <m/>
    <m/>
    <m/>
    <m/>
    <x v="7"/>
  </r>
  <r>
    <n v="30"/>
    <n v="11"/>
    <s v="F"/>
    <n v="51081011397"/>
    <n v="510"/>
    <s v="PMC"/>
    <s v="PIMCO"/>
    <s v="PIMCO Global Multi-Asset A"/>
    <s v="PIMCOGMA"/>
    <m/>
    <n v="76814.656000000003"/>
    <m/>
    <m/>
    <n v="3.5833333333333335"/>
    <n v="1.92"/>
    <s v="**"/>
    <m/>
    <s v="A"/>
    <m/>
    <m/>
    <n v="30"/>
    <x v="29"/>
    <n v="71870"/>
    <m/>
    <m/>
    <m/>
    <m/>
    <m/>
    <m/>
    <m/>
    <m/>
    <m/>
    <m/>
    <m/>
    <m/>
    <m/>
    <m/>
    <x v="7"/>
  </r>
  <r>
    <n v="30"/>
    <n v="2"/>
    <s v="F"/>
    <n v="51081018114"/>
    <n v="510"/>
    <s v="VGF"/>
    <s v="Vanguard Group"/>
    <s v="Vanguard High Yield Corporate Fund Investor Shares (VWEHX)"/>
    <s v="VHYCFIS"/>
    <m/>
    <n v="27343.55575"/>
    <m/>
    <m/>
    <n v="0.75"/>
    <n v="5.74"/>
    <s v="*****"/>
    <m/>
    <s v="A"/>
    <m/>
    <m/>
    <n v="30"/>
    <x v="29"/>
    <n v="26215"/>
    <m/>
    <m/>
    <m/>
    <m/>
    <m/>
    <m/>
    <m/>
    <m/>
    <m/>
    <m/>
    <m/>
    <m/>
    <m/>
    <m/>
    <x v="7"/>
  </r>
  <r>
    <n v="30"/>
    <n v="15"/>
    <s v="F"/>
    <n v="51081014941"/>
    <n v="510"/>
    <s v="SSG"/>
    <s v="State Street Global Advisors"/>
    <s v="State Street Global Equity Fund"/>
    <s v="SSGE"/>
    <m/>
    <n v="5600.3920250000001"/>
    <m/>
    <m/>
    <n v="0.25"/>
    <n v="10.210000000000001"/>
    <s v="****"/>
    <m/>
    <s v="A"/>
    <m/>
    <m/>
    <n v="30"/>
    <x v="29"/>
    <n v="5461"/>
    <m/>
    <m/>
    <m/>
    <m/>
    <m/>
    <m/>
    <m/>
    <m/>
    <m/>
    <m/>
    <m/>
    <m/>
    <m/>
    <m/>
    <x v="7"/>
  </r>
  <r>
    <n v="30"/>
    <n v="2"/>
    <s v="F"/>
    <n v="51081019946"/>
    <n v="510"/>
    <s v="VGF"/>
    <s v="Vanguard Group"/>
    <s v="Vanguard High Yield Corporate Fund Investor Shares (VWEHX)"/>
    <s v="VHYCFIS"/>
    <m/>
    <n v="64418.6685"/>
    <m/>
    <m/>
    <n v="4.5"/>
    <n v="5.74"/>
    <s v="*****"/>
    <m/>
    <s v="A"/>
    <m/>
    <m/>
    <n v="30"/>
    <x v="29"/>
    <n v="51195"/>
    <m/>
    <m/>
    <m/>
    <m/>
    <m/>
    <m/>
    <m/>
    <m/>
    <m/>
    <m/>
    <m/>
    <m/>
    <m/>
    <m/>
    <x v="7"/>
  </r>
  <r>
    <n v="30"/>
    <n v="10"/>
    <s v="F"/>
    <n v="51081011673"/>
    <n v="510"/>
    <s v="PMC"/>
    <s v="PIMCO"/>
    <s v="PIMCO Global Multi-Asset A"/>
    <s v="PIMCOGMA"/>
    <m/>
    <n v="41498.7664"/>
    <m/>
    <m/>
    <n v="1"/>
    <n v="1.92"/>
    <s v="**"/>
    <m/>
    <s v="A"/>
    <m/>
    <m/>
    <n v="30"/>
    <x v="29"/>
    <n v="40717"/>
    <m/>
    <m/>
    <m/>
    <m/>
    <m/>
    <m/>
    <m/>
    <m/>
    <m/>
    <m/>
    <m/>
    <m/>
    <m/>
    <m/>
    <x v="7"/>
  </r>
  <r>
    <n v="31"/>
    <n v="7"/>
    <s v="F"/>
    <n v="51081018718"/>
    <n v="510"/>
    <s v="PMC"/>
    <s v="PIMCO"/>
    <s v="PIMCO Global Multi-Asset A"/>
    <s v="PIMCOGMA"/>
    <m/>
    <n v="29338.545600000001"/>
    <m/>
    <m/>
    <n v="3.1666666666666665"/>
    <n v="1.92"/>
    <s v="**"/>
    <m/>
    <s v="A"/>
    <m/>
    <m/>
    <n v="31"/>
    <x v="30"/>
    <n v="27657"/>
    <m/>
    <m/>
    <m/>
    <m/>
    <m/>
    <m/>
    <m/>
    <m/>
    <m/>
    <m/>
    <m/>
    <m/>
    <m/>
    <m/>
    <x v="3"/>
  </r>
  <r>
    <n v="31"/>
    <n v="5"/>
    <s v="F"/>
    <n v="51081011489"/>
    <n v="510"/>
    <s v="FID"/>
    <s v="Fidelity Investments Inc."/>
    <s v="Fidelity Capital &amp; Income Fund (FAGIX)"/>
    <s v="FCIF"/>
    <m/>
    <n v="31525.173333333332"/>
    <m/>
    <m/>
    <n v="2.3333333333333335"/>
    <n v="4"/>
    <s v="***"/>
    <m/>
    <s v="A"/>
    <m/>
    <m/>
    <n v="31"/>
    <x v="30"/>
    <n v="28834"/>
    <m/>
    <m/>
    <m/>
    <m/>
    <m/>
    <m/>
    <m/>
    <m/>
    <m/>
    <m/>
    <m/>
    <m/>
    <m/>
    <m/>
    <x v="3"/>
  </r>
  <r>
    <n v="32"/>
    <n v="13"/>
    <s v="F"/>
    <n v="51081011772"/>
    <n v="510"/>
    <s v="SSG"/>
    <s v="State Street Global Advisors"/>
    <s v="State Street Global Equity Fund"/>
    <s v="SSGE"/>
    <m/>
    <n v="53500.416916666669"/>
    <m/>
    <m/>
    <n v="1.8333333333333333"/>
    <n v="10.210000000000001"/>
    <s v="****"/>
    <m/>
    <s v="A"/>
    <m/>
    <m/>
    <n v="32"/>
    <x v="31"/>
    <n v="45065"/>
    <m/>
    <m/>
    <m/>
    <m/>
    <m/>
    <m/>
    <m/>
    <m/>
    <m/>
    <m/>
    <m/>
    <m/>
    <m/>
    <m/>
    <x v="3"/>
  </r>
  <r>
    <n v="32"/>
    <n v="5"/>
    <s v="F"/>
    <n v="51081010956"/>
    <n v="510"/>
    <s v="FID"/>
    <s v="Fidelity Investments Inc."/>
    <s v="Fidelity Capital &amp; Income Fund (FAGIX)"/>
    <s v="FCIF"/>
    <m/>
    <n v="49174.879999999997"/>
    <m/>
    <m/>
    <n v="4.833333333333333"/>
    <n v="4"/>
    <s v="***"/>
    <m/>
    <s v="A"/>
    <m/>
    <m/>
    <n v="32"/>
    <x v="31"/>
    <n v="41208"/>
    <m/>
    <m/>
    <m/>
    <m/>
    <m/>
    <m/>
    <m/>
    <m/>
    <m/>
    <m/>
    <m/>
    <m/>
    <m/>
    <m/>
    <x v="3"/>
  </r>
  <r>
    <n v="33"/>
    <n v="10"/>
    <s v="F"/>
    <n v="51081017778"/>
    <n v="510"/>
    <s v="PMC"/>
    <s v="PIMCO"/>
    <s v="PIMCO Global Multi-Asset A"/>
    <s v="PIMCOGMA"/>
    <m/>
    <n v="26343.200000000001"/>
    <m/>
    <m/>
    <n v="2.0833333333333335"/>
    <n v="1.92"/>
    <s v="**"/>
    <m/>
    <s v="D"/>
    <m/>
    <m/>
    <n v="33"/>
    <x v="32"/>
    <n v="25330"/>
    <m/>
    <m/>
    <m/>
    <m/>
    <m/>
    <m/>
    <m/>
    <m/>
    <m/>
    <m/>
    <m/>
    <m/>
    <m/>
    <m/>
    <x v="13"/>
  </r>
  <r>
    <n v="34"/>
    <n v="14"/>
    <s v="F"/>
    <n v="51081012401"/>
    <n v="510"/>
    <s v="SSG"/>
    <s v="State Street Global Advisors"/>
    <s v="State Street Global Equity Fund"/>
    <s v="SSGE"/>
    <m/>
    <n v="63057.492666666672"/>
    <m/>
    <m/>
    <n v="3.8333333333333335"/>
    <n v="10.210000000000001"/>
    <s v="****"/>
    <m/>
    <s v="W"/>
    <m/>
    <m/>
    <n v="34"/>
    <x v="33"/>
    <n v="45320"/>
    <m/>
    <m/>
    <m/>
    <m/>
    <m/>
    <m/>
    <m/>
    <m/>
    <m/>
    <m/>
    <m/>
    <m/>
    <m/>
    <m/>
    <x v="5"/>
  </r>
  <r>
    <n v="34"/>
    <n v="2"/>
    <s v="F"/>
    <n v="51081015192"/>
    <n v="510"/>
    <s v="VGF"/>
    <s v="Vanguard Group"/>
    <s v="Vanguard High Yield Corporate Fund Investor Shares (VWEHX)"/>
    <s v="VHYCFIS"/>
    <m/>
    <n v="70551.765933333329"/>
    <m/>
    <m/>
    <n v="3.5833333333333335"/>
    <n v="5.74"/>
    <s v="*****"/>
    <m/>
    <s v="W"/>
    <m/>
    <m/>
    <n v="34"/>
    <x v="33"/>
    <n v="58516"/>
    <m/>
    <m/>
    <m/>
    <m/>
    <m/>
    <m/>
    <m/>
    <m/>
    <m/>
    <m/>
    <m/>
    <m/>
    <m/>
    <m/>
    <x v="5"/>
  </r>
  <r>
    <n v="34"/>
    <n v="1"/>
    <s v="F"/>
    <n v="51081013803"/>
    <n v="510"/>
    <s v="BRF"/>
    <s v="BlackRock Funds"/>
    <s v="BlackRock High Yield Bond Fund (BHYIX)"/>
    <s v="BRHYBF"/>
    <m/>
    <n v="53262.881333333331"/>
    <m/>
    <m/>
    <n v="0.58333333333333337"/>
    <n v="5.6"/>
    <s v="***"/>
    <m/>
    <s v="W"/>
    <m/>
    <m/>
    <n v="34"/>
    <x v="33"/>
    <n v="51578"/>
    <m/>
    <m/>
    <m/>
    <m/>
    <m/>
    <m/>
    <m/>
    <m/>
    <m/>
    <m/>
    <m/>
    <m/>
    <m/>
    <m/>
    <x v="5"/>
  </r>
  <r>
    <n v="34"/>
    <n v="3"/>
    <s v="F"/>
    <n v="51081011728"/>
    <n v="510"/>
    <s v="BRF"/>
    <s v="BlackRock Funds"/>
    <s v="BlackRock High Yield Bond Fund (BHYIX)"/>
    <s v="BRHYBF"/>
    <m/>
    <n v="2923.0933333333332"/>
    <m/>
    <m/>
    <n v="1.3333333333333333"/>
    <n v="5.6"/>
    <s v="***"/>
    <m/>
    <s v="W"/>
    <m/>
    <m/>
    <n v="34"/>
    <x v="33"/>
    <n v="2720"/>
    <m/>
    <m/>
    <m/>
    <m/>
    <m/>
    <m/>
    <m/>
    <m/>
    <m/>
    <m/>
    <m/>
    <m/>
    <m/>
    <m/>
    <x v="5"/>
  </r>
  <r>
    <n v="35"/>
    <n v="3"/>
    <s v="F"/>
    <n v="51081015371"/>
    <n v="510"/>
    <s v="BRF"/>
    <s v="BlackRock Funds"/>
    <s v="BlackRock High Yield Bond Fund (BHYIX)"/>
    <s v="BRHYBF"/>
    <m/>
    <n v="49633.15866666667"/>
    <m/>
    <m/>
    <n v="3.5833333333333335"/>
    <n v="5.6"/>
    <s v="***"/>
    <m/>
    <s v="A"/>
    <m/>
    <m/>
    <n v="35"/>
    <x v="34"/>
    <n v="41338"/>
    <m/>
    <m/>
    <m/>
    <m/>
    <m/>
    <m/>
    <m/>
    <m/>
    <m/>
    <m/>
    <m/>
    <m/>
    <m/>
    <m/>
    <x v="1"/>
  </r>
  <r>
    <n v="35"/>
    <n v="4"/>
    <s v="F"/>
    <n v="51081010994"/>
    <n v="510"/>
    <s v="VGF"/>
    <s v="Vanguard Group"/>
    <s v="Vanguard High Yield Corporate Fund Investor Shares (VWEHX)"/>
    <s v="VHYCFIS"/>
    <m/>
    <n v="39136.168799999999"/>
    <m/>
    <m/>
    <n v="2"/>
    <n v="5.74"/>
    <s v="*****"/>
    <m/>
    <s v="A"/>
    <m/>
    <m/>
    <n v="35"/>
    <x v="34"/>
    <n v="35106"/>
    <m/>
    <m/>
    <m/>
    <m/>
    <m/>
    <m/>
    <m/>
    <m/>
    <m/>
    <m/>
    <m/>
    <m/>
    <m/>
    <m/>
    <x v="1"/>
  </r>
  <r>
    <n v="35"/>
    <n v="11"/>
    <s v="F"/>
    <n v="51081011675"/>
    <n v="510"/>
    <s v="PMC"/>
    <s v="PIMCO"/>
    <s v="PIMCO Global Multi-Asset A"/>
    <s v="PIMCOGMA"/>
    <m/>
    <n v="78977.254400000005"/>
    <m/>
    <m/>
    <n v="1.0833333333333333"/>
    <n v="1.92"/>
    <s v="**"/>
    <m/>
    <s v="A"/>
    <m/>
    <m/>
    <n v="35"/>
    <x v="34"/>
    <n v="77368"/>
    <m/>
    <m/>
    <m/>
    <m/>
    <m/>
    <m/>
    <m/>
    <m/>
    <m/>
    <m/>
    <m/>
    <m/>
    <m/>
    <m/>
    <x v="1"/>
  </r>
  <r>
    <n v="36"/>
    <n v="5"/>
    <s v="F"/>
    <n v="51081012735"/>
    <n v="510"/>
    <s v="FID"/>
    <s v="Fidelity Investments Inc."/>
    <s v="Fidelity Capital &amp; Income Fund (FAGIX)"/>
    <s v="FCIF"/>
    <m/>
    <n v="27532.906666666666"/>
    <m/>
    <m/>
    <n v="4.916666666666667"/>
    <n v="4"/>
    <s v="***"/>
    <m/>
    <s v="A"/>
    <m/>
    <m/>
    <n v="36"/>
    <x v="35"/>
    <n v="23008"/>
    <m/>
    <m/>
    <m/>
    <m/>
    <m/>
    <m/>
    <m/>
    <m/>
    <m/>
    <m/>
    <m/>
    <m/>
    <m/>
    <m/>
    <x v="9"/>
  </r>
  <r>
    <n v="36"/>
    <n v="16"/>
    <s v="F"/>
    <n v="51081014643"/>
    <n v="510"/>
    <s v="AMF"/>
    <s v="American Funds"/>
    <s v="American Funds Tax-Advtg Gr &amp; Inc"/>
    <s v="AFTAG"/>
    <m/>
    <n v="46691.617333333335"/>
    <m/>
    <m/>
    <n v="0.83333333333333337"/>
    <n v="3.61"/>
    <s v="**"/>
    <m/>
    <s v="A"/>
    <m/>
    <m/>
    <n v="36"/>
    <x v="35"/>
    <n v="45328"/>
    <m/>
    <m/>
    <m/>
    <m/>
    <m/>
    <m/>
    <m/>
    <m/>
    <m/>
    <m/>
    <m/>
    <m/>
    <m/>
    <m/>
    <x v="9"/>
  </r>
  <r>
    <n v="36"/>
    <n v="2"/>
    <s v="F"/>
    <n v="51081011200"/>
    <n v="510"/>
    <s v="VGF"/>
    <s v="Vanguard Group"/>
    <s v="Vanguard High Yield Corporate Fund Investor Shares (VWEHX)"/>
    <s v="VHYCFIS"/>
    <m/>
    <n v="57782.078999999998"/>
    <m/>
    <m/>
    <n v="0.5"/>
    <n v="5.74"/>
    <s v="*****"/>
    <m/>
    <s v="A"/>
    <m/>
    <m/>
    <n v="36"/>
    <x v="35"/>
    <n v="56170"/>
    <m/>
    <m/>
    <m/>
    <m/>
    <m/>
    <m/>
    <m/>
    <m/>
    <m/>
    <m/>
    <m/>
    <m/>
    <m/>
    <m/>
    <x v="9"/>
  </r>
  <r>
    <n v="36"/>
    <n v="6"/>
    <s v="F"/>
    <n v="51081019898"/>
    <n v="510"/>
    <s v="JPM"/>
    <s v="JP Morgan"/>
    <s v="JPMorgan Core Bond Fund"/>
    <s v="JPMCB"/>
    <m/>
    <n v="9708.3824999999997"/>
    <m/>
    <m/>
    <n v="4.166666666666667"/>
    <n v="7.77"/>
    <s v="****"/>
    <m/>
    <s v="A"/>
    <m/>
    <m/>
    <n v="36"/>
    <x v="35"/>
    <n v="7334"/>
    <m/>
    <m/>
    <m/>
    <m/>
    <m/>
    <m/>
    <m/>
    <m/>
    <m/>
    <m/>
    <m/>
    <m/>
    <m/>
    <m/>
    <x v="9"/>
  </r>
  <r>
    <n v="36"/>
    <n v="11"/>
    <s v="F"/>
    <n v="51081018034"/>
    <n v="510"/>
    <s v="PMC"/>
    <s v="PIMCO"/>
    <s v="PIMCO Global Multi-Asset A"/>
    <s v="PIMCOGMA"/>
    <m/>
    <n v="49940.134400000003"/>
    <m/>
    <m/>
    <n v="0.58333333333333337"/>
    <n v="1.92"/>
    <s v="**"/>
    <m/>
    <s v="A"/>
    <m/>
    <m/>
    <n v="36"/>
    <x v="35"/>
    <n v="49387"/>
    <m/>
    <m/>
    <m/>
    <m/>
    <m/>
    <m/>
    <m/>
    <m/>
    <m/>
    <m/>
    <m/>
    <m/>
    <m/>
    <m/>
    <x v="9"/>
  </r>
  <r>
    <n v="37"/>
    <n v="9"/>
    <s v="F"/>
    <n v="51081011130"/>
    <n v="510"/>
    <s v="JPM"/>
    <s v="JP Morgan"/>
    <s v="JPMorgan Core Bond Fund"/>
    <s v="JPMCB"/>
    <m/>
    <n v="60357.091500000002"/>
    <m/>
    <m/>
    <n v="1.6666666666666667"/>
    <n v="7.77"/>
    <s v="****"/>
    <m/>
    <s v="W"/>
    <m/>
    <m/>
    <n v="37"/>
    <x v="36"/>
    <n v="53437"/>
    <m/>
    <m/>
    <m/>
    <m/>
    <m/>
    <m/>
    <m/>
    <m/>
    <m/>
    <m/>
    <m/>
    <m/>
    <m/>
    <m/>
    <x v="4"/>
  </r>
  <r>
    <n v="37"/>
    <n v="2"/>
    <s v="F"/>
    <n v="51081010442"/>
    <n v="510"/>
    <s v="VGF"/>
    <s v="Vanguard Group"/>
    <s v="Vanguard High Yield Corporate Fund Investor Shares (VWEHX)"/>
    <s v="VHYCFIS"/>
    <m/>
    <n v="36341.117449999998"/>
    <m/>
    <m/>
    <n v="0.25"/>
    <n v="5.74"/>
    <s v="*****"/>
    <m/>
    <s v="W"/>
    <m/>
    <m/>
    <n v="37"/>
    <x v="36"/>
    <n v="35827"/>
    <m/>
    <m/>
    <m/>
    <m/>
    <m/>
    <m/>
    <m/>
    <m/>
    <m/>
    <m/>
    <m/>
    <m/>
    <m/>
    <m/>
    <x v="4"/>
  </r>
  <r>
    <n v="37"/>
    <n v="8"/>
    <s v="F"/>
    <n v="51081010868"/>
    <n v="510"/>
    <s v="FID"/>
    <s v="Fidelity Investments Inc."/>
    <s v="Fidelity Capital &amp; Income Fund (FAGIX)"/>
    <s v="FCIF"/>
    <m/>
    <n v="62994.353333333333"/>
    <m/>
    <m/>
    <n v="0.58333333333333337"/>
    <n v="4"/>
    <s v="***"/>
    <m/>
    <s v="W"/>
    <m/>
    <m/>
    <n v="37"/>
    <x v="36"/>
    <n v="61558"/>
    <m/>
    <m/>
    <m/>
    <m/>
    <m/>
    <m/>
    <m/>
    <m/>
    <m/>
    <m/>
    <m/>
    <m/>
    <m/>
    <m/>
    <x v="4"/>
  </r>
  <r>
    <n v="37"/>
    <n v="1"/>
    <s v="F"/>
    <n v="51081013265"/>
    <n v="510"/>
    <s v="BRF"/>
    <s v="BlackRock Funds"/>
    <s v="BlackRock High Yield Bond Fund (BHYIX)"/>
    <s v="BRHYBF"/>
    <m/>
    <n v="34290.288"/>
    <m/>
    <m/>
    <n v="0.91666666666666663"/>
    <n v="5.6"/>
    <s v="***"/>
    <m/>
    <s v="W"/>
    <m/>
    <m/>
    <n v="37"/>
    <x v="36"/>
    <n v="32616"/>
    <m/>
    <m/>
    <m/>
    <m/>
    <m/>
    <m/>
    <m/>
    <m/>
    <m/>
    <m/>
    <m/>
    <m/>
    <m/>
    <m/>
    <x v="4"/>
  </r>
  <r>
    <n v="38"/>
    <n v="4"/>
    <s v="F"/>
    <n v="51081012294"/>
    <n v="510"/>
    <s v="VGF"/>
    <s v="Vanguard Group"/>
    <s v="Vanguard High Yield Corporate Fund Investor Shares (VWEHX)"/>
    <s v="VHYCFIS"/>
    <m/>
    <n v="8780.9917166666673"/>
    <m/>
    <m/>
    <n v="3.5833333333333335"/>
    <n v="5.74"/>
    <s v="*****"/>
    <m/>
    <s v="A"/>
    <m/>
    <m/>
    <n v="38"/>
    <x v="37"/>
    <n v="7283"/>
    <m/>
    <m/>
    <m/>
    <m/>
    <m/>
    <m/>
    <m/>
    <m/>
    <m/>
    <m/>
    <m/>
    <m/>
    <m/>
    <m/>
    <x v="6"/>
  </r>
  <r>
    <n v="38"/>
    <n v="8"/>
    <s v="F"/>
    <n v="51081018871"/>
    <n v="510"/>
    <s v="FID"/>
    <s v="Fidelity Investments Inc."/>
    <s v="Fidelity Capital &amp; Income Fund (FAGIX)"/>
    <s v="FCIF"/>
    <m/>
    <n v="68469.333333333328"/>
    <m/>
    <m/>
    <n v="1.6666666666666667"/>
    <n v="4"/>
    <s v="***"/>
    <m/>
    <s v="A"/>
    <m/>
    <m/>
    <n v="38"/>
    <x v="37"/>
    <n v="64190"/>
    <m/>
    <m/>
    <m/>
    <m/>
    <m/>
    <m/>
    <m/>
    <m/>
    <m/>
    <m/>
    <m/>
    <m/>
    <m/>
    <m/>
    <x v="6"/>
  </r>
  <r>
    <n v="38"/>
    <n v="6"/>
    <s v="F"/>
    <n v="51081012878"/>
    <n v="510"/>
    <s v="JPM"/>
    <s v="JP Morgan"/>
    <s v="JPMorgan Core Bond Fund"/>
    <s v="JPMCB"/>
    <m/>
    <n v="77590.221950000006"/>
    <m/>
    <m/>
    <n v="3.5"/>
    <n v="7.77"/>
    <s v="****"/>
    <m/>
    <s v="A"/>
    <m/>
    <m/>
    <n v="38"/>
    <x v="37"/>
    <n v="61001"/>
    <m/>
    <m/>
    <m/>
    <m/>
    <m/>
    <m/>
    <m/>
    <m/>
    <m/>
    <m/>
    <m/>
    <m/>
    <m/>
    <m/>
    <x v="6"/>
  </r>
  <r>
    <n v="38"/>
    <n v="4"/>
    <s v="F"/>
    <n v="51081013300"/>
    <n v="510"/>
    <s v="VGF"/>
    <s v="Vanguard Group"/>
    <s v="Vanguard High Yield Corporate Fund Investor Shares (VWEHX)"/>
    <s v="VHYCFIS"/>
    <m/>
    <n v="40729.0164"/>
    <m/>
    <m/>
    <n v="0.75"/>
    <n v="5.74"/>
    <s v="*****"/>
    <m/>
    <s v="A"/>
    <m/>
    <m/>
    <n v="38"/>
    <x v="37"/>
    <n v="39048"/>
    <m/>
    <m/>
    <m/>
    <m/>
    <m/>
    <m/>
    <m/>
    <m/>
    <m/>
    <m/>
    <m/>
    <m/>
    <m/>
    <m/>
    <x v="6"/>
  </r>
  <r>
    <n v="38"/>
    <n v="12"/>
    <s v="F"/>
    <n v="51081018163"/>
    <n v="510"/>
    <s v="CHS"/>
    <s v="Charles Schwab"/>
    <s v="Schwab Small-Cap Equity Fund"/>
    <s v="SSCE"/>
    <m/>
    <n v="41787.323000000004"/>
    <m/>
    <m/>
    <n v="3.5"/>
    <n v="-11.7"/>
    <s v="*"/>
    <m/>
    <s v="A"/>
    <m/>
    <m/>
    <n v="38"/>
    <x v="37"/>
    <n v="70766"/>
    <m/>
    <m/>
    <m/>
    <m/>
    <m/>
    <m/>
    <m/>
    <m/>
    <m/>
    <m/>
    <m/>
    <m/>
    <m/>
    <m/>
    <x v="6"/>
  </r>
  <r>
    <n v="38"/>
    <n v="2"/>
    <s v="F"/>
    <n v="51081010720"/>
    <n v="510"/>
    <s v="VGF"/>
    <s v="Vanguard Group"/>
    <s v="Vanguard High Yield Corporate Fund Investor Shares (VWEHX)"/>
    <s v="VHYCFIS"/>
    <m/>
    <n v="3343.25155"/>
    <m/>
    <m/>
    <n v="4.75"/>
    <n v="5.74"/>
    <s v="*****"/>
    <m/>
    <s v="A"/>
    <m/>
    <m/>
    <n v="38"/>
    <x v="37"/>
    <n v="2627"/>
    <m/>
    <m/>
    <m/>
    <m/>
    <m/>
    <m/>
    <m/>
    <m/>
    <m/>
    <m/>
    <m/>
    <m/>
    <m/>
    <m/>
    <x v="6"/>
  </r>
  <r>
    <n v="39"/>
    <n v="4"/>
    <s v="F"/>
    <n v="51081012104"/>
    <n v="510"/>
    <s v="VGF"/>
    <s v="Vanguard Group"/>
    <s v="Vanguard High Yield Corporate Fund Investor Shares (VWEHX)"/>
    <s v="VHYCFIS"/>
    <m/>
    <n v="87391.893983333328"/>
    <m/>
    <m/>
    <n v="3.9166666666666665"/>
    <n v="5.74"/>
    <s v="*****"/>
    <m/>
    <s v="A"/>
    <m/>
    <m/>
    <n v="39"/>
    <x v="38"/>
    <n v="71351"/>
    <m/>
    <m/>
    <m/>
    <m/>
    <m/>
    <m/>
    <m/>
    <m/>
    <m/>
    <m/>
    <m/>
    <m/>
    <m/>
    <m/>
    <x v="2"/>
  </r>
  <r>
    <n v="39"/>
    <n v="5"/>
    <s v="F"/>
    <n v="51081015817"/>
    <n v="510"/>
    <s v="FID"/>
    <s v="Fidelity Investments Inc."/>
    <s v="Fidelity Capital &amp; Income Fund (FAGIX)"/>
    <s v="FCIF"/>
    <m/>
    <n v="34884.666666666664"/>
    <m/>
    <m/>
    <n v="4.583333333333333"/>
    <n v="4"/>
    <s v="***"/>
    <m/>
    <s v="A"/>
    <m/>
    <m/>
    <n v="39"/>
    <x v="38"/>
    <n v="29480"/>
    <m/>
    <m/>
    <m/>
    <m/>
    <m/>
    <m/>
    <m/>
    <m/>
    <m/>
    <m/>
    <m/>
    <m/>
    <m/>
    <m/>
    <x v="2"/>
  </r>
  <r>
    <n v="39"/>
    <n v="8"/>
    <s v="F"/>
    <n v="51081019856"/>
    <n v="510"/>
    <s v="FID"/>
    <s v="Fidelity Investments Inc."/>
    <s v="Fidelity Capital &amp; Income Fund (FAGIX)"/>
    <s v="FCIF"/>
    <m/>
    <n v="50205.403333333335"/>
    <m/>
    <m/>
    <n v="1.4166666666666667"/>
    <n v="4"/>
    <s v="***"/>
    <m/>
    <s v="A"/>
    <m/>
    <m/>
    <n v="39"/>
    <x v="38"/>
    <n v="47513"/>
    <m/>
    <m/>
    <m/>
    <m/>
    <m/>
    <m/>
    <m/>
    <m/>
    <m/>
    <m/>
    <m/>
    <m/>
    <m/>
    <m/>
    <x v="2"/>
  </r>
  <r>
    <n v="39"/>
    <n v="6"/>
    <s v="F"/>
    <n v="51081011102"/>
    <n v="510"/>
    <s v="JPM"/>
    <s v="JP Morgan"/>
    <s v="JPMorgan Core Bond Fund"/>
    <s v="JPMCB"/>
    <m/>
    <n v="8572.1428500000002"/>
    <m/>
    <m/>
    <n v="4.416666666666667"/>
    <n v="7.77"/>
    <s v="****"/>
    <m/>
    <s v="A"/>
    <m/>
    <m/>
    <n v="39"/>
    <x v="38"/>
    <n v="6382"/>
    <m/>
    <m/>
    <m/>
    <m/>
    <m/>
    <m/>
    <m/>
    <m/>
    <m/>
    <m/>
    <m/>
    <m/>
    <m/>
    <m/>
    <x v="2"/>
  </r>
  <r>
    <n v="39"/>
    <n v="2"/>
    <s v="F"/>
    <n v="51081011522"/>
    <n v="510"/>
    <s v="VGF"/>
    <s v="Vanguard Group"/>
    <s v="Vanguard High Yield Corporate Fund Investor Shares (VWEHX)"/>
    <s v="VHYCFIS"/>
    <m/>
    <n v="54616.662166666662"/>
    <m/>
    <m/>
    <n v="4.833333333333333"/>
    <n v="5.74"/>
    <s v="*****"/>
    <m/>
    <s v="A"/>
    <m/>
    <m/>
    <n v="39"/>
    <x v="38"/>
    <n v="42755"/>
    <m/>
    <m/>
    <m/>
    <m/>
    <m/>
    <m/>
    <m/>
    <m/>
    <m/>
    <m/>
    <m/>
    <m/>
    <m/>
    <m/>
    <x v="2"/>
  </r>
  <r>
    <n v="39"/>
    <n v="11"/>
    <s v="F"/>
    <n v="51081015755"/>
    <n v="510"/>
    <s v="PMC"/>
    <s v="PIMCO"/>
    <s v="PIMCO Global Multi-Asset A"/>
    <s v="PIMCOGMA"/>
    <m/>
    <n v="65916.806400000001"/>
    <m/>
    <m/>
    <n v="4.916666666666667"/>
    <n v="1.92"/>
    <s v="**"/>
    <m/>
    <s v="A"/>
    <m/>
    <m/>
    <n v="39"/>
    <x v="38"/>
    <n v="60231"/>
    <m/>
    <m/>
    <m/>
    <m/>
    <m/>
    <m/>
    <m/>
    <m/>
    <m/>
    <m/>
    <m/>
    <m/>
    <m/>
    <m/>
    <x v="2"/>
  </r>
  <r>
    <n v="40"/>
    <n v="8"/>
    <s v="F"/>
    <n v="51081018532"/>
    <n v="510"/>
    <s v="FID"/>
    <s v="Fidelity Investments Inc."/>
    <s v="Fidelity Capital &amp; Income Fund (FAGIX)"/>
    <s v="FCIF"/>
    <m/>
    <n v="57485.366666666669"/>
    <m/>
    <m/>
    <n v="0.83333333333333337"/>
    <n v="4"/>
    <s v="***"/>
    <m/>
    <s v="A"/>
    <m/>
    <m/>
    <n v="40"/>
    <x v="39"/>
    <n v="55631"/>
    <m/>
    <m/>
    <m/>
    <m/>
    <m/>
    <m/>
    <m/>
    <m/>
    <m/>
    <m/>
    <m/>
    <m/>
    <m/>
    <m/>
    <x v="9"/>
  </r>
  <r>
    <n v="40"/>
    <n v="10"/>
    <s v="F"/>
    <n v="51081017562"/>
    <n v="510"/>
    <s v="PMC"/>
    <s v="PIMCO"/>
    <s v="PIMCO Global Multi-Asset A"/>
    <s v="PIMCOGMA"/>
    <m/>
    <n v="27436.16"/>
    <m/>
    <m/>
    <n v="2.25"/>
    <n v="1.92"/>
    <s v="**"/>
    <m/>
    <s v="A"/>
    <m/>
    <m/>
    <n v="40"/>
    <x v="39"/>
    <n v="26300"/>
    <m/>
    <m/>
    <m/>
    <m/>
    <m/>
    <m/>
    <m/>
    <m/>
    <m/>
    <m/>
    <m/>
    <m/>
    <m/>
    <m/>
    <x v="9"/>
  </r>
  <r>
    <n v="41"/>
    <n v="1"/>
    <s v="F"/>
    <n v="51081013632"/>
    <n v="510"/>
    <s v="BRF"/>
    <s v="BlackRock Funds"/>
    <s v="BlackRock High Yield Bond Fund (BHYIX)"/>
    <s v="BRHYBF"/>
    <m/>
    <n v="2666.0920000000001"/>
    <m/>
    <m/>
    <n v="2.8333333333333335"/>
    <n v="5.6"/>
    <s v="***"/>
    <m/>
    <s v="A"/>
    <m/>
    <m/>
    <n v="41"/>
    <x v="40"/>
    <n v="2301"/>
    <m/>
    <m/>
    <m/>
    <m/>
    <m/>
    <m/>
    <m/>
    <m/>
    <m/>
    <m/>
    <m/>
    <m/>
    <m/>
    <m/>
    <x v="7"/>
  </r>
  <r>
    <n v="41"/>
    <n v="8"/>
    <s v="F"/>
    <n v="51081019895"/>
    <n v="510"/>
    <s v="FID"/>
    <s v="Fidelity Investments Inc."/>
    <s v="Fidelity Capital &amp; Income Fund (FAGIX)"/>
    <s v="FCIF"/>
    <m/>
    <n v="58467.033333333333"/>
    <m/>
    <m/>
    <n v="0.83333333333333337"/>
    <n v="4"/>
    <s v="***"/>
    <m/>
    <s v="A"/>
    <m/>
    <m/>
    <n v="41"/>
    <x v="40"/>
    <n v="56581"/>
    <m/>
    <m/>
    <m/>
    <m/>
    <m/>
    <m/>
    <m/>
    <m/>
    <m/>
    <m/>
    <m/>
    <m/>
    <m/>
    <m/>
    <x v="7"/>
  </r>
  <r>
    <n v="41"/>
    <n v="14"/>
    <s v="F"/>
    <n v="51081016067"/>
    <n v="510"/>
    <s v="SSG"/>
    <s v="State Street Global Advisors"/>
    <s v="State Street Global Equity Fund"/>
    <s v="SSGE"/>
    <m/>
    <n v="55135.17265"/>
    <m/>
    <m/>
    <n v="3.0833333333333335"/>
    <n v="10.210000000000001"/>
    <s v="****"/>
    <m/>
    <s v="A"/>
    <m/>
    <m/>
    <n v="41"/>
    <x v="40"/>
    <n v="41934"/>
    <m/>
    <m/>
    <m/>
    <m/>
    <m/>
    <m/>
    <m/>
    <m/>
    <m/>
    <m/>
    <m/>
    <m/>
    <m/>
    <m/>
    <x v="7"/>
  </r>
  <r>
    <n v="42"/>
    <n v="7"/>
    <s v="F"/>
    <n v="51081016656"/>
    <n v="510"/>
    <s v="PMC"/>
    <s v="PIMCO"/>
    <s v="PIMCO Global Multi-Asset A"/>
    <s v="PIMCOGMA"/>
    <m/>
    <n v="30677.328000000001"/>
    <m/>
    <m/>
    <n v="1.4166666666666667"/>
    <n v="1.92"/>
    <s v="**"/>
    <m/>
    <s v="A"/>
    <m/>
    <m/>
    <n v="42"/>
    <x v="41"/>
    <n v="29865"/>
    <m/>
    <m/>
    <m/>
    <m/>
    <m/>
    <m/>
    <m/>
    <m/>
    <m/>
    <m/>
    <m/>
    <m/>
    <m/>
    <m/>
    <x v="12"/>
  </r>
  <r>
    <n v="42"/>
    <n v="8"/>
    <s v="F"/>
    <n v="51081017983"/>
    <n v="510"/>
    <s v="FID"/>
    <s v="Fidelity Investments Inc."/>
    <s v="Fidelity Capital &amp; Income Fund (FAGIX)"/>
    <s v="FCIF"/>
    <m/>
    <n v="16837.926666666666"/>
    <m/>
    <m/>
    <n v="0.58333333333333337"/>
    <n v="4"/>
    <s v="***"/>
    <m/>
    <s v="A"/>
    <m/>
    <m/>
    <n v="42"/>
    <x v="41"/>
    <n v="16454"/>
    <m/>
    <m/>
    <m/>
    <m/>
    <m/>
    <m/>
    <m/>
    <m/>
    <m/>
    <m/>
    <m/>
    <m/>
    <m/>
    <m/>
    <x v="12"/>
  </r>
  <r>
    <n v="42"/>
    <n v="11"/>
    <s v="F"/>
    <n v="51081011401"/>
    <n v="510"/>
    <s v="PMC"/>
    <s v="PIMCO"/>
    <s v="PIMCO Global Multi-Asset A"/>
    <s v="PIMCOGMA"/>
    <m/>
    <n v="11480.5152"/>
    <m/>
    <m/>
    <n v="2.1666666666666665"/>
    <n v="1.92"/>
    <s v="**"/>
    <m/>
    <s v="A"/>
    <m/>
    <m/>
    <n v="42"/>
    <x v="41"/>
    <n v="11022"/>
    <m/>
    <m/>
    <m/>
    <m/>
    <m/>
    <m/>
    <m/>
    <m/>
    <m/>
    <m/>
    <m/>
    <m/>
    <m/>
    <m/>
    <x v="12"/>
  </r>
  <r>
    <n v="42"/>
    <n v="14"/>
    <s v="F"/>
    <n v="51081016978"/>
    <n v="510"/>
    <s v="SSG"/>
    <s v="State Street Global Advisors"/>
    <s v="State Street Global Equity Fund"/>
    <s v="SSGE"/>
    <m/>
    <n v="103366.94041666668"/>
    <m/>
    <m/>
    <n v="4.166666666666667"/>
    <n v="10.210000000000001"/>
    <s v="****"/>
    <m/>
    <s v="A"/>
    <m/>
    <m/>
    <n v="42"/>
    <x v="41"/>
    <n v="72517"/>
    <m/>
    <m/>
    <m/>
    <m/>
    <m/>
    <m/>
    <m/>
    <m/>
    <m/>
    <m/>
    <m/>
    <m/>
    <m/>
    <m/>
    <x v="12"/>
  </r>
  <r>
    <n v="42"/>
    <n v="7"/>
    <s v="F"/>
    <n v="51081014681"/>
    <n v="510"/>
    <s v="PMC"/>
    <s v="PIMCO"/>
    <s v="PIMCO Global Multi-Asset A"/>
    <s v="PIMCOGMA"/>
    <m/>
    <n v="61086.720000000001"/>
    <m/>
    <m/>
    <n v="2.5833333333333335"/>
    <n v="1.92"/>
    <s v="**"/>
    <m/>
    <s v="A"/>
    <m/>
    <m/>
    <n v="42"/>
    <x v="41"/>
    <n v="58200"/>
    <m/>
    <m/>
    <m/>
    <m/>
    <m/>
    <m/>
    <m/>
    <m/>
    <m/>
    <m/>
    <m/>
    <m/>
    <m/>
    <m/>
    <x v="12"/>
  </r>
  <r>
    <n v="43"/>
    <n v="8"/>
    <s v="F"/>
    <n v="51081011071"/>
    <n v="510"/>
    <s v="FID"/>
    <s v="Fidelity Investments Inc."/>
    <s v="Fidelity Capital &amp; Income Fund (FAGIX)"/>
    <s v="FCIF"/>
    <m/>
    <n v="37952.720000000001"/>
    <m/>
    <m/>
    <n v="1"/>
    <n v="4"/>
    <s v="***"/>
    <m/>
    <s v="A"/>
    <m/>
    <m/>
    <n v="43"/>
    <x v="42"/>
    <n v="36493"/>
    <m/>
    <m/>
    <m/>
    <m/>
    <m/>
    <m/>
    <m/>
    <m/>
    <m/>
    <m/>
    <m/>
    <m/>
    <m/>
    <m/>
    <x v="9"/>
  </r>
  <r>
    <n v="43"/>
    <n v="5"/>
    <s v="F"/>
    <n v="51081019429"/>
    <n v="510"/>
    <s v="FID"/>
    <s v="Fidelity Investments Inc."/>
    <s v="Fidelity Capital &amp; Income Fund (FAGIX)"/>
    <s v="FCIF"/>
    <m/>
    <n v="77917.023333333331"/>
    <m/>
    <m/>
    <n v="3.5833333333333335"/>
    <n v="4"/>
    <s v="***"/>
    <m/>
    <s v="A"/>
    <m/>
    <m/>
    <n v="43"/>
    <x v="42"/>
    <n v="68149"/>
    <m/>
    <m/>
    <m/>
    <m/>
    <m/>
    <m/>
    <m/>
    <m/>
    <m/>
    <m/>
    <m/>
    <m/>
    <m/>
    <m/>
    <x v="9"/>
  </r>
  <r>
    <n v="43"/>
    <n v="4"/>
    <s v="F"/>
    <n v="51081017635"/>
    <n v="510"/>
    <s v="VGF"/>
    <s v="Vanguard Group"/>
    <s v="Vanguard High Yield Corporate Fund Investor Shares (VWEHX)"/>
    <s v="VHYCFIS"/>
    <m/>
    <n v="29736.770916666668"/>
    <m/>
    <m/>
    <n v="4.583333333333333"/>
    <n v="5.74"/>
    <s v="*****"/>
    <m/>
    <s v="A"/>
    <m/>
    <m/>
    <n v="43"/>
    <x v="42"/>
    <n v="23543"/>
    <m/>
    <m/>
    <m/>
    <m/>
    <m/>
    <m/>
    <m/>
    <m/>
    <m/>
    <m/>
    <m/>
    <m/>
    <m/>
    <m/>
    <x v="9"/>
  </r>
  <r>
    <n v="43"/>
    <n v="4"/>
    <s v="F"/>
    <n v="51081015885"/>
    <n v="510"/>
    <s v="VGF"/>
    <s v="Vanguard Group"/>
    <s v="Vanguard High Yield Corporate Fund Investor Shares (VWEHX)"/>
    <s v="VHYCFIS"/>
    <m/>
    <n v="57706.683750000004"/>
    <m/>
    <m/>
    <n v="2.0833333333333335"/>
    <n v="5.74"/>
    <s v="*****"/>
    <m/>
    <s v="A"/>
    <m/>
    <m/>
    <n v="43"/>
    <x v="42"/>
    <n v="51543"/>
    <m/>
    <m/>
    <m/>
    <m/>
    <m/>
    <m/>
    <m/>
    <m/>
    <m/>
    <m/>
    <m/>
    <m/>
    <m/>
    <m/>
    <x v="9"/>
  </r>
  <r>
    <n v="43"/>
    <n v="7"/>
    <s v="F"/>
    <n v="51081012769"/>
    <n v="510"/>
    <s v="PMC"/>
    <s v="PIMCO"/>
    <s v="PIMCO Global Multi-Asset A"/>
    <s v="PIMCOGMA"/>
    <m/>
    <n v="9771.0704000000005"/>
    <m/>
    <m/>
    <n v="1"/>
    <n v="1.92"/>
    <s v="**"/>
    <m/>
    <s v="A"/>
    <m/>
    <m/>
    <n v="43"/>
    <x v="42"/>
    <n v="9587"/>
    <m/>
    <m/>
    <m/>
    <m/>
    <m/>
    <m/>
    <m/>
    <m/>
    <m/>
    <m/>
    <m/>
    <m/>
    <m/>
    <m/>
    <x v="9"/>
  </r>
  <r>
    <n v="44"/>
    <n v="1"/>
    <s v="F"/>
    <n v="51081019894"/>
    <n v="510"/>
    <s v="BRF"/>
    <s v="BlackRock Funds"/>
    <s v="BlackRock High Yield Bond Fund (BHYIX)"/>
    <s v="BRHYBF"/>
    <m/>
    <n v="56890.879999999997"/>
    <m/>
    <m/>
    <n v="4.5"/>
    <n v="5.6"/>
    <s v="***"/>
    <m/>
    <s v="W"/>
    <m/>
    <m/>
    <n v="44"/>
    <x v="43"/>
    <n v="45440"/>
    <m/>
    <m/>
    <m/>
    <m/>
    <m/>
    <m/>
    <m/>
    <m/>
    <m/>
    <m/>
    <m/>
    <m/>
    <m/>
    <m/>
    <x v="5"/>
  </r>
  <r>
    <n v="44"/>
    <n v="10"/>
    <s v="F"/>
    <n v="51081011079"/>
    <n v="510"/>
    <s v="PMC"/>
    <s v="PIMCO"/>
    <s v="PIMCO Global Multi-Asset A"/>
    <s v="PIMCOGMA"/>
    <m/>
    <n v="15054.4192"/>
    <m/>
    <m/>
    <n v="2.25"/>
    <n v="1.92"/>
    <s v="**"/>
    <m/>
    <s v="W"/>
    <m/>
    <m/>
    <n v="44"/>
    <x v="43"/>
    <n v="14431"/>
    <m/>
    <m/>
    <m/>
    <m/>
    <m/>
    <m/>
    <m/>
    <m/>
    <m/>
    <m/>
    <m/>
    <m/>
    <m/>
    <m/>
    <x v="5"/>
  </r>
  <r>
    <n v="45"/>
    <n v="2"/>
    <s v="F"/>
    <n v="51081017435"/>
    <n v="510"/>
    <s v="VGF"/>
    <s v="Vanguard Group"/>
    <s v="Vanguard High Yield Corporate Fund Investor Shares (VWEHX)"/>
    <s v="VHYCFIS"/>
    <m/>
    <n v="45861.227500000001"/>
    <m/>
    <m/>
    <n v="0.41666666666666669"/>
    <n v="5.74"/>
    <s v="*****"/>
    <m/>
    <s v="A"/>
    <m/>
    <m/>
    <n v="45"/>
    <x v="44"/>
    <n v="44790"/>
    <m/>
    <m/>
    <m/>
    <m/>
    <m/>
    <m/>
    <m/>
    <m/>
    <m/>
    <m/>
    <m/>
    <m/>
    <m/>
    <m/>
    <x v="6"/>
  </r>
  <r>
    <n v="45"/>
    <n v="12"/>
    <s v="F"/>
    <n v="51081013547"/>
    <n v="510"/>
    <s v="CHS"/>
    <s v="Charles Schwab"/>
    <s v="Schwab Small-Cap Equity Fund"/>
    <s v="SSCE"/>
    <m/>
    <n v="26075.645"/>
    <m/>
    <m/>
    <n v="4.5"/>
    <n v="-11.7"/>
    <s v="*"/>
    <m/>
    <s v="A"/>
    <m/>
    <m/>
    <n v="45"/>
    <x v="44"/>
    <n v="55070"/>
    <m/>
    <m/>
    <m/>
    <m/>
    <m/>
    <m/>
    <m/>
    <m/>
    <m/>
    <m/>
    <m/>
    <m/>
    <m/>
    <m/>
    <x v="6"/>
  </r>
  <r>
    <n v="45"/>
    <n v="3"/>
    <s v="F"/>
    <n v="51081013322"/>
    <n v="510"/>
    <s v="BRF"/>
    <s v="BlackRock Funds"/>
    <s v="BlackRock High Yield Bond Fund (BHYIX)"/>
    <s v="BRHYBF"/>
    <m/>
    <n v="79169.261333333328"/>
    <m/>
    <m/>
    <n v="1.8333333333333333"/>
    <n v="5.6"/>
    <s v="***"/>
    <m/>
    <s v="A"/>
    <m/>
    <m/>
    <n v="45"/>
    <x v="44"/>
    <n v="71798"/>
    <m/>
    <m/>
    <m/>
    <m/>
    <m/>
    <m/>
    <m/>
    <m/>
    <m/>
    <m/>
    <m/>
    <m/>
    <m/>
    <m/>
    <x v="6"/>
  </r>
  <r>
    <n v="45"/>
    <n v="3"/>
    <s v="F"/>
    <n v="51081016694"/>
    <n v="510"/>
    <s v="BRF"/>
    <s v="BlackRock Funds"/>
    <s v="BlackRock High Yield Bond Fund (BHYIX)"/>
    <s v="BRHYBF"/>
    <m/>
    <n v="15177.653333333334"/>
    <m/>
    <m/>
    <n v="1.6666666666666667"/>
    <n v="5.6"/>
    <s v="***"/>
    <m/>
    <s v="A"/>
    <m/>
    <m/>
    <n v="45"/>
    <x v="44"/>
    <n v="13882"/>
    <m/>
    <m/>
    <m/>
    <m/>
    <m/>
    <m/>
    <m/>
    <m/>
    <m/>
    <m/>
    <m/>
    <m/>
    <m/>
    <m/>
    <x v="6"/>
  </r>
  <r>
    <n v="45"/>
    <n v="12"/>
    <s v="F"/>
    <n v="51081012360"/>
    <n v="510"/>
    <s v="CHS"/>
    <s v="Charles Schwab"/>
    <s v="Schwab Small-Cap Equity Fund"/>
    <s v="SSCE"/>
    <m/>
    <n v="44055.695"/>
    <m/>
    <m/>
    <n v="3.5833333333333335"/>
    <n v="-11.7"/>
    <s v="*"/>
    <m/>
    <s v="A"/>
    <m/>
    <m/>
    <n v="45"/>
    <x v="44"/>
    <n v="75860"/>
    <m/>
    <m/>
    <m/>
    <m/>
    <m/>
    <m/>
    <m/>
    <m/>
    <m/>
    <m/>
    <m/>
    <m/>
    <m/>
    <m/>
    <x v="6"/>
  </r>
  <r>
    <n v="46"/>
    <n v="4"/>
    <s v="F"/>
    <n v="51081012723"/>
    <n v="510"/>
    <s v="VGF"/>
    <s v="Vanguard Group"/>
    <s v="Vanguard High Yield Corporate Fund Investor Shares (VWEHX)"/>
    <s v="VHYCFIS"/>
    <m/>
    <n v="64127.88513333333"/>
    <m/>
    <m/>
    <n v="3.5833333333333335"/>
    <n v="5.74"/>
    <s v="*****"/>
    <m/>
    <s v="A"/>
    <m/>
    <m/>
    <n v="46"/>
    <x v="45"/>
    <n v="53188"/>
    <m/>
    <m/>
    <m/>
    <m/>
    <m/>
    <m/>
    <m/>
    <m/>
    <m/>
    <m/>
    <m/>
    <m/>
    <m/>
    <m/>
    <x v="12"/>
  </r>
  <r>
    <n v="46"/>
    <n v="13"/>
    <s v="F"/>
    <n v="51081014950"/>
    <n v="510"/>
    <s v="SSG"/>
    <s v="State Street Global Advisors"/>
    <s v="State Street Global Equity Fund"/>
    <s v="SSGE"/>
    <m/>
    <n v="2717.5762500000001"/>
    <m/>
    <m/>
    <n v="1.25"/>
    <n v="10.210000000000001"/>
    <s v="****"/>
    <m/>
    <s v="A"/>
    <m/>
    <m/>
    <n v="46"/>
    <x v="45"/>
    <n v="2410"/>
    <m/>
    <m/>
    <m/>
    <m/>
    <m/>
    <m/>
    <m/>
    <m/>
    <m/>
    <m/>
    <m/>
    <m/>
    <m/>
    <m/>
    <x v="12"/>
  </r>
  <r>
    <n v="47"/>
    <n v="5"/>
    <s v="F"/>
    <n v="51081016604"/>
    <n v="510"/>
    <s v="FID"/>
    <s v="Fidelity Investments Inc."/>
    <s v="Fidelity Capital &amp; Income Fund (FAGIX)"/>
    <s v="FCIF"/>
    <m/>
    <n v="34557.53"/>
    <m/>
    <m/>
    <n v="0.75"/>
    <n v="4"/>
    <s v="***"/>
    <m/>
    <s v="A"/>
    <m/>
    <m/>
    <n v="47"/>
    <x v="46"/>
    <n v="33551"/>
    <m/>
    <m/>
    <m/>
    <m/>
    <m/>
    <m/>
    <m/>
    <m/>
    <m/>
    <m/>
    <m/>
    <m/>
    <m/>
    <m/>
    <x v="1"/>
  </r>
  <r>
    <n v="48"/>
    <n v="2"/>
    <s v="F"/>
    <n v="51081019550"/>
    <n v="510"/>
    <s v="VGF"/>
    <s v="Vanguard Group"/>
    <s v="Vanguard High Yield Corporate Fund Investor Shares (VWEHX)"/>
    <s v="VHYCFIS"/>
    <m/>
    <n v="11842.88"/>
    <m/>
    <m/>
    <n v="1"/>
    <n v="5.74"/>
    <s v="*****"/>
    <m/>
    <s v="A"/>
    <m/>
    <m/>
    <n v="48"/>
    <x v="47"/>
    <n v="11200"/>
    <m/>
    <m/>
    <m/>
    <m/>
    <m/>
    <m/>
    <m/>
    <m/>
    <m/>
    <m/>
    <m/>
    <m/>
    <m/>
    <m/>
    <x v="8"/>
  </r>
  <r>
    <n v="48"/>
    <n v="1"/>
    <s v="F"/>
    <n v="51081018583"/>
    <n v="510"/>
    <s v="BRF"/>
    <s v="BlackRock Funds"/>
    <s v="BlackRock High Yield Bond Fund (BHYIX)"/>
    <s v="BRHYBF"/>
    <m/>
    <n v="89275.306666666671"/>
    <m/>
    <m/>
    <n v="3.3333333333333335"/>
    <n v="5.6"/>
    <s v="***"/>
    <m/>
    <s v="A"/>
    <m/>
    <m/>
    <n v="48"/>
    <x v="47"/>
    <n v="75232"/>
    <m/>
    <m/>
    <m/>
    <m/>
    <m/>
    <m/>
    <m/>
    <m/>
    <m/>
    <m/>
    <m/>
    <m/>
    <m/>
    <m/>
    <x v="8"/>
  </r>
  <r>
    <n v="48"/>
    <n v="4"/>
    <s v="F"/>
    <n v="51081011289"/>
    <n v="510"/>
    <s v="VGF"/>
    <s v="Vanguard Group"/>
    <s v="Vanguard High Yield Corporate Fund Investor Shares (VWEHX)"/>
    <s v="VHYCFIS"/>
    <m/>
    <n v="2035.0021999999999"/>
    <m/>
    <m/>
    <n v="3.1666666666666665"/>
    <n v="5.74"/>
    <s v="*****"/>
    <m/>
    <s v="A"/>
    <m/>
    <m/>
    <n v="48"/>
    <x v="47"/>
    <n v="1722"/>
    <m/>
    <m/>
    <m/>
    <m/>
    <m/>
    <m/>
    <m/>
    <m/>
    <m/>
    <m/>
    <m/>
    <m/>
    <m/>
    <m/>
    <x v="8"/>
  </r>
  <r>
    <n v="49"/>
    <n v="2"/>
    <s v="F"/>
    <n v="51081013642"/>
    <n v="510"/>
    <s v="VGF"/>
    <s v="Vanguard Group"/>
    <s v="Vanguard High Yield Corporate Fund Investor Shares (VWEHX)"/>
    <s v="VHYCFIS"/>
    <m/>
    <n v="41744.867183333336"/>
    <m/>
    <m/>
    <n v="1.0833333333333333"/>
    <n v="5.74"/>
    <s v="*****"/>
    <m/>
    <s v="D"/>
    <m/>
    <m/>
    <n v="49"/>
    <x v="48"/>
    <n v="39301"/>
    <m/>
    <m/>
    <m/>
    <m/>
    <m/>
    <m/>
    <m/>
    <m/>
    <m/>
    <m/>
    <m/>
    <m/>
    <m/>
    <m/>
    <x v="11"/>
  </r>
  <r>
    <n v="49"/>
    <n v="6"/>
    <s v="F"/>
    <n v="51081018713"/>
    <n v="510"/>
    <s v="JPM"/>
    <s v="JP Morgan"/>
    <s v="JPMorgan Core Bond Fund"/>
    <s v="JPMCB"/>
    <m/>
    <n v="80445.948499999999"/>
    <m/>
    <m/>
    <n v="0.33333333333333331"/>
    <n v="7.77"/>
    <s v="****"/>
    <m/>
    <s v="D"/>
    <m/>
    <m/>
    <n v="49"/>
    <x v="48"/>
    <n v="78415"/>
    <m/>
    <m/>
    <m/>
    <m/>
    <m/>
    <m/>
    <m/>
    <m/>
    <m/>
    <m/>
    <m/>
    <m/>
    <m/>
    <m/>
    <x v="11"/>
  </r>
  <r>
    <n v="49"/>
    <n v="16"/>
    <s v="F"/>
    <n v="51081017572"/>
    <n v="510"/>
    <s v="AMF"/>
    <s v="American Funds"/>
    <s v="American Funds Tax-Advtg Gr &amp; Inc"/>
    <s v="AFTAG"/>
    <m/>
    <n v="75497.896000000008"/>
    <m/>
    <m/>
    <n v="3.75"/>
    <n v="3.61"/>
    <s v="**"/>
    <m/>
    <s v="D"/>
    <m/>
    <m/>
    <n v="49"/>
    <x v="48"/>
    <n v="66496"/>
    <m/>
    <m/>
    <m/>
    <m/>
    <m/>
    <m/>
    <m/>
    <m/>
    <m/>
    <m/>
    <m/>
    <m/>
    <m/>
    <m/>
    <x v="11"/>
  </r>
  <r>
    <n v="49"/>
    <n v="5"/>
    <s v="F"/>
    <n v="51081019531"/>
    <n v="510"/>
    <s v="FID"/>
    <s v="Fidelity Investments Inc."/>
    <s v="Fidelity Capital &amp; Income Fund (FAGIX)"/>
    <s v="FCIF"/>
    <m/>
    <n v="61535.823333333334"/>
    <m/>
    <m/>
    <n v="3.9166666666666665"/>
    <n v="4"/>
    <s v="***"/>
    <m/>
    <s v="D"/>
    <m/>
    <m/>
    <n v="49"/>
    <x v="48"/>
    <n v="53201"/>
    <m/>
    <m/>
    <m/>
    <m/>
    <m/>
    <m/>
    <m/>
    <m/>
    <m/>
    <m/>
    <m/>
    <m/>
    <m/>
    <m/>
    <x v="11"/>
  </r>
  <r>
    <n v="49"/>
    <n v="2"/>
    <s v="F"/>
    <n v="51081012825"/>
    <n v="510"/>
    <s v="VGF"/>
    <s v="Vanguard Group"/>
    <s v="Vanguard High Yield Corporate Fund Investor Shares (VWEHX)"/>
    <s v="VHYCFIS"/>
    <m/>
    <n v="79777.681333333341"/>
    <m/>
    <m/>
    <n v="1.6666666666666667"/>
    <n v="5.74"/>
    <s v="*****"/>
    <m/>
    <s v="D"/>
    <m/>
    <m/>
    <n v="49"/>
    <x v="48"/>
    <n v="72812"/>
    <m/>
    <m/>
    <m/>
    <m/>
    <m/>
    <m/>
    <m/>
    <m/>
    <m/>
    <m/>
    <m/>
    <m/>
    <m/>
    <m/>
    <x v="11"/>
  </r>
  <r>
    <n v="49"/>
    <n v="11"/>
    <s v="F"/>
    <n v="51081011330"/>
    <n v="510"/>
    <s v="PMC"/>
    <s v="PIMCO"/>
    <s v="PIMCO Global Multi-Asset A"/>
    <s v="PIMCOGMA"/>
    <m/>
    <n v="64811.612800000003"/>
    <m/>
    <m/>
    <n v="1.0833333333333333"/>
    <n v="1.92"/>
    <s v="**"/>
    <m/>
    <s v="D"/>
    <m/>
    <m/>
    <n v="49"/>
    <x v="48"/>
    <n v="63491"/>
    <m/>
    <m/>
    <m/>
    <m/>
    <m/>
    <m/>
    <m/>
    <m/>
    <m/>
    <m/>
    <m/>
    <m/>
    <m/>
    <m/>
    <x v="11"/>
  </r>
  <r>
    <n v="50"/>
    <n v="5"/>
    <s v="F"/>
    <n v="51081019637"/>
    <n v="510"/>
    <s v="FID"/>
    <s v="Fidelity Investments Inc."/>
    <s v="Fidelity Capital &amp; Income Fund (FAGIX)"/>
    <s v="FCIF"/>
    <m/>
    <n v="47521.65"/>
    <m/>
    <m/>
    <n v="3.9166666666666665"/>
    <n v="4"/>
    <s v="***"/>
    <m/>
    <s v="A"/>
    <m/>
    <m/>
    <n v="50"/>
    <x v="49"/>
    <n v="41085"/>
    <m/>
    <m/>
    <m/>
    <m/>
    <m/>
    <m/>
    <m/>
    <m/>
    <m/>
    <m/>
    <m/>
    <m/>
    <m/>
    <m/>
    <x v="7"/>
  </r>
  <r>
    <n v="50"/>
    <n v="5"/>
    <s v="F"/>
    <n v="51081012892"/>
    <n v="510"/>
    <s v="FID"/>
    <s v="Fidelity Investments Inc."/>
    <s v="Fidelity Capital &amp; Income Fund (FAGIX)"/>
    <s v="FCIF"/>
    <m/>
    <n v="88063.896666666667"/>
    <m/>
    <m/>
    <n v="4.916666666666667"/>
    <n v="4"/>
    <s v="***"/>
    <m/>
    <s v="A"/>
    <m/>
    <m/>
    <n v="50"/>
    <x v="49"/>
    <n v="73591"/>
    <m/>
    <m/>
    <m/>
    <m/>
    <m/>
    <m/>
    <m/>
    <m/>
    <m/>
    <m/>
    <m/>
    <m/>
    <m/>
    <m/>
    <x v="7"/>
  </r>
  <r>
    <n v="51"/>
    <n v="15"/>
    <s v="F"/>
    <n v="51081012057"/>
    <n v="510"/>
    <s v="SSG"/>
    <s v="State Street Global Advisors"/>
    <s v="State Street Global Equity Fund"/>
    <s v="SSGE"/>
    <m/>
    <n v="65673.04565"/>
    <m/>
    <m/>
    <n v="1.5"/>
    <n v="10.210000000000001"/>
    <s v="****"/>
    <m/>
    <s v="A"/>
    <m/>
    <m/>
    <n v="51"/>
    <x v="50"/>
    <n v="56951"/>
    <m/>
    <m/>
    <m/>
    <m/>
    <m/>
    <m/>
    <m/>
    <m/>
    <m/>
    <m/>
    <m/>
    <m/>
    <m/>
    <m/>
    <x v="7"/>
  </r>
  <r>
    <n v="51"/>
    <n v="12"/>
    <s v="F"/>
    <n v="51081019551"/>
    <n v="510"/>
    <s v="CHS"/>
    <s v="Charles Schwab"/>
    <s v="Schwab Small-Cap Equity Fund"/>
    <s v="SSCE"/>
    <m/>
    <n v="16915.921249999999"/>
    <m/>
    <m/>
    <n v="0.58333333333333337"/>
    <n v="-11.7"/>
    <s v="*"/>
    <m/>
    <s v="A"/>
    <m/>
    <m/>
    <n v="51"/>
    <x v="50"/>
    <n v="18155"/>
    <m/>
    <m/>
    <m/>
    <m/>
    <m/>
    <m/>
    <m/>
    <m/>
    <m/>
    <m/>
    <m/>
    <m/>
    <m/>
    <m/>
    <x v="7"/>
  </r>
  <r>
    <n v="52"/>
    <n v="16"/>
    <s v="F"/>
    <n v="51081019011"/>
    <n v="510"/>
    <s v="AMF"/>
    <s v="American Funds"/>
    <s v="American Funds Tax-Advtg Gr &amp; Inc"/>
    <s v="AFTAG"/>
    <m/>
    <n v="80228.393700000001"/>
    <m/>
    <m/>
    <n v="1.1666666666666667"/>
    <n v="3.61"/>
    <s v="**"/>
    <m/>
    <s v="A"/>
    <m/>
    <m/>
    <n v="52"/>
    <x v="51"/>
    <n v="76986"/>
    <m/>
    <m/>
    <m/>
    <m/>
    <m/>
    <m/>
    <m/>
    <m/>
    <m/>
    <m/>
    <m/>
    <m/>
    <m/>
    <m/>
    <x v="9"/>
  </r>
  <r>
    <n v="52"/>
    <n v="3"/>
    <s v="F"/>
    <n v="51081011479"/>
    <n v="510"/>
    <s v="BRF"/>
    <s v="BlackRock Funds"/>
    <s v="BlackRock High Yield Bond Fund (BHYIX)"/>
    <s v="BRHYBF"/>
    <m/>
    <n v="55962.126666666663"/>
    <m/>
    <m/>
    <n v="0.83333333333333337"/>
    <n v="5.6"/>
    <s v="***"/>
    <m/>
    <s v="A"/>
    <m/>
    <m/>
    <n v="52"/>
    <x v="51"/>
    <n v="53467"/>
    <m/>
    <m/>
    <m/>
    <m/>
    <m/>
    <m/>
    <m/>
    <m/>
    <m/>
    <m/>
    <m/>
    <m/>
    <m/>
    <m/>
    <x v="9"/>
  </r>
  <r>
    <n v="52"/>
    <n v="4"/>
    <s v="F"/>
    <n v="51081017419"/>
    <n v="510"/>
    <s v="VGF"/>
    <s v="Vanguard Group"/>
    <s v="Vanguard High Yield Corporate Fund Investor Shares (VWEHX)"/>
    <s v="VHYCFIS"/>
    <m/>
    <n v="65978.806500000006"/>
    <m/>
    <m/>
    <n v="2.5"/>
    <n v="5.74"/>
    <s v="*****"/>
    <m/>
    <s v="A"/>
    <m/>
    <m/>
    <n v="52"/>
    <x v="51"/>
    <n v="57699"/>
    <m/>
    <m/>
    <m/>
    <m/>
    <m/>
    <m/>
    <m/>
    <m/>
    <m/>
    <m/>
    <m/>
    <m/>
    <m/>
    <m/>
    <x v="9"/>
  </r>
  <r>
    <n v="53"/>
    <n v="2"/>
    <s v="F"/>
    <n v="51081015781"/>
    <n v="510"/>
    <s v="VGF"/>
    <s v="Vanguard Group"/>
    <s v="Vanguard High Yield Corporate Fund Investor Shares (VWEHX)"/>
    <s v="VHYCFIS"/>
    <m/>
    <n v="16446.846733333332"/>
    <m/>
    <m/>
    <n v="1.0833333333333333"/>
    <n v="5.74"/>
    <s v="*****"/>
    <m/>
    <s v="A"/>
    <m/>
    <m/>
    <n v="53"/>
    <x v="52"/>
    <n v="15484"/>
    <m/>
    <m/>
    <m/>
    <m/>
    <m/>
    <m/>
    <m/>
    <m/>
    <m/>
    <m/>
    <m/>
    <m/>
    <m/>
    <m/>
    <x v="4"/>
  </r>
  <r>
    <n v="55"/>
    <n v="5"/>
    <s v="F"/>
    <n v="51081019832"/>
    <n v="510"/>
    <s v="FID"/>
    <s v="Fidelity Investments Inc."/>
    <s v="Fidelity Capital &amp; Income Fund (FAGIX)"/>
    <s v="FCIF"/>
    <m/>
    <n v="17740.8"/>
    <m/>
    <m/>
    <n v="1.6666666666666667"/>
    <n v="4"/>
    <s v="***"/>
    <m/>
    <s v="A"/>
    <m/>
    <m/>
    <n v="55"/>
    <x v="53"/>
    <n v="16632"/>
    <m/>
    <m/>
    <m/>
    <m/>
    <m/>
    <m/>
    <m/>
    <m/>
    <m/>
    <m/>
    <m/>
    <m/>
    <m/>
    <m/>
    <x v="1"/>
  </r>
  <r>
    <n v="55"/>
    <n v="7"/>
    <s v="F"/>
    <n v="51081017494"/>
    <n v="510"/>
    <s v="PMC"/>
    <s v="PIMCO"/>
    <s v="PIMCO Global Multi-Asset A"/>
    <s v="PIMCOGMA"/>
    <m/>
    <n v="20462.815999999999"/>
    <m/>
    <m/>
    <n v="3.8333333333333335"/>
    <n v="1.92"/>
    <s v="**"/>
    <m/>
    <s v="A"/>
    <m/>
    <m/>
    <n v="55"/>
    <x v="53"/>
    <n v="19060"/>
    <m/>
    <m/>
    <m/>
    <m/>
    <m/>
    <m/>
    <m/>
    <m/>
    <m/>
    <m/>
    <m/>
    <m/>
    <m/>
    <m/>
    <x v="1"/>
  </r>
  <r>
    <n v="55"/>
    <n v="4"/>
    <s v="F"/>
    <n v="51081015987"/>
    <n v="510"/>
    <s v="VGF"/>
    <s v="Vanguard Group"/>
    <s v="Vanguard High Yield Corporate Fund Investor Shares (VWEHX)"/>
    <s v="VHYCFIS"/>
    <m/>
    <n v="20160.934000000001"/>
    <m/>
    <m/>
    <n v="3.3333333333333335"/>
    <n v="5.74"/>
    <s v="*****"/>
    <m/>
    <s v="A"/>
    <m/>
    <m/>
    <n v="55"/>
    <x v="53"/>
    <n v="16923"/>
    <m/>
    <m/>
    <m/>
    <m/>
    <m/>
    <m/>
    <m/>
    <m/>
    <m/>
    <m/>
    <m/>
    <m/>
    <m/>
    <m/>
    <x v="1"/>
  </r>
  <r>
    <n v="55"/>
    <n v="7"/>
    <s v="F"/>
    <n v="51081015141"/>
    <n v="510"/>
    <s v="PMC"/>
    <s v="PIMCO"/>
    <s v="PIMCO Global Multi-Asset A"/>
    <s v="PIMCOGMA"/>
    <m/>
    <n v="59897.710399999996"/>
    <m/>
    <m/>
    <n v="4.333333333333333"/>
    <n v="1.92"/>
    <s v="**"/>
    <m/>
    <s v="A"/>
    <m/>
    <m/>
    <n v="55"/>
    <x v="53"/>
    <n v="55297"/>
    <m/>
    <m/>
    <m/>
    <m/>
    <m/>
    <m/>
    <m/>
    <m/>
    <m/>
    <m/>
    <m/>
    <m/>
    <m/>
    <m/>
    <x v="1"/>
  </r>
  <r>
    <n v="56"/>
    <n v="4"/>
    <s v="F"/>
    <n v="51081012302"/>
    <n v="510"/>
    <s v="VGF"/>
    <s v="Vanguard Group"/>
    <s v="Vanguard High Yield Corporate Fund Investor Shares (VWEHX)"/>
    <s v="VHYCFIS"/>
    <m/>
    <n v="86511.492499999993"/>
    <m/>
    <m/>
    <n v="2.5"/>
    <n v="5.74"/>
    <s v="*****"/>
    <m/>
    <s v="I"/>
    <m/>
    <m/>
    <n v="56"/>
    <x v="54"/>
    <n v="75655"/>
    <m/>
    <m/>
    <m/>
    <m/>
    <m/>
    <m/>
    <m/>
    <m/>
    <m/>
    <m/>
    <m/>
    <m/>
    <m/>
    <m/>
    <x v="14"/>
  </r>
  <r>
    <n v="56"/>
    <n v="9"/>
    <s v="F"/>
    <n v="51081017251"/>
    <n v="510"/>
    <s v="JPM"/>
    <s v="JP Morgan"/>
    <s v="JPMorgan Core Bond Fund"/>
    <s v="JPMCB"/>
    <m/>
    <n v="66938.102400000003"/>
    <m/>
    <m/>
    <n v="1"/>
    <n v="7.77"/>
    <s v="****"/>
    <m/>
    <s v="I"/>
    <m/>
    <m/>
    <n v="56"/>
    <x v="54"/>
    <n v="62112"/>
    <m/>
    <m/>
    <m/>
    <m/>
    <m/>
    <m/>
    <m/>
    <m/>
    <m/>
    <m/>
    <m/>
    <m/>
    <m/>
    <m/>
    <x v="14"/>
  </r>
  <r>
    <n v="57"/>
    <n v="4"/>
    <s v="F"/>
    <n v="51081013119"/>
    <n v="510"/>
    <s v="VGF"/>
    <s v="Vanguard Group"/>
    <s v="Vanguard High Yield Corporate Fund Investor Shares (VWEHX)"/>
    <s v="VHYCFIS"/>
    <m/>
    <n v="91836.8995"/>
    <m/>
    <m/>
    <n v="3.5833333333333335"/>
    <n v="5.74"/>
    <s v="*****"/>
    <m/>
    <s v="C"/>
    <m/>
    <m/>
    <n v="57"/>
    <x v="55"/>
    <n v="76170"/>
    <m/>
    <m/>
    <m/>
    <m/>
    <m/>
    <m/>
    <m/>
    <m/>
    <m/>
    <m/>
    <m/>
    <m/>
    <m/>
    <m/>
    <x v="12"/>
  </r>
  <r>
    <n v="57"/>
    <n v="14"/>
    <s v="F"/>
    <n v="51081013054"/>
    <n v="510"/>
    <s v="SSG"/>
    <s v="State Street Global Advisors"/>
    <s v="State Street Global Equity Fund"/>
    <s v="SSGE"/>
    <m/>
    <n v="22741.569783333332"/>
    <m/>
    <m/>
    <n v="1.1666666666666667"/>
    <n v="10.210000000000001"/>
    <s v="****"/>
    <m/>
    <s v="C"/>
    <m/>
    <m/>
    <n v="57"/>
    <x v="55"/>
    <n v="20321"/>
    <m/>
    <m/>
    <m/>
    <m/>
    <m/>
    <m/>
    <m/>
    <m/>
    <m/>
    <m/>
    <m/>
    <m/>
    <m/>
    <m/>
    <x v="12"/>
  </r>
  <r>
    <n v="57"/>
    <n v="15"/>
    <s v="F"/>
    <n v="51081016257"/>
    <n v="510"/>
    <s v="SSG"/>
    <s v="State Street Global Advisors"/>
    <s v="State Street Global Equity Fund"/>
    <s v="SSGE"/>
    <m/>
    <n v="75236.553150000007"/>
    <m/>
    <m/>
    <n v="3.5"/>
    <n v="10.210000000000001"/>
    <s v="****"/>
    <m/>
    <s v="C"/>
    <m/>
    <m/>
    <n v="57"/>
    <x v="55"/>
    <n v="55429"/>
    <m/>
    <m/>
    <m/>
    <m/>
    <m/>
    <m/>
    <m/>
    <m/>
    <m/>
    <m/>
    <m/>
    <m/>
    <m/>
    <m/>
    <x v="12"/>
  </r>
  <r>
    <n v="57"/>
    <n v="13"/>
    <s v="F"/>
    <n v="51081015539"/>
    <n v="510"/>
    <s v="SSG"/>
    <s v="State Street Global Advisors"/>
    <s v="State Street Global Equity Fund"/>
    <s v="SSGE"/>
    <m/>
    <n v="90179.26715"/>
    <m/>
    <m/>
    <n v="2.5833333333333335"/>
    <n v="10.210000000000001"/>
    <s v="****"/>
    <m/>
    <s v="C"/>
    <m/>
    <m/>
    <n v="57"/>
    <x v="55"/>
    <n v="71358"/>
    <m/>
    <m/>
    <m/>
    <m/>
    <m/>
    <m/>
    <m/>
    <m/>
    <m/>
    <m/>
    <m/>
    <m/>
    <m/>
    <m/>
    <x v="12"/>
  </r>
  <r>
    <n v="57"/>
    <n v="2"/>
    <s v="F"/>
    <n v="51081010705"/>
    <n v="510"/>
    <s v="VGF"/>
    <s v="Vanguard Group"/>
    <s v="Vanguard High Yield Corporate Fund Investor Shares (VWEHX)"/>
    <s v="VHYCFIS"/>
    <m/>
    <n v="9580.902900000001"/>
    <m/>
    <m/>
    <n v="4.25"/>
    <n v="5.74"/>
    <s v="*****"/>
    <m/>
    <s v="C"/>
    <m/>
    <m/>
    <n v="57"/>
    <x v="55"/>
    <n v="7702"/>
    <m/>
    <m/>
    <m/>
    <m/>
    <m/>
    <m/>
    <m/>
    <m/>
    <m/>
    <m/>
    <m/>
    <m/>
    <m/>
    <m/>
    <x v="12"/>
  </r>
  <r>
    <n v="57"/>
    <n v="1"/>
    <s v="F"/>
    <n v="51081010644"/>
    <n v="510"/>
    <s v="BRF"/>
    <s v="BlackRock Funds"/>
    <s v="BlackRock High Yield Bond Fund (BHYIX)"/>
    <s v="BRHYBF"/>
    <m/>
    <n v="73688.471999999994"/>
    <m/>
    <m/>
    <n v="4"/>
    <n v="5.6"/>
    <s v="***"/>
    <m/>
    <s v="C"/>
    <m/>
    <m/>
    <n v="57"/>
    <x v="55"/>
    <n v="60203"/>
    <m/>
    <m/>
    <m/>
    <m/>
    <m/>
    <m/>
    <m/>
    <m/>
    <m/>
    <m/>
    <m/>
    <m/>
    <m/>
    <m/>
    <x v="12"/>
  </r>
  <r>
    <n v="58"/>
    <n v="15"/>
    <s v="F"/>
    <n v="51081011361"/>
    <n v="510"/>
    <s v="SSG"/>
    <s v="State Street Global Advisors"/>
    <s v="State Street Global Equity Fund"/>
    <s v="SSGE"/>
    <m/>
    <n v="84841.040475000002"/>
    <m/>
    <m/>
    <n v="4.25"/>
    <n v="10.210000000000001"/>
    <s v="****"/>
    <m/>
    <s v="A"/>
    <m/>
    <m/>
    <n v="58"/>
    <x v="56"/>
    <n v="59167"/>
    <m/>
    <m/>
    <m/>
    <m/>
    <m/>
    <m/>
    <m/>
    <m/>
    <m/>
    <m/>
    <m/>
    <m/>
    <m/>
    <m/>
    <x v="0"/>
  </r>
  <r>
    <n v="58"/>
    <n v="15"/>
    <s v="F"/>
    <n v="51081019310"/>
    <n v="510"/>
    <s v="SSG"/>
    <s v="State Street Global Advisors"/>
    <s v="State Street Global Equity Fund"/>
    <s v="SSGE"/>
    <m/>
    <n v="84979.189800000007"/>
    <m/>
    <m/>
    <n v="2"/>
    <n v="10.210000000000001"/>
    <s v="****"/>
    <m/>
    <s v="A"/>
    <m/>
    <m/>
    <n v="58"/>
    <x v="56"/>
    <n v="70569"/>
    <m/>
    <m/>
    <m/>
    <m/>
    <m/>
    <m/>
    <m/>
    <m/>
    <m/>
    <m/>
    <m/>
    <m/>
    <m/>
    <m/>
    <x v="0"/>
  </r>
  <r>
    <n v="59"/>
    <n v="16"/>
    <s v="F"/>
    <n v="51081010946"/>
    <n v="510"/>
    <s v="AMF"/>
    <s v="American Funds"/>
    <s v="American Funds Tax-Advtg Gr &amp; Inc"/>
    <s v="AFTAG"/>
    <m/>
    <n v="78664.598024999999"/>
    <m/>
    <m/>
    <n v="0.25"/>
    <n v="3.61"/>
    <s v="**"/>
    <m/>
    <s v="A"/>
    <m/>
    <m/>
    <n v="59"/>
    <x v="57"/>
    <n v="77961"/>
    <m/>
    <m/>
    <m/>
    <m/>
    <m/>
    <m/>
    <m/>
    <m/>
    <m/>
    <m/>
    <m/>
    <m/>
    <m/>
    <m/>
    <x v="5"/>
  </r>
  <r>
    <n v="59"/>
    <n v="8"/>
    <s v="F"/>
    <n v="51081010875"/>
    <n v="510"/>
    <s v="FID"/>
    <s v="Fidelity Investments Inc."/>
    <s v="Fidelity Capital &amp; Income Fund (FAGIX)"/>
    <s v="FCIF"/>
    <m/>
    <n v="10322.84"/>
    <m/>
    <m/>
    <n v="1.5833333333333333"/>
    <n v="4"/>
    <s v="***"/>
    <m/>
    <s v="A"/>
    <m/>
    <m/>
    <n v="59"/>
    <x v="57"/>
    <n v="9708"/>
    <m/>
    <m/>
    <m/>
    <m/>
    <m/>
    <m/>
    <m/>
    <m/>
    <m/>
    <m/>
    <m/>
    <m/>
    <m/>
    <m/>
    <x v="5"/>
  </r>
  <r>
    <n v="59"/>
    <n v="12"/>
    <s v="F"/>
    <n v="51081012088"/>
    <n v="510"/>
    <s v="CHS"/>
    <s v="Charles Schwab"/>
    <s v="Schwab Small-Cap Equity Fund"/>
    <s v="SSCE"/>
    <m/>
    <n v="18126.624"/>
    <m/>
    <m/>
    <n v="2"/>
    <n v="-11.7"/>
    <s v="*"/>
    <m/>
    <s v="A"/>
    <m/>
    <m/>
    <n v="59"/>
    <x v="57"/>
    <n v="23664"/>
    <m/>
    <m/>
    <m/>
    <m/>
    <m/>
    <m/>
    <m/>
    <m/>
    <m/>
    <m/>
    <m/>
    <m/>
    <m/>
    <m/>
    <x v="5"/>
  </r>
  <r>
    <n v="59"/>
    <n v="15"/>
    <s v="F"/>
    <n v="51081017870"/>
    <n v="510"/>
    <s v="SSG"/>
    <s v="State Street Global Advisors"/>
    <s v="State Street Global Equity Fund"/>
    <s v="SSGE"/>
    <m/>
    <n v="60412.321458333332"/>
    <m/>
    <m/>
    <n v="1.9166666666666667"/>
    <n v="10.210000000000001"/>
    <s v="****"/>
    <m/>
    <s v="A"/>
    <m/>
    <m/>
    <n v="59"/>
    <x v="57"/>
    <n v="50525"/>
    <m/>
    <m/>
    <m/>
    <m/>
    <m/>
    <m/>
    <m/>
    <m/>
    <m/>
    <m/>
    <m/>
    <m/>
    <m/>
    <m/>
    <x v="5"/>
  </r>
  <r>
    <n v="59"/>
    <n v="12"/>
    <s v="F"/>
    <n v="51081012387"/>
    <n v="510"/>
    <s v="CHS"/>
    <s v="Charles Schwab"/>
    <s v="Schwab Small-Cap Equity Fund"/>
    <s v="SSCE"/>
    <m/>
    <n v="14042.236999999999"/>
    <m/>
    <m/>
    <n v="1.1666666666666667"/>
    <n v="-11.7"/>
    <s v="*"/>
    <m/>
    <s v="A"/>
    <m/>
    <m/>
    <n v="59"/>
    <x v="57"/>
    <n v="16262"/>
    <m/>
    <m/>
    <m/>
    <m/>
    <m/>
    <m/>
    <m/>
    <m/>
    <m/>
    <m/>
    <m/>
    <m/>
    <m/>
    <m/>
    <x v="5"/>
  </r>
  <r>
    <n v="59"/>
    <n v="15"/>
    <s v="F"/>
    <n v="51081013320"/>
    <n v="510"/>
    <s v="SSG"/>
    <s v="State Street Global Advisors"/>
    <s v="State Street Global Equity Fund"/>
    <s v="SSGE"/>
    <m/>
    <n v="11089.941783333334"/>
    <m/>
    <m/>
    <n v="3.9166666666666665"/>
    <n v="10.210000000000001"/>
    <s v="****"/>
    <m/>
    <s v="A"/>
    <m/>
    <m/>
    <n v="59"/>
    <x v="57"/>
    <n v="7922"/>
    <m/>
    <m/>
    <m/>
    <m/>
    <m/>
    <m/>
    <m/>
    <m/>
    <m/>
    <m/>
    <m/>
    <m/>
    <m/>
    <m/>
    <x v="5"/>
  </r>
  <r>
    <n v="61"/>
    <n v="7"/>
    <s v="F"/>
    <n v="51081014683"/>
    <n v="510"/>
    <s v="PMC"/>
    <s v="PIMCO"/>
    <s v="PIMCO Global Multi-Asset A"/>
    <s v="PIMCOGMA"/>
    <m/>
    <n v="49920.936000000002"/>
    <m/>
    <m/>
    <n v="1.6666666666666667"/>
    <n v="1.92"/>
    <s v="**"/>
    <m/>
    <s v="A"/>
    <m/>
    <m/>
    <n v="61"/>
    <x v="58"/>
    <n v="48373"/>
    <m/>
    <m/>
    <m/>
    <m/>
    <m/>
    <m/>
    <m/>
    <m/>
    <m/>
    <m/>
    <m/>
    <m/>
    <m/>
    <m/>
    <x v="15"/>
  </r>
  <r>
    <n v="61"/>
    <n v="5"/>
    <s v="F"/>
    <n v="51081017006"/>
    <n v="510"/>
    <s v="FID"/>
    <s v="Fidelity Investments Inc."/>
    <s v="Fidelity Capital &amp; Income Fund (FAGIX)"/>
    <s v="FCIF"/>
    <m/>
    <n v="26205.866666666669"/>
    <m/>
    <m/>
    <n v="2.6666666666666665"/>
    <n v="4"/>
    <s v="***"/>
    <m/>
    <s v="A"/>
    <m/>
    <m/>
    <n v="61"/>
    <x v="58"/>
    <n v="23680"/>
    <m/>
    <m/>
    <m/>
    <m/>
    <m/>
    <m/>
    <m/>
    <m/>
    <m/>
    <m/>
    <m/>
    <m/>
    <m/>
    <m/>
    <x v="15"/>
  </r>
  <r>
    <n v="61"/>
    <n v="7"/>
    <s v="F"/>
    <n v="51081011929"/>
    <n v="510"/>
    <s v="PMC"/>
    <s v="PIMCO"/>
    <s v="PIMCO Global Multi-Asset A"/>
    <s v="PIMCOGMA"/>
    <m/>
    <n v="9567.8335999999999"/>
    <m/>
    <m/>
    <n v="4.25"/>
    <n v="1.92"/>
    <s v="**"/>
    <m/>
    <s v="A"/>
    <m/>
    <m/>
    <n v="61"/>
    <x v="58"/>
    <n v="8846"/>
    <m/>
    <m/>
    <m/>
    <m/>
    <m/>
    <m/>
    <m/>
    <m/>
    <m/>
    <m/>
    <m/>
    <m/>
    <m/>
    <m/>
    <x v="15"/>
  </r>
  <r>
    <n v="62"/>
    <n v="13"/>
    <s v="F"/>
    <n v="51081010936"/>
    <n v="510"/>
    <s v="SSG"/>
    <s v="State Street Global Advisors"/>
    <s v="State Street Global Equity Fund"/>
    <s v="SSGE"/>
    <m/>
    <n v="88194.008000000002"/>
    <m/>
    <m/>
    <n v="4"/>
    <n v="10.210000000000001"/>
    <s v="****"/>
    <m/>
    <s v="A"/>
    <m/>
    <m/>
    <n v="62"/>
    <x v="59"/>
    <n v="62620"/>
    <m/>
    <m/>
    <m/>
    <m/>
    <m/>
    <m/>
    <m/>
    <m/>
    <m/>
    <m/>
    <m/>
    <m/>
    <m/>
    <m/>
    <x v="15"/>
  </r>
  <r>
    <n v="62"/>
    <n v="12"/>
    <s v="F"/>
    <n v="51081014942"/>
    <n v="510"/>
    <s v="CHS"/>
    <s v="Charles Schwab"/>
    <s v="Schwab Small-Cap Equity Fund"/>
    <s v="SSCE"/>
    <m/>
    <n v="34729.243499999997"/>
    <m/>
    <m/>
    <n v="2.8333333333333335"/>
    <n v="-11.7"/>
    <s v="*"/>
    <m/>
    <s v="A"/>
    <m/>
    <m/>
    <n v="62"/>
    <x v="59"/>
    <n v="51951"/>
    <m/>
    <m/>
    <m/>
    <m/>
    <m/>
    <m/>
    <m/>
    <m/>
    <m/>
    <m/>
    <m/>
    <m/>
    <m/>
    <m/>
    <x v="15"/>
  </r>
  <r>
    <n v="62"/>
    <n v="16"/>
    <s v="F"/>
    <n v="51081019031"/>
    <n v="510"/>
    <s v="AMF"/>
    <s v="American Funds"/>
    <s v="American Funds Tax-Advtg Gr &amp; Inc"/>
    <s v="AFTAG"/>
    <m/>
    <n v="82932.525599999994"/>
    <m/>
    <m/>
    <n v="2"/>
    <n v="3.61"/>
    <s v="**"/>
    <m/>
    <s v="A"/>
    <m/>
    <m/>
    <n v="62"/>
    <x v="59"/>
    <n v="77348"/>
    <m/>
    <m/>
    <m/>
    <m/>
    <m/>
    <m/>
    <m/>
    <m/>
    <m/>
    <m/>
    <m/>
    <m/>
    <m/>
    <m/>
    <x v="15"/>
  </r>
  <r>
    <n v="62"/>
    <n v="3"/>
    <s v="F"/>
    <n v="51081010487"/>
    <n v="510"/>
    <s v="BRF"/>
    <s v="BlackRock Funds"/>
    <s v="BlackRock High Yield Bond Fund (BHYIX)"/>
    <s v="BRHYBF"/>
    <m/>
    <n v="32402.274666666664"/>
    <m/>
    <m/>
    <n v="1.3333333333333333"/>
    <n v="5.6"/>
    <s v="***"/>
    <m/>
    <s v="A"/>
    <m/>
    <m/>
    <n v="62"/>
    <x v="59"/>
    <n v="30151"/>
    <m/>
    <m/>
    <m/>
    <m/>
    <m/>
    <m/>
    <m/>
    <m/>
    <m/>
    <m/>
    <m/>
    <m/>
    <m/>
    <m/>
    <x v="15"/>
  </r>
  <r>
    <n v="63"/>
    <n v="2"/>
    <s v="F"/>
    <n v="51081011966"/>
    <n v="510"/>
    <s v="VGF"/>
    <s v="Vanguard Group"/>
    <s v="Vanguard High Yield Corporate Fund Investor Shares (VWEHX)"/>
    <s v="VHYCFIS"/>
    <m/>
    <n v="61039.7592"/>
    <m/>
    <m/>
    <n v="2"/>
    <n v="5.74"/>
    <s v="*****"/>
    <m/>
    <s v="I"/>
    <m/>
    <m/>
    <n v="63"/>
    <x v="60"/>
    <n v="54754"/>
    <m/>
    <m/>
    <m/>
    <m/>
    <m/>
    <m/>
    <m/>
    <m/>
    <m/>
    <m/>
    <m/>
    <m/>
    <m/>
    <m/>
    <x v="6"/>
  </r>
  <r>
    <n v="63"/>
    <n v="13"/>
    <s v="F"/>
    <n v="51081011581"/>
    <n v="510"/>
    <s v="SSG"/>
    <s v="State Street Global Advisors"/>
    <s v="State Street Global Equity Fund"/>
    <s v="SSGE"/>
    <m/>
    <n v="44861.360800000002"/>
    <m/>
    <m/>
    <n v="1.3333333333333333"/>
    <n v="10.210000000000001"/>
    <s v="****"/>
    <m/>
    <s v="I"/>
    <m/>
    <m/>
    <n v="63"/>
    <x v="60"/>
    <n v="39486"/>
    <m/>
    <m/>
    <m/>
    <m/>
    <m/>
    <m/>
    <m/>
    <m/>
    <m/>
    <m/>
    <m/>
    <m/>
    <m/>
    <m/>
    <x v="6"/>
  </r>
  <r>
    <n v="63"/>
    <n v="4"/>
    <s v="F"/>
    <n v="51081010476"/>
    <n v="510"/>
    <s v="VGF"/>
    <s v="Vanguard Group"/>
    <s v="Vanguard High Yield Corporate Fund Investor Shares (VWEHX)"/>
    <s v="VHYCFIS"/>
    <m/>
    <n v="102005.046"/>
    <m/>
    <m/>
    <n v="5"/>
    <n v="5.74"/>
    <s v="*****"/>
    <m/>
    <s v="I"/>
    <m/>
    <m/>
    <n v="63"/>
    <x v="60"/>
    <n v="79258"/>
    <m/>
    <m/>
    <m/>
    <m/>
    <m/>
    <m/>
    <m/>
    <m/>
    <m/>
    <m/>
    <m/>
    <m/>
    <m/>
    <m/>
    <x v="6"/>
  </r>
  <r>
    <n v="63"/>
    <n v="7"/>
    <s v="F"/>
    <n v="51081013412"/>
    <n v="510"/>
    <s v="PMC"/>
    <s v="PIMCO"/>
    <s v="PIMCO Global Multi-Asset A"/>
    <s v="PIMCOGMA"/>
    <m/>
    <n v="44774.832000000002"/>
    <m/>
    <m/>
    <n v="3.6666666666666665"/>
    <n v="1.92"/>
    <s v="**"/>
    <m/>
    <s v="I"/>
    <m/>
    <m/>
    <n v="63"/>
    <x v="60"/>
    <n v="41830"/>
    <m/>
    <m/>
    <m/>
    <m/>
    <m/>
    <m/>
    <m/>
    <m/>
    <m/>
    <m/>
    <m/>
    <m/>
    <m/>
    <m/>
    <x v="6"/>
  </r>
  <r>
    <n v="63"/>
    <n v="8"/>
    <s v="F"/>
    <n v="51081011425"/>
    <n v="510"/>
    <s v="FID"/>
    <s v="Fidelity Investments Inc."/>
    <s v="Fidelity Capital &amp; Income Fund (FAGIX)"/>
    <s v="FCIF"/>
    <m/>
    <n v="19766.216666666667"/>
    <m/>
    <m/>
    <n v="2.5833333333333335"/>
    <n v="4"/>
    <s v="***"/>
    <m/>
    <s v="I"/>
    <m/>
    <m/>
    <n v="63"/>
    <x v="60"/>
    <n v="17915"/>
    <m/>
    <m/>
    <m/>
    <m/>
    <m/>
    <m/>
    <m/>
    <m/>
    <m/>
    <m/>
    <m/>
    <m/>
    <m/>
    <m/>
    <x v="6"/>
  </r>
  <r>
    <n v="63"/>
    <n v="7"/>
    <s v="F"/>
    <n v="51081017078"/>
    <n v="510"/>
    <s v="PMC"/>
    <s v="PIMCO"/>
    <s v="PIMCO Global Multi-Asset A"/>
    <s v="PIMCOGMA"/>
    <m/>
    <n v="56988.835200000001"/>
    <m/>
    <m/>
    <n v="3.8333333333333335"/>
    <n v="1.92"/>
    <s v="**"/>
    <m/>
    <s v="I"/>
    <m/>
    <m/>
    <n v="63"/>
    <x v="60"/>
    <n v="53082"/>
    <m/>
    <m/>
    <m/>
    <m/>
    <m/>
    <m/>
    <m/>
    <m/>
    <m/>
    <m/>
    <m/>
    <m/>
    <m/>
    <m/>
    <x v="6"/>
  </r>
  <r>
    <n v="63"/>
    <n v="6"/>
    <s v="F"/>
    <n v="51081011830"/>
    <n v="510"/>
    <s v="JPM"/>
    <s v="JP Morgan"/>
    <s v="JPMorgan Core Bond Fund"/>
    <s v="JPMCB"/>
    <m/>
    <n v="33247.398000000001"/>
    <m/>
    <m/>
    <n v="0.66666666666666663"/>
    <n v="7.77"/>
    <s v="****"/>
    <m/>
    <s v="I"/>
    <m/>
    <m/>
    <n v="63"/>
    <x v="60"/>
    <n v="31610"/>
    <m/>
    <m/>
    <m/>
    <m/>
    <m/>
    <m/>
    <m/>
    <m/>
    <m/>
    <m/>
    <m/>
    <m/>
    <m/>
    <m/>
    <x v="6"/>
  </r>
  <r>
    <n v="64"/>
    <n v="9"/>
    <s v="F"/>
    <n v="51081012565"/>
    <n v="510"/>
    <s v="JPM"/>
    <s v="JP Morgan"/>
    <s v="JPMorgan Core Bond Fund"/>
    <s v="JPMCB"/>
    <m/>
    <n v="82849.820624999993"/>
    <m/>
    <m/>
    <n v="2.0833333333333335"/>
    <n v="7.77"/>
    <s v="****"/>
    <m/>
    <s v="A"/>
    <m/>
    <m/>
    <n v="64"/>
    <x v="61"/>
    <n v="71307"/>
    <m/>
    <m/>
    <m/>
    <m/>
    <m/>
    <m/>
    <m/>
    <m/>
    <m/>
    <m/>
    <m/>
    <m/>
    <m/>
    <m/>
    <x v="3"/>
  </r>
  <r>
    <n v="64"/>
    <n v="5"/>
    <s v="F"/>
    <n v="51081010453"/>
    <n v="510"/>
    <s v="FID"/>
    <s v="Fidelity Investments Inc."/>
    <s v="Fidelity Capital &amp; Income Fund (FAGIX)"/>
    <s v="FCIF"/>
    <m/>
    <n v="38898.82"/>
    <m/>
    <m/>
    <n v="1.5"/>
    <n v="4"/>
    <s v="***"/>
    <m/>
    <s v="A"/>
    <m/>
    <m/>
    <n v="64"/>
    <x v="61"/>
    <n v="36697"/>
    <m/>
    <m/>
    <m/>
    <m/>
    <m/>
    <m/>
    <m/>
    <m/>
    <m/>
    <m/>
    <m/>
    <m/>
    <m/>
    <m/>
    <x v="3"/>
  </r>
  <r>
    <n v="65"/>
    <n v="15"/>
    <s v="F"/>
    <n v="51081011132"/>
    <n v="510"/>
    <s v="SSG"/>
    <s v="State Street Global Advisors"/>
    <s v="State Street Global Equity Fund"/>
    <s v="SSGE"/>
    <m/>
    <n v="80764.660375000007"/>
    <m/>
    <m/>
    <n v="0.41666666666666669"/>
    <n v="10.210000000000001"/>
    <s v="****"/>
    <m/>
    <s v="A"/>
    <m/>
    <m/>
    <n v="65"/>
    <x v="62"/>
    <n v="77469"/>
    <m/>
    <m/>
    <m/>
    <m/>
    <m/>
    <m/>
    <m/>
    <m/>
    <m/>
    <m/>
    <m/>
    <m/>
    <m/>
    <m/>
    <x v="10"/>
  </r>
  <r>
    <n v="65"/>
    <n v="14"/>
    <s v="F"/>
    <n v="51081011827"/>
    <n v="510"/>
    <s v="SSG"/>
    <s v="State Street Global Advisors"/>
    <s v="State Street Global Equity Fund"/>
    <s v="SSGE"/>
    <m/>
    <n v="6490.6411333333335"/>
    <m/>
    <m/>
    <n v="0.66666666666666663"/>
    <n v="10.210000000000001"/>
    <s v="****"/>
    <m/>
    <s v="A"/>
    <m/>
    <m/>
    <n v="65"/>
    <x v="62"/>
    <n v="6077"/>
    <m/>
    <m/>
    <m/>
    <m/>
    <m/>
    <m/>
    <m/>
    <m/>
    <m/>
    <m/>
    <m/>
    <m/>
    <m/>
    <m/>
    <x v="10"/>
  </r>
  <r>
    <n v="65"/>
    <n v="16"/>
    <s v="F"/>
    <n v="51081012071"/>
    <n v="510"/>
    <s v="AMF"/>
    <s v="American Funds"/>
    <s v="American Funds Tax-Advtg Gr &amp; Inc"/>
    <s v="AFTAG"/>
    <m/>
    <n v="30536.838824999999"/>
    <m/>
    <m/>
    <n v="4.75"/>
    <n v="3.61"/>
    <s v="**"/>
    <m/>
    <s v="A"/>
    <m/>
    <m/>
    <n v="65"/>
    <x v="62"/>
    <n v="26067"/>
    <m/>
    <m/>
    <m/>
    <m/>
    <m/>
    <m/>
    <m/>
    <m/>
    <m/>
    <m/>
    <m/>
    <m/>
    <m/>
    <m/>
    <x v="10"/>
  </r>
  <r>
    <n v="65"/>
    <n v="3"/>
    <s v="F"/>
    <n v="51081015796"/>
    <n v="510"/>
    <s v="BRF"/>
    <s v="BlackRock Funds"/>
    <s v="BlackRock High Yield Bond Fund (BHYIX)"/>
    <s v="BRHYBF"/>
    <m/>
    <n v="16987.742666666665"/>
    <m/>
    <m/>
    <n v="3.1666666666666665"/>
    <n v="5.6"/>
    <s v="***"/>
    <m/>
    <s v="A"/>
    <m/>
    <m/>
    <n v="65"/>
    <x v="62"/>
    <n v="14429"/>
    <m/>
    <m/>
    <m/>
    <m/>
    <m/>
    <m/>
    <m/>
    <m/>
    <m/>
    <m/>
    <m/>
    <m/>
    <m/>
    <m/>
    <x v="10"/>
  </r>
  <r>
    <n v="65"/>
    <n v="1"/>
    <s v="F"/>
    <n v="51081012523"/>
    <n v="510"/>
    <s v="BRF"/>
    <s v="BlackRock Funds"/>
    <s v="BlackRock High Yield Bond Fund (BHYIX)"/>
    <s v="BRHYBF"/>
    <m/>
    <n v="71444.255999999994"/>
    <m/>
    <m/>
    <n v="3.5"/>
    <n v="5.6"/>
    <s v="***"/>
    <m/>
    <s v="A"/>
    <m/>
    <m/>
    <n v="65"/>
    <x v="62"/>
    <n v="59736"/>
    <m/>
    <m/>
    <m/>
    <m/>
    <m/>
    <m/>
    <m/>
    <m/>
    <m/>
    <m/>
    <m/>
    <m/>
    <m/>
    <m/>
    <x v="10"/>
  </r>
  <r>
    <n v="66"/>
    <n v="4"/>
    <s v="F"/>
    <n v="51081015224"/>
    <n v="510"/>
    <s v="VGF"/>
    <s v="Vanguard Group"/>
    <s v="Vanguard High Yield Corporate Fund Investor Shares (VWEHX)"/>
    <s v="VHYCFIS"/>
    <m/>
    <n v="60036.682533333333"/>
    <m/>
    <m/>
    <n v="2.1666666666666665"/>
    <n v="5.74"/>
    <s v="*****"/>
    <m/>
    <s v="A"/>
    <m/>
    <m/>
    <n v="66"/>
    <x v="63"/>
    <n v="53396"/>
    <m/>
    <m/>
    <m/>
    <m/>
    <m/>
    <m/>
    <m/>
    <m/>
    <m/>
    <m/>
    <m/>
    <m/>
    <m/>
    <m/>
    <x v="11"/>
  </r>
  <r>
    <n v="66"/>
    <n v="5"/>
    <s v="F"/>
    <n v="51081016957"/>
    <n v="510"/>
    <s v="FID"/>
    <s v="Fidelity Investments Inc."/>
    <s v="Fidelity Capital &amp; Income Fund (FAGIX)"/>
    <s v="FCIF"/>
    <m/>
    <n v="48661.613333333335"/>
    <m/>
    <m/>
    <n v="1.4166666666666667"/>
    <n v="4"/>
    <s v="***"/>
    <m/>
    <s v="A"/>
    <m/>
    <m/>
    <n v="66"/>
    <x v="63"/>
    <n v="46052"/>
    <m/>
    <m/>
    <m/>
    <m/>
    <m/>
    <m/>
    <m/>
    <m/>
    <m/>
    <m/>
    <m/>
    <m/>
    <m/>
    <m/>
    <x v="11"/>
  </r>
  <r>
    <n v="67"/>
    <n v="15"/>
    <s v="F"/>
    <n v="51081018335"/>
    <n v="510"/>
    <s v="SSG"/>
    <s v="State Street Global Advisors"/>
    <s v="State Street Global Equity Fund"/>
    <s v="SSGE"/>
    <m/>
    <n v="9223.3661250000005"/>
    <m/>
    <m/>
    <n v="0.41666666666666669"/>
    <n v="10.210000000000001"/>
    <s v="****"/>
    <m/>
    <s v="A"/>
    <m/>
    <m/>
    <n v="67"/>
    <x v="64"/>
    <n v="8847"/>
    <m/>
    <m/>
    <m/>
    <m/>
    <m/>
    <m/>
    <m/>
    <m/>
    <m/>
    <m/>
    <m/>
    <m/>
    <m/>
    <m/>
    <x v="7"/>
  </r>
  <r>
    <n v="68"/>
    <n v="13"/>
    <s v="F"/>
    <n v="51081010072"/>
    <n v="510"/>
    <s v="SSG"/>
    <s v="State Street Global Advisors"/>
    <s v="State Street Global Equity Fund"/>
    <s v="SSGE"/>
    <m/>
    <n v="56571.2091"/>
    <m/>
    <m/>
    <n v="4.25"/>
    <n v="10.210000000000001"/>
    <s v="****"/>
    <m/>
    <s v="A"/>
    <m/>
    <m/>
    <n v="68"/>
    <x v="65"/>
    <n v="39452"/>
    <m/>
    <m/>
    <m/>
    <m/>
    <m/>
    <m/>
    <m/>
    <m/>
    <m/>
    <m/>
    <m/>
    <m/>
    <m/>
    <m/>
    <x v="12"/>
  </r>
  <r>
    <n v="68"/>
    <n v="8"/>
    <s v="F"/>
    <n v="51081018050"/>
    <n v="510"/>
    <s v="FID"/>
    <s v="Fidelity Investments Inc."/>
    <s v="Fidelity Capital &amp; Income Fund (FAGIX)"/>
    <s v="FCIF"/>
    <m/>
    <n v="10863.59"/>
    <m/>
    <m/>
    <n v="1.4166666666666667"/>
    <n v="4"/>
    <s v="***"/>
    <m/>
    <s v="A"/>
    <m/>
    <m/>
    <n v="68"/>
    <x v="65"/>
    <n v="10281"/>
    <m/>
    <m/>
    <m/>
    <m/>
    <m/>
    <m/>
    <m/>
    <m/>
    <m/>
    <m/>
    <m/>
    <m/>
    <m/>
    <m/>
    <x v="12"/>
  </r>
  <r>
    <n v="68"/>
    <n v="8"/>
    <s v="F"/>
    <n v="51081010052"/>
    <n v="510"/>
    <s v="FID"/>
    <s v="Fidelity Investments Inc."/>
    <s v="Fidelity Capital &amp; Income Fund (FAGIX)"/>
    <s v="FCIF"/>
    <m/>
    <n v="2821.0666666666666"/>
    <m/>
    <m/>
    <n v="4.583333333333333"/>
    <n v="4"/>
    <s v="***"/>
    <m/>
    <s v="A"/>
    <m/>
    <m/>
    <n v="68"/>
    <x v="65"/>
    <n v="2384"/>
    <m/>
    <m/>
    <m/>
    <m/>
    <m/>
    <m/>
    <m/>
    <m/>
    <m/>
    <m/>
    <m/>
    <m/>
    <m/>
    <m/>
    <x v="12"/>
  </r>
  <r>
    <n v="68"/>
    <n v="15"/>
    <s v="F"/>
    <n v="51081012945"/>
    <n v="510"/>
    <s v="SSG"/>
    <s v="State Street Global Advisors"/>
    <s v="State Street Global Equity Fund"/>
    <s v="SSGE"/>
    <m/>
    <n v="55751.832208333333"/>
    <m/>
    <m/>
    <n v="2.9166666666666665"/>
    <n v="10.210000000000001"/>
    <s v="****"/>
    <m/>
    <s v="A"/>
    <m/>
    <m/>
    <n v="68"/>
    <x v="65"/>
    <n v="42959"/>
    <m/>
    <m/>
    <m/>
    <m/>
    <m/>
    <m/>
    <m/>
    <m/>
    <m/>
    <m/>
    <m/>
    <m/>
    <m/>
    <m/>
    <x v="12"/>
  </r>
  <r>
    <n v="68"/>
    <n v="10"/>
    <s v="F"/>
    <n v="51081019084"/>
    <n v="510"/>
    <s v="PMC"/>
    <s v="PIMCO"/>
    <s v="PIMCO Global Multi-Asset A"/>
    <s v="PIMCOGMA"/>
    <m/>
    <n v="58272.911999999997"/>
    <m/>
    <m/>
    <n v="1.6666666666666667"/>
    <n v="1.92"/>
    <s v="**"/>
    <m/>
    <s v="A"/>
    <m/>
    <m/>
    <n v="68"/>
    <x v="65"/>
    <n v="56466"/>
    <m/>
    <m/>
    <m/>
    <m/>
    <m/>
    <m/>
    <m/>
    <m/>
    <m/>
    <m/>
    <m/>
    <m/>
    <m/>
    <m/>
    <x v="12"/>
  </r>
  <r>
    <n v="69"/>
    <n v="3"/>
    <s v="F"/>
    <n v="51081018267"/>
    <n v="510"/>
    <s v="BRF"/>
    <s v="BlackRock Funds"/>
    <s v="BlackRock High Yield Bond Fund (BHYIX)"/>
    <s v="BRHYBF"/>
    <m/>
    <n v="18674.229333333333"/>
    <m/>
    <m/>
    <n v="3.6666666666666665"/>
    <n v="5.6"/>
    <s v="***"/>
    <m/>
    <s v="D"/>
    <m/>
    <m/>
    <n v="69"/>
    <x v="66"/>
    <n v="15493"/>
    <m/>
    <m/>
    <m/>
    <m/>
    <m/>
    <m/>
    <m/>
    <m/>
    <m/>
    <m/>
    <m/>
    <m/>
    <m/>
    <m/>
    <x v="12"/>
  </r>
  <r>
    <n v="70"/>
    <n v="15"/>
    <s v="F"/>
    <n v="51081017402"/>
    <n v="510"/>
    <s v="SSG"/>
    <s v="State Street Global Advisors"/>
    <s v="State Street Global Equity Fund"/>
    <s v="SSGE"/>
    <m/>
    <n v="64762.247741666666"/>
    <m/>
    <m/>
    <n v="1.9166666666666667"/>
    <n v="10.210000000000001"/>
    <s v="****"/>
    <m/>
    <s v="A"/>
    <m/>
    <m/>
    <n v="70"/>
    <x v="67"/>
    <n v="54163"/>
    <m/>
    <m/>
    <m/>
    <m/>
    <m/>
    <m/>
    <m/>
    <m/>
    <m/>
    <m/>
    <m/>
    <m/>
    <m/>
    <m/>
    <x v="13"/>
  </r>
  <r>
    <n v="70"/>
    <n v="2"/>
    <s v="F"/>
    <n v="51081016812"/>
    <n v="510"/>
    <s v="VGF"/>
    <s v="Vanguard Group"/>
    <s v="Vanguard High Yield Corporate Fund Investor Shares (VWEHX)"/>
    <s v="VHYCFIS"/>
    <m/>
    <n v="49038.588033333333"/>
    <m/>
    <m/>
    <n v="2.5833333333333335"/>
    <n v="5.74"/>
    <s v="*****"/>
    <m/>
    <s v="A"/>
    <m/>
    <m/>
    <n v="70"/>
    <x v="67"/>
    <n v="42706"/>
    <m/>
    <m/>
    <m/>
    <m/>
    <m/>
    <m/>
    <m/>
    <m/>
    <m/>
    <m/>
    <m/>
    <m/>
    <m/>
    <m/>
    <x v="13"/>
  </r>
  <r>
    <n v="70"/>
    <n v="14"/>
    <s v="F"/>
    <n v="51081013629"/>
    <n v="510"/>
    <s v="SSG"/>
    <s v="State Street Global Advisors"/>
    <s v="State Street Global Equity Fund"/>
    <s v="SSGE"/>
    <m/>
    <n v="15707.154166666667"/>
    <m/>
    <m/>
    <n v="4.583333333333333"/>
    <n v="10.210000000000001"/>
    <s v="****"/>
    <m/>
    <s v="A"/>
    <m/>
    <m/>
    <n v="70"/>
    <x v="67"/>
    <n v="10700"/>
    <m/>
    <m/>
    <m/>
    <m/>
    <m/>
    <m/>
    <m/>
    <m/>
    <m/>
    <m/>
    <m/>
    <m/>
    <m/>
    <m/>
    <x v="13"/>
  </r>
  <r>
    <n v="71"/>
    <n v="1"/>
    <s v="F"/>
    <n v="51081017533"/>
    <n v="510"/>
    <s v="BRF"/>
    <s v="BlackRock Funds"/>
    <s v="BlackRock High Yield Bond Fund (BHYIX)"/>
    <s v="BRHYBF"/>
    <m/>
    <n v="18907.094000000001"/>
    <m/>
    <m/>
    <n v="0.58333333333333337"/>
    <n v="5.6"/>
    <s v="***"/>
    <m/>
    <s v="A"/>
    <m/>
    <m/>
    <n v="71"/>
    <x v="68"/>
    <n v="18309"/>
    <m/>
    <m/>
    <m/>
    <m/>
    <m/>
    <m/>
    <m/>
    <m/>
    <m/>
    <m/>
    <m/>
    <m/>
    <m/>
    <m/>
    <x v="9"/>
  </r>
  <r>
    <n v="72"/>
    <n v="3"/>
    <s v="F"/>
    <n v="51081013573"/>
    <n v="510"/>
    <s v="BRF"/>
    <s v="BlackRock Funds"/>
    <s v="BlackRock High Yield Bond Fund (BHYIX)"/>
    <s v="BRHYBF"/>
    <m/>
    <n v="19283.191999999999"/>
    <m/>
    <m/>
    <n v="2"/>
    <n v="5.6"/>
    <s v="***"/>
    <m/>
    <s v="A"/>
    <m/>
    <m/>
    <n v="72"/>
    <x v="69"/>
    <n v="17341"/>
    <m/>
    <m/>
    <m/>
    <m/>
    <m/>
    <m/>
    <m/>
    <m/>
    <m/>
    <m/>
    <m/>
    <m/>
    <m/>
    <m/>
    <x v="4"/>
  </r>
  <r>
    <n v="72"/>
    <n v="9"/>
    <s v="F"/>
    <n v="51081019753"/>
    <n v="510"/>
    <s v="JPM"/>
    <s v="JP Morgan"/>
    <s v="JPMorgan Core Bond Fund"/>
    <s v="JPMCB"/>
    <m/>
    <n v="43221.052774999996"/>
    <m/>
    <m/>
    <n v="0.58333333333333337"/>
    <n v="7.77"/>
    <s v="****"/>
    <m/>
    <s v="A"/>
    <m/>
    <m/>
    <n v="72"/>
    <x v="69"/>
    <n v="41347"/>
    <m/>
    <m/>
    <m/>
    <m/>
    <m/>
    <m/>
    <m/>
    <m/>
    <m/>
    <m/>
    <m/>
    <m/>
    <m/>
    <m/>
    <x v="4"/>
  </r>
  <r>
    <n v="73"/>
    <n v="3"/>
    <s v="F"/>
    <n v="51081012654"/>
    <n v="510"/>
    <s v="BRF"/>
    <s v="BlackRock Funds"/>
    <s v="BlackRock High Yield Bond Fund (BHYIX)"/>
    <s v="BRHYBF"/>
    <m/>
    <n v="32173.727999999999"/>
    <m/>
    <m/>
    <n v="3"/>
    <n v="5.6"/>
    <s v="***"/>
    <m/>
    <s v="A"/>
    <m/>
    <m/>
    <n v="73"/>
    <x v="70"/>
    <n v="27546"/>
    <m/>
    <m/>
    <m/>
    <m/>
    <m/>
    <m/>
    <m/>
    <m/>
    <m/>
    <m/>
    <m/>
    <m/>
    <m/>
    <m/>
    <x v="8"/>
  </r>
  <r>
    <n v="73"/>
    <n v="9"/>
    <s v="F"/>
    <n v="51081013804"/>
    <n v="510"/>
    <s v="JPM"/>
    <s v="JP Morgan"/>
    <s v="JPMorgan Core Bond Fund"/>
    <s v="JPMCB"/>
    <m/>
    <n v="52258.480799999998"/>
    <m/>
    <m/>
    <n v="2.6666666666666665"/>
    <n v="7.77"/>
    <s v="****"/>
    <m/>
    <s v="A"/>
    <m/>
    <m/>
    <n v="73"/>
    <x v="70"/>
    <n v="43289"/>
    <m/>
    <m/>
    <m/>
    <m/>
    <m/>
    <m/>
    <m/>
    <m/>
    <m/>
    <m/>
    <m/>
    <m/>
    <m/>
    <m/>
    <x v="8"/>
  </r>
  <r>
    <n v="73"/>
    <n v="1"/>
    <s v="F"/>
    <n v="51081019014"/>
    <n v="510"/>
    <s v="BRF"/>
    <s v="BlackRock Funds"/>
    <s v="BlackRock High Yield Bond Fund (BHYIX)"/>
    <s v="BRHYBF"/>
    <m/>
    <n v="84411.08"/>
    <m/>
    <m/>
    <n v="1.5"/>
    <n v="5.6"/>
    <s v="***"/>
    <m/>
    <s v="A"/>
    <m/>
    <m/>
    <n v="73"/>
    <x v="70"/>
    <n v="77870"/>
    <m/>
    <m/>
    <m/>
    <m/>
    <m/>
    <m/>
    <m/>
    <m/>
    <m/>
    <m/>
    <m/>
    <m/>
    <m/>
    <m/>
    <x v="8"/>
  </r>
  <r>
    <n v="73"/>
    <n v="16"/>
    <s v="F"/>
    <n v="51081011767"/>
    <n v="510"/>
    <s v="AMF"/>
    <s v="American Funds"/>
    <s v="American Funds Tax-Advtg Gr &amp; Inc"/>
    <s v="AFTAG"/>
    <m/>
    <n v="40889.826249999998"/>
    <m/>
    <m/>
    <n v="2.5"/>
    <n v="3.61"/>
    <s v="**"/>
    <m/>
    <s v="A"/>
    <m/>
    <m/>
    <n v="73"/>
    <x v="70"/>
    <n v="37505"/>
    <m/>
    <m/>
    <m/>
    <m/>
    <m/>
    <m/>
    <m/>
    <m/>
    <m/>
    <m/>
    <m/>
    <m/>
    <m/>
    <m/>
    <x v="8"/>
  </r>
  <r>
    <n v="73"/>
    <n v="7"/>
    <s v="F"/>
    <n v="51081018110"/>
    <n v="510"/>
    <s v="PMC"/>
    <s v="PIMCO"/>
    <s v="PIMCO Global Multi-Asset A"/>
    <s v="PIMCOGMA"/>
    <m/>
    <n v="36220.336000000003"/>
    <m/>
    <m/>
    <n v="0.33333333333333331"/>
    <n v="1.92"/>
    <s v="**"/>
    <m/>
    <s v="A"/>
    <m/>
    <m/>
    <n v="73"/>
    <x v="70"/>
    <n v="35990"/>
    <m/>
    <m/>
    <m/>
    <m/>
    <m/>
    <m/>
    <m/>
    <m/>
    <m/>
    <m/>
    <m/>
    <m/>
    <m/>
    <m/>
    <x v="8"/>
  </r>
  <r>
    <n v="76"/>
    <n v="11"/>
    <s v="F"/>
    <n v="51081010102"/>
    <n v="510"/>
    <s v="PMC"/>
    <s v="PIMCO"/>
    <s v="PIMCO Global Multi-Asset A"/>
    <s v="PIMCOGMA"/>
    <m/>
    <n v="4034.8"/>
    <m/>
    <m/>
    <n v="2.5"/>
    <n v="1.92"/>
    <s v="**"/>
    <m/>
    <s v="A"/>
    <m/>
    <m/>
    <n v="76"/>
    <x v="71"/>
    <n v="3850"/>
    <m/>
    <m/>
    <m/>
    <m/>
    <m/>
    <m/>
    <m/>
    <m/>
    <m/>
    <m/>
    <m/>
    <m/>
    <m/>
    <m/>
    <x v="13"/>
  </r>
  <r>
    <n v="76"/>
    <n v="12"/>
    <s v="F"/>
    <n v="51081017250"/>
    <n v="510"/>
    <s v="CHS"/>
    <s v="Charles Schwab"/>
    <s v="Schwab Small-Cap Equity Fund"/>
    <s v="SSCE"/>
    <m/>
    <n v="7104.01"/>
    <m/>
    <m/>
    <n v="0.66666666666666663"/>
    <n v="-11.7"/>
    <s v="*"/>
    <m/>
    <s v="A"/>
    <m/>
    <m/>
    <n v="76"/>
    <x v="71"/>
    <n v="7705"/>
    <m/>
    <m/>
    <m/>
    <m/>
    <m/>
    <m/>
    <m/>
    <m/>
    <m/>
    <m/>
    <m/>
    <m/>
    <m/>
    <m/>
    <x v="13"/>
  </r>
  <r>
    <n v="76"/>
    <n v="3"/>
    <s v="F"/>
    <n v="51081014030"/>
    <n v="510"/>
    <s v="BRF"/>
    <s v="BlackRock Funds"/>
    <s v="BlackRock High Yield Bond Fund (BHYIX)"/>
    <s v="BRHYBF"/>
    <m/>
    <n v="42010.313999999998"/>
    <m/>
    <m/>
    <n v="0.75"/>
    <n v="5.6"/>
    <s v="***"/>
    <m/>
    <s v="A"/>
    <m/>
    <m/>
    <n v="76"/>
    <x v="71"/>
    <n v="40317"/>
    <m/>
    <m/>
    <m/>
    <m/>
    <m/>
    <m/>
    <m/>
    <m/>
    <m/>
    <m/>
    <m/>
    <m/>
    <m/>
    <m/>
    <x v="13"/>
  </r>
  <r>
    <n v="76"/>
    <n v="1"/>
    <s v="F"/>
    <n v="51081019020"/>
    <n v="510"/>
    <s v="BRF"/>
    <s v="BlackRock Funds"/>
    <s v="BlackRock High Yield Bond Fund (BHYIX)"/>
    <s v="BRHYBF"/>
    <m/>
    <n v="58263.199999999997"/>
    <m/>
    <m/>
    <n v="2.0833333333333335"/>
    <n v="5.6"/>
    <s v="***"/>
    <m/>
    <s v="A"/>
    <m/>
    <m/>
    <n v="76"/>
    <x v="71"/>
    <n v="52176"/>
    <m/>
    <m/>
    <m/>
    <m/>
    <m/>
    <m/>
    <m/>
    <m/>
    <m/>
    <m/>
    <m/>
    <m/>
    <m/>
    <m/>
    <x v="13"/>
  </r>
  <r>
    <n v="76"/>
    <n v="5"/>
    <s v="F"/>
    <n v="51081017621"/>
    <n v="510"/>
    <s v="FID"/>
    <s v="Fidelity Investments Inc."/>
    <s v="Fidelity Capital &amp; Income Fund (FAGIX)"/>
    <s v="FCIF"/>
    <m/>
    <n v="47243.839999999997"/>
    <m/>
    <m/>
    <n v="3"/>
    <n v="4"/>
    <s v="***"/>
    <m/>
    <s v="A"/>
    <m/>
    <m/>
    <n v="76"/>
    <x v="71"/>
    <n v="42182"/>
    <m/>
    <m/>
    <m/>
    <m/>
    <m/>
    <m/>
    <m/>
    <m/>
    <m/>
    <m/>
    <m/>
    <m/>
    <m/>
    <m/>
    <x v="13"/>
  </r>
  <r>
    <n v="76"/>
    <n v="12"/>
    <s v="F"/>
    <n v="51081015810"/>
    <n v="510"/>
    <s v="CHS"/>
    <s v="Charles Schwab"/>
    <s v="Schwab Small-Cap Equity Fund"/>
    <s v="SSCE"/>
    <m/>
    <n v="11454.762000000001"/>
    <m/>
    <m/>
    <n v="3.9166666666666665"/>
    <n v="-11.7"/>
    <s v="*"/>
    <m/>
    <s v="A"/>
    <m/>
    <m/>
    <n v="76"/>
    <x v="71"/>
    <n v="21144"/>
    <m/>
    <m/>
    <m/>
    <m/>
    <m/>
    <m/>
    <m/>
    <m/>
    <m/>
    <m/>
    <m/>
    <m/>
    <m/>
    <m/>
    <x v="13"/>
  </r>
  <r>
    <n v="77"/>
    <n v="4"/>
    <s v="F"/>
    <n v="51081013445"/>
    <n v="510"/>
    <s v="VGF"/>
    <s v="Vanguard Group"/>
    <s v="Vanguard High Yield Corporate Fund Investor Shares (VWEHX)"/>
    <s v="VHYCFIS"/>
    <m/>
    <n v="40093.985916666665"/>
    <m/>
    <m/>
    <n v="0.58333333333333337"/>
    <n v="5.74"/>
    <s v="*****"/>
    <m/>
    <s v="W"/>
    <m/>
    <m/>
    <n v="77"/>
    <x v="72"/>
    <n v="38795"/>
    <m/>
    <m/>
    <m/>
    <m/>
    <m/>
    <m/>
    <m/>
    <m/>
    <m/>
    <m/>
    <m/>
    <m/>
    <m/>
    <m/>
    <x v="9"/>
  </r>
  <r>
    <n v="77"/>
    <n v="8"/>
    <s v="F"/>
    <n v="51081015029"/>
    <n v="510"/>
    <s v="FID"/>
    <s v="Fidelity Investments Inc."/>
    <s v="Fidelity Capital &amp; Income Fund (FAGIX)"/>
    <s v="FCIF"/>
    <m/>
    <n v="30239.093333333334"/>
    <m/>
    <m/>
    <n v="1.3333333333333333"/>
    <n v="4"/>
    <s v="***"/>
    <m/>
    <s v="W"/>
    <m/>
    <m/>
    <n v="77"/>
    <x v="72"/>
    <n v="28708"/>
    <m/>
    <m/>
    <m/>
    <m/>
    <m/>
    <m/>
    <m/>
    <m/>
    <m/>
    <m/>
    <m/>
    <m/>
    <m/>
    <m/>
    <x v="9"/>
  </r>
  <r>
    <n v="77"/>
    <n v="15"/>
    <s v="F"/>
    <n v="51081013219"/>
    <n v="510"/>
    <s v="SSG"/>
    <s v="State Street Global Advisors"/>
    <s v="State Street Global Equity Fund"/>
    <s v="SSGE"/>
    <m/>
    <n v="27444.117116666668"/>
    <m/>
    <m/>
    <n v="1.8333333333333333"/>
    <n v="10.210000000000001"/>
    <s v="****"/>
    <m/>
    <s v="W"/>
    <m/>
    <m/>
    <n v="77"/>
    <x v="72"/>
    <n v="23117"/>
    <m/>
    <m/>
    <m/>
    <m/>
    <m/>
    <m/>
    <m/>
    <m/>
    <m/>
    <m/>
    <m/>
    <m/>
    <m/>
    <m/>
    <x v="9"/>
  </r>
  <r>
    <n v="78"/>
    <n v="10"/>
    <s v="F"/>
    <n v="51081013230"/>
    <n v="510"/>
    <s v="PMC"/>
    <s v="PIMCO"/>
    <s v="PIMCO Global Multi-Asset A"/>
    <s v="PIMCOGMA"/>
    <m/>
    <n v="82989.119999999995"/>
    <m/>
    <m/>
    <n v="5"/>
    <n v="1.92"/>
    <s v="**"/>
    <m/>
    <s v="I"/>
    <m/>
    <m/>
    <n v="78"/>
    <x v="73"/>
    <n v="75720"/>
    <m/>
    <m/>
    <m/>
    <m/>
    <m/>
    <m/>
    <m/>
    <m/>
    <m/>
    <m/>
    <m/>
    <m/>
    <m/>
    <m/>
    <x v="6"/>
  </r>
  <r>
    <n v="78"/>
    <n v="10"/>
    <s v="F"/>
    <n v="51081011898"/>
    <n v="510"/>
    <s v="PMC"/>
    <s v="PIMCO"/>
    <s v="PIMCO Global Multi-Asset A"/>
    <s v="PIMCOGMA"/>
    <m/>
    <n v="10103.6"/>
    <m/>
    <m/>
    <n v="3.75"/>
    <n v="1.92"/>
    <s v="**"/>
    <m/>
    <s v="I"/>
    <m/>
    <m/>
    <n v="78"/>
    <x v="73"/>
    <n v="9425"/>
    <m/>
    <m/>
    <m/>
    <m/>
    <m/>
    <m/>
    <m/>
    <m/>
    <m/>
    <m/>
    <m/>
    <m/>
    <m/>
    <m/>
    <x v="6"/>
  </r>
  <r>
    <n v="78"/>
    <n v="9"/>
    <s v="F"/>
    <n v="51081014788"/>
    <n v="510"/>
    <s v="JPM"/>
    <s v="JP Morgan"/>
    <s v="JPMorgan Core Bond Fund"/>
    <s v="JPMCB"/>
    <m/>
    <n v="83275.355949999997"/>
    <m/>
    <m/>
    <n v="4.75"/>
    <n v="7.77"/>
    <s v="****"/>
    <m/>
    <s v="I"/>
    <m/>
    <m/>
    <n v="78"/>
    <x v="73"/>
    <n v="60826"/>
    <m/>
    <m/>
    <m/>
    <m/>
    <m/>
    <m/>
    <m/>
    <m/>
    <m/>
    <m/>
    <m/>
    <m/>
    <m/>
    <m/>
    <x v="6"/>
  </r>
  <r>
    <n v="78"/>
    <n v="9"/>
    <s v="F"/>
    <n v="51081018725"/>
    <n v="510"/>
    <s v="JPM"/>
    <s v="JP Morgan"/>
    <s v="JPMorgan Core Bond Fund"/>
    <s v="JPMCB"/>
    <m/>
    <n v="91918.134300000005"/>
    <m/>
    <m/>
    <n v="2.3333333333333335"/>
    <n v="7.77"/>
    <s v="****"/>
    <m/>
    <s v="I"/>
    <m/>
    <m/>
    <n v="78"/>
    <x v="73"/>
    <n v="77811"/>
    <m/>
    <m/>
    <m/>
    <m/>
    <m/>
    <m/>
    <m/>
    <m/>
    <m/>
    <m/>
    <m/>
    <m/>
    <m/>
    <m/>
    <x v="6"/>
  </r>
  <r>
    <n v="78"/>
    <n v="3"/>
    <s v="F"/>
    <n v="51081010412"/>
    <n v="510"/>
    <s v="BRF"/>
    <s v="BlackRock Funds"/>
    <s v="BlackRock High Yield Bond Fund (BHYIX)"/>
    <s v="BRHYBF"/>
    <m/>
    <n v="15257.65"/>
    <m/>
    <m/>
    <n v="0.58333333333333337"/>
    <n v="5.6"/>
    <s v="***"/>
    <m/>
    <s v="I"/>
    <m/>
    <m/>
    <n v="78"/>
    <x v="73"/>
    <n v="14775"/>
    <m/>
    <m/>
    <m/>
    <m/>
    <m/>
    <m/>
    <m/>
    <m/>
    <m/>
    <m/>
    <m/>
    <m/>
    <m/>
    <m/>
    <x v="6"/>
  </r>
  <r>
    <n v="78"/>
    <n v="15"/>
    <s v="F"/>
    <n v="51081011407"/>
    <n v="510"/>
    <s v="SSG"/>
    <s v="State Street Global Advisors"/>
    <s v="State Street Global Equity Fund"/>
    <s v="SSGE"/>
    <m/>
    <n v="55251.716224999996"/>
    <m/>
    <m/>
    <n v="1.9166666666666667"/>
    <n v="10.210000000000001"/>
    <s v="****"/>
    <m/>
    <s v="I"/>
    <m/>
    <m/>
    <n v="78"/>
    <x v="73"/>
    <n v="46209"/>
    <m/>
    <m/>
    <m/>
    <m/>
    <m/>
    <m/>
    <m/>
    <m/>
    <m/>
    <m/>
    <m/>
    <m/>
    <m/>
    <m/>
    <x v="6"/>
  </r>
  <r>
    <n v="78"/>
    <n v="16"/>
    <s v="F"/>
    <n v="51081013173"/>
    <n v="510"/>
    <s v="AMF"/>
    <s v="American Funds"/>
    <s v="American Funds Tax-Advtg Gr &amp; Inc"/>
    <s v="AFTAG"/>
    <m/>
    <n v="68799.931558333337"/>
    <m/>
    <m/>
    <n v="0.58333333333333337"/>
    <n v="3.61"/>
    <s v="**"/>
    <m/>
    <s v="I"/>
    <m/>
    <m/>
    <n v="78"/>
    <x v="73"/>
    <n v="67381"/>
    <m/>
    <m/>
    <m/>
    <m/>
    <m/>
    <m/>
    <m/>
    <m/>
    <m/>
    <m/>
    <m/>
    <m/>
    <m/>
    <m/>
    <x v="6"/>
  </r>
  <r>
    <n v="79"/>
    <n v="15"/>
    <s v="F"/>
    <n v="51081010198"/>
    <n v="510"/>
    <s v="SSG"/>
    <s v="State Street Global Advisors"/>
    <s v="State Street Global Equity Fund"/>
    <s v="SSGE"/>
    <m/>
    <n v="90610.832666666669"/>
    <m/>
    <m/>
    <n v="2.8333333333333335"/>
    <n v="10.210000000000001"/>
    <s v="****"/>
    <m/>
    <s v="W"/>
    <m/>
    <m/>
    <n v="79"/>
    <x v="74"/>
    <n v="70280"/>
    <m/>
    <m/>
    <m/>
    <m/>
    <m/>
    <m/>
    <m/>
    <m/>
    <m/>
    <m/>
    <m/>
    <m/>
    <m/>
    <m/>
    <x v="14"/>
  </r>
  <r>
    <n v="80"/>
    <n v="1"/>
    <s v="F"/>
    <n v="51081010593"/>
    <n v="510"/>
    <s v="BRF"/>
    <s v="BlackRock Funds"/>
    <s v="BlackRock High Yield Bond Fund (BHYIX)"/>
    <s v="BRHYBF"/>
    <m/>
    <n v="61767.871333333329"/>
    <m/>
    <m/>
    <n v="3.0833333333333335"/>
    <n v="5.6"/>
    <s v="***"/>
    <m/>
    <s v="A"/>
    <m/>
    <m/>
    <n v="80"/>
    <x v="75"/>
    <n v="52673"/>
    <m/>
    <m/>
    <m/>
    <m/>
    <m/>
    <m/>
    <m/>
    <m/>
    <m/>
    <m/>
    <m/>
    <m/>
    <m/>
    <m/>
    <x v="8"/>
  </r>
  <r>
    <n v="80"/>
    <n v="6"/>
    <s v="F"/>
    <n v="51081018432"/>
    <n v="510"/>
    <s v="JPM"/>
    <s v="JP Morgan"/>
    <s v="JPMorgan Core Bond Fund"/>
    <s v="JPMCB"/>
    <m/>
    <n v="11946.203024999999"/>
    <m/>
    <m/>
    <n v="2.75"/>
    <n v="7.77"/>
    <s v="****"/>
    <m/>
    <s v="A"/>
    <m/>
    <m/>
    <n v="80"/>
    <x v="75"/>
    <n v="9843"/>
    <m/>
    <m/>
    <m/>
    <m/>
    <m/>
    <m/>
    <m/>
    <m/>
    <m/>
    <m/>
    <m/>
    <m/>
    <m/>
    <m/>
    <x v="8"/>
  </r>
  <r>
    <n v="80"/>
    <n v="12"/>
    <s v="F"/>
    <n v="51081012287"/>
    <n v="510"/>
    <s v="CHS"/>
    <s v="Charles Schwab"/>
    <s v="Schwab Small-Cap Equity Fund"/>
    <s v="SSCE"/>
    <m/>
    <n v="58204.286749999999"/>
    <m/>
    <m/>
    <n v="0.75"/>
    <n v="-11.7"/>
    <s v="*"/>
    <m/>
    <s v="A"/>
    <m/>
    <m/>
    <n v="80"/>
    <x v="75"/>
    <n v="63803"/>
    <m/>
    <m/>
    <m/>
    <m/>
    <m/>
    <m/>
    <m/>
    <m/>
    <m/>
    <m/>
    <m/>
    <m/>
    <m/>
    <m/>
    <x v="8"/>
  </r>
  <r>
    <n v="81"/>
    <n v="15"/>
    <s v="F"/>
    <n v="51081019521"/>
    <n v="510"/>
    <s v="SSG"/>
    <s v="State Street Global Advisors"/>
    <s v="State Street Global Equity Fund"/>
    <s v="SSGE"/>
    <m/>
    <n v="34538.484391666665"/>
    <m/>
    <m/>
    <n v="2.4166666666666665"/>
    <n v="10.210000000000001"/>
    <s v="****"/>
    <m/>
    <s v="A"/>
    <m/>
    <m/>
    <n v="81"/>
    <x v="76"/>
    <n v="27703"/>
    <m/>
    <m/>
    <m/>
    <m/>
    <m/>
    <m/>
    <m/>
    <m/>
    <m/>
    <m/>
    <m/>
    <m/>
    <m/>
    <m/>
    <x v="12"/>
  </r>
  <r>
    <n v="81"/>
    <n v="4"/>
    <s v="F"/>
    <n v="51081011805"/>
    <n v="510"/>
    <s v="VGF"/>
    <s v="Vanguard Group"/>
    <s v="Vanguard High Yield Corporate Fund Investor Shares (VWEHX)"/>
    <s v="VHYCFIS"/>
    <m/>
    <n v="29156.027083333334"/>
    <m/>
    <m/>
    <n v="0.41666666666666669"/>
    <n v="5.74"/>
    <s v="*****"/>
    <m/>
    <s v="A"/>
    <m/>
    <m/>
    <n v="81"/>
    <x v="76"/>
    <n v="28475"/>
    <m/>
    <m/>
    <m/>
    <m/>
    <m/>
    <m/>
    <m/>
    <m/>
    <m/>
    <m/>
    <m/>
    <m/>
    <m/>
    <m/>
    <x v="12"/>
  </r>
  <r>
    <n v="81"/>
    <n v="1"/>
    <s v="F"/>
    <n v="51081013586"/>
    <n v="510"/>
    <s v="BRF"/>
    <s v="BlackRock Funds"/>
    <s v="BlackRock High Yield Bond Fund (BHYIX)"/>
    <s v="BRHYBF"/>
    <m/>
    <n v="84168.391999999993"/>
    <m/>
    <m/>
    <n v="2"/>
    <n v="5.6"/>
    <s v="***"/>
    <m/>
    <s v="A"/>
    <m/>
    <m/>
    <n v="81"/>
    <x v="76"/>
    <n v="75691"/>
    <m/>
    <m/>
    <m/>
    <m/>
    <m/>
    <m/>
    <m/>
    <m/>
    <m/>
    <m/>
    <m/>
    <m/>
    <m/>
    <m/>
    <x v="12"/>
  </r>
  <r>
    <n v="81"/>
    <n v="5"/>
    <s v="F"/>
    <n v="51081019605"/>
    <n v="510"/>
    <s v="FID"/>
    <s v="Fidelity Investments Inc."/>
    <s v="Fidelity Capital &amp; Income Fund (FAGIX)"/>
    <s v="FCIF"/>
    <m/>
    <n v="27004.85"/>
    <m/>
    <m/>
    <n v="4.583333333333333"/>
    <n v="4"/>
    <s v="***"/>
    <m/>
    <s v="A"/>
    <m/>
    <m/>
    <n v="81"/>
    <x v="76"/>
    <n v="22821"/>
    <m/>
    <m/>
    <m/>
    <m/>
    <m/>
    <m/>
    <m/>
    <m/>
    <m/>
    <m/>
    <m/>
    <m/>
    <m/>
    <m/>
    <x v="12"/>
  </r>
  <r>
    <n v="81"/>
    <n v="5"/>
    <s v="F"/>
    <n v="51081015174"/>
    <n v="510"/>
    <s v="FID"/>
    <s v="Fidelity Investments Inc."/>
    <s v="Fidelity Capital &amp; Income Fund (FAGIX)"/>
    <s v="FCIF"/>
    <m/>
    <n v="39395.436666666668"/>
    <m/>
    <m/>
    <n v="1.5833333333333333"/>
    <n v="4"/>
    <s v="***"/>
    <m/>
    <s v="A"/>
    <m/>
    <m/>
    <n v="81"/>
    <x v="76"/>
    <n v="37049"/>
    <m/>
    <m/>
    <m/>
    <m/>
    <m/>
    <m/>
    <m/>
    <m/>
    <m/>
    <m/>
    <m/>
    <m/>
    <m/>
    <m/>
    <x v="12"/>
  </r>
  <r>
    <n v="82"/>
    <n v="7"/>
    <s v="F"/>
    <n v="51081012256"/>
    <n v="510"/>
    <s v="PMC"/>
    <s v="PIMCO"/>
    <s v="PIMCO Global Multi-Asset A"/>
    <s v="PIMCOGMA"/>
    <m/>
    <n v="4389.4751999999999"/>
    <m/>
    <m/>
    <n v="0.66666666666666663"/>
    <n v="1.92"/>
    <s v="**"/>
    <m/>
    <s v="A"/>
    <m/>
    <m/>
    <n v="82"/>
    <x v="77"/>
    <n v="4334"/>
    <m/>
    <m/>
    <m/>
    <m/>
    <m/>
    <m/>
    <m/>
    <m/>
    <m/>
    <m/>
    <m/>
    <m/>
    <m/>
    <m/>
    <x v="5"/>
  </r>
  <r>
    <n v="82"/>
    <n v="7"/>
    <s v="F"/>
    <n v="51081015450"/>
    <n v="510"/>
    <s v="PMC"/>
    <s v="PIMCO"/>
    <s v="PIMCO Global Multi-Asset A"/>
    <s v="PIMCOGMA"/>
    <m/>
    <n v="75831.852799999993"/>
    <m/>
    <m/>
    <n v="4.75"/>
    <n v="1.92"/>
    <s v="**"/>
    <m/>
    <s v="A"/>
    <m/>
    <m/>
    <n v="82"/>
    <x v="77"/>
    <n v="69494"/>
    <m/>
    <m/>
    <m/>
    <m/>
    <m/>
    <m/>
    <m/>
    <m/>
    <m/>
    <m/>
    <m/>
    <m/>
    <m/>
    <m/>
    <x v="5"/>
  </r>
  <r>
    <n v="82"/>
    <n v="12"/>
    <s v="F"/>
    <n v="51081018935"/>
    <n v="510"/>
    <s v="CHS"/>
    <s v="Charles Schwab"/>
    <s v="Schwab Small-Cap Equity Fund"/>
    <s v="SSCE"/>
    <m/>
    <n v="4386.0807500000001"/>
    <m/>
    <m/>
    <n v="0.91666666666666663"/>
    <n v="-11.7"/>
    <s v="*"/>
    <m/>
    <s v="A"/>
    <m/>
    <m/>
    <n v="82"/>
    <x v="77"/>
    <n v="4913"/>
    <m/>
    <m/>
    <m/>
    <m/>
    <m/>
    <m/>
    <m/>
    <m/>
    <m/>
    <m/>
    <m/>
    <m/>
    <m/>
    <m/>
    <x v="5"/>
  </r>
  <r>
    <n v="82"/>
    <n v="7"/>
    <s v="F"/>
    <n v="51081012476"/>
    <n v="510"/>
    <s v="PMC"/>
    <s v="PIMCO"/>
    <s v="PIMCO Global Multi-Asset A"/>
    <s v="PIMCOGMA"/>
    <m/>
    <n v="76287.1296"/>
    <m/>
    <m/>
    <n v="2.25"/>
    <n v="1.92"/>
    <s v="**"/>
    <m/>
    <s v="A"/>
    <m/>
    <m/>
    <n v="82"/>
    <x v="77"/>
    <n v="73128"/>
    <m/>
    <m/>
    <m/>
    <m/>
    <m/>
    <m/>
    <m/>
    <m/>
    <m/>
    <m/>
    <m/>
    <m/>
    <m/>
    <m/>
    <x v="5"/>
  </r>
  <r>
    <n v="83"/>
    <n v="12"/>
    <s v="F"/>
    <n v="51081015000"/>
    <n v="510"/>
    <s v="CHS"/>
    <s v="Charles Schwab"/>
    <s v="Schwab Small-Cap Equity Fund"/>
    <s v="SSCE"/>
    <m/>
    <n v="14040.216"/>
    <m/>
    <m/>
    <n v="0.66666666666666663"/>
    <n v="-11.7"/>
    <s v="*"/>
    <m/>
    <s v="A"/>
    <m/>
    <m/>
    <n v="83"/>
    <x v="78"/>
    <n v="15228"/>
    <m/>
    <m/>
    <m/>
    <m/>
    <m/>
    <m/>
    <m/>
    <m/>
    <m/>
    <m/>
    <m/>
    <m/>
    <m/>
    <m/>
    <x v="15"/>
  </r>
  <r>
    <n v="83"/>
    <n v="3"/>
    <s v="F"/>
    <n v="51081013011"/>
    <n v="510"/>
    <s v="BRF"/>
    <s v="BlackRock Funds"/>
    <s v="BlackRock High Yield Bond Fund (BHYIX)"/>
    <s v="BRHYBF"/>
    <m/>
    <n v="69180.848666666658"/>
    <m/>
    <m/>
    <n v="4.416666666666667"/>
    <n v="5.6"/>
    <s v="***"/>
    <m/>
    <s v="A"/>
    <m/>
    <m/>
    <n v="83"/>
    <x v="78"/>
    <n v="55463"/>
    <m/>
    <m/>
    <m/>
    <m/>
    <m/>
    <m/>
    <m/>
    <m/>
    <m/>
    <m/>
    <m/>
    <m/>
    <m/>
    <m/>
    <x v="15"/>
  </r>
  <r>
    <n v="83"/>
    <n v="11"/>
    <s v="F"/>
    <n v="51081018780"/>
    <n v="510"/>
    <s v="PMC"/>
    <s v="PIMCO"/>
    <s v="PIMCO Global Multi-Asset A"/>
    <s v="PIMCOGMA"/>
    <m/>
    <n v="1925.672"/>
    <m/>
    <m/>
    <n v="5"/>
    <n v="1.92"/>
    <s v="**"/>
    <m/>
    <s v="A"/>
    <m/>
    <m/>
    <n v="83"/>
    <x v="78"/>
    <n v="1757"/>
    <m/>
    <m/>
    <m/>
    <m/>
    <m/>
    <m/>
    <m/>
    <m/>
    <m/>
    <m/>
    <m/>
    <m/>
    <m/>
    <m/>
    <x v="15"/>
  </r>
  <r>
    <n v="84"/>
    <n v="16"/>
    <s v="F"/>
    <n v="51081011018"/>
    <n v="510"/>
    <s v="AMF"/>
    <s v="American Funds"/>
    <s v="American Funds Tax-Advtg Gr &amp; Inc"/>
    <s v="AFTAG"/>
    <m/>
    <n v="34938.1515"/>
    <m/>
    <m/>
    <n v="2.5"/>
    <n v="3.61"/>
    <s v="**"/>
    <m/>
    <s v="A"/>
    <m/>
    <m/>
    <n v="84"/>
    <x v="79"/>
    <n v="32046"/>
    <m/>
    <m/>
    <m/>
    <m/>
    <m/>
    <m/>
    <m/>
    <m/>
    <m/>
    <m/>
    <m/>
    <m/>
    <m/>
    <m/>
    <x v="7"/>
  </r>
  <r>
    <n v="84"/>
    <n v="3"/>
    <s v="F"/>
    <n v="51081011511"/>
    <n v="510"/>
    <s v="BRF"/>
    <s v="BlackRock Funds"/>
    <s v="BlackRock High Yield Bond Fund (BHYIX)"/>
    <s v="BRHYBF"/>
    <m/>
    <n v="3533.79"/>
    <m/>
    <m/>
    <n v="0.25"/>
    <n v="5.6"/>
    <s v="***"/>
    <m/>
    <s v="A"/>
    <m/>
    <m/>
    <n v="84"/>
    <x v="79"/>
    <n v="3485"/>
    <m/>
    <m/>
    <m/>
    <m/>
    <m/>
    <m/>
    <m/>
    <m/>
    <m/>
    <m/>
    <m/>
    <m/>
    <m/>
    <m/>
    <x v="7"/>
  </r>
  <r>
    <n v="85"/>
    <n v="16"/>
    <s v="F"/>
    <n v="51081011917"/>
    <n v="510"/>
    <s v="AMF"/>
    <s v="American Funds"/>
    <s v="American Funds Tax-Advtg Gr &amp; Inc"/>
    <s v="AFTAG"/>
    <m/>
    <n v="56822.635566666664"/>
    <m/>
    <m/>
    <n v="0.33333333333333331"/>
    <n v="3.61"/>
    <s v="**"/>
    <m/>
    <s v="A"/>
    <m/>
    <m/>
    <n v="85"/>
    <x v="80"/>
    <n v="56147"/>
    <m/>
    <m/>
    <m/>
    <m/>
    <m/>
    <m/>
    <m/>
    <m/>
    <m/>
    <m/>
    <m/>
    <m/>
    <m/>
    <m/>
    <x v="8"/>
  </r>
  <r>
    <n v="85"/>
    <n v="3"/>
    <s v="F"/>
    <n v="51081013510"/>
    <n v="510"/>
    <s v="BRF"/>
    <s v="BlackRock Funds"/>
    <s v="BlackRock High Yield Bond Fund (BHYIX)"/>
    <s v="BRHYBF"/>
    <m/>
    <n v="40601.843999999997"/>
    <m/>
    <m/>
    <n v="1.75"/>
    <n v="5.6"/>
    <s v="***"/>
    <m/>
    <s v="A"/>
    <m/>
    <m/>
    <n v="85"/>
    <x v="80"/>
    <n v="36978"/>
    <m/>
    <m/>
    <m/>
    <m/>
    <m/>
    <m/>
    <m/>
    <m/>
    <m/>
    <m/>
    <m/>
    <m/>
    <m/>
    <m/>
    <x v="8"/>
  </r>
  <r>
    <n v="85"/>
    <n v="13"/>
    <s v="F"/>
    <n v="51081014870"/>
    <n v="510"/>
    <s v="SSG"/>
    <s v="State Street Global Advisors"/>
    <s v="State Street Global Equity Fund"/>
    <s v="SSGE"/>
    <m/>
    <n v="10719.839900000001"/>
    <m/>
    <m/>
    <n v="2.1666666666666665"/>
    <n v="10.210000000000001"/>
    <s v="****"/>
    <m/>
    <s v="A"/>
    <m/>
    <m/>
    <n v="85"/>
    <x v="80"/>
    <n v="8778"/>
    <m/>
    <m/>
    <m/>
    <m/>
    <m/>
    <m/>
    <m/>
    <m/>
    <m/>
    <m/>
    <m/>
    <m/>
    <m/>
    <m/>
    <x v="8"/>
  </r>
  <r>
    <n v="85"/>
    <n v="9"/>
    <s v="F"/>
    <n v="51081019909"/>
    <n v="510"/>
    <s v="JPM"/>
    <s v="JP Morgan"/>
    <s v="JPMorgan Core Bond Fund"/>
    <s v="JPMCB"/>
    <m/>
    <n v="88993.673999999999"/>
    <m/>
    <m/>
    <n v="3.3333333333333335"/>
    <n v="7.77"/>
    <s v="****"/>
    <m/>
    <s v="A"/>
    <m/>
    <m/>
    <n v="85"/>
    <x v="80"/>
    <n v="70686"/>
    <m/>
    <m/>
    <m/>
    <m/>
    <m/>
    <m/>
    <m/>
    <m/>
    <m/>
    <m/>
    <m/>
    <m/>
    <m/>
    <m/>
    <x v="8"/>
  </r>
  <r>
    <n v="86"/>
    <n v="11"/>
    <s v="F"/>
    <n v="51081019864"/>
    <n v="510"/>
    <s v="PMC"/>
    <s v="PIMCO"/>
    <s v="PIMCO Global Multi-Asset A"/>
    <s v="PIMCOGMA"/>
    <m/>
    <n v="46687.487999999998"/>
    <m/>
    <m/>
    <n v="0.91666666666666663"/>
    <n v="1.92"/>
    <s v="**"/>
    <m/>
    <s v="A"/>
    <m/>
    <m/>
    <n v="86"/>
    <x v="81"/>
    <n v="45880"/>
    <m/>
    <m/>
    <m/>
    <m/>
    <m/>
    <m/>
    <m/>
    <m/>
    <m/>
    <m/>
    <m/>
    <m/>
    <m/>
    <m/>
    <x v="1"/>
  </r>
  <r>
    <n v="86"/>
    <n v="9"/>
    <s v="F"/>
    <n v="51081018972"/>
    <n v="510"/>
    <s v="JPM"/>
    <s v="JP Morgan"/>
    <s v="JPMorgan Core Bond Fund"/>
    <s v="JPMCB"/>
    <m/>
    <n v="77308.574024999994"/>
    <m/>
    <m/>
    <n v="3.0833333333333335"/>
    <n v="7.77"/>
    <s v="****"/>
    <m/>
    <s v="A"/>
    <m/>
    <m/>
    <n v="86"/>
    <x v="81"/>
    <n v="62367"/>
    <m/>
    <m/>
    <m/>
    <m/>
    <m/>
    <m/>
    <m/>
    <m/>
    <m/>
    <m/>
    <m/>
    <m/>
    <m/>
    <m/>
    <x v="1"/>
  </r>
  <r>
    <n v="87"/>
    <n v="12"/>
    <s v="F"/>
    <n v="51081015626"/>
    <n v="510"/>
    <s v="CHS"/>
    <s v="Charles Schwab"/>
    <s v="Schwab Small-Cap Equity Fund"/>
    <s v="SSCE"/>
    <m/>
    <n v="28274.15725"/>
    <m/>
    <m/>
    <n v="4.25"/>
    <n v="-11.7"/>
    <s v="*"/>
    <m/>
    <s v="A"/>
    <m/>
    <m/>
    <n v="87"/>
    <x v="82"/>
    <n v="56239"/>
    <m/>
    <m/>
    <m/>
    <m/>
    <m/>
    <m/>
    <m/>
    <m/>
    <m/>
    <m/>
    <m/>
    <m/>
    <m/>
    <m/>
    <x v="5"/>
  </r>
  <r>
    <n v="87"/>
    <n v="12"/>
    <s v="F"/>
    <n v="51081014531"/>
    <n v="510"/>
    <s v="CHS"/>
    <s v="Charles Schwab"/>
    <s v="Schwab Small-Cap Equity Fund"/>
    <s v="SSCE"/>
    <m/>
    <n v="39000.701249999998"/>
    <m/>
    <m/>
    <n v="3.75"/>
    <n v="-11.7"/>
    <s v="*"/>
    <m/>
    <s v="A"/>
    <m/>
    <m/>
    <n v="87"/>
    <x v="82"/>
    <n v="69489"/>
    <m/>
    <m/>
    <m/>
    <m/>
    <m/>
    <m/>
    <m/>
    <m/>
    <m/>
    <m/>
    <m/>
    <m/>
    <m/>
    <m/>
    <x v="5"/>
  </r>
  <r>
    <n v="88"/>
    <n v="6"/>
    <s v="F"/>
    <n v="51081012128"/>
    <n v="510"/>
    <s v="JPM"/>
    <s v="JP Morgan"/>
    <s v="JPMorgan Core Bond Fund"/>
    <s v="JPMCB"/>
    <m/>
    <n v="9978.4977749999998"/>
    <m/>
    <m/>
    <n v="2.4166666666666665"/>
    <n v="7.77"/>
    <s v="****"/>
    <m/>
    <s v="I"/>
    <m/>
    <m/>
    <n v="88"/>
    <x v="83"/>
    <n v="8401"/>
    <m/>
    <m/>
    <m/>
    <m/>
    <m/>
    <m/>
    <m/>
    <m/>
    <m/>
    <m/>
    <m/>
    <m/>
    <m/>
    <m/>
    <x v="2"/>
  </r>
  <r>
    <n v="88"/>
    <n v="12"/>
    <s v="F"/>
    <n v="51081012467"/>
    <n v="510"/>
    <s v="CHS"/>
    <s v="Charles Schwab"/>
    <s v="Schwab Small-Cap Equity Fund"/>
    <s v="SSCE"/>
    <m/>
    <n v="19173.263000000003"/>
    <m/>
    <m/>
    <n v="4.333333333333333"/>
    <n v="-11.7"/>
    <s v="*"/>
    <m/>
    <s v="I"/>
    <m/>
    <m/>
    <n v="88"/>
    <x v="83"/>
    <n v="38891"/>
    <m/>
    <m/>
    <m/>
    <m/>
    <m/>
    <m/>
    <m/>
    <m/>
    <m/>
    <m/>
    <m/>
    <m/>
    <m/>
    <m/>
    <x v="2"/>
  </r>
  <r>
    <n v="89"/>
    <n v="11"/>
    <s v="F"/>
    <n v="51081012642"/>
    <n v="510"/>
    <s v="PMC"/>
    <s v="PIMCO"/>
    <s v="PIMCO Global Multi-Asset A"/>
    <s v="PIMCOGMA"/>
    <m/>
    <n v="30240.777600000001"/>
    <m/>
    <m/>
    <n v="4.333333333333333"/>
    <n v="1.92"/>
    <s v="**"/>
    <m/>
    <s v="A"/>
    <m/>
    <m/>
    <n v="89"/>
    <x v="84"/>
    <n v="27918"/>
    <m/>
    <m/>
    <m/>
    <m/>
    <m/>
    <m/>
    <m/>
    <m/>
    <m/>
    <m/>
    <m/>
    <m/>
    <m/>
    <m/>
    <x v="4"/>
  </r>
  <r>
    <n v="89"/>
    <n v="3"/>
    <s v="F"/>
    <n v="51081012997"/>
    <n v="510"/>
    <s v="BRF"/>
    <s v="BlackRock Funds"/>
    <s v="BlackRock High Yield Bond Fund (BHYIX)"/>
    <s v="BRHYBF"/>
    <m/>
    <n v="76437.103999999992"/>
    <m/>
    <m/>
    <n v="4.5"/>
    <n v="5.6"/>
    <s v="***"/>
    <m/>
    <s v="A"/>
    <m/>
    <m/>
    <n v="89"/>
    <x v="84"/>
    <n v="61052"/>
    <m/>
    <m/>
    <m/>
    <m/>
    <m/>
    <m/>
    <m/>
    <m/>
    <m/>
    <m/>
    <m/>
    <m/>
    <m/>
    <m/>
    <x v="4"/>
  </r>
  <r>
    <n v="89"/>
    <n v="5"/>
    <s v="F"/>
    <n v="51081019884"/>
    <n v="510"/>
    <s v="FID"/>
    <s v="Fidelity Investments Inc."/>
    <s v="Fidelity Capital &amp; Income Fund (FAGIX)"/>
    <s v="FCIF"/>
    <m/>
    <n v="40551.72"/>
    <m/>
    <m/>
    <n v="3.4166666666666665"/>
    <n v="4"/>
    <s v="***"/>
    <m/>
    <s v="A"/>
    <m/>
    <m/>
    <n v="89"/>
    <x v="84"/>
    <n v="35676"/>
    <m/>
    <m/>
    <m/>
    <m/>
    <m/>
    <m/>
    <m/>
    <m/>
    <m/>
    <m/>
    <m/>
    <m/>
    <m/>
    <m/>
    <x v="4"/>
  </r>
  <r>
    <n v="90"/>
    <n v="15"/>
    <s v="F"/>
    <n v="51081012884"/>
    <n v="510"/>
    <s v="SSG"/>
    <s v="State Street Global Advisors"/>
    <s v="State Street Global Equity Fund"/>
    <s v="SSGE"/>
    <m/>
    <n v="1779.8235"/>
    <m/>
    <m/>
    <n v="1.6666666666666667"/>
    <n v="10.210000000000001"/>
    <s v="****"/>
    <m/>
    <s v="A"/>
    <m/>
    <m/>
    <n v="90"/>
    <x v="85"/>
    <n v="1521"/>
    <m/>
    <m/>
    <m/>
    <m/>
    <m/>
    <m/>
    <m/>
    <m/>
    <m/>
    <m/>
    <m/>
    <m/>
    <m/>
    <m/>
    <x v="13"/>
  </r>
  <r>
    <n v="90"/>
    <n v="11"/>
    <s v="F"/>
    <n v="51081012468"/>
    <n v="510"/>
    <s v="PMC"/>
    <s v="PIMCO"/>
    <s v="PIMCO Global Multi-Asset A"/>
    <s v="PIMCOGMA"/>
    <m/>
    <n v="49976.256000000001"/>
    <m/>
    <m/>
    <n v="2.9166666666666665"/>
    <n v="1.92"/>
    <s v="**"/>
    <m/>
    <s v="A"/>
    <m/>
    <m/>
    <n v="90"/>
    <x v="85"/>
    <n v="47326"/>
    <m/>
    <m/>
    <m/>
    <m/>
    <m/>
    <m/>
    <m/>
    <m/>
    <m/>
    <m/>
    <m/>
    <m/>
    <m/>
    <m/>
    <x v="13"/>
  </r>
  <r>
    <n v="90"/>
    <n v="9"/>
    <s v="F"/>
    <n v="51081013679"/>
    <n v="510"/>
    <s v="JPM"/>
    <s v="JP Morgan"/>
    <s v="JPMorgan Core Bond Fund"/>
    <s v="JPMCB"/>
    <m/>
    <n v="76183.497000000003"/>
    <m/>
    <m/>
    <n v="3.1666666666666665"/>
    <n v="7.77"/>
    <s v="****"/>
    <m/>
    <s v="A"/>
    <m/>
    <m/>
    <n v="90"/>
    <x v="85"/>
    <n v="61140"/>
    <m/>
    <m/>
    <m/>
    <m/>
    <m/>
    <m/>
    <m/>
    <m/>
    <m/>
    <m/>
    <m/>
    <m/>
    <m/>
    <m/>
    <x v="13"/>
  </r>
  <r>
    <n v="90"/>
    <n v="11"/>
    <s v="F"/>
    <n v="51081010076"/>
    <n v="510"/>
    <s v="PMC"/>
    <s v="PIMCO"/>
    <s v="PIMCO Global Multi-Asset A"/>
    <s v="PIMCOGMA"/>
    <m/>
    <n v="52422.070399999997"/>
    <m/>
    <m/>
    <n v="2.75"/>
    <n v="1.92"/>
    <s v="**"/>
    <m/>
    <s v="A"/>
    <m/>
    <m/>
    <n v="90"/>
    <x v="85"/>
    <n v="49793"/>
    <m/>
    <m/>
    <m/>
    <m/>
    <m/>
    <m/>
    <m/>
    <m/>
    <m/>
    <m/>
    <m/>
    <m/>
    <m/>
    <m/>
    <x v="13"/>
  </r>
  <r>
    <n v="90"/>
    <n v="6"/>
    <s v="F"/>
    <n v="51081019547"/>
    <n v="510"/>
    <s v="JPM"/>
    <s v="JP Morgan"/>
    <s v="JPMorgan Core Bond Fund"/>
    <s v="JPMCB"/>
    <m/>
    <n v="65884.323900000003"/>
    <m/>
    <m/>
    <n v="0.33333333333333331"/>
    <n v="7.77"/>
    <s v="****"/>
    <m/>
    <s v="A"/>
    <m/>
    <m/>
    <n v="90"/>
    <x v="85"/>
    <n v="64221"/>
    <m/>
    <m/>
    <m/>
    <m/>
    <m/>
    <m/>
    <m/>
    <m/>
    <m/>
    <m/>
    <m/>
    <m/>
    <m/>
    <m/>
    <x v="13"/>
  </r>
  <r>
    <n v="91"/>
    <n v="5"/>
    <s v="F"/>
    <n v="51081018262"/>
    <n v="510"/>
    <s v="FID"/>
    <s v="Fidelity Investments Inc."/>
    <s v="Fidelity Capital &amp; Income Fund (FAGIX)"/>
    <s v="FCIF"/>
    <m/>
    <n v="3361.4666666666667"/>
    <m/>
    <m/>
    <n v="3.3333333333333335"/>
    <n v="4"/>
    <s v="***"/>
    <m/>
    <s v="I"/>
    <m/>
    <m/>
    <n v="91"/>
    <x v="86"/>
    <n v="2966"/>
    <m/>
    <m/>
    <m/>
    <m/>
    <m/>
    <m/>
    <m/>
    <m/>
    <m/>
    <m/>
    <m/>
    <m/>
    <m/>
    <m/>
    <x v="8"/>
  </r>
  <r>
    <n v="91"/>
    <n v="3"/>
    <s v="F"/>
    <n v="51081018855"/>
    <n v="510"/>
    <s v="BRF"/>
    <s v="BlackRock Funds"/>
    <s v="BlackRock High Yield Bond Fund (BHYIX)"/>
    <s v="BRHYBF"/>
    <m/>
    <n v="5027.1913333333332"/>
    <m/>
    <m/>
    <n v="3.5833333333333335"/>
    <n v="5.6"/>
    <s v="***"/>
    <m/>
    <s v="I"/>
    <m/>
    <m/>
    <n v="91"/>
    <x v="86"/>
    <n v="4187"/>
    <m/>
    <m/>
    <m/>
    <m/>
    <m/>
    <m/>
    <m/>
    <m/>
    <m/>
    <m/>
    <m/>
    <m/>
    <m/>
    <m/>
    <x v="8"/>
  </r>
  <r>
    <n v="91"/>
    <n v="11"/>
    <s v="F"/>
    <n v="51081011992"/>
    <n v="510"/>
    <s v="PMC"/>
    <s v="PIMCO"/>
    <s v="PIMCO Global Multi-Asset A"/>
    <s v="PIMCOGMA"/>
    <m/>
    <n v="38232.44"/>
    <m/>
    <m/>
    <n v="3.5"/>
    <n v="1.92"/>
    <s v="**"/>
    <m/>
    <s v="I"/>
    <m/>
    <m/>
    <n v="91"/>
    <x v="86"/>
    <n v="35825"/>
    <m/>
    <m/>
    <m/>
    <m/>
    <m/>
    <m/>
    <m/>
    <m/>
    <m/>
    <m/>
    <m/>
    <m/>
    <m/>
    <m/>
    <x v="8"/>
  </r>
  <r>
    <n v="92"/>
    <n v="3"/>
    <s v="F"/>
    <n v="51081012110"/>
    <n v="510"/>
    <s v="BRF"/>
    <s v="BlackRock Funds"/>
    <s v="BlackRock High Yield Bond Fund (BHYIX)"/>
    <s v="BRHYBF"/>
    <m/>
    <n v="55639.194000000003"/>
    <m/>
    <m/>
    <n v="0.25"/>
    <n v="5.6"/>
    <s v="***"/>
    <m/>
    <s v="I"/>
    <m/>
    <m/>
    <n v="92"/>
    <x v="87"/>
    <n v="54871"/>
    <m/>
    <m/>
    <m/>
    <m/>
    <m/>
    <m/>
    <m/>
    <m/>
    <m/>
    <m/>
    <m/>
    <m/>
    <m/>
    <m/>
    <x v="5"/>
  </r>
  <r>
    <n v="92"/>
    <n v="2"/>
    <s v="F"/>
    <n v="51081011864"/>
    <n v="510"/>
    <s v="VGF"/>
    <s v="Vanguard Group"/>
    <s v="Vanguard High Yield Corporate Fund Investor Shares (VWEHX)"/>
    <s v="VHYCFIS"/>
    <m/>
    <n v="49854.230799999998"/>
    <m/>
    <m/>
    <n v="2.25"/>
    <n v="5.74"/>
    <s v="*****"/>
    <m/>
    <s v="I"/>
    <m/>
    <m/>
    <n v="92"/>
    <x v="87"/>
    <n v="44152"/>
    <m/>
    <m/>
    <m/>
    <m/>
    <m/>
    <m/>
    <m/>
    <m/>
    <m/>
    <m/>
    <m/>
    <m/>
    <m/>
    <m/>
    <x v="5"/>
  </r>
  <r>
    <n v="92"/>
    <n v="7"/>
    <s v="F"/>
    <n v="51081019516"/>
    <n v="510"/>
    <s v="PMC"/>
    <s v="PIMCO"/>
    <s v="PIMCO Global Multi-Asset A"/>
    <s v="PIMCOGMA"/>
    <m/>
    <n v="71530.249599999996"/>
    <m/>
    <m/>
    <n v="1.8333333333333333"/>
    <n v="1.92"/>
    <s v="**"/>
    <m/>
    <s v="I"/>
    <m/>
    <m/>
    <n v="92"/>
    <x v="87"/>
    <n v="69098"/>
    <m/>
    <m/>
    <m/>
    <m/>
    <m/>
    <m/>
    <m/>
    <m/>
    <m/>
    <m/>
    <m/>
    <m/>
    <m/>
    <m/>
    <x v="5"/>
  </r>
  <r>
    <n v="92"/>
    <n v="9"/>
    <s v="F"/>
    <n v="51081017750"/>
    <n v="510"/>
    <s v="JPM"/>
    <s v="JP Morgan"/>
    <s v="JPMorgan Core Bond Fund"/>
    <s v="JPMCB"/>
    <m/>
    <n v="69028.213025000005"/>
    <m/>
    <m/>
    <n v="3.0833333333333335"/>
    <n v="7.77"/>
    <s v="****"/>
    <m/>
    <s v="I"/>
    <m/>
    <m/>
    <n v="92"/>
    <x v="87"/>
    <n v="55687"/>
    <m/>
    <m/>
    <m/>
    <m/>
    <m/>
    <m/>
    <m/>
    <m/>
    <m/>
    <m/>
    <m/>
    <m/>
    <m/>
    <m/>
    <x v="5"/>
  </r>
  <r>
    <n v="92"/>
    <n v="1"/>
    <s v="F"/>
    <n v="51081012368"/>
    <n v="510"/>
    <s v="BRF"/>
    <s v="BlackRock Funds"/>
    <s v="BlackRock High Yield Bond Fund (BHYIX)"/>
    <s v="BRHYBF"/>
    <m/>
    <n v="20304.338666666667"/>
    <m/>
    <m/>
    <n v="3.9166666666666665"/>
    <n v="5.6"/>
    <s v="***"/>
    <m/>
    <s v="I"/>
    <m/>
    <m/>
    <n v="92"/>
    <x v="87"/>
    <n v="16652"/>
    <m/>
    <m/>
    <m/>
    <m/>
    <m/>
    <m/>
    <m/>
    <m/>
    <m/>
    <m/>
    <m/>
    <m/>
    <m/>
    <m/>
    <x v="5"/>
  </r>
  <r>
    <n v="93"/>
    <n v="3"/>
    <s v="F"/>
    <n v="51081010343"/>
    <n v="510"/>
    <s v="BRF"/>
    <s v="BlackRock Funds"/>
    <s v="BlackRock High Yield Bond Fund (BHYIX)"/>
    <s v="BRHYBF"/>
    <m/>
    <n v="48769.311999999998"/>
    <m/>
    <m/>
    <n v="2.25"/>
    <n v="5.6"/>
    <s v="***"/>
    <m/>
    <s v="A"/>
    <m/>
    <m/>
    <n v="93"/>
    <x v="88"/>
    <n v="43312"/>
    <m/>
    <m/>
    <m/>
    <m/>
    <m/>
    <m/>
    <m/>
    <m/>
    <m/>
    <m/>
    <m/>
    <m/>
    <m/>
    <m/>
    <x v="12"/>
  </r>
  <r>
    <n v="93"/>
    <n v="5"/>
    <s v="F"/>
    <n v="51081018138"/>
    <n v="510"/>
    <s v="FID"/>
    <s v="Fidelity Investments Inc."/>
    <s v="Fidelity Capital &amp; Income Fund (FAGIX)"/>
    <s v="FCIF"/>
    <m/>
    <n v="3985.8"/>
    <m/>
    <m/>
    <n v="1.25"/>
    <n v="4"/>
    <s v="***"/>
    <m/>
    <s v="A"/>
    <m/>
    <m/>
    <n v="93"/>
    <x v="88"/>
    <n v="3796"/>
    <m/>
    <m/>
    <m/>
    <m/>
    <m/>
    <m/>
    <m/>
    <m/>
    <m/>
    <m/>
    <m/>
    <m/>
    <m/>
    <m/>
    <x v="12"/>
  </r>
  <r>
    <n v="93"/>
    <n v="16"/>
    <s v="F"/>
    <n v="51081016680"/>
    <n v="510"/>
    <s v="AMF"/>
    <s v="American Funds"/>
    <s v="American Funds Tax-Advtg Gr &amp; Inc"/>
    <s v="AFTAG"/>
    <m/>
    <n v="68567.527000000002"/>
    <m/>
    <m/>
    <n v="0.75"/>
    <n v="3.61"/>
    <s v="**"/>
    <m/>
    <s v="A"/>
    <m/>
    <m/>
    <n v="93"/>
    <x v="88"/>
    <n v="66760"/>
    <m/>
    <m/>
    <m/>
    <m/>
    <m/>
    <m/>
    <m/>
    <m/>
    <m/>
    <m/>
    <m/>
    <m/>
    <m/>
    <m/>
    <x v="12"/>
  </r>
  <r>
    <n v="93"/>
    <n v="5"/>
    <s v="F"/>
    <n v="51081013198"/>
    <n v="510"/>
    <s v="FID"/>
    <s v="Fidelity Investments Inc."/>
    <s v="Fidelity Capital &amp; Income Fund (FAGIX)"/>
    <s v="FCIF"/>
    <m/>
    <n v="63272.2"/>
    <m/>
    <m/>
    <n v="4"/>
    <n v="4"/>
    <s v="***"/>
    <m/>
    <s v="A"/>
    <m/>
    <m/>
    <n v="93"/>
    <x v="88"/>
    <n v="54545"/>
    <m/>
    <m/>
    <m/>
    <m/>
    <m/>
    <m/>
    <m/>
    <m/>
    <m/>
    <m/>
    <m/>
    <m/>
    <m/>
    <m/>
    <x v="12"/>
  </r>
  <r>
    <n v="93"/>
    <n v="3"/>
    <s v="F"/>
    <n v="51081017174"/>
    <n v="510"/>
    <s v="BRF"/>
    <s v="BlackRock Funds"/>
    <s v="BlackRock High Yield Bond Fund (BHYIX)"/>
    <s v="BRHYBF"/>
    <m/>
    <n v="91482.426000000007"/>
    <m/>
    <m/>
    <n v="4.75"/>
    <n v="5.6"/>
    <s v="***"/>
    <m/>
    <s v="A"/>
    <m/>
    <m/>
    <n v="93"/>
    <x v="88"/>
    <n v="72261"/>
    <m/>
    <m/>
    <m/>
    <m/>
    <m/>
    <m/>
    <m/>
    <m/>
    <m/>
    <m/>
    <m/>
    <m/>
    <m/>
    <m/>
    <x v="12"/>
  </r>
  <r>
    <n v="94"/>
    <n v="10"/>
    <s v="F"/>
    <n v="51081013005"/>
    <n v="510"/>
    <s v="PMC"/>
    <s v="PIMCO"/>
    <s v="PIMCO Global Multi-Asset A"/>
    <s v="PIMCOGMA"/>
    <m/>
    <n v="58908.800000000003"/>
    <m/>
    <m/>
    <n v="2.5833333333333335"/>
    <n v="1.92"/>
    <s v="**"/>
    <m/>
    <s v="C"/>
    <m/>
    <m/>
    <n v="94"/>
    <x v="89"/>
    <n v="56125"/>
    <m/>
    <m/>
    <m/>
    <m/>
    <m/>
    <m/>
    <m/>
    <m/>
    <m/>
    <m/>
    <m/>
    <m/>
    <m/>
    <m/>
    <x v="1"/>
  </r>
  <r>
    <n v="95"/>
    <n v="7"/>
    <s v="F"/>
    <n v="51081017802"/>
    <n v="510"/>
    <s v="PMC"/>
    <s v="PIMCO"/>
    <s v="PIMCO Global Multi-Asset A"/>
    <s v="PIMCOGMA"/>
    <m/>
    <n v="55757.356800000001"/>
    <m/>
    <m/>
    <n v="0.25"/>
    <n v="1.92"/>
    <s v="**"/>
    <m/>
    <s v="A"/>
    <m/>
    <m/>
    <n v="95"/>
    <x v="90"/>
    <n v="55491"/>
    <m/>
    <m/>
    <m/>
    <m/>
    <m/>
    <m/>
    <m/>
    <m/>
    <m/>
    <m/>
    <m/>
    <m/>
    <m/>
    <m/>
    <x v="15"/>
  </r>
  <r>
    <n v="95"/>
    <n v="14"/>
    <s v="F"/>
    <n v="51081015120"/>
    <n v="510"/>
    <s v="SSG"/>
    <s v="State Street Global Advisors"/>
    <s v="State Street Global Equity Fund"/>
    <s v="SSGE"/>
    <m/>
    <n v="69485.320124999998"/>
    <m/>
    <m/>
    <n v="3.75"/>
    <n v="10.210000000000001"/>
    <s v="****"/>
    <m/>
    <s v="A"/>
    <m/>
    <m/>
    <n v="95"/>
    <x v="90"/>
    <n v="50247"/>
    <m/>
    <m/>
    <m/>
    <m/>
    <m/>
    <m/>
    <m/>
    <m/>
    <m/>
    <m/>
    <m/>
    <m/>
    <m/>
    <m/>
    <x v="15"/>
  </r>
  <r>
    <n v="95"/>
    <n v="12"/>
    <s v="F"/>
    <n v="51081013827"/>
    <n v="510"/>
    <s v="CHS"/>
    <s v="Charles Schwab"/>
    <s v="Schwab Small-Cap Equity Fund"/>
    <s v="SSCE"/>
    <m/>
    <n v="52014.71875"/>
    <m/>
    <m/>
    <n v="1.25"/>
    <n v="-11.7"/>
    <s v="*"/>
    <m/>
    <s v="A"/>
    <m/>
    <m/>
    <n v="95"/>
    <x v="90"/>
    <n v="60925"/>
    <m/>
    <m/>
    <m/>
    <m/>
    <m/>
    <m/>
    <m/>
    <m/>
    <m/>
    <m/>
    <m/>
    <m/>
    <m/>
    <m/>
    <x v="15"/>
  </r>
  <r>
    <n v="95"/>
    <n v="12"/>
    <s v="F"/>
    <n v="51081017485"/>
    <n v="510"/>
    <s v="CHS"/>
    <s v="Charles Schwab"/>
    <s v="Schwab Small-Cap Equity Fund"/>
    <s v="SSCE"/>
    <m/>
    <n v="23906.776250000003"/>
    <m/>
    <m/>
    <n v="4.583333333333333"/>
    <n v="-11.7"/>
    <s v="*"/>
    <m/>
    <s v="A"/>
    <m/>
    <m/>
    <n v="95"/>
    <x v="90"/>
    <n v="51551"/>
    <m/>
    <m/>
    <m/>
    <m/>
    <m/>
    <m/>
    <m/>
    <m/>
    <m/>
    <m/>
    <m/>
    <m/>
    <m/>
    <m/>
    <x v="15"/>
  </r>
  <r>
    <n v="95"/>
    <n v="15"/>
    <s v="F"/>
    <n v="51081015898"/>
    <n v="510"/>
    <s v="SSG"/>
    <s v="State Street Global Advisors"/>
    <s v="State Street Global Equity Fund"/>
    <s v="SSGE"/>
    <m/>
    <n v="2734.3041166666667"/>
    <m/>
    <m/>
    <n v="2.1666666666666665"/>
    <n v="10.210000000000001"/>
    <s v="****"/>
    <m/>
    <s v="A"/>
    <m/>
    <m/>
    <n v="95"/>
    <x v="90"/>
    <n v="2239"/>
    <m/>
    <m/>
    <m/>
    <m/>
    <m/>
    <m/>
    <m/>
    <m/>
    <m/>
    <m/>
    <m/>
    <m/>
    <m/>
    <m/>
    <x v="15"/>
  </r>
  <r>
    <n v="96"/>
    <n v="9"/>
    <s v="F"/>
    <n v="51081013260"/>
    <n v="510"/>
    <s v="JPM"/>
    <s v="JP Morgan"/>
    <s v="JPMorgan Core Bond Fund"/>
    <s v="JPMCB"/>
    <m/>
    <n v="57325.623"/>
    <m/>
    <m/>
    <n v="0.58333333333333337"/>
    <n v="7.77"/>
    <s v="****"/>
    <m/>
    <s v="A"/>
    <m/>
    <m/>
    <n v="96"/>
    <x v="91"/>
    <n v="54840"/>
    <m/>
    <m/>
    <m/>
    <m/>
    <m/>
    <m/>
    <m/>
    <m/>
    <m/>
    <m/>
    <m/>
    <m/>
    <m/>
    <m/>
    <x v="14"/>
  </r>
  <r>
    <n v="96"/>
    <n v="8"/>
    <s v="F"/>
    <n v="51081015391"/>
    <n v="510"/>
    <s v="FID"/>
    <s v="Fidelity Investments Inc."/>
    <s v="Fidelity Capital &amp; Income Fund (FAGIX)"/>
    <s v="FCIF"/>
    <m/>
    <n v="48505.42"/>
    <m/>
    <m/>
    <n v="4.833333333333333"/>
    <n v="4"/>
    <s v="***"/>
    <m/>
    <s v="A"/>
    <m/>
    <m/>
    <n v="96"/>
    <x v="91"/>
    <n v="40647"/>
    <m/>
    <m/>
    <m/>
    <m/>
    <m/>
    <m/>
    <m/>
    <m/>
    <m/>
    <m/>
    <m/>
    <m/>
    <m/>
    <m/>
    <x v="14"/>
  </r>
  <r>
    <n v="96"/>
    <n v="11"/>
    <s v="F"/>
    <n v="51081015144"/>
    <n v="510"/>
    <s v="PMC"/>
    <s v="PIMCO"/>
    <s v="PIMCO Global Multi-Asset A"/>
    <s v="PIMCOGMA"/>
    <m/>
    <n v="13576.5504"/>
    <m/>
    <m/>
    <n v="3.9166666666666665"/>
    <n v="1.92"/>
    <s v="**"/>
    <m/>
    <s v="A"/>
    <m/>
    <m/>
    <n v="96"/>
    <x v="91"/>
    <n v="12627"/>
    <m/>
    <m/>
    <m/>
    <m/>
    <m/>
    <m/>
    <m/>
    <m/>
    <m/>
    <m/>
    <m/>
    <m/>
    <m/>
    <m/>
    <x v="14"/>
  </r>
  <r>
    <n v="97"/>
    <n v="7"/>
    <s v="F"/>
    <n v="51081019470"/>
    <n v="510"/>
    <s v="PMC"/>
    <s v="PIMCO"/>
    <s v="PIMCO Global Multi-Asset A"/>
    <s v="PIMCOGMA"/>
    <m/>
    <n v="76994.092799999999"/>
    <m/>
    <m/>
    <n v="2.6666666666666665"/>
    <n v="1.92"/>
    <s v="**"/>
    <m/>
    <s v="A"/>
    <m/>
    <m/>
    <n v="97"/>
    <x v="92"/>
    <n v="73244"/>
    <m/>
    <m/>
    <m/>
    <m/>
    <m/>
    <m/>
    <m/>
    <m/>
    <m/>
    <m/>
    <m/>
    <m/>
    <m/>
    <m/>
    <x v="12"/>
  </r>
  <r>
    <n v="97"/>
    <n v="9"/>
    <s v="F"/>
    <n v="51081017063"/>
    <n v="510"/>
    <s v="JPM"/>
    <s v="JP Morgan"/>
    <s v="JPMorgan Core Bond Fund"/>
    <s v="JPMCB"/>
    <m/>
    <n v="35942.148000000001"/>
    <m/>
    <m/>
    <n v="2.5"/>
    <n v="7.77"/>
    <s v="****"/>
    <m/>
    <s v="A"/>
    <m/>
    <m/>
    <n v="97"/>
    <x v="92"/>
    <n v="30096"/>
    <m/>
    <m/>
    <m/>
    <m/>
    <m/>
    <m/>
    <m/>
    <m/>
    <m/>
    <m/>
    <m/>
    <m/>
    <m/>
    <m/>
    <x v="12"/>
  </r>
  <r>
    <n v="97"/>
    <n v="1"/>
    <s v="F"/>
    <n v="51081016954"/>
    <n v="510"/>
    <s v="BRF"/>
    <s v="BlackRock Funds"/>
    <s v="BlackRock High Yield Bond Fund (BHYIX)"/>
    <s v="BRHYBF"/>
    <m/>
    <n v="87817.62"/>
    <m/>
    <m/>
    <n v="2.5"/>
    <n v="5.6"/>
    <s v="***"/>
    <m/>
    <s v="A"/>
    <m/>
    <m/>
    <n v="97"/>
    <x v="92"/>
    <n v="77033"/>
    <m/>
    <m/>
    <m/>
    <m/>
    <m/>
    <m/>
    <m/>
    <m/>
    <m/>
    <m/>
    <m/>
    <m/>
    <m/>
    <m/>
    <x v="12"/>
  </r>
  <r>
    <n v="98"/>
    <n v="5"/>
    <s v="F"/>
    <n v="51081010424"/>
    <n v="510"/>
    <s v="FID"/>
    <s v="Fidelity Investments Inc."/>
    <s v="Fidelity Capital &amp; Income Fund (FAGIX)"/>
    <s v="FCIF"/>
    <m/>
    <n v="11053.96"/>
    <m/>
    <m/>
    <n v="0.75"/>
    <n v="4"/>
    <s v="***"/>
    <m/>
    <s v="D"/>
    <m/>
    <m/>
    <n v="98"/>
    <x v="93"/>
    <n v="10732"/>
    <m/>
    <m/>
    <m/>
    <m/>
    <m/>
    <m/>
    <m/>
    <m/>
    <m/>
    <m/>
    <m/>
    <m/>
    <m/>
    <m/>
    <x v="1"/>
  </r>
  <r>
    <n v="98"/>
    <n v="15"/>
    <s v="F"/>
    <n v="51081014384"/>
    <n v="510"/>
    <s v="SSG"/>
    <s v="State Street Global Advisors"/>
    <s v="State Street Global Equity Fund"/>
    <s v="SSGE"/>
    <m/>
    <n v="88517.263683333338"/>
    <m/>
    <m/>
    <n v="4.833333333333333"/>
    <n v="10.210000000000001"/>
    <s v="****"/>
    <m/>
    <s v="D"/>
    <m/>
    <m/>
    <n v="98"/>
    <x v="93"/>
    <n v="59269"/>
    <m/>
    <m/>
    <m/>
    <m/>
    <m/>
    <m/>
    <m/>
    <m/>
    <m/>
    <m/>
    <m/>
    <m/>
    <m/>
    <m/>
    <x v="1"/>
  </r>
  <r>
    <n v="98"/>
    <n v="11"/>
    <s v="F"/>
    <n v="51081019402"/>
    <n v="510"/>
    <s v="PMC"/>
    <s v="PIMCO"/>
    <s v="PIMCO Global Multi-Asset A"/>
    <s v="PIMCOGMA"/>
    <m/>
    <n v="57962.9568"/>
    <m/>
    <m/>
    <n v="2.1666666666666665"/>
    <n v="1.92"/>
    <s v="**"/>
    <m/>
    <s v="D"/>
    <m/>
    <m/>
    <n v="98"/>
    <x v="93"/>
    <n v="55648"/>
    <m/>
    <m/>
    <m/>
    <m/>
    <m/>
    <m/>
    <m/>
    <m/>
    <m/>
    <m/>
    <m/>
    <m/>
    <m/>
    <m/>
    <x v="1"/>
  </r>
  <r>
    <n v="98"/>
    <n v="12"/>
    <s v="F"/>
    <n v="51081019755"/>
    <n v="510"/>
    <s v="CHS"/>
    <s v="Charles Schwab"/>
    <s v="Schwab Small-Cap Equity Fund"/>
    <s v="SSCE"/>
    <m/>
    <n v="48626.122000000003"/>
    <m/>
    <m/>
    <n v="2.3333333333333335"/>
    <n v="-11.7"/>
    <s v="*"/>
    <m/>
    <s v="D"/>
    <m/>
    <m/>
    <n v="98"/>
    <x v="93"/>
    <n v="66886"/>
    <m/>
    <m/>
    <m/>
    <m/>
    <m/>
    <m/>
    <m/>
    <m/>
    <m/>
    <m/>
    <m/>
    <m/>
    <m/>
    <m/>
    <x v="1"/>
  </r>
  <r>
    <n v="98"/>
    <n v="9"/>
    <s v="F"/>
    <n v="51081016129"/>
    <n v="510"/>
    <s v="JPM"/>
    <s v="JP Morgan"/>
    <s v="JPMorgan Core Bond Fund"/>
    <s v="JPMCB"/>
    <m/>
    <n v="92279.273350000003"/>
    <m/>
    <m/>
    <n v="3.5833333333333335"/>
    <n v="7.77"/>
    <s v="****"/>
    <m/>
    <s v="D"/>
    <m/>
    <m/>
    <n v="98"/>
    <x v="93"/>
    <n v="72182"/>
    <m/>
    <m/>
    <m/>
    <m/>
    <m/>
    <m/>
    <m/>
    <m/>
    <m/>
    <m/>
    <m/>
    <m/>
    <m/>
    <m/>
    <x v="1"/>
  </r>
  <r>
    <n v="99"/>
    <n v="2"/>
    <s v="F"/>
    <n v="51081010417"/>
    <n v="510"/>
    <s v="VGF"/>
    <s v="Vanguard Group"/>
    <s v="Vanguard High Yield Corporate Fund Investor Shares (VWEHX)"/>
    <s v="VHYCFIS"/>
    <m/>
    <n v="37608.070399999997"/>
    <m/>
    <m/>
    <n v="4.5"/>
    <n v="5.74"/>
    <s v="*****"/>
    <m/>
    <s v="A"/>
    <m/>
    <m/>
    <n v="99"/>
    <x v="94"/>
    <n v="29888"/>
    <m/>
    <m/>
    <m/>
    <m/>
    <m/>
    <m/>
    <m/>
    <m/>
    <m/>
    <m/>
    <m/>
    <m/>
    <m/>
    <m/>
    <x v="0"/>
  </r>
  <r>
    <n v="99"/>
    <n v="11"/>
    <s v="F"/>
    <n v="51081013058"/>
    <n v="510"/>
    <s v="PMC"/>
    <s v="PIMCO"/>
    <s v="PIMCO Global Multi-Asset A"/>
    <s v="PIMCOGMA"/>
    <m/>
    <n v="8010.1055999999999"/>
    <m/>
    <m/>
    <n v="1.4166666666666667"/>
    <n v="1.92"/>
    <s v="**"/>
    <m/>
    <s v="A"/>
    <m/>
    <m/>
    <n v="99"/>
    <x v="94"/>
    <n v="7798"/>
    <m/>
    <m/>
    <m/>
    <m/>
    <m/>
    <m/>
    <m/>
    <m/>
    <m/>
    <m/>
    <m/>
    <m/>
    <m/>
    <m/>
    <x v="0"/>
  </r>
  <r>
    <n v="99"/>
    <n v="10"/>
    <s v="F"/>
    <n v="51081015603"/>
    <n v="510"/>
    <s v="PMC"/>
    <s v="PIMCO"/>
    <s v="PIMCO Global Multi-Asset A"/>
    <s v="PIMCOGMA"/>
    <m/>
    <n v="74918.131200000003"/>
    <m/>
    <m/>
    <n v="1.9166666666666667"/>
    <n v="1.92"/>
    <s v="**"/>
    <m/>
    <s v="A"/>
    <m/>
    <m/>
    <n v="99"/>
    <x v="94"/>
    <n v="72259"/>
    <m/>
    <m/>
    <m/>
    <m/>
    <m/>
    <m/>
    <m/>
    <m/>
    <m/>
    <m/>
    <m/>
    <m/>
    <m/>
    <m/>
    <x v="0"/>
  </r>
  <r>
    <n v="99"/>
    <n v="4"/>
    <s v="F"/>
    <n v="51081013513"/>
    <n v="510"/>
    <s v="VGF"/>
    <s v="Vanguard Group"/>
    <s v="Vanguard High Yield Corporate Fund Investor Shares (VWEHX)"/>
    <s v="VHYCFIS"/>
    <m/>
    <n v="4021.6730666666667"/>
    <m/>
    <m/>
    <n v="4.666666666666667"/>
    <n v="5.74"/>
    <s v="*****"/>
    <m/>
    <s v="A"/>
    <m/>
    <m/>
    <n v="99"/>
    <x v="94"/>
    <n v="3172"/>
    <m/>
    <m/>
    <m/>
    <m/>
    <m/>
    <m/>
    <m/>
    <m/>
    <m/>
    <m/>
    <m/>
    <m/>
    <m/>
    <m/>
    <x v="0"/>
  </r>
  <r>
    <n v="100"/>
    <n v="9"/>
    <s v="F"/>
    <n v="51081015581"/>
    <n v="510"/>
    <s v="JPM"/>
    <s v="JP Morgan"/>
    <s v="JPMorgan Core Bond Fund"/>
    <s v="JPMCB"/>
    <m/>
    <n v="84904.532550000004"/>
    <m/>
    <m/>
    <n v="2.4166666666666665"/>
    <n v="7.77"/>
    <s v="****"/>
    <m/>
    <s v="A"/>
    <m/>
    <m/>
    <n v="100"/>
    <x v="95"/>
    <n v="71482"/>
    <m/>
    <m/>
    <m/>
    <m/>
    <m/>
    <m/>
    <m/>
    <m/>
    <m/>
    <m/>
    <m/>
    <m/>
    <m/>
    <m/>
    <x v="0"/>
  </r>
  <r>
    <n v="100"/>
    <n v="7"/>
    <s v="F"/>
    <n v="51081011743"/>
    <n v="510"/>
    <s v="PMC"/>
    <s v="PIMCO"/>
    <s v="PIMCO Global Multi-Asset A"/>
    <s v="PIMCOGMA"/>
    <m/>
    <n v="13068.838400000001"/>
    <m/>
    <m/>
    <n v="1.75"/>
    <n v="1.92"/>
    <s v="**"/>
    <m/>
    <s v="A"/>
    <m/>
    <m/>
    <n v="100"/>
    <x v="95"/>
    <n v="12644"/>
    <m/>
    <m/>
    <m/>
    <m/>
    <m/>
    <m/>
    <m/>
    <m/>
    <m/>
    <m/>
    <m/>
    <m/>
    <m/>
    <m/>
    <x v="0"/>
  </r>
  <r>
    <n v="100"/>
    <n v="8"/>
    <s v="F"/>
    <n v="51081016014"/>
    <n v="510"/>
    <s v="FID"/>
    <s v="Fidelity Investments Inc."/>
    <s v="Fidelity Capital &amp; Income Fund (FAGIX)"/>
    <s v="FCIF"/>
    <m/>
    <n v="77918.013333333336"/>
    <m/>
    <m/>
    <n v="3.1666666666666665"/>
    <n v="4"/>
    <s v="***"/>
    <m/>
    <s v="A"/>
    <m/>
    <m/>
    <n v="100"/>
    <x v="95"/>
    <n v="69158"/>
    <m/>
    <m/>
    <m/>
    <m/>
    <m/>
    <m/>
    <m/>
    <m/>
    <m/>
    <m/>
    <m/>
    <m/>
    <m/>
    <m/>
    <x v="0"/>
  </r>
  <r>
    <n v="101"/>
    <n v="9"/>
    <s v="F"/>
    <n v="51081016922"/>
    <n v="510"/>
    <s v="JPM"/>
    <s v="JP Morgan"/>
    <s v="JPMorgan Core Bond Fund"/>
    <s v="JPMCB"/>
    <m/>
    <n v="60149.876250000001"/>
    <m/>
    <m/>
    <n v="1.75"/>
    <n v="7.77"/>
    <s v="****"/>
    <m/>
    <s v="A"/>
    <m/>
    <m/>
    <n v="101"/>
    <x v="96"/>
    <n v="52950"/>
    <m/>
    <m/>
    <m/>
    <m/>
    <m/>
    <m/>
    <m/>
    <m/>
    <m/>
    <m/>
    <m/>
    <m/>
    <m/>
    <m/>
    <x v="11"/>
  </r>
  <r>
    <n v="101"/>
    <n v="5"/>
    <s v="F"/>
    <n v="51081017616"/>
    <n v="510"/>
    <s v="FID"/>
    <s v="Fidelity Investments Inc."/>
    <s v="Fidelity Capital &amp; Income Fund (FAGIX)"/>
    <s v="FCIF"/>
    <m/>
    <n v="72868.78"/>
    <m/>
    <m/>
    <n v="2.8333333333333335"/>
    <n v="4"/>
    <s v="***"/>
    <m/>
    <s v="A"/>
    <m/>
    <m/>
    <n v="101"/>
    <x v="96"/>
    <n v="65451"/>
    <m/>
    <m/>
    <m/>
    <m/>
    <m/>
    <m/>
    <m/>
    <m/>
    <m/>
    <m/>
    <m/>
    <m/>
    <m/>
    <m/>
    <x v="11"/>
  </r>
  <r>
    <n v="101"/>
    <n v="8"/>
    <s v="F"/>
    <n v="51081014782"/>
    <n v="510"/>
    <s v="FID"/>
    <s v="Fidelity Investments Inc."/>
    <s v="Fidelity Capital &amp; Income Fund (FAGIX)"/>
    <s v="FCIF"/>
    <m/>
    <n v="48839.886666666665"/>
    <m/>
    <m/>
    <n v="1.8333333333333333"/>
    <n v="4"/>
    <s v="***"/>
    <m/>
    <s v="A"/>
    <m/>
    <m/>
    <n v="101"/>
    <x v="96"/>
    <n v="45503"/>
    <m/>
    <m/>
    <m/>
    <m/>
    <m/>
    <m/>
    <m/>
    <m/>
    <m/>
    <m/>
    <m/>
    <m/>
    <m/>
    <m/>
    <x v="11"/>
  </r>
  <r>
    <n v="102"/>
    <n v="7"/>
    <s v="F"/>
    <n v="51081013549"/>
    <n v="510"/>
    <s v="PMC"/>
    <s v="PIMCO"/>
    <s v="PIMCO Global Multi-Asset A"/>
    <s v="PIMCOGMA"/>
    <m/>
    <n v="41534.5216"/>
    <m/>
    <m/>
    <n v="4.25"/>
    <n v="1.92"/>
    <s v="**"/>
    <m/>
    <s v="A"/>
    <m/>
    <m/>
    <n v="102"/>
    <x v="97"/>
    <n v="38401"/>
    <m/>
    <m/>
    <m/>
    <m/>
    <m/>
    <m/>
    <m/>
    <m/>
    <m/>
    <m/>
    <m/>
    <m/>
    <m/>
    <m/>
    <x v="13"/>
  </r>
  <r>
    <n v="102"/>
    <n v="6"/>
    <s v="F"/>
    <n v="51081012381"/>
    <n v="510"/>
    <s v="JPM"/>
    <s v="JP Morgan"/>
    <s v="JPMorgan Core Bond Fund"/>
    <s v="JPMCB"/>
    <m/>
    <n v="89670.517200000002"/>
    <m/>
    <m/>
    <n v="4"/>
    <n v="7.77"/>
    <s v="****"/>
    <m/>
    <s v="A"/>
    <m/>
    <m/>
    <n v="102"/>
    <x v="97"/>
    <n v="68409"/>
    <m/>
    <m/>
    <m/>
    <m/>
    <m/>
    <m/>
    <m/>
    <m/>
    <m/>
    <m/>
    <m/>
    <m/>
    <m/>
    <m/>
    <x v="13"/>
  </r>
  <r>
    <n v="103"/>
    <n v="15"/>
    <s v="F"/>
    <n v="51081017165"/>
    <n v="510"/>
    <s v="SSG"/>
    <s v="State Street Global Advisors"/>
    <s v="State Street Global Equity Fund"/>
    <s v="SSGE"/>
    <m/>
    <n v="24113.657333333333"/>
    <m/>
    <m/>
    <n v="0.33333333333333331"/>
    <n v="10.210000000000001"/>
    <s v="****"/>
    <m/>
    <s v="A"/>
    <m/>
    <m/>
    <n v="103"/>
    <x v="98"/>
    <n v="23320"/>
    <m/>
    <m/>
    <m/>
    <m/>
    <m/>
    <m/>
    <m/>
    <m/>
    <m/>
    <m/>
    <m/>
    <m/>
    <m/>
    <m/>
    <x v="0"/>
  </r>
  <r>
    <n v="103"/>
    <n v="14"/>
    <s v="F"/>
    <n v="51081014208"/>
    <n v="510"/>
    <s v="SSG"/>
    <s v="State Street Global Advisors"/>
    <s v="State Street Global Equity Fund"/>
    <s v="SSGE"/>
    <m/>
    <n v="68699.480475000004"/>
    <m/>
    <m/>
    <n v="0.75"/>
    <n v="10.210000000000001"/>
    <s v="****"/>
    <m/>
    <s v="A"/>
    <m/>
    <m/>
    <n v="103"/>
    <x v="98"/>
    <n v="63813"/>
    <m/>
    <m/>
    <m/>
    <m/>
    <m/>
    <m/>
    <m/>
    <m/>
    <m/>
    <m/>
    <m/>
    <m/>
    <m/>
    <m/>
    <x v="0"/>
  </r>
  <r>
    <n v="103"/>
    <n v="1"/>
    <s v="F"/>
    <n v="51081019051"/>
    <n v="510"/>
    <s v="BRF"/>
    <s v="BlackRock Funds"/>
    <s v="BlackRock High Yield Bond Fund (BHYIX)"/>
    <s v="BRHYBF"/>
    <m/>
    <n v="84372.533333333326"/>
    <m/>
    <m/>
    <n v="1.6666666666666667"/>
    <n v="5.6"/>
    <s v="***"/>
    <m/>
    <s v="A"/>
    <m/>
    <m/>
    <n v="103"/>
    <x v="98"/>
    <n v="77170"/>
    <m/>
    <m/>
    <m/>
    <m/>
    <m/>
    <m/>
    <m/>
    <m/>
    <m/>
    <m/>
    <m/>
    <m/>
    <m/>
    <m/>
    <x v="0"/>
  </r>
  <r>
    <n v="103"/>
    <n v="11"/>
    <s v="F"/>
    <n v="51081015663"/>
    <n v="510"/>
    <s v="PMC"/>
    <s v="PIMCO"/>
    <s v="PIMCO Global Multi-Asset A"/>
    <s v="PIMCOGMA"/>
    <m/>
    <n v="2925.576"/>
    <m/>
    <m/>
    <n v="4.666666666666667"/>
    <n v="1.92"/>
    <s v="**"/>
    <m/>
    <s v="A"/>
    <m/>
    <m/>
    <n v="103"/>
    <x v="98"/>
    <n v="2685"/>
    <m/>
    <m/>
    <m/>
    <m/>
    <m/>
    <m/>
    <m/>
    <m/>
    <m/>
    <m/>
    <m/>
    <m/>
    <m/>
    <m/>
    <x v="0"/>
  </r>
  <r>
    <n v="103"/>
    <n v="7"/>
    <s v="F"/>
    <n v="51081018269"/>
    <n v="510"/>
    <s v="PMC"/>
    <s v="PIMCO"/>
    <s v="PIMCO Global Multi-Asset A"/>
    <s v="PIMCOGMA"/>
    <m/>
    <n v="62042.035199999998"/>
    <m/>
    <m/>
    <n v="3.25"/>
    <n v="1.92"/>
    <s v="**"/>
    <m/>
    <s v="A"/>
    <m/>
    <m/>
    <n v="103"/>
    <x v="98"/>
    <n v="58398"/>
    <m/>
    <m/>
    <m/>
    <m/>
    <m/>
    <m/>
    <m/>
    <m/>
    <m/>
    <m/>
    <m/>
    <m/>
    <m/>
    <m/>
    <x v="0"/>
  </r>
  <r>
    <n v="104"/>
    <n v="2"/>
    <s v="F"/>
    <n v="51081018811"/>
    <n v="510"/>
    <s v="VGF"/>
    <s v="Vanguard Group"/>
    <s v="Vanguard High Yield Corporate Fund Investor Shares (VWEHX)"/>
    <s v="VHYCFIS"/>
    <m/>
    <n v="48193.002"/>
    <m/>
    <m/>
    <n v="5"/>
    <n v="5.74"/>
    <s v="*****"/>
    <m/>
    <s v="A"/>
    <m/>
    <m/>
    <n v="104"/>
    <x v="99"/>
    <n v="37446"/>
    <m/>
    <m/>
    <m/>
    <m/>
    <m/>
    <m/>
    <m/>
    <m/>
    <m/>
    <m/>
    <m/>
    <m/>
    <m/>
    <m/>
    <x v="2"/>
  </r>
  <r>
    <n v="104"/>
    <n v="8"/>
    <s v="F"/>
    <n v="51081016665"/>
    <n v="510"/>
    <s v="FID"/>
    <s v="Fidelity Investments Inc."/>
    <s v="Fidelity Capital &amp; Income Fund (FAGIX)"/>
    <s v="FCIF"/>
    <m/>
    <n v="66725.58666666667"/>
    <m/>
    <m/>
    <n v="2.4166666666666665"/>
    <n v="4"/>
    <s v="***"/>
    <m/>
    <s v="A"/>
    <m/>
    <m/>
    <n v="104"/>
    <x v="99"/>
    <n v="60844"/>
    <m/>
    <m/>
    <m/>
    <m/>
    <m/>
    <m/>
    <m/>
    <m/>
    <m/>
    <m/>
    <m/>
    <m/>
    <m/>
    <m/>
    <x v="2"/>
  </r>
  <r>
    <n v="104"/>
    <n v="2"/>
    <s v="F"/>
    <n v="51081014008"/>
    <n v="510"/>
    <s v="VGF"/>
    <s v="Vanguard Group"/>
    <s v="Vanguard High Yield Corporate Fund Investor Shares (VWEHX)"/>
    <s v="VHYCFIS"/>
    <m/>
    <n v="30298.0344"/>
    <m/>
    <m/>
    <n v="2"/>
    <n v="5.74"/>
    <s v="*****"/>
    <m/>
    <s v="A"/>
    <m/>
    <m/>
    <n v="104"/>
    <x v="99"/>
    <n v="27178"/>
    <m/>
    <m/>
    <m/>
    <m/>
    <m/>
    <m/>
    <m/>
    <m/>
    <m/>
    <m/>
    <m/>
    <m/>
    <m/>
    <m/>
    <x v="2"/>
  </r>
  <r>
    <n v="105"/>
    <n v="12"/>
    <s v="F"/>
    <n v="51081010649"/>
    <n v="510"/>
    <s v="CHS"/>
    <s v="Charles Schwab"/>
    <s v="Schwab Small-Cap Equity Fund"/>
    <s v="SSCE"/>
    <m/>
    <n v="14842.054250000001"/>
    <m/>
    <m/>
    <n v="2.4166666666666665"/>
    <n v="-11.7"/>
    <s v="*"/>
    <m/>
    <s v="C"/>
    <m/>
    <m/>
    <n v="105"/>
    <x v="100"/>
    <n v="20693"/>
    <m/>
    <m/>
    <m/>
    <m/>
    <m/>
    <m/>
    <m/>
    <m/>
    <m/>
    <m/>
    <m/>
    <m/>
    <m/>
    <m/>
    <x v="5"/>
  </r>
  <r>
    <n v="105"/>
    <n v="7"/>
    <s v="F"/>
    <n v="51081018537"/>
    <n v="510"/>
    <s v="PMC"/>
    <s v="PIMCO"/>
    <s v="PIMCO Global Multi-Asset A"/>
    <s v="PIMCOGMA"/>
    <m/>
    <n v="8553.5712000000003"/>
    <m/>
    <m/>
    <n v="3.4166666666666665"/>
    <n v="1.92"/>
    <s v="**"/>
    <m/>
    <s v="C"/>
    <m/>
    <m/>
    <n v="105"/>
    <x v="100"/>
    <n v="8027"/>
    <m/>
    <m/>
    <m/>
    <m/>
    <m/>
    <m/>
    <m/>
    <m/>
    <m/>
    <m/>
    <m/>
    <m/>
    <m/>
    <m/>
    <x v="5"/>
  </r>
  <r>
    <n v="105"/>
    <n v="16"/>
    <s v="F"/>
    <n v="51081012310"/>
    <n v="510"/>
    <s v="AMF"/>
    <s v="American Funds"/>
    <s v="American Funds Tax-Advtg Gr &amp; Inc"/>
    <s v="AFTAG"/>
    <m/>
    <n v="22780.931274999999"/>
    <m/>
    <m/>
    <n v="4.916666666666667"/>
    <n v="3.61"/>
    <s v="**"/>
    <m/>
    <s v="C"/>
    <m/>
    <m/>
    <n v="105"/>
    <x v="100"/>
    <n v="19347"/>
    <m/>
    <m/>
    <m/>
    <m/>
    <m/>
    <m/>
    <m/>
    <m/>
    <m/>
    <m/>
    <m/>
    <m/>
    <m/>
    <m/>
    <x v="5"/>
  </r>
  <r>
    <n v="106"/>
    <n v="3"/>
    <s v="F"/>
    <n v="51081012275"/>
    <n v="510"/>
    <s v="BRF"/>
    <s v="BlackRock Funds"/>
    <s v="BlackRock High Yield Bond Fund (BHYIX)"/>
    <s v="BRHYBF"/>
    <m/>
    <n v="45077.272666666664"/>
    <m/>
    <m/>
    <n v="1.0833333333333333"/>
    <n v="5.6"/>
    <s v="***"/>
    <m/>
    <s v="I"/>
    <m/>
    <m/>
    <n v="106"/>
    <x v="101"/>
    <n v="42499"/>
    <m/>
    <m/>
    <m/>
    <m/>
    <m/>
    <m/>
    <m/>
    <m/>
    <m/>
    <m/>
    <m/>
    <m/>
    <m/>
    <m/>
    <x v="12"/>
  </r>
  <r>
    <n v="106"/>
    <n v="6"/>
    <s v="F"/>
    <n v="51081013702"/>
    <n v="510"/>
    <s v="JPM"/>
    <s v="JP Morgan"/>
    <s v="JPMorgan Core Bond Fund"/>
    <s v="JPMCB"/>
    <m/>
    <n v="59571.154425000001"/>
    <m/>
    <m/>
    <n v="4.416666666666667"/>
    <n v="7.77"/>
    <s v="****"/>
    <m/>
    <s v="I"/>
    <m/>
    <m/>
    <n v="106"/>
    <x v="101"/>
    <n v="44351"/>
    <m/>
    <m/>
    <m/>
    <m/>
    <m/>
    <m/>
    <m/>
    <m/>
    <m/>
    <m/>
    <m/>
    <m/>
    <m/>
    <m/>
    <x v="12"/>
  </r>
  <r>
    <n v="107"/>
    <n v="14"/>
    <s v="F"/>
    <n v="51081018455"/>
    <n v="510"/>
    <s v="SSG"/>
    <s v="State Street Global Advisors"/>
    <s v="State Street Global Equity Fund"/>
    <s v="SSGE"/>
    <m/>
    <n v="40471.115908333333"/>
    <m/>
    <m/>
    <n v="4.416666666666667"/>
    <n v="10.210000000000001"/>
    <s v="****"/>
    <m/>
    <s v="A"/>
    <m/>
    <m/>
    <n v="107"/>
    <x v="102"/>
    <n v="27893"/>
    <m/>
    <m/>
    <m/>
    <m/>
    <m/>
    <m/>
    <m/>
    <m/>
    <m/>
    <m/>
    <m/>
    <m/>
    <m/>
    <m/>
    <x v="7"/>
  </r>
  <r>
    <n v="107"/>
    <n v="12"/>
    <s v="F"/>
    <n v="51081019518"/>
    <n v="510"/>
    <s v="CHS"/>
    <s v="Charles Schwab"/>
    <s v="Schwab Small-Cap Equity Fund"/>
    <s v="SSCE"/>
    <m/>
    <n v="4054.3875000000003"/>
    <m/>
    <m/>
    <n v="4.166666666666667"/>
    <n v="-11.7"/>
    <s v="*"/>
    <m/>
    <s v="A"/>
    <m/>
    <m/>
    <n v="107"/>
    <x v="102"/>
    <n v="7911"/>
    <m/>
    <m/>
    <m/>
    <m/>
    <m/>
    <m/>
    <m/>
    <m/>
    <m/>
    <m/>
    <m/>
    <m/>
    <m/>
    <m/>
    <x v="7"/>
  </r>
  <r>
    <n v="107"/>
    <n v="11"/>
    <s v="F"/>
    <n v="51081019995"/>
    <n v="510"/>
    <s v="PMC"/>
    <s v="PIMCO"/>
    <s v="PIMCO Global Multi-Asset A"/>
    <s v="PIMCOGMA"/>
    <m/>
    <n v="4252.6431999999995"/>
    <m/>
    <m/>
    <n v="4.333333333333333"/>
    <n v="1.92"/>
    <s v="**"/>
    <m/>
    <s v="A"/>
    <m/>
    <m/>
    <n v="107"/>
    <x v="102"/>
    <n v="3926"/>
    <m/>
    <m/>
    <m/>
    <m/>
    <m/>
    <m/>
    <m/>
    <m/>
    <m/>
    <m/>
    <m/>
    <m/>
    <m/>
    <m/>
    <x v="7"/>
  </r>
  <r>
    <n v="108"/>
    <n v="11"/>
    <s v="F"/>
    <n v="51081015024"/>
    <n v="510"/>
    <s v="PMC"/>
    <s v="PIMCO"/>
    <s v="PIMCO Global Multi-Asset A"/>
    <s v="PIMCOGMA"/>
    <m/>
    <n v="67361.958400000003"/>
    <m/>
    <m/>
    <n v="3.8333333333333335"/>
    <n v="1.92"/>
    <s v="**"/>
    <m/>
    <s v="A"/>
    <m/>
    <m/>
    <n v="108"/>
    <x v="103"/>
    <n v="62744"/>
    <m/>
    <m/>
    <m/>
    <m/>
    <m/>
    <m/>
    <m/>
    <m/>
    <m/>
    <m/>
    <m/>
    <m/>
    <m/>
    <m/>
    <x v="6"/>
  </r>
  <r>
    <n v="108"/>
    <n v="1"/>
    <s v="F"/>
    <n v="51081013958"/>
    <n v="510"/>
    <s v="BRF"/>
    <s v="BlackRock Funds"/>
    <s v="BlackRock High Yield Bond Fund (BHYIX)"/>
    <s v="BRHYBF"/>
    <m/>
    <n v="36762.409999999996"/>
    <m/>
    <m/>
    <n v="4.25"/>
    <n v="5.6"/>
    <s v="***"/>
    <m/>
    <s v="A"/>
    <m/>
    <m/>
    <n v="108"/>
    <x v="103"/>
    <n v="29695"/>
    <m/>
    <m/>
    <m/>
    <m/>
    <m/>
    <m/>
    <m/>
    <m/>
    <m/>
    <m/>
    <m/>
    <m/>
    <m/>
    <m/>
    <x v="6"/>
  </r>
  <r>
    <n v="109"/>
    <n v="15"/>
    <s v="F"/>
    <n v="51081018039"/>
    <n v="510"/>
    <s v="SSG"/>
    <s v="State Street Global Advisors"/>
    <s v="State Street Global Equity Fund"/>
    <s v="SSGE"/>
    <m/>
    <n v="46724.647725000003"/>
    <m/>
    <m/>
    <n v="3.5833333333333335"/>
    <n v="10.210000000000001"/>
    <s v="****"/>
    <m/>
    <s v="A"/>
    <m/>
    <m/>
    <n v="109"/>
    <x v="104"/>
    <n v="34209"/>
    <m/>
    <m/>
    <m/>
    <m/>
    <m/>
    <m/>
    <m/>
    <m/>
    <m/>
    <m/>
    <m/>
    <m/>
    <m/>
    <m/>
    <x v="1"/>
  </r>
  <r>
    <n v="109"/>
    <n v="6"/>
    <s v="F"/>
    <n v="51081017728"/>
    <n v="510"/>
    <s v="JPM"/>
    <s v="JP Morgan"/>
    <s v="JPMorgan Core Bond Fund"/>
    <s v="JPMCB"/>
    <m/>
    <n v="50149.691800000001"/>
    <m/>
    <m/>
    <n v="1"/>
    <n v="7.77"/>
    <s v="****"/>
    <m/>
    <s v="A"/>
    <m/>
    <m/>
    <n v="109"/>
    <x v="104"/>
    <n v="46534"/>
    <m/>
    <m/>
    <m/>
    <m/>
    <m/>
    <m/>
    <m/>
    <m/>
    <m/>
    <m/>
    <m/>
    <m/>
    <m/>
    <m/>
    <x v="1"/>
  </r>
  <r>
    <n v="109"/>
    <n v="16"/>
    <s v="F"/>
    <n v="51081018591"/>
    <n v="510"/>
    <s v="AMF"/>
    <s v="American Funds"/>
    <s v="American Funds Tax-Advtg Gr &amp; Inc"/>
    <s v="AFTAG"/>
    <m/>
    <n v="52882.324500000002"/>
    <m/>
    <m/>
    <n v="1.75"/>
    <n v="3.61"/>
    <s v="**"/>
    <m/>
    <s v="A"/>
    <m/>
    <m/>
    <n v="109"/>
    <x v="104"/>
    <n v="49740"/>
    <m/>
    <m/>
    <m/>
    <m/>
    <m/>
    <m/>
    <m/>
    <m/>
    <m/>
    <m/>
    <m/>
    <m/>
    <m/>
    <m/>
    <x v="1"/>
  </r>
  <r>
    <n v="109"/>
    <n v="14"/>
    <s v="F"/>
    <n v="51081011763"/>
    <n v="510"/>
    <s v="SSG"/>
    <s v="State Street Global Advisors"/>
    <s v="State Street Global Equity Fund"/>
    <s v="SSGE"/>
    <m/>
    <n v="45257.78826666667"/>
    <m/>
    <m/>
    <n v="4.333333333333333"/>
    <n v="10.210000000000001"/>
    <s v="****"/>
    <m/>
    <s v="A"/>
    <m/>
    <m/>
    <n v="109"/>
    <x v="104"/>
    <n v="31376"/>
    <m/>
    <m/>
    <m/>
    <m/>
    <m/>
    <m/>
    <m/>
    <m/>
    <m/>
    <m/>
    <m/>
    <m/>
    <m/>
    <m/>
    <x v="1"/>
  </r>
  <r>
    <n v="109"/>
    <n v="8"/>
    <s v="F"/>
    <n v="51081017663"/>
    <n v="510"/>
    <s v="FID"/>
    <s v="Fidelity Investments Inc."/>
    <s v="Fidelity Capital &amp; Income Fund (FAGIX)"/>
    <s v="FCIF"/>
    <m/>
    <n v="84197.75"/>
    <m/>
    <m/>
    <n v="2.0833333333333335"/>
    <n v="4"/>
    <s v="***"/>
    <m/>
    <s v="A"/>
    <m/>
    <m/>
    <n v="109"/>
    <x v="104"/>
    <n v="77721"/>
    <m/>
    <m/>
    <m/>
    <m/>
    <m/>
    <m/>
    <m/>
    <m/>
    <m/>
    <m/>
    <m/>
    <m/>
    <m/>
    <m/>
    <x v="1"/>
  </r>
  <r>
    <n v="109"/>
    <n v="3"/>
    <s v="F"/>
    <n v="51081012202"/>
    <n v="510"/>
    <s v="BRF"/>
    <s v="BlackRock Funds"/>
    <s v="BlackRock High Yield Bond Fund (BHYIX)"/>
    <s v="BRHYBF"/>
    <m/>
    <n v="12278.749333333333"/>
    <m/>
    <m/>
    <n v="4.416666666666667"/>
    <n v="5.6"/>
    <s v="***"/>
    <m/>
    <s v="A"/>
    <m/>
    <m/>
    <n v="109"/>
    <x v="104"/>
    <n v="9844"/>
    <m/>
    <m/>
    <m/>
    <m/>
    <m/>
    <m/>
    <m/>
    <m/>
    <m/>
    <m/>
    <m/>
    <m/>
    <m/>
    <m/>
    <x v="1"/>
  </r>
  <r>
    <n v="110"/>
    <n v="10"/>
    <s v="F"/>
    <n v="51081015015"/>
    <n v="510"/>
    <s v="PMC"/>
    <s v="PIMCO"/>
    <s v="PIMCO Global Multi-Asset A"/>
    <s v="PIMCOGMA"/>
    <m/>
    <n v="72256.08"/>
    <m/>
    <m/>
    <n v="2.0833333333333335"/>
    <n v="1.92"/>
    <s v="**"/>
    <m/>
    <s v="A"/>
    <m/>
    <m/>
    <n v="110"/>
    <x v="105"/>
    <n v="69477"/>
    <m/>
    <m/>
    <m/>
    <m/>
    <m/>
    <m/>
    <m/>
    <m/>
    <m/>
    <m/>
    <m/>
    <m/>
    <m/>
    <m/>
    <x v="7"/>
  </r>
  <r>
    <n v="110"/>
    <n v="3"/>
    <s v="F"/>
    <n v="51081018489"/>
    <n v="510"/>
    <s v="BRF"/>
    <s v="BlackRock Funds"/>
    <s v="BlackRock High Yield Bond Fund (BHYIX)"/>
    <s v="BRHYBF"/>
    <m/>
    <n v="81028.05333333333"/>
    <m/>
    <m/>
    <n v="4.666666666666667"/>
    <n v="5.6"/>
    <s v="***"/>
    <m/>
    <s v="A"/>
    <m/>
    <m/>
    <n v="110"/>
    <x v="105"/>
    <n v="64240"/>
    <m/>
    <m/>
    <m/>
    <m/>
    <m/>
    <m/>
    <m/>
    <m/>
    <m/>
    <m/>
    <m/>
    <m/>
    <m/>
    <m/>
    <x v="7"/>
  </r>
  <r>
    <n v="110"/>
    <n v="5"/>
    <s v="F"/>
    <n v="51081019212"/>
    <n v="510"/>
    <s v="FID"/>
    <s v="Fidelity Investments Inc."/>
    <s v="Fidelity Capital &amp; Income Fund (FAGIX)"/>
    <s v="FCIF"/>
    <m/>
    <n v="28889.283333333333"/>
    <m/>
    <m/>
    <n v="2.9166666666666665"/>
    <n v="4"/>
    <s v="***"/>
    <m/>
    <s v="A"/>
    <m/>
    <m/>
    <n v="110"/>
    <x v="105"/>
    <n v="25871"/>
    <m/>
    <m/>
    <m/>
    <m/>
    <m/>
    <m/>
    <m/>
    <m/>
    <m/>
    <m/>
    <m/>
    <m/>
    <m/>
    <m/>
    <x v="7"/>
  </r>
  <r>
    <n v="111"/>
    <n v="13"/>
    <s v="F"/>
    <n v="51081017575"/>
    <n v="510"/>
    <s v="SSG"/>
    <s v="State Street Global Advisors"/>
    <s v="State Street Global Equity Fund"/>
    <s v="SSGE"/>
    <m/>
    <n v="108744.01376666667"/>
    <m/>
    <m/>
    <n v="3.6666666666666665"/>
    <n v="10.210000000000001"/>
    <s v="****"/>
    <m/>
    <s v="A"/>
    <m/>
    <m/>
    <n v="111"/>
    <x v="106"/>
    <n v="79123"/>
    <m/>
    <m/>
    <m/>
    <m/>
    <m/>
    <m/>
    <m/>
    <m/>
    <m/>
    <m/>
    <m/>
    <m/>
    <m/>
    <m/>
    <x v="1"/>
  </r>
  <r>
    <n v="111"/>
    <n v="14"/>
    <s v="F"/>
    <n v="51081019010"/>
    <n v="510"/>
    <s v="SSG"/>
    <s v="State Street Global Advisors"/>
    <s v="State Street Global Equity Fund"/>
    <s v="SSGE"/>
    <m/>
    <n v="37995.520766666668"/>
    <m/>
    <m/>
    <n v="1.5833333333333333"/>
    <n v="10.210000000000001"/>
    <s v="****"/>
    <m/>
    <s v="A"/>
    <m/>
    <m/>
    <n v="111"/>
    <x v="106"/>
    <n v="32708"/>
    <m/>
    <m/>
    <m/>
    <m/>
    <m/>
    <m/>
    <m/>
    <m/>
    <m/>
    <m/>
    <m/>
    <m/>
    <m/>
    <m/>
    <x v="1"/>
  </r>
  <r>
    <n v="111"/>
    <n v="3"/>
    <s v="F"/>
    <n v="51081010372"/>
    <n v="510"/>
    <s v="BRF"/>
    <s v="BlackRock Funds"/>
    <s v="BlackRock High Yield Bond Fund (BHYIX)"/>
    <s v="BRHYBF"/>
    <m/>
    <n v="42816.597333333331"/>
    <m/>
    <m/>
    <n v="0.33333333333333331"/>
    <n v="5.6"/>
    <s v="***"/>
    <m/>
    <s v="A"/>
    <m/>
    <m/>
    <n v="111"/>
    <x v="106"/>
    <n v="42032"/>
    <m/>
    <m/>
    <m/>
    <m/>
    <m/>
    <m/>
    <m/>
    <m/>
    <m/>
    <m/>
    <m/>
    <m/>
    <m/>
    <m/>
    <x v="1"/>
  </r>
  <r>
    <n v="111"/>
    <n v="10"/>
    <s v="F"/>
    <n v="51081015941"/>
    <n v="510"/>
    <s v="PMC"/>
    <s v="PIMCO"/>
    <s v="PIMCO Global Multi-Asset A"/>
    <s v="PIMCOGMA"/>
    <m/>
    <n v="72717.708799999993"/>
    <m/>
    <m/>
    <n v="1.0833333333333333"/>
    <n v="1.92"/>
    <s v="**"/>
    <m/>
    <s v="A"/>
    <m/>
    <m/>
    <n v="111"/>
    <x v="106"/>
    <n v="71236"/>
    <m/>
    <m/>
    <m/>
    <m/>
    <m/>
    <m/>
    <m/>
    <m/>
    <m/>
    <m/>
    <m/>
    <m/>
    <m/>
    <m/>
    <x v="1"/>
  </r>
  <r>
    <n v="111"/>
    <n v="4"/>
    <s v="F"/>
    <n v="51081017909"/>
    <n v="510"/>
    <s v="VGF"/>
    <s v="Vanguard Group"/>
    <s v="Vanguard High Yield Corporate Fund Investor Shares (VWEHX)"/>
    <s v="VHYCFIS"/>
    <m/>
    <n v="3647.2275"/>
    <m/>
    <m/>
    <n v="2.75"/>
    <n v="5.74"/>
    <s v="*****"/>
    <m/>
    <s v="A"/>
    <m/>
    <m/>
    <n v="111"/>
    <x v="106"/>
    <n v="3150"/>
    <m/>
    <m/>
    <m/>
    <m/>
    <m/>
    <m/>
    <m/>
    <m/>
    <m/>
    <m/>
    <m/>
    <m/>
    <m/>
    <m/>
    <x v="1"/>
  </r>
  <r>
    <n v="111"/>
    <n v="5"/>
    <s v="F"/>
    <n v="51081013378"/>
    <n v="510"/>
    <s v="FID"/>
    <s v="Fidelity Investments Inc."/>
    <s v="Fidelity Capital &amp; Income Fund (FAGIX)"/>
    <s v="FCIF"/>
    <m/>
    <n v="82581.373333333337"/>
    <m/>
    <m/>
    <n v="3.9166666666666665"/>
    <n v="4"/>
    <s v="***"/>
    <m/>
    <s v="A"/>
    <m/>
    <m/>
    <n v="111"/>
    <x v="106"/>
    <n v="71396"/>
    <m/>
    <m/>
    <m/>
    <m/>
    <m/>
    <m/>
    <m/>
    <m/>
    <m/>
    <m/>
    <m/>
    <m/>
    <m/>
    <m/>
    <x v="1"/>
  </r>
  <r>
    <n v="112"/>
    <n v="4"/>
    <s v="F"/>
    <n v="51081011316"/>
    <n v="510"/>
    <s v="VGF"/>
    <s v="Vanguard Group"/>
    <s v="Vanguard High Yield Corporate Fund Investor Shares (VWEHX)"/>
    <s v="VHYCFIS"/>
    <m/>
    <n v="18741.186766666666"/>
    <m/>
    <m/>
    <n v="0.58333333333333337"/>
    <n v="5.74"/>
    <s v="*****"/>
    <m/>
    <s v="C"/>
    <m/>
    <m/>
    <n v="112"/>
    <x v="107"/>
    <n v="18134"/>
    <m/>
    <m/>
    <m/>
    <m/>
    <m/>
    <m/>
    <m/>
    <m/>
    <m/>
    <m/>
    <m/>
    <m/>
    <m/>
    <m/>
    <x v="15"/>
  </r>
  <r>
    <n v="112"/>
    <n v="7"/>
    <s v="F"/>
    <n v="51081010228"/>
    <n v="510"/>
    <s v="PMC"/>
    <s v="PIMCO"/>
    <s v="PIMCO Global Multi-Asset A"/>
    <s v="PIMCOGMA"/>
    <m/>
    <n v="37215.527999999998"/>
    <m/>
    <m/>
    <n v="2.5"/>
    <n v="1.92"/>
    <s v="**"/>
    <m/>
    <s v="C"/>
    <m/>
    <m/>
    <n v="112"/>
    <x v="107"/>
    <n v="35511"/>
    <m/>
    <m/>
    <m/>
    <m/>
    <m/>
    <m/>
    <m/>
    <m/>
    <m/>
    <m/>
    <m/>
    <m/>
    <m/>
    <m/>
    <x v="15"/>
  </r>
  <r>
    <n v="112"/>
    <n v="5"/>
    <s v="F"/>
    <n v="51081012937"/>
    <n v="510"/>
    <s v="FID"/>
    <s v="Fidelity Investments Inc."/>
    <s v="Fidelity Capital &amp; Income Fund (FAGIX)"/>
    <s v="FCIF"/>
    <m/>
    <n v="45118.71"/>
    <m/>
    <m/>
    <n v="4.25"/>
    <n v="4"/>
    <s v="***"/>
    <m/>
    <s v="C"/>
    <m/>
    <m/>
    <n v="112"/>
    <x v="107"/>
    <n v="38563"/>
    <m/>
    <m/>
    <m/>
    <m/>
    <m/>
    <m/>
    <m/>
    <m/>
    <m/>
    <m/>
    <m/>
    <m/>
    <m/>
    <m/>
    <x v="15"/>
  </r>
  <r>
    <n v="112"/>
    <n v="2"/>
    <s v="F"/>
    <n v="51081014354"/>
    <n v="510"/>
    <s v="VGF"/>
    <s v="Vanguard Group"/>
    <s v="Vanguard High Yield Corporate Fund Investor Shares (VWEHX)"/>
    <s v="VHYCFIS"/>
    <m/>
    <n v="82349.363549999995"/>
    <m/>
    <m/>
    <n v="4.75"/>
    <n v="5.74"/>
    <s v="*****"/>
    <m/>
    <s v="C"/>
    <m/>
    <m/>
    <n v="112"/>
    <x v="107"/>
    <n v="64707"/>
    <m/>
    <m/>
    <m/>
    <m/>
    <m/>
    <m/>
    <m/>
    <m/>
    <m/>
    <m/>
    <m/>
    <m/>
    <m/>
    <m/>
    <x v="15"/>
  </r>
  <r>
    <n v="113"/>
    <n v="12"/>
    <s v="F"/>
    <n v="51081015902"/>
    <n v="510"/>
    <s v="CHS"/>
    <s v="Charles Schwab"/>
    <s v="Schwab Small-Cap Equity Fund"/>
    <s v="SSCE"/>
    <m/>
    <n v="33013.74500000001"/>
    <m/>
    <m/>
    <n v="4.333333333333333"/>
    <n v="-11.7"/>
    <s v="*"/>
    <m/>
    <s v="A"/>
    <m/>
    <m/>
    <n v="113"/>
    <x v="108"/>
    <n v="66965"/>
    <m/>
    <m/>
    <m/>
    <m/>
    <m/>
    <m/>
    <m/>
    <m/>
    <m/>
    <m/>
    <m/>
    <m/>
    <m/>
    <m/>
    <x v="9"/>
  </r>
  <r>
    <n v="114"/>
    <n v="11"/>
    <s v="F"/>
    <n v="51081018467"/>
    <n v="510"/>
    <s v="PMC"/>
    <s v="PIMCO"/>
    <s v="PIMCO Global Multi-Asset A"/>
    <s v="PIMCOGMA"/>
    <m/>
    <n v="60408.513599999998"/>
    <m/>
    <m/>
    <n v="4.666666666666667"/>
    <n v="1.92"/>
    <s v="**"/>
    <m/>
    <s v="A"/>
    <m/>
    <m/>
    <n v="114"/>
    <x v="109"/>
    <n v="55441"/>
    <m/>
    <m/>
    <m/>
    <m/>
    <m/>
    <m/>
    <m/>
    <m/>
    <m/>
    <m/>
    <m/>
    <m/>
    <m/>
    <m/>
    <x v="15"/>
  </r>
  <r>
    <n v="114"/>
    <n v="15"/>
    <s v="F"/>
    <n v="51081015952"/>
    <n v="510"/>
    <s v="SSG"/>
    <s v="State Street Global Advisors"/>
    <s v="State Street Global Equity Fund"/>
    <s v="SSGE"/>
    <m/>
    <n v="28904.93"/>
    <m/>
    <m/>
    <n v="4.083333333333333"/>
    <n v="10.210000000000001"/>
    <s v="****"/>
    <m/>
    <s v="A"/>
    <m/>
    <m/>
    <n v="114"/>
    <x v="109"/>
    <n v="20400"/>
    <m/>
    <m/>
    <m/>
    <m/>
    <m/>
    <m/>
    <m/>
    <m/>
    <m/>
    <m/>
    <m/>
    <m/>
    <m/>
    <m/>
    <x v="15"/>
  </r>
  <r>
    <n v="115"/>
    <n v="6"/>
    <s v="F"/>
    <n v="51081011047"/>
    <n v="510"/>
    <s v="JPM"/>
    <s v="JP Morgan"/>
    <s v="JPMorgan Core Bond Fund"/>
    <s v="JPMCB"/>
    <m/>
    <n v="50471.202299999997"/>
    <m/>
    <m/>
    <n v="0.33333333333333331"/>
    <n v="7.77"/>
    <s v="****"/>
    <m/>
    <s v="A"/>
    <m/>
    <m/>
    <n v="115"/>
    <x v="110"/>
    <n v="49197"/>
    <m/>
    <m/>
    <m/>
    <m/>
    <m/>
    <m/>
    <m/>
    <m/>
    <m/>
    <m/>
    <m/>
    <m/>
    <m/>
    <m/>
    <x v="10"/>
  </r>
  <r>
    <n v="115"/>
    <n v="11"/>
    <s v="F"/>
    <n v="51081011010"/>
    <n v="510"/>
    <s v="PMC"/>
    <s v="PIMCO"/>
    <s v="PIMCO Global Multi-Asset A"/>
    <s v="PIMCOGMA"/>
    <m/>
    <n v="11018.0128"/>
    <m/>
    <m/>
    <n v="4.083333333333333"/>
    <n v="1.92"/>
    <s v="**"/>
    <m/>
    <s v="A"/>
    <m/>
    <m/>
    <n v="115"/>
    <x v="110"/>
    <n v="10217"/>
    <m/>
    <m/>
    <m/>
    <m/>
    <m/>
    <m/>
    <m/>
    <m/>
    <m/>
    <m/>
    <m/>
    <m/>
    <m/>
    <m/>
    <x v="10"/>
  </r>
  <r>
    <n v="115"/>
    <n v="6"/>
    <s v="F"/>
    <n v="51081012934"/>
    <n v="510"/>
    <s v="JPM"/>
    <s v="JP Morgan"/>
    <s v="JPMorgan Core Bond Fund"/>
    <s v="JPMCB"/>
    <m/>
    <n v="32488.2012"/>
    <m/>
    <m/>
    <n v="0.33333333333333331"/>
    <n v="7.77"/>
    <s v="****"/>
    <m/>
    <s v="A"/>
    <m/>
    <m/>
    <n v="115"/>
    <x v="110"/>
    <n v="31668"/>
    <m/>
    <m/>
    <m/>
    <m/>
    <m/>
    <m/>
    <m/>
    <m/>
    <m/>
    <m/>
    <m/>
    <m/>
    <m/>
    <m/>
    <x v="10"/>
  </r>
  <r>
    <n v="116"/>
    <n v="5"/>
    <s v="F"/>
    <n v="51081016227"/>
    <n v="510"/>
    <s v="FID"/>
    <s v="Fidelity Investments Inc."/>
    <s v="Fidelity Capital &amp; Income Fund (FAGIX)"/>
    <s v="FCIF"/>
    <m/>
    <n v="53972.94"/>
    <m/>
    <m/>
    <n v="1.75"/>
    <n v="4"/>
    <s v="***"/>
    <m/>
    <s v="I"/>
    <m/>
    <m/>
    <n v="116"/>
    <x v="111"/>
    <n v="50442"/>
    <m/>
    <m/>
    <m/>
    <m/>
    <m/>
    <m/>
    <m/>
    <m/>
    <m/>
    <m/>
    <m/>
    <m/>
    <m/>
    <m/>
    <x v="5"/>
  </r>
  <r>
    <n v="116"/>
    <n v="2"/>
    <s v="F"/>
    <n v="51081013161"/>
    <n v="510"/>
    <s v="VGF"/>
    <s v="Vanguard Group"/>
    <s v="Vanguard High Yield Corporate Fund Investor Shares (VWEHX)"/>
    <s v="VHYCFIS"/>
    <m/>
    <n v="35066.28"/>
    <m/>
    <m/>
    <n v="3.5"/>
    <n v="5.74"/>
    <s v="*****"/>
    <m/>
    <s v="I"/>
    <m/>
    <m/>
    <n v="116"/>
    <x v="111"/>
    <n v="29200"/>
    <m/>
    <m/>
    <m/>
    <m/>
    <m/>
    <m/>
    <m/>
    <m/>
    <m/>
    <m/>
    <m/>
    <m/>
    <m/>
    <m/>
    <x v="5"/>
  </r>
  <r>
    <n v="117"/>
    <n v="11"/>
    <s v="F"/>
    <n v="51081014591"/>
    <n v="510"/>
    <s v="PMC"/>
    <s v="PIMCO"/>
    <s v="PIMCO Global Multi-Asset A"/>
    <s v="PIMCOGMA"/>
    <m/>
    <n v="56747.225599999998"/>
    <m/>
    <m/>
    <n v="4.25"/>
    <n v="1.92"/>
    <s v="**"/>
    <m/>
    <s v="A"/>
    <m/>
    <m/>
    <n v="117"/>
    <x v="112"/>
    <n v="52466"/>
    <m/>
    <m/>
    <m/>
    <m/>
    <m/>
    <m/>
    <m/>
    <m/>
    <m/>
    <m/>
    <m/>
    <m/>
    <m/>
    <m/>
    <x v="5"/>
  </r>
  <r>
    <n v="117"/>
    <n v="14"/>
    <s v="F"/>
    <n v="51081019295"/>
    <n v="510"/>
    <s v="SSG"/>
    <s v="State Street Global Advisors"/>
    <s v="State Street Global Equity Fund"/>
    <s v="SSGE"/>
    <m/>
    <n v="72562.436900000001"/>
    <m/>
    <m/>
    <n v="3.6666666666666665"/>
    <n v="10.210000000000001"/>
    <s v="****"/>
    <m/>
    <s v="A"/>
    <m/>
    <m/>
    <n v="117"/>
    <x v="112"/>
    <n v="52797"/>
    <m/>
    <m/>
    <m/>
    <m/>
    <m/>
    <m/>
    <m/>
    <m/>
    <m/>
    <m/>
    <m/>
    <m/>
    <m/>
    <m/>
    <x v="5"/>
  </r>
  <r>
    <n v="117"/>
    <n v="15"/>
    <s v="F"/>
    <n v="51081018831"/>
    <n v="510"/>
    <s v="SSG"/>
    <s v="State Street Global Advisors"/>
    <s v="State Street Global Equity Fund"/>
    <s v="SSGE"/>
    <m/>
    <n v="9645.5792000000001"/>
    <m/>
    <m/>
    <n v="1"/>
    <n v="10.210000000000001"/>
    <s v="****"/>
    <m/>
    <s v="A"/>
    <m/>
    <m/>
    <n v="117"/>
    <x v="112"/>
    <n v="8752"/>
    <m/>
    <m/>
    <m/>
    <m/>
    <m/>
    <m/>
    <m/>
    <m/>
    <m/>
    <m/>
    <m/>
    <m/>
    <m/>
    <m/>
    <x v="5"/>
  </r>
  <r>
    <n v="117"/>
    <n v="11"/>
    <s v="F"/>
    <n v="51081010022"/>
    <n v="510"/>
    <s v="PMC"/>
    <s v="PIMCO"/>
    <s v="PIMCO Global Multi-Asset A"/>
    <s v="PIMCOGMA"/>
    <m/>
    <n v="77982.732799999998"/>
    <m/>
    <m/>
    <n v="1.5833333333333333"/>
    <n v="1.92"/>
    <s v="**"/>
    <m/>
    <s v="A"/>
    <m/>
    <m/>
    <n v="117"/>
    <x v="112"/>
    <n v="75682"/>
    <m/>
    <m/>
    <m/>
    <m/>
    <m/>
    <m/>
    <m/>
    <m/>
    <m/>
    <m/>
    <m/>
    <m/>
    <m/>
    <m/>
    <x v="5"/>
  </r>
  <r>
    <n v="117"/>
    <n v="9"/>
    <s v="F"/>
    <n v="51081016625"/>
    <n v="510"/>
    <s v="JPM"/>
    <s v="JP Morgan"/>
    <s v="JPMorgan Core Bond Fund"/>
    <s v="JPMCB"/>
    <m/>
    <n v="64361.95175"/>
    <m/>
    <m/>
    <n v="0.5"/>
    <n v="7.77"/>
    <s v="****"/>
    <m/>
    <s v="A"/>
    <m/>
    <m/>
    <n v="117"/>
    <x v="112"/>
    <n v="61955"/>
    <m/>
    <m/>
    <m/>
    <m/>
    <m/>
    <m/>
    <m/>
    <m/>
    <m/>
    <m/>
    <m/>
    <m/>
    <m/>
    <m/>
    <x v="5"/>
  </r>
  <r>
    <n v="117"/>
    <n v="10"/>
    <s v="F"/>
    <n v="51081018715"/>
    <n v="510"/>
    <s v="PMC"/>
    <s v="PIMCO"/>
    <s v="PIMCO Global Multi-Asset A"/>
    <s v="PIMCOGMA"/>
    <m/>
    <n v="42049.267200000002"/>
    <m/>
    <m/>
    <n v="0.91666666666666663"/>
    <n v="1.92"/>
    <s v="**"/>
    <m/>
    <s v="A"/>
    <m/>
    <m/>
    <n v="117"/>
    <x v="112"/>
    <n v="41322"/>
    <m/>
    <m/>
    <m/>
    <m/>
    <m/>
    <m/>
    <m/>
    <m/>
    <m/>
    <m/>
    <m/>
    <m/>
    <m/>
    <m/>
    <x v="5"/>
  </r>
  <r>
    <n v="118"/>
    <n v="11"/>
    <s v="F"/>
    <n v="51081013048"/>
    <n v="510"/>
    <s v="PMC"/>
    <s v="PIMCO"/>
    <s v="PIMCO Global Multi-Asset A"/>
    <s v="PIMCOGMA"/>
    <m/>
    <n v="39880.512000000002"/>
    <m/>
    <m/>
    <n v="0.25"/>
    <n v="1.92"/>
    <s v="**"/>
    <m/>
    <s v="I"/>
    <m/>
    <m/>
    <n v="118"/>
    <x v="113"/>
    <n v="39690"/>
    <m/>
    <m/>
    <m/>
    <m/>
    <m/>
    <m/>
    <m/>
    <m/>
    <m/>
    <m/>
    <m/>
    <m/>
    <m/>
    <m/>
    <x v="12"/>
  </r>
  <r>
    <n v="118"/>
    <n v="3"/>
    <s v="F"/>
    <n v="51081013484"/>
    <n v="510"/>
    <s v="BRF"/>
    <s v="BlackRock Funds"/>
    <s v="BlackRock High Yield Bond Fund (BHYIX)"/>
    <s v="BRHYBF"/>
    <m/>
    <n v="66986.346666666665"/>
    <m/>
    <m/>
    <n v="2.3333333333333335"/>
    <n v="5.6"/>
    <s v="***"/>
    <m/>
    <s v="I"/>
    <m/>
    <m/>
    <n v="118"/>
    <x v="113"/>
    <n v="59245"/>
    <m/>
    <m/>
    <m/>
    <m/>
    <m/>
    <m/>
    <m/>
    <m/>
    <m/>
    <m/>
    <m/>
    <m/>
    <m/>
    <m/>
    <x v="12"/>
  </r>
  <r>
    <n v="119"/>
    <n v="4"/>
    <s v="F"/>
    <n v="51081010698"/>
    <n v="510"/>
    <s v="VGF"/>
    <s v="Vanguard Group"/>
    <s v="Vanguard High Yield Corporate Fund Investor Shares (VWEHX)"/>
    <s v="VHYCFIS"/>
    <m/>
    <n v="3634.2978333333331"/>
    <m/>
    <m/>
    <n v="4.833333333333333"/>
    <n v="5.74"/>
    <s v="*****"/>
    <m/>
    <s v="W"/>
    <m/>
    <m/>
    <n v="119"/>
    <x v="114"/>
    <n v="2845"/>
    <m/>
    <m/>
    <m/>
    <m/>
    <m/>
    <m/>
    <m/>
    <m/>
    <m/>
    <m/>
    <m/>
    <m/>
    <m/>
    <m/>
    <x v="2"/>
  </r>
  <r>
    <n v="119"/>
    <n v="4"/>
    <s v="F"/>
    <n v="51081017849"/>
    <n v="510"/>
    <s v="VGF"/>
    <s v="Vanguard Group"/>
    <s v="Vanguard High Yield Corporate Fund Investor Shares (VWEHX)"/>
    <s v="VHYCFIS"/>
    <m/>
    <n v="92280.645000000004"/>
    <m/>
    <m/>
    <n v="2.75"/>
    <n v="5.74"/>
    <s v="*****"/>
    <m/>
    <s v="W"/>
    <m/>
    <m/>
    <n v="119"/>
    <x v="114"/>
    <n v="79700"/>
    <m/>
    <m/>
    <m/>
    <m/>
    <m/>
    <m/>
    <m/>
    <m/>
    <m/>
    <m/>
    <m/>
    <m/>
    <m/>
    <m/>
    <x v="2"/>
  </r>
  <r>
    <n v="119"/>
    <n v="16"/>
    <s v="F"/>
    <n v="51081012207"/>
    <n v="510"/>
    <s v="AMF"/>
    <s v="American Funds"/>
    <s v="American Funds Tax-Advtg Gr &amp; Inc"/>
    <s v="AFTAG"/>
    <m/>
    <n v="53374.116000000002"/>
    <m/>
    <m/>
    <n v="2"/>
    <n v="3.61"/>
    <s v="**"/>
    <m/>
    <s v="W"/>
    <m/>
    <m/>
    <n v="119"/>
    <x v="114"/>
    <n v="49780"/>
    <m/>
    <m/>
    <m/>
    <m/>
    <m/>
    <m/>
    <m/>
    <m/>
    <m/>
    <m/>
    <m/>
    <m/>
    <m/>
    <m/>
    <x v="2"/>
  </r>
  <r>
    <n v="120"/>
    <n v="2"/>
    <s v="F"/>
    <n v="51081014615"/>
    <n v="510"/>
    <s v="VGF"/>
    <s v="Vanguard Group"/>
    <s v="Vanguard High Yield Corporate Fund Investor Shares (VWEHX)"/>
    <s v="VHYCFIS"/>
    <m/>
    <n v="46277.634899999997"/>
    <m/>
    <m/>
    <n v="1.5"/>
    <n v="5.74"/>
    <s v="*****"/>
    <m/>
    <s v="C"/>
    <m/>
    <m/>
    <n v="120"/>
    <x v="115"/>
    <n v="42609"/>
    <m/>
    <m/>
    <m/>
    <m/>
    <m/>
    <m/>
    <m/>
    <m/>
    <m/>
    <m/>
    <m/>
    <m/>
    <m/>
    <m/>
    <x v="7"/>
  </r>
  <r>
    <n v="120"/>
    <n v="6"/>
    <s v="F"/>
    <n v="51081015838"/>
    <n v="510"/>
    <s v="JPM"/>
    <s v="JP Morgan"/>
    <s v="JPMorgan Core Bond Fund"/>
    <s v="JPMCB"/>
    <m/>
    <n v="100738.45199999999"/>
    <m/>
    <m/>
    <n v="5"/>
    <n v="7.77"/>
    <s v="****"/>
    <m/>
    <s v="C"/>
    <m/>
    <m/>
    <n v="120"/>
    <x v="115"/>
    <n v="72552"/>
    <m/>
    <m/>
    <m/>
    <m/>
    <m/>
    <m/>
    <m/>
    <m/>
    <m/>
    <m/>
    <m/>
    <m/>
    <m/>
    <m/>
    <x v="7"/>
  </r>
  <r>
    <n v="120"/>
    <n v="3"/>
    <s v="F"/>
    <n v="51081011768"/>
    <n v="510"/>
    <s v="BRF"/>
    <s v="BlackRock Funds"/>
    <s v="BlackRock High Yield Bond Fund (BHYIX)"/>
    <s v="BRHYBF"/>
    <m/>
    <n v="6572.7479999999996"/>
    <m/>
    <m/>
    <n v="0.25"/>
    <n v="5.6"/>
    <s v="***"/>
    <m/>
    <s v="C"/>
    <m/>
    <m/>
    <n v="120"/>
    <x v="115"/>
    <n v="6482"/>
    <m/>
    <m/>
    <m/>
    <m/>
    <m/>
    <m/>
    <m/>
    <m/>
    <m/>
    <m/>
    <m/>
    <m/>
    <m/>
    <m/>
    <x v="7"/>
  </r>
  <r>
    <n v="120"/>
    <n v="5"/>
    <s v="F"/>
    <n v="51081010155"/>
    <n v="510"/>
    <s v="FID"/>
    <s v="Fidelity Investments Inc."/>
    <s v="Fidelity Capital &amp; Income Fund (FAGIX)"/>
    <s v="FCIF"/>
    <m/>
    <n v="87122.51"/>
    <m/>
    <m/>
    <n v="2.5833333333333335"/>
    <n v="4"/>
    <s v="***"/>
    <m/>
    <s v="C"/>
    <m/>
    <m/>
    <n v="120"/>
    <x v="115"/>
    <n v="78963"/>
    <m/>
    <m/>
    <m/>
    <m/>
    <m/>
    <m/>
    <m/>
    <m/>
    <m/>
    <m/>
    <m/>
    <m/>
    <m/>
    <m/>
    <x v="7"/>
  </r>
  <r>
    <n v="121"/>
    <n v="10"/>
    <s v="F"/>
    <n v="51081017331"/>
    <n v="510"/>
    <s v="PMC"/>
    <s v="PIMCO"/>
    <s v="PIMCO Global Multi-Asset A"/>
    <s v="PIMCOGMA"/>
    <m/>
    <n v="13073.894399999999"/>
    <m/>
    <m/>
    <n v="3.25"/>
    <n v="1.92"/>
    <s v="**"/>
    <m/>
    <s v="C"/>
    <m/>
    <m/>
    <n v="121"/>
    <x v="116"/>
    <n v="12306"/>
    <m/>
    <m/>
    <m/>
    <m/>
    <m/>
    <m/>
    <m/>
    <m/>
    <m/>
    <m/>
    <m/>
    <m/>
    <m/>
    <m/>
    <x v="3"/>
  </r>
  <r>
    <n v="121"/>
    <n v="16"/>
    <s v="F"/>
    <n v="51081015926"/>
    <n v="510"/>
    <s v="AMF"/>
    <s v="American Funds"/>
    <s v="American Funds Tax-Advtg Gr &amp; Inc"/>
    <s v="AFTAG"/>
    <m/>
    <n v="52526.828333333331"/>
    <m/>
    <m/>
    <n v="3.3333333333333335"/>
    <n v="3.61"/>
    <s v="**"/>
    <m/>
    <s v="C"/>
    <m/>
    <m/>
    <n v="121"/>
    <x v="116"/>
    <n v="46885"/>
    <m/>
    <m/>
    <m/>
    <m/>
    <m/>
    <m/>
    <m/>
    <m/>
    <m/>
    <m/>
    <m/>
    <m/>
    <m/>
    <m/>
    <x v="3"/>
  </r>
  <r>
    <n v="121"/>
    <n v="6"/>
    <s v="F"/>
    <n v="51081011667"/>
    <n v="510"/>
    <s v="JPM"/>
    <s v="JP Morgan"/>
    <s v="JPMorgan Core Bond Fund"/>
    <s v="JPMCB"/>
    <m/>
    <n v="78432.479999999996"/>
    <m/>
    <m/>
    <n v="1.6666666666666667"/>
    <n v="7.77"/>
    <s v="****"/>
    <m/>
    <s v="C"/>
    <m/>
    <m/>
    <n v="121"/>
    <x v="116"/>
    <n v="69440"/>
    <m/>
    <m/>
    <m/>
    <m/>
    <m/>
    <m/>
    <m/>
    <m/>
    <m/>
    <m/>
    <m/>
    <m/>
    <m/>
    <m/>
    <x v="3"/>
  </r>
  <r>
    <n v="121"/>
    <n v="15"/>
    <s v="F"/>
    <n v="51081019739"/>
    <n v="510"/>
    <s v="SSG"/>
    <s v="State Street Global Advisors"/>
    <s v="State Street Global Equity Fund"/>
    <s v="SSGE"/>
    <m/>
    <n v="9023.5295916666673"/>
    <m/>
    <m/>
    <n v="3.0833333333333335"/>
    <n v="10.210000000000001"/>
    <s v="****"/>
    <m/>
    <s v="C"/>
    <m/>
    <m/>
    <n v="121"/>
    <x v="116"/>
    <n v="6863"/>
    <m/>
    <m/>
    <m/>
    <m/>
    <m/>
    <m/>
    <m/>
    <m/>
    <m/>
    <m/>
    <m/>
    <m/>
    <m/>
    <m/>
    <x v="3"/>
  </r>
  <r>
    <n v="121"/>
    <n v="10"/>
    <s v="F"/>
    <n v="51081011331"/>
    <n v="510"/>
    <s v="PMC"/>
    <s v="PIMCO"/>
    <s v="PIMCO Global Multi-Asset A"/>
    <s v="PIMCOGMA"/>
    <m/>
    <n v="3766.9632000000001"/>
    <m/>
    <m/>
    <n v="1"/>
    <n v="1.92"/>
    <s v="**"/>
    <m/>
    <s v="C"/>
    <m/>
    <m/>
    <n v="121"/>
    <x v="116"/>
    <n v="3696"/>
    <m/>
    <m/>
    <m/>
    <m/>
    <m/>
    <m/>
    <m/>
    <m/>
    <m/>
    <m/>
    <m/>
    <m/>
    <m/>
    <m/>
    <x v="3"/>
  </r>
  <r>
    <n v="122"/>
    <n v="16"/>
    <s v="F"/>
    <n v="51081014704"/>
    <n v="510"/>
    <s v="AMF"/>
    <s v="American Funds"/>
    <s v="American Funds Tax-Advtg Gr &amp; Inc"/>
    <s v="AFTAG"/>
    <m/>
    <n v="15637.834575000001"/>
    <m/>
    <m/>
    <n v="1.4166666666666667"/>
    <n v="3.61"/>
    <s v="**"/>
    <m/>
    <s v="C"/>
    <m/>
    <m/>
    <n v="122"/>
    <x v="117"/>
    <n v="14877"/>
    <m/>
    <m/>
    <m/>
    <m/>
    <m/>
    <m/>
    <m/>
    <m/>
    <m/>
    <m/>
    <m/>
    <m/>
    <m/>
    <m/>
    <x v="13"/>
  </r>
  <r>
    <n v="122"/>
    <n v="12"/>
    <s v="F"/>
    <n v="51081017179"/>
    <n v="510"/>
    <s v="CHS"/>
    <s v="Charles Schwab"/>
    <s v="Schwab Small-Cap Equity Fund"/>
    <s v="SSCE"/>
    <m/>
    <n v="35438.514999999999"/>
    <m/>
    <m/>
    <n v="1.6666666666666667"/>
    <n v="-11.7"/>
    <s v="*"/>
    <m/>
    <s v="C"/>
    <m/>
    <m/>
    <n v="122"/>
    <x v="117"/>
    <n v="44023"/>
    <m/>
    <m/>
    <m/>
    <m/>
    <m/>
    <m/>
    <m/>
    <m/>
    <m/>
    <m/>
    <m/>
    <m/>
    <m/>
    <m/>
    <x v="13"/>
  </r>
  <r>
    <n v="122"/>
    <n v="12"/>
    <s v="F"/>
    <n v="51081014154"/>
    <n v="510"/>
    <s v="CHS"/>
    <s v="Charles Schwab"/>
    <s v="Schwab Small-Cap Equity Fund"/>
    <s v="SSCE"/>
    <m/>
    <n v="14452.547"/>
    <m/>
    <m/>
    <n v="1.4166666666666667"/>
    <n v="-11.7"/>
    <s v="*"/>
    <m/>
    <s v="C"/>
    <m/>
    <m/>
    <n v="122"/>
    <x v="117"/>
    <n v="17324"/>
    <m/>
    <m/>
    <m/>
    <m/>
    <m/>
    <m/>
    <m/>
    <m/>
    <m/>
    <m/>
    <m/>
    <m/>
    <m/>
    <m/>
    <x v="13"/>
  </r>
  <r>
    <n v="123"/>
    <n v="4"/>
    <s v="F"/>
    <n v="51081011725"/>
    <n v="510"/>
    <s v="VGF"/>
    <s v="Vanguard Group"/>
    <s v="Vanguard High Yield Corporate Fund Investor Shares (VWEHX)"/>
    <s v="VHYCFIS"/>
    <m/>
    <n v="12128.512500000001"/>
    <m/>
    <m/>
    <n v="4.25"/>
    <n v="5.74"/>
    <s v="*****"/>
    <m/>
    <s v="C"/>
    <m/>
    <m/>
    <n v="123"/>
    <x v="118"/>
    <n v="9750"/>
    <m/>
    <m/>
    <m/>
    <m/>
    <m/>
    <m/>
    <m/>
    <m/>
    <m/>
    <m/>
    <m/>
    <m/>
    <m/>
    <m/>
    <x v="14"/>
  </r>
  <r>
    <n v="123"/>
    <n v="12"/>
    <s v="F"/>
    <n v="51081013881"/>
    <n v="510"/>
    <s v="CHS"/>
    <s v="Charles Schwab"/>
    <s v="Schwab Small-Cap Equity Fund"/>
    <s v="SSCE"/>
    <m/>
    <n v="25535.928"/>
    <m/>
    <m/>
    <n v="3.9166666666666665"/>
    <n v="-11.7"/>
    <s v="*"/>
    <m/>
    <s v="C"/>
    <m/>
    <m/>
    <n v="123"/>
    <x v="118"/>
    <n v="47136"/>
    <m/>
    <m/>
    <m/>
    <m/>
    <m/>
    <m/>
    <m/>
    <m/>
    <m/>
    <m/>
    <m/>
    <m/>
    <m/>
    <m/>
    <x v="14"/>
  </r>
  <r>
    <n v="123"/>
    <n v="7"/>
    <s v="F"/>
    <n v="51081010169"/>
    <n v="510"/>
    <s v="PMC"/>
    <s v="PIMCO"/>
    <s v="PIMCO Global Multi-Asset A"/>
    <s v="PIMCOGMA"/>
    <m/>
    <n v="54189.270400000001"/>
    <m/>
    <m/>
    <n v="0.5"/>
    <n v="1.92"/>
    <s v="**"/>
    <m/>
    <s v="C"/>
    <m/>
    <m/>
    <n v="123"/>
    <x v="118"/>
    <n v="53674"/>
    <m/>
    <m/>
    <m/>
    <m/>
    <m/>
    <m/>
    <m/>
    <m/>
    <m/>
    <m/>
    <m/>
    <m/>
    <m/>
    <m/>
    <x v="14"/>
  </r>
  <r>
    <n v="124"/>
    <n v="1"/>
    <s v="F"/>
    <n v="51081015432"/>
    <n v="510"/>
    <s v="BRF"/>
    <s v="BlackRock Funds"/>
    <s v="BlackRock High Yield Bond Fund (BHYIX)"/>
    <s v="BRHYBF"/>
    <m/>
    <n v="25431.912"/>
    <m/>
    <m/>
    <n v="3.25"/>
    <n v="5.6"/>
    <s v="***"/>
    <m/>
    <s v="D"/>
    <m/>
    <m/>
    <n v="124"/>
    <x v="119"/>
    <n v="21516"/>
    <m/>
    <m/>
    <m/>
    <m/>
    <m/>
    <m/>
    <m/>
    <m/>
    <m/>
    <m/>
    <m/>
    <m/>
    <m/>
    <m/>
    <x v="0"/>
  </r>
  <r>
    <n v="124"/>
    <n v="12"/>
    <s v="F"/>
    <n v="51081010733"/>
    <n v="510"/>
    <s v="CHS"/>
    <s v="Charles Schwab"/>
    <s v="Schwab Small-Cap Equity Fund"/>
    <s v="SSCE"/>
    <m/>
    <n v="9135.8320000000003"/>
    <m/>
    <m/>
    <n v="1.75"/>
    <n v="-11.7"/>
    <s v="*"/>
    <m/>
    <s v="D"/>
    <m/>
    <m/>
    <n v="124"/>
    <x v="119"/>
    <n v="11488"/>
    <m/>
    <m/>
    <m/>
    <m/>
    <m/>
    <m/>
    <m/>
    <m/>
    <m/>
    <m/>
    <m/>
    <m/>
    <m/>
    <m/>
    <x v="0"/>
  </r>
  <r>
    <n v="124"/>
    <n v="10"/>
    <s v="F"/>
    <n v="51081013856"/>
    <n v="510"/>
    <s v="PMC"/>
    <s v="PIMCO"/>
    <s v="PIMCO Global Multi-Asset A"/>
    <s v="PIMCOGMA"/>
    <m/>
    <n v="11646.6944"/>
    <m/>
    <m/>
    <n v="2"/>
    <n v="1.92"/>
    <s v="**"/>
    <m/>
    <s v="D"/>
    <m/>
    <m/>
    <n v="124"/>
    <x v="119"/>
    <n v="11216"/>
    <m/>
    <m/>
    <m/>
    <m/>
    <m/>
    <m/>
    <m/>
    <m/>
    <m/>
    <m/>
    <m/>
    <m/>
    <m/>
    <m/>
    <x v="0"/>
  </r>
  <r>
    <n v="124"/>
    <n v="10"/>
    <s v="F"/>
    <n v="51081011883"/>
    <n v="510"/>
    <s v="PMC"/>
    <s v="PIMCO"/>
    <s v="PIMCO Global Multi-Asset A"/>
    <s v="PIMCOGMA"/>
    <m/>
    <n v="33657.567999999999"/>
    <m/>
    <m/>
    <n v="2.5"/>
    <n v="1.92"/>
    <s v="**"/>
    <m/>
    <s v="D"/>
    <m/>
    <m/>
    <n v="124"/>
    <x v="119"/>
    <n v="32116"/>
    <m/>
    <m/>
    <m/>
    <m/>
    <m/>
    <m/>
    <m/>
    <m/>
    <m/>
    <m/>
    <m/>
    <m/>
    <m/>
    <m/>
    <x v="0"/>
  </r>
  <r>
    <n v="125"/>
    <n v="6"/>
    <s v="F"/>
    <n v="51081014908"/>
    <n v="510"/>
    <s v="JPM"/>
    <s v="JP Morgan"/>
    <s v="JPMorgan Core Bond Fund"/>
    <s v="JPMCB"/>
    <m/>
    <n v="45215.974300000002"/>
    <m/>
    <m/>
    <n v="4.5"/>
    <n v="7.77"/>
    <s v="****"/>
    <m/>
    <s v="A"/>
    <m/>
    <m/>
    <n v="125"/>
    <x v="120"/>
    <n v="33502"/>
    <m/>
    <m/>
    <m/>
    <m/>
    <m/>
    <m/>
    <m/>
    <m/>
    <m/>
    <m/>
    <m/>
    <m/>
    <m/>
    <m/>
    <x v="13"/>
  </r>
  <r>
    <n v="125"/>
    <n v="3"/>
    <s v="F"/>
    <n v="51081011468"/>
    <n v="510"/>
    <s v="BRF"/>
    <s v="BlackRock Funds"/>
    <s v="BlackRock High Yield Bond Fund (BHYIX)"/>
    <s v="BRHYBF"/>
    <m/>
    <n v="46246.822666666667"/>
    <m/>
    <m/>
    <n v="2.5833333333333335"/>
    <n v="5.6"/>
    <s v="***"/>
    <m/>
    <s v="A"/>
    <m/>
    <m/>
    <n v="125"/>
    <x v="120"/>
    <n v="40402"/>
    <m/>
    <m/>
    <m/>
    <m/>
    <m/>
    <m/>
    <m/>
    <m/>
    <m/>
    <m/>
    <m/>
    <m/>
    <m/>
    <m/>
    <x v="13"/>
  </r>
  <r>
    <n v="126"/>
    <n v="10"/>
    <s v="F"/>
    <n v="51081015713"/>
    <n v="510"/>
    <s v="PMC"/>
    <s v="PIMCO"/>
    <s v="PIMCO Global Multi-Asset A"/>
    <s v="PIMCOGMA"/>
    <m/>
    <n v="83883.817599999995"/>
    <m/>
    <m/>
    <n v="4.75"/>
    <n v="1.92"/>
    <s v="**"/>
    <m/>
    <s v="W"/>
    <m/>
    <m/>
    <n v="126"/>
    <x v="121"/>
    <n v="76873"/>
    <m/>
    <m/>
    <m/>
    <m/>
    <m/>
    <m/>
    <m/>
    <m/>
    <m/>
    <m/>
    <m/>
    <m/>
    <m/>
    <m/>
    <x v="8"/>
  </r>
  <r>
    <n v="126"/>
    <n v="8"/>
    <s v="F"/>
    <n v="51081012432"/>
    <n v="510"/>
    <s v="FID"/>
    <s v="Fidelity Investments Inc."/>
    <s v="Fidelity Capital &amp; Income Fund (FAGIX)"/>
    <s v="FCIF"/>
    <m/>
    <n v="29156.166666666668"/>
    <m/>
    <m/>
    <n v="2.9166666666666665"/>
    <n v="4"/>
    <s v="***"/>
    <m/>
    <s v="W"/>
    <m/>
    <m/>
    <n v="126"/>
    <x v="121"/>
    <n v="26110"/>
    <m/>
    <m/>
    <m/>
    <m/>
    <m/>
    <m/>
    <m/>
    <m/>
    <m/>
    <m/>
    <m/>
    <m/>
    <m/>
    <m/>
    <x v="8"/>
  </r>
  <r>
    <n v="126"/>
    <n v="6"/>
    <s v="F"/>
    <n v="51081016206"/>
    <n v="510"/>
    <s v="JPM"/>
    <s v="JP Morgan"/>
    <s v="JPMorgan Core Bond Fund"/>
    <s v="JPMCB"/>
    <m/>
    <n v="54249.596874999996"/>
    <m/>
    <m/>
    <n v="4.75"/>
    <n v="7.77"/>
    <s v="****"/>
    <m/>
    <s v="W"/>
    <m/>
    <m/>
    <n v="126"/>
    <x v="121"/>
    <n v="39625"/>
    <m/>
    <m/>
    <m/>
    <m/>
    <m/>
    <m/>
    <m/>
    <m/>
    <m/>
    <m/>
    <m/>
    <m/>
    <m/>
    <m/>
    <x v="8"/>
  </r>
  <r>
    <n v="126"/>
    <n v="10"/>
    <s v="F"/>
    <n v="51081015909"/>
    <n v="510"/>
    <s v="PMC"/>
    <s v="PIMCO"/>
    <s v="PIMCO Global Multi-Asset A"/>
    <s v="PIMCOGMA"/>
    <m/>
    <n v="39501.094400000002"/>
    <m/>
    <m/>
    <n v="3.25"/>
    <n v="1.92"/>
    <s v="**"/>
    <m/>
    <s v="W"/>
    <m/>
    <m/>
    <n v="126"/>
    <x v="121"/>
    <n v="37181"/>
    <m/>
    <m/>
    <m/>
    <m/>
    <m/>
    <m/>
    <m/>
    <m/>
    <m/>
    <m/>
    <m/>
    <m/>
    <m/>
    <m/>
    <x v="8"/>
  </r>
  <r>
    <n v="127"/>
    <n v="9"/>
    <s v="F"/>
    <n v="51081013334"/>
    <n v="510"/>
    <s v="JPM"/>
    <s v="JP Morgan"/>
    <s v="JPMorgan Core Bond Fund"/>
    <s v="JPMCB"/>
    <m/>
    <n v="24825.398450000001"/>
    <m/>
    <m/>
    <n v="0.5"/>
    <n v="7.77"/>
    <s v="****"/>
    <m/>
    <s v="A"/>
    <m/>
    <m/>
    <n v="127"/>
    <x v="122"/>
    <n v="23897"/>
    <m/>
    <m/>
    <m/>
    <m/>
    <m/>
    <m/>
    <m/>
    <m/>
    <m/>
    <m/>
    <m/>
    <m/>
    <m/>
    <m/>
    <x v="10"/>
  </r>
  <r>
    <n v="127"/>
    <n v="2"/>
    <s v="F"/>
    <n v="51081018445"/>
    <n v="510"/>
    <s v="VGF"/>
    <s v="Vanguard Group"/>
    <s v="Vanguard High Yield Corporate Fund Investor Shares (VWEHX)"/>
    <s v="VHYCFIS"/>
    <m/>
    <n v="17193.377066666668"/>
    <m/>
    <m/>
    <n v="2.6666666666666665"/>
    <n v="5.74"/>
    <s v="*****"/>
    <m/>
    <s v="A"/>
    <m/>
    <m/>
    <n v="127"/>
    <x v="122"/>
    <n v="14911"/>
    <m/>
    <m/>
    <m/>
    <m/>
    <m/>
    <m/>
    <m/>
    <m/>
    <m/>
    <m/>
    <m/>
    <m/>
    <m/>
    <m/>
    <x v="10"/>
  </r>
  <r>
    <n v="127"/>
    <n v="11"/>
    <s v="F"/>
    <n v="51081012681"/>
    <n v="510"/>
    <s v="PMC"/>
    <s v="PIMCO"/>
    <s v="PIMCO Global Multi-Asset A"/>
    <s v="PIMCOGMA"/>
    <m/>
    <n v="23867.763200000001"/>
    <m/>
    <m/>
    <n v="1.3333333333333333"/>
    <n v="1.92"/>
    <s v="**"/>
    <m/>
    <s v="A"/>
    <m/>
    <m/>
    <n v="127"/>
    <x v="122"/>
    <n v="23272"/>
    <m/>
    <m/>
    <m/>
    <m/>
    <m/>
    <m/>
    <m/>
    <m/>
    <m/>
    <m/>
    <m/>
    <m/>
    <m/>
    <m/>
    <x v="10"/>
  </r>
  <r>
    <n v="127"/>
    <n v="10"/>
    <s v="F"/>
    <n v="51081013156"/>
    <n v="510"/>
    <s v="PMC"/>
    <s v="PIMCO"/>
    <s v="PIMCO Global Multi-Asset A"/>
    <s v="PIMCOGMA"/>
    <m/>
    <n v="23367.68"/>
    <m/>
    <m/>
    <n v="2.25"/>
    <n v="1.92"/>
    <s v="**"/>
    <m/>
    <s v="A"/>
    <m/>
    <m/>
    <n v="127"/>
    <x v="122"/>
    <n v="22400"/>
    <m/>
    <m/>
    <m/>
    <m/>
    <m/>
    <m/>
    <m/>
    <m/>
    <m/>
    <m/>
    <m/>
    <m/>
    <m/>
    <m/>
    <x v="10"/>
  </r>
  <r>
    <n v="128"/>
    <n v="15"/>
    <s v="F"/>
    <n v="51081014834"/>
    <n v="510"/>
    <s v="SSG"/>
    <s v="State Street Global Advisors"/>
    <s v="State Street Global Equity Fund"/>
    <s v="SSGE"/>
    <m/>
    <n v="87529.512291666673"/>
    <m/>
    <m/>
    <n v="4.083333333333333"/>
    <n v="10.210000000000001"/>
    <s v="****"/>
    <m/>
    <s v="A"/>
    <m/>
    <m/>
    <n v="128"/>
    <x v="123"/>
    <n v="61775"/>
    <m/>
    <m/>
    <m/>
    <m/>
    <m/>
    <m/>
    <m/>
    <m/>
    <m/>
    <m/>
    <m/>
    <m/>
    <m/>
    <m/>
    <x v="7"/>
  </r>
  <r>
    <n v="128"/>
    <n v="13"/>
    <s v="F"/>
    <n v="51081018567"/>
    <n v="510"/>
    <s v="SSG"/>
    <s v="State Street Global Advisors"/>
    <s v="State Street Global Equity Fund"/>
    <s v="SSGE"/>
    <m/>
    <n v="12538.787250000001"/>
    <m/>
    <m/>
    <n v="2.75"/>
    <n v="10.210000000000001"/>
    <s v="****"/>
    <m/>
    <s v="A"/>
    <m/>
    <m/>
    <n v="128"/>
    <x v="123"/>
    <n v="9790"/>
    <m/>
    <m/>
    <m/>
    <m/>
    <m/>
    <m/>
    <m/>
    <m/>
    <m/>
    <m/>
    <m/>
    <m/>
    <m/>
    <m/>
    <x v="7"/>
  </r>
  <r>
    <n v="128"/>
    <n v="9"/>
    <s v="F"/>
    <n v="51081010677"/>
    <n v="510"/>
    <s v="JPM"/>
    <s v="JP Morgan"/>
    <s v="JPMorgan Core Bond Fund"/>
    <s v="JPMCB"/>
    <m/>
    <n v="25229.768075"/>
    <m/>
    <m/>
    <n v="4.083333333333333"/>
    <n v="7.77"/>
    <s v="****"/>
    <m/>
    <s v="A"/>
    <m/>
    <m/>
    <n v="128"/>
    <x v="123"/>
    <n v="19153"/>
    <m/>
    <m/>
    <m/>
    <m/>
    <m/>
    <m/>
    <m/>
    <m/>
    <m/>
    <m/>
    <m/>
    <m/>
    <m/>
    <m/>
    <x v="7"/>
  </r>
  <r>
    <n v="129"/>
    <n v="12"/>
    <s v="F"/>
    <n v="51081018156"/>
    <n v="510"/>
    <s v="CHS"/>
    <s v="Charles Schwab"/>
    <s v="Schwab Small-Cap Equity Fund"/>
    <s v="SSCE"/>
    <m/>
    <n v="49661.284"/>
    <m/>
    <m/>
    <n v="1.5"/>
    <n v="-11.7"/>
    <s v="*"/>
    <m/>
    <s v="I"/>
    <m/>
    <m/>
    <n v="129"/>
    <x v="124"/>
    <n v="60232"/>
    <m/>
    <m/>
    <m/>
    <m/>
    <m/>
    <m/>
    <m/>
    <m/>
    <m/>
    <m/>
    <m/>
    <m/>
    <m/>
    <m/>
    <x v="11"/>
  </r>
  <r>
    <n v="129"/>
    <n v="1"/>
    <s v="F"/>
    <n v="51081011427"/>
    <n v="510"/>
    <s v="BRF"/>
    <s v="BlackRock Funds"/>
    <s v="BlackRock High Yield Bond Fund (BHYIX)"/>
    <s v="BRHYBF"/>
    <m/>
    <n v="29582.762666666666"/>
    <m/>
    <m/>
    <n v="2.3333333333333335"/>
    <n v="5.6"/>
    <s v="***"/>
    <m/>
    <s v="I"/>
    <m/>
    <m/>
    <n v="129"/>
    <x v="124"/>
    <n v="26164"/>
    <m/>
    <m/>
    <m/>
    <m/>
    <m/>
    <m/>
    <m/>
    <m/>
    <m/>
    <m/>
    <m/>
    <m/>
    <m/>
    <m/>
    <x v="11"/>
  </r>
  <r>
    <n v="130"/>
    <n v="1"/>
    <s v="F"/>
    <n v="51081016519"/>
    <n v="510"/>
    <s v="BRF"/>
    <s v="BlackRock Funds"/>
    <s v="BlackRock High Yield Bond Fund (BHYIX)"/>
    <s v="BRHYBF"/>
    <m/>
    <n v="83258.146666666667"/>
    <m/>
    <m/>
    <n v="0.83333333333333337"/>
    <n v="5.6"/>
    <s v="***"/>
    <m/>
    <s v="A"/>
    <m/>
    <m/>
    <n v="130"/>
    <x v="125"/>
    <n v="79546"/>
    <m/>
    <m/>
    <m/>
    <m/>
    <m/>
    <m/>
    <m/>
    <m/>
    <m/>
    <m/>
    <m/>
    <m/>
    <m/>
    <m/>
    <x v="12"/>
  </r>
  <r>
    <n v="133"/>
    <n v="13"/>
    <s v="F"/>
    <n v="51081014313"/>
    <n v="510"/>
    <s v="SSG"/>
    <s v="State Street Global Advisors"/>
    <s v="State Street Global Equity Fund"/>
    <s v="SSGE"/>
    <m/>
    <n v="80089.199649999995"/>
    <m/>
    <m/>
    <n v="4.916666666666667"/>
    <n v="10.210000000000001"/>
    <s v="****"/>
    <m/>
    <s v="A"/>
    <m/>
    <m/>
    <n v="133"/>
    <x v="126"/>
    <n v="53322"/>
    <m/>
    <m/>
    <m/>
    <m/>
    <m/>
    <m/>
    <m/>
    <m/>
    <m/>
    <m/>
    <m/>
    <m/>
    <m/>
    <m/>
    <x v="0"/>
  </r>
  <r>
    <n v="133"/>
    <n v="12"/>
    <s v="F"/>
    <n v="51081018817"/>
    <n v="510"/>
    <s v="CHS"/>
    <s v="Charles Schwab"/>
    <s v="Schwab Small-Cap Equity Fund"/>
    <s v="SSCE"/>
    <m/>
    <n v="23142.06"/>
    <m/>
    <m/>
    <n v="5"/>
    <n v="-11.7"/>
    <s v="*"/>
    <m/>
    <s v="A"/>
    <m/>
    <m/>
    <n v="133"/>
    <x v="126"/>
    <n v="55764"/>
    <m/>
    <m/>
    <m/>
    <m/>
    <m/>
    <m/>
    <m/>
    <m/>
    <m/>
    <m/>
    <m/>
    <m/>
    <m/>
    <m/>
    <x v="0"/>
  </r>
  <r>
    <n v="133"/>
    <n v="8"/>
    <s v="F"/>
    <n v="51081019902"/>
    <n v="510"/>
    <s v="FID"/>
    <s v="Fidelity Investments Inc."/>
    <s v="Fidelity Capital &amp; Income Fund (FAGIX)"/>
    <s v="FCIF"/>
    <m/>
    <n v="45272.593333333331"/>
    <m/>
    <m/>
    <n v="2.4166666666666665"/>
    <n v="4"/>
    <s v="***"/>
    <m/>
    <s v="A"/>
    <m/>
    <m/>
    <n v="133"/>
    <x v="126"/>
    <n v="41282"/>
    <m/>
    <m/>
    <m/>
    <m/>
    <m/>
    <m/>
    <m/>
    <m/>
    <m/>
    <m/>
    <m/>
    <m/>
    <m/>
    <m/>
    <x v="0"/>
  </r>
  <r>
    <n v="134"/>
    <n v="6"/>
    <s v="F"/>
    <n v="51081011459"/>
    <n v="510"/>
    <s v="JPM"/>
    <s v="JP Morgan"/>
    <s v="JPMorgan Core Bond Fund"/>
    <s v="JPMCB"/>
    <m/>
    <n v="83395.947450000007"/>
    <m/>
    <m/>
    <n v="3.8333333333333335"/>
    <n v="7.77"/>
    <s v="****"/>
    <m/>
    <s v="W"/>
    <m/>
    <m/>
    <n v="134"/>
    <x v="127"/>
    <n v="64257"/>
    <m/>
    <m/>
    <m/>
    <m/>
    <m/>
    <m/>
    <m/>
    <m/>
    <m/>
    <m/>
    <m/>
    <m/>
    <m/>
    <m/>
    <x v="9"/>
  </r>
  <r>
    <n v="134"/>
    <n v="6"/>
    <s v="F"/>
    <n v="51081010091"/>
    <n v="510"/>
    <s v="JPM"/>
    <s v="JP Morgan"/>
    <s v="JPMorgan Core Bond Fund"/>
    <s v="JPMCB"/>
    <m/>
    <n v="23832.334849999999"/>
    <m/>
    <m/>
    <n v="1.0833333333333333"/>
    <n v="7.77"/>
    <s v="****"/>
    <m/>
    <s v="W"/>
    <m/>
    <m/>
    <n v="134"/>
    <x v="127"/>
    <n v="21982"/>
    <m/>
    <m/>
    <m/>
    <m/>
    <m/>
    <m/>
    <m/>
    <m/>
    <m/>
    <m/>
    <m/>
    <m/>
    <m/>
    <m/>
    <x v="9"/>
  </r>
  <r>
    <n v="134"/>
    <n v="12"/>
    <s v="F"/>
    <n v="51081010126"/>
    <n v="510"/>
    <s v="CHS"/>
    <s v="Charles Schwab"/>
    <s v="Schwab Small-Cap Equity Fund"/>
    <s v="SSCE"/>
    <m/>
    <n v="6822.6370000000006"/>
    <m/>
    <m/>
    <n v="3.5"/>
    <n v="-11.7"/>
    <s v="*"/>
    <m/>
    <s v="W"/>
    <m/>
    <m/>
    <n v="134"/>
    <x v="127"/>
    <n v="11554"/>
    <m/>
    <m/>
    <m/>
    <m/>
    <m/>
    <m/>
    <m/>
    <m/>
    <m/>
    <m/>
    <m/>
    <m/>
    <m/>
    <m/>
    <x v="9"/>
  </r>
  <r>
    <n v="135"/>
    <n v="13"/>
    <s v="F"/>
    <n v="51081013007"/>
    <n v="510"/>
    <s v="SSG"/>
    <s v="State Street Global Advisors"/>
    <s v="State Street Global Equity Fund"/>
    <s v="SSGE"/>
    <m/>
    <n v="38983.512224999999"/>
    <m/>
    <m/>
    <n v="2.25"/>
    <n v="10.210000000000001"/>
    <s v="****"/>
    <m/>
    <s v="A"/>
    <m/>
    <m/>
    <n v="135"/>
    <x v="128"/>
    <n v="31701"/>
    <m/>
    <m/>
    <m/>
    <m/>
    <m/>
    <m/>
    <m/>
    <m/>
    <m/>
    <m/>
    <m/>
    <m/>
    <m/>
    <m/>
    <x v="9"/>
  </r>
  <r>
    <n v="135"/>
    <n v="3"/>
    <s v="F"/>
    <n v="51081012877"/>
    <n v="510"/>
    <s v="BRF"/>
    <s v="BlackRock Funds"/>
    <s v="BlackRock High Yield Bond Fund (BHYIX)"/>
    <s v="BRHYBF"/>
    <m/>
    <n v="75579.008000000002"/>
    <m/>
    <m/>
    <n v="1.1666666666666667"/>
    <n v="5.6"/>
    <s v="***"/>
    <m/>
    <s v="A"/>
    <m/>
    <m/>
    <n v="135"/>
    <x v="128"/>
    <n v="70944"/>
    <m/>
    <m/>
    <m/>
    <m/>
    <m/>
    <m/>
    <m/>
    <m/>
    <m/>
    <m/>
    <m/>
    <m/>
    <m/>
    <m/>
    <x v="9"/>
  </r>
  <r>
    <n v="136"/>
    <n v="13"/>
    <s v="F"/>
    <n v="51081012396"/>
    <n v="510"/>
    <s v="SSG"/>
    <s v="State Street Global Advisors"/>
    <s v="State Street Global Equity Fund"/>
    <s v="SSGE"/>
    <m/>
    <n v="18614.130641666667"/>
    <m/>
    <m/>
    <n v="4.416666666666667"/>
    <n v="10.210000000000001"/>
    <s v="****"/>
    <m/>
    <s v="A"/>
    <m/>
    <m/>
    <n v="136"/>
    <x v="129"/>
    <n v="12829"/>
    <m/>
    <m/>
    <m/>
    <m/>
    <m/>
    <m/>
    <m/>
    <m/>
    <m/>
    <m/>
    <m/>
    <m/>
    <m/>
    <m/>
    <x v="13"/>
  </r>
  <r>
    <n v="136"/>
    <n v="6"/>
    <s v="F"/>
    <n v="51081019917"/>
    <n v="510"/>
    <s v="JPM"/>
    <s v="JP Morgan"/>
    <s v="JPMorgan Core Bond Fund"/>
    <s v="JPMCB"/>
    <m/>
    <n v="51336.205275"/>
    <m/>
    <m/>
    <n v="4.75"/>
    <n v="7.77"/>
    <s v="****"/>
    <m/>
    <s v="A"/>
    <m/>
    <m/>
    <n v="136"/>
    <x v="129"/>
    <n v="37497"/>
    <m/>
    <m/>
    <m/>
    <m/>
    <m/>
    <m/>
    <m/>
    <m/>
    <m/>
    <m/>
    <m/>
    <m/>
    <m/>
    <m/>
    <x v="13"/>
  </r>
  <r>
    <n v="136"/>
    <n v="5"/>
    <s v="F"/>
    <n v="51081017482"/>
    <n v="510"/>
    <s v="FID"/>
    <s v="Fidelity Investments Inc."/>
    <s v="Fidelity Capital &amp; Income Fund (FAGIX)"/>
    <s v="FCIF"/>
    <m/>
    <n v="24320.34"/>
    <m/>
    <m/>
    <n v="3.8333333333333335"/>
    <n v="4"/>
    <s v="***"/>
    <m/>
    <s v="A"/>
    <m/>
    <m/>
    <n v="136"/>
    <x v="129"/>
    <n v="21087"/>
    <m/>
    <m/>
    <m/>
    <m/>
    <m/>
    <m/>
    <m/>
    <m/>
    <m/>
    <m/>
    <m/>
    <m/>
    <m/>
    <m/>
    <x v="13"/>
  </r>
  <r>
    <n v="137"/>
    <n v="9"/>
    <s v="F"/>
    <n v="51081011222"/>
    <n v="510"/>
    <s v="JPM"/>
    <s v="JP Morgan"/>
    <s v="JPMorgan Core Bond Fund"/>
    <s v="JPMCB"/>
    <m/>
    <n v="10983.874075"/>
    <m/>
    <m/>
    <n v="3.0833333333333335"/>
    <n v="7.77"/>
    <s v="****"/>
    <m/>
    <s v="A"/>
    <m/>
    <m/>
    <n v="137"/>
    <x v="130"/>
    <n v="8861"/>
    <m/>
    <m/>
    <m/>
    <m/>
    <m/>
    <m/>
    <m/>
    <m/>
    <m/>
    <m/>
    <m/>
    <m/>
    <m/>
    <m/>
    <x v="10"/>
  </r>
  <r>
    <n v="137"/>
    <n v="1"/>
    <s v="F"/>
    <n v="51081013283"/>
    <n v="510"/>
    <s v="BRF"/>
    <s v="BlackRock Funds"/>
    <s v="BlackRock High Yield Bond Fund (BHYIX)"/>
    <s v="BRHYBF"/>
    <m/>
    <n v="2658.1333333333332"/>
    <m/>
    <m/>
    <n v="3.3333333333333335"/>
    <n v="5.6"/>
    <s v="***"/>
    <m/>
    <s v="A"/>
    <m/>
    <m/>
    <n v="137"/>
    <x v="130"/>
    <n v="2240"/>
    <m/>
    <m/>
    <m/>
    <m/>
    <m/>
    <m/>
    <m/>
    <m/>
    <m/>
    <m/>
    <m/>
    <m/>
    <m/>
    <m/>
    <x v="10"/>
  </r>
  <r>
    <n v="137"/>
    <n v="11"/>
    <s v="F"/>
    <n v="51081012436"/>
    <n v="510"/>
    <s v="PMC"/>
    <s v="PIMCO"/>
    <s v="PIMCO Global Multi-Asset A"/>
    <s v="PIMCOGMA"/>
    <m/>
    <n v="62223.667199999996"/>
    <m/>
    <m/>
    <n v="1.4166666666666667"/>
    <n v="1.92"/>
    <s v="**"/>
    <m/>
    <s v="A"/>
    <m/>
    <m/>
    <n v="137"/>
    <x v="130"/>
    <n v="60576"/>
    <m/>
    <m/>
    <m/>
    <m/>
    <m/>
    <m/>
    <m/>
    <m/>
    <m/>
    <m/>
    <m/>
    <m/>
    <m/>
    <m/>
    <x v="10"/>
  </r>
  <r>
    <n v="138"/>
    <n v="13"/>
    <s v="F"/>
    <n v="51081010054"/>
    <n v="510"/>
    <s v="SSG"/>
    <s v="State Street Global Advisors"/>
    <s v="State Street Global Equity Fund"/>
    <s v="SSGE"/>
    <m/>
    <n v="75058.024000000005"/>
    <m/>
    <m/>
    <n v="1.75"/>
    <n v="10.210000000000001"/>
    <s v="****"/>
    <m/>
    <s v="A"/>
    <m/>
    <m/>
    <n v="138"/>
    <x v="131"/>
    <n v="63680"/>
    <m/>
    <m/>
    <m/>
    <m/>
    <m/>
    <m/>
    <m/>
    <m/>
    <m/>
    <m/>
    <m/>
    <m/>
    <m/>
    <m/>
    <x v="10"/>
  </r>
  <r>
    <n v="138"/>
    <n v="6"/>
    <s v="F"/>
    <n v="51081018153"/>
    <n v="510"/>
    <s v="JPM"/>
    <s v="JP Morgan"/>
    <s v="JPMorgan Core Bond Fund"/>
    <s v="JPMCB"/>
    <m/>
    <n v="14544.485000000001"/>
    <m/>
    <m/>
    <n v="0.83333333333333337"/>
    <n v="7.77"/>
    <s v="****"/>
    <m/>
    <s v="A"/>
    <m/>
    <m/>
    <n v="138"/>
    <x v="131"/>
    <n v="13660"/>
    <m/>
    <m/>
    <m/>
    <m/>
    <m/>
    <m/>
    <m/>
    <m/>
    <m/>
    <m/>
    <m/>
    <m/>
    <m/>
    <m/>
    <x v="10"/>
  </r>
  <r>
    <n v="138"/>
    <n v="11"/>
    <s v="F"/>
    <n v="51081010533"/>
    <n v="510"/>
    <s v="PMC"/>
    <s v="PIMCO"/>
    <s v="PIMCO Global Multi-Asset A"/>
    <s v="PIMCOGMA"/>
    <m/>
    <n v="42330.96"/>
    <m/>
    <m/>
    <n v="0.41666666666666669"/>
    <n v="1.92"/>
    <s v="**"/>
    <m/>
    <s v="A"/>
    <m/>
    <m/>
    <n v="138"/>
    <x v="131"/>
    <n v="41995"/>
    <m/>
    <m/>
    <m/>
    <m/>
    <m/>
    <m/>
    <m/>
    <m/>
    <m/>
    <m/>
    <m/>
    <m/>
    <m/>
    <m/>
    <x v="10"/>
  </r>
  <r>
    <n v="138"/>
    <n v="11"/>
    <s v="F"/>
    <n v="51081014937"/>
    <n v="510"/>
    <s v="PMC"/>
    <s v="PIMCO"/>
    <s v="PIMCO Global Multi-Asset A"/>
    <s v="PIMCOGMA"/>
    <m/>
    <n v="59678.486400000002"/>
    <m/>
    <m/>
    <n v="3.1666666666666665"/>
    <n v="1.92"/>
    <s v="**"/>
    <m/>
    <s v="A"/>
    <m/>
    <m/>
    <n v="138"/>
    <x v="131"/>
    <n v="56258"/>
    <m/>
    <m/>
    <m/>
    <m/>
    <m/>
    <m/>
    <m/>
    <m/>
    <m/>
    <m/>
    <m/>
    <m/>
    <m/>
    <m/>
    <x v="10"/>
  </r>
  <r>
    <n v="138"/>
    <n v="4"/>
    <s v="F"/>
    <n v="51081012903"/>
    <n v="510"/>
    <s v="VGF"/>
    <s v="Vanguard Group"/>
    <s v="Vanguard High Yield Corporate Fund Investor Shares (VWEHX)"/>
    <s v="VHYCFIS"/>
    <m/>
    <n v="10400.5864"/>
    <m/>
    <m/>
    <n v="1"/>
    <n v="5.74"/>
    <s v="*****"/>
    <m/>
    <s v="A"/>
    <m/>
    <m/>
    <n v="138"/>
    <x v="131"/>
    <n v="9836"/>
    <m/>
    <m/>
    <m/>
    <m/>
    <m/>
    <m/>
    <m/>
    <m/>
    <m/>
    <m/>
    <m/>
    <m/>
    <m/>
    <m/>
    <x v="10"/>
  </r>
  <r>
    <n v="139"/>
    <n v="3"/>
    <s v="F"/>
    <n v="51081012976"/>
    <n v="510"/>
    <s v="BRF"/>
    <s v="BlackRock Funds"/>
    <s v="BlackRock High Yield Bond Fund (BHYIX)"/>
    <s v="BRHYBF"/>
    <m/>
    <n v="33003.983999999997"/>
    <m/>
    <m/>
    <n v="4.333333333333333"/>
    <n v="5.6"/>
    <s v="***"/>
    <m/>
    <s v="A"/>
    <m/>
    <m/>
    <n v="139"/>
    <x v="132"/>
    <n v="26559"/>
    <m/>
    <m/>
    <m/>
    <m/>
    <m/>
    <m/>
    <m/>
    <m/>
    <m/>
    <m/>
    <m/>
    <m/>
    <m/>
    <m/>
    <x v="13"/>
  </r>
  <r>
    <n v="140"/>
    <n v="9"/>
    <s v="F"/>
    <n v="51081018997"/>
    <n v="510"/>
    <s v="JPM"/>
    <s v="JP Morgan"/>
    <s v="JPMorgan Core Bond Fund"/>
    <s v="JPMCB"/>
    <m/>
    <n v="28512.132750000001"/>
    <m/>
    <m/>
    <n v="0.41666666666666669"/>
    <n v="7.77"/>
    <s v="****"/>
    <m/>
    <s v="A"/>
    <m/>
    <m/>
    <n v="140"/>
    <x v="133"/>
    <n v="27618"/>
    <m/>
    <m/>
    <m/>
    <m/>
    <m/>
    <m/>
    <m/>
    <m/>
    <m/>
    <m/>
    <m/>
    <m/>
    <m/>
    <m/>
    <x v="3"/>
  </r>
  <r>
    <n v="140"/>
    <n v="11"/>
    <s v="F"/>
    <n v="51081010794"/>
    <n v="510"/>
    <s v="PMC"/>
    <s v="PIMCO"/>
    <s v="PIMCO Global Multi-Asset A"/>
    <s v="PIMCOGMA"/>
    <m/>
    <n v="66906.134399999995"/>
    <m/>
    <m/>
    <n v="2.1666666666666665"/>
    <n v="1.92"/>
    <s v="**"/>
    <m/>
    <s v="A"/>
    <m/>
    <m/>
    <n v="140"/>
    <x v="133"/>
    <n v="64234"/>
    <m/>
    <m/>
    <m/>
    <m/>
    <m/>
    <m/>
    <m/>
    <m/>
    <m/>
    <m/>
    <m/>
    <m/>
    <m/>
    <m/>
    <x v="3"/>
  </r>
  <r>
    <n v="140"/>
    <n v="16"/>
    <s v="F"/>
    <n v="51081015761"/>
    <n v="510"/>
    <s v="AMF"/>
    <s v="American Funds"/>
    <s v="American Funds Tax-Advtg Gr &amp; Inc"/>
    <s v="AFTAG"/>
    <m/>
    <n v="44862.102599999998"/>
    <m/>
    <m/>
    <n v="3.6666666666666665"/>
    <n v="3.61"/>
    <s v="**"/>
    <m/>
    <s v="A"/>
    <m/>
    <m/>
    <n v="140"/>
    <x v="133"/>
    <n v="39618"/>
    <m/>
    <m/>
    <m/>
    <m/>
    <m/>
    <m/>
    <m/>
    <m/>
    <m/>
    <m/>
    <m/>
    <m/>
    <m/>
    <m/>
    <x v="3"/>
  </r>
  <r>
    <n v="140"/>
    <n v="3"/>
    <s v="F"/>
    <n v="51081017295"/>
    <n v="510"/>
    <s v="BRF"/>
    <s v="BlackRock Funds"/>
    <s v="BlackRock High Yield Bond Fund (BHYIX)"/>
    <s v="BRHYBF"/>
    <m/>
    <n v="13529.49"/>
    <m/>
    <m/>
    <n v="0.41666666666666669"/>
    <n v="5.6"/>
    <s v="***"/>
    <m/>
    <s v="A"/>
    <m/>
    <m/>
    <n v="140"/>
    <x v="133"/>
    <n v="13221"/>
    <m/>
    <m/>
    <m/>
    <m/>
    <m/>
    <m/>
    <m/>
    <m/>
    <m/>
    <m/>
    <m/>
    <m/>
    <m/>
    <m/>
    <x v="3"/>
  </r>
  <r>
    <n v="141"/>
    <n v="10"/>
    <s v="F"/>
    <n v="51081012021"/>
    <n v="510"/>
    <s v="PMC"/>
    <s v="PIMCO"/>
    <s v="PIMCO Global Multi-Asset A"/>
    <s v="PIMCOGMA"/>
    <m/>
    <n v="16874.454399999999"/>
    <m/>
    <m/>
    <n v="0.5"/>
    <n v="1.92"/>
    <s v="**"/>
    <m/>
    <s v="I"/>
    <m/>
    <m/>
    <n v="141"/>
    <x v="134"/>
    <n v="16714"/>
    <m/>
    <m/>
    <m/>
    <m/>
    <m/>
    <m/>
    <m/>
    <m/>
    <m/>
    <m/>
    <m/>
    <m/>
    <m/>
    <m/>
    <x v="0"/>
  </r>
  <r>
    <n v="141"/>
    <n v="3"/>
    <s v="F"/>
    <n v="51081014656"/>
    <n v="510"/>
    <s v="BRF"/>
    <s v="BlackRock Funds"/>
    <s v="BlackRock High Yield Bond Fund (BHYIX)"/>
    <s v="BRHYBF"/>
    <m/>
    <n v="43589.157333333336"/>
    <m/>
    <m/>
    <n v="4.666666666666667"/>
    <n v="5.6"/>
    <s v="***"/>
    <m/>
    <s v="I"/>
    <m/>
    <m/>
    <n v="141"/>
    <x v="134"/>
    <n v="34558"/>
    <m/>
    <m/>
    <m/>
    <m/>
    <m/>
    <m/>
    <m/>
    <m/>
    <m/>
    <m/>
    <m/>
    <m/>
    <m/>
    <m/>
    <x v="0"/>
  </r>
  <r>
    <n v="142"/>
    <n v="13"/>
    <s v="F"/>
    <n v="51081016823"/>
    <n v="510"/>
    <s v="SSG"/>
    <s v="State Street Global Advisors"/>
    <s v="State Street Global Equity Fund"/>
    <s v="SSGE"/>
    <m/>
    <n v="6126.3805000000002"/>
    <m/>
    <m/>
    <n v="0.83333333333333337"/>
    <n v="10.210000000000001"/>
    <s v="****"/>
    <m/>
    <s v="A"/>
    <m/>
    <m/>
    <n v="142"/>
    <x v="135"/>
    <n v="5646"/>
    <m/>
    <m/>
    <m/>
    <m/>
    <m/>
    <m/>
    <m/>
    <m/>
    <m/>
    <m/>
    <m/>
    <m/>
    <m/>
    <m/>
    <x v="15"/>
  </r>
  <r>
    <n v="142"/>
    <n v="8"/>
    <s v="F"/>
    <n v="51081018538"/>
    <n v="510"/>
    <s v="FID"/>
    <s v="Fidelity Investments Inc."/>
    <s v="Fidelity Capital &amp; Income Fund (FAGIX)"/>
    <s v="FCIF"/>
    <m/>
    <n v="88228"/>
    <m/>
    <m/>
    <n v="4.166666666666667"/>
    <n v="4"/>
    <s v="***"/>
    <m/>
    <s v="A"/>
    <m/>
    <m/>
    <n v="142"/>
    <x v="135"/>
    <n v="75624"/>
    <m/>
    <m/>
    <m/>
    <m/>
    <m/>
    <m/>
    <m/>
    <m/>
    <m/>
    <m/>
    <m/>
    <m/>
    <m/>
    <m/>
    <x v="15"/>
  </r>
  <r>
    <n v="143"/>
    <n v="13"/>
    <s v="F"/>
    <n v="51081015744"/>
    <n v="510"/>
    <s v="SSG"/>
    <s v="State Street Global Advisors"/>
    <s v="State Street Global Equity Fund"/>
    <s v="SSGE"/>
    <m/>
    <n v="66330.883641666675"/>
    <m/>
    <m/>
    <n v="2.5833333333333335"/>
    <n v="10.210000000000001"/>
    <s v="****"/>
    <m/>
    <s v="I"/>
    <m/>
    <m/>
    <n v="143"/>
    <x v="136"/>
    <n v="52487"/>
    <m/>
    <m/>
    <m/>
    <m/>
    <m/>
    <m/>
    <m/>
    <m/>
    <m/>
    <m/>
    <m/>
    <m/>
    <m/>
    <m/>
    <x v="1"/>
  </r>
  <r>
    <n v="143"/>
    <n v="16"/>
    <s v="F"/>
    <n v="51081015354"/>
    <n v="510"/>
    <s v="AMF"/>
    <s v="American Funds"/>
    <s v="American Funds Tax-Advtg Gr &amp; Inc"/>
    <s v="AFTAG"/>
    <m/>
    <n v="62132.914666666664"/>
    <m/>
    <m/>
    <n v="4.583333333333333"/>
    <n v="3.61"/>
    <s v="**"/>
    <m/>
    <s v="I"/>
    <m/>
    <m/>
    <n v="143"/>
    <x v="136"/>
    <n v="53312"/>
    <m/>
    <m/>
    <m/>
    <m/>
    <m/>
    <m/>
    <m/>
    <m/>
    <m/>
    <m/>
    <m/>
    <m/>
    <m/>
    <m/>
    <x v="1"/>
  </r>
  <r>
    <n v="143"/>
    <n v="2"/>
    <s v="F"/>
    <n v="51081019594"/>
    <n v="510"/>
    <s v="VGF"/>
    <s v="Vanguard Group"/>
    <s v="Vanguard High Yield Corporate Fund Investor Shares (VWEHX)"/>
    <s v="VHYCFIS"/>
    <m/>
    <n v="24511.124216666667"/>
    <m/>
    <m/>
    <n v="0.58333333333333337"/>
    <n v="5.74"/>
    <s v="*****"/>
    <m/>
    <s v="I"/>
    <m/>
    <m/>
    <n v="143"/>
    <x v="136"/>
    <n v="23717"/>
    <m/>
    <m/>
    <m/>
    <m/>
    <m/>
    <m/>
    <m/>
    <m/>
    <m/>
    <m/>
    <m/>
    <m/>
    <m/>
    <m/>
    <x v="1"/>
  </r>
  <r>
    <n v="143"/>
    <n v="9"/>
    <s v="F"/>
    <n v="51081015265"/>
    <n v="510"/>
    <s v="JPM"/>
    <s v="JP Morgan"/>
    <s v="JPMorgan Core Bond Fund"/>
    <s v="JPMCB"/>
    <m/>
    <n v="24772.439449999998"/>
    <m/>
    <m/>
    <n v="3.25"/>
    <n v="7.77"/>
    <s v="****"/>
    <m/>
    <s v="I"/>
    <m/>
    <m/>
    <n v="143"/>
    <x v="136"/>
    <n v="19778"/>
    <m/>
    <m/>
    <m/>
    <m/>
    <m/>
    <m/>
    <m/>
    <m/>
    <m/>
    <m/>
    <m/>
    <m/>
    <m/>
    <m/>
    <x v="1"/>
  </r>
  <r>
    <n v="143"/>
    <n v="16"/>
    <s v="F"/>
    <n v="51081015698"/>
    <n v="510"/>
    <s v="AMF"/>
    <s v="American Funds"/>
    <s v="American Funds Tax-Advtg Gr &amp; Inc"/>
    <s v="AFTAG"/>
    <m/>
    <n v="26227.035725000002"/>
    <m/>
    <m/>
    <n v="1.4166666666666667"/>
    <n v="3.61"/>
    <s v="**"/>
    <m/>
    <s v="I"/>
    <m/>
    <m/>
    <n v="143"/>
    <x v="136"/>
    <n v="24951"/>
    <m/>
    <m/>
    <m/>
    <m/>
    <m/>
    <m/>
    <m/>
    <m/>
    <m/>
    <m/>
    <m/>
    <m/>
    <m/>
    <m/>
    <x v="1"/>
  </r>
  <r>
    <n v="143"/>
    <n v="15"/>
    <s v="F"/>
    <n v="51081019694"/>
    <n v="510"/>
    <s v="SSG"/>
    <s v="State Street Global Advisors"/>
    <s v="State Street Global Equity Fund"/>
    <s v="SSGE"/>
    <m/>
    <n v="37158.429291666667"/>
    <m/>
    <m/>
    <n v="4.583333333333333"/>
    <n v="10.210000000000001"/>
    <s v="****"/>
    <m/>
    <s v="I"/>
    <m/>
    <m/>
    <n v="143"/>
    <x v="136"/>
    <n v="25313"/>
    <m/>
    <m/>
    <m/>
    <m/>
    <m/>
    <m/>
    <m/>
    <m/>
    <m/>
    <m/>
    <m/>
    <m/>
    <m/>
    <m/>
    <x v="1"/>
  </r>
  <r>
    <n v="143"/>
    <n v="13"/>
    <s v="F"/>
    <n v="51081011605"/>
    <n v="510"/>
    <s v="SSG"/>
    <s v="State Street Global Advisors"/>
    <s v="State Street Global Equity Fund"/>
    <s v="SSGE"/>
    <m/>
    <n v="27175.680200000003"/>
    <m/>
    <m/>
    <n v="1.9166666666666667"/>
    <n v="10.210000000000001"/>
    <s v="****"/>
    <m/>
    <s v="I"/>
    <m/>
    <m/>
    <n v="143"/>
    <x v="136"/>
    <n v="22728"/>
    <m/>
    <m/>
    <m/>
    <m/>
    <m/>
    <m/>
    <m/>
    <m/>
    <m/>
    <m/>
    <m/>
    <m/>
    <m/>
    <m/>
    <x v="1"/>
  </r>
  <r>
    <n v="143"/>
    <n v="15"/>
    <s v="F"/>
    <n v="51081015867"/>
    <n v="510"/>
    <s v="SSG"/>
    <s v="State Street Global Advisors"/>
    <s v="State Street Global Equity Fund"/>
    <s v="SSGE"/>
    <m/>
    <n v="36982.274291666668"/>
    <m/>
    <m/>
    <n v="4.583333333333333"/>
    <n v="10.210000000000001"/>
    <s v="****"/>
    <m/>
    <s v="I"/>
    <m/>
    <m/>
    <n v="143"/>
    <x v="136"/>
    <n v="25193"/>
    <m/>
    <m/>
    <m/>
    <m/>
    <m/>
    <m/>
    <m/>
    <m/>
    <m/>
    <m/>
    <m/>
    <m/>
    <m/>
    <m/>
    <x v="1"/>
  </r>
  <r>
    <n v="143"/>
    <n v="1"/>
    <s v="F"/>
    <n v="51081018111"/>
    <n v="510"/>
    <s v="BRF"/>
    <s v="BlackRock Funds"/>
    <s v="BlackRock High Yield Bond Fund (BHYIX)"/>
    <s v="BRHYBF"/>
    <m/>
    <n v="7212.7"/>
    <m/>
    <m/>
    <n v="2.8333333333333335"/>
    <n v="5.6"/>
    <s v="***"/>
    <m/>
    <s v="I"/>
    <m/>
    <m/>
    <n v="143"/>
    <x v="136"/>
    <n v="6225"/>
    <m/>
    <m/>
    <m/>
    <m/>
    <m/>
    <m/>
    <m/>
    <m/>
    <m/>
    <m/>
    <m/>
    <m/>
    <m/>
    <m/>
    <x v="1"/>
  </r>
  <r>
    <n v="144"/>
    <n v="11"/>
    <s v="F"/>
    <n v="51081019046"/>
    <n v="510"/>
    <s v="PMC"/>
    <s v="PIMCO"/>
    <s v="PIMCO Global Multi-Asset A"/>
    <s v="PIMCOGMA"/>
    <m/>
    <n v="8526.9503999999997"/>
    <m/>
    <m/>
    <n v="2.5833333333333335"/>
    <n v="1.92"/>
    <s v="**"/>
    <m/>
    <s v="A"/>
    <m/>
    <m/>
    <n v="144"/>
    <x v="137"/>
    <n v="8124"/>
    <m/>
    <m/>
    <m/>
    <m/>
    <m/>
    <m/>
    <m/>
    <m/>
    <m/>
    <m/>
    <m/>
    <m/>
    <m/>
    <m/>
    <x v="13"/>
  </r>
  <r>
    <n v="144"/>
    <n v="2"/>
    <s v="F"/>
    <n v="51081011876"/>
    <n v="510"/>
    <s v="VGF"/>
    <s v="Vanguard Group"/>
    <s v="Vanguard High Yield Corporate Fund Investor Shares (VWEHX)"/>
    <s v="VHYCFIS"/>
    <m/>
    <n v="70578.797716666668"/>
    <m/>
    <m/>
    <n v="2.4166666666666665"/>
    <n v="5.74"/>
    <s v="*****"/>
    <m/>
    <s v="A"/>
    <m/>
    <m/>
    <n v="144"/>
    <x v="137"/>
    <n v="61981"/>
    <m/>
    <m/>
    <m/>
    <m/>
    <m/>
    <m/>
    <m/>
    <m/>
    <m/>
    <m/>
    <m/>
    <m/>
    <m/>
    <m/>
    <x v="13"/>
  </r>
  <r>
    <n v="144"/>
    <n v="13"/>
    <s v="F"/>
    <n v="51081011687"/>
    <n v="510"/>
    <s v="SSG"/>
    <s v="State Street Global Advisors"/>
    <s v="State Street Global Equity Fund"/>
    <s v="SSGE"/>
    <m/>
    <n v="14180.285550000001"/>
    <m/>
    <m/>
    <n v="1.5"/>
    <n v="10.210000000000001"/>
    <s v="****"/>
    <m/>
    <s v="A"/>
    <m/>
    <m/>
    <n v="144"/>
    <x v="137"/>
    <n v="12297"/>
    <m/>
    <m/>
    <m/>
    <m/>
    <m/>
    <m/>
    <m/>
    <m/>
    <m/>
    <m/>
    <m/>
    <m/>
    <m/>
    <m/>
    <x v="13"/>
  </r>
  <r>
    <n v="144"/>
    <n v="1"/>
    <s v="F"/>
    <n v="51081016786"/>
    <n v="510"/>
    <s v="BRF"/>
    <s v="BlackRock Funds"/>
    <s v="BlackRock High Yield Bond Fund (BHYIX)"/>
    <s v="BRHYBF"/>
    <m/>
    <n v="82108.766666666663"/>
    <m/>
    <m/>
    <n v="1.9166666666666667"/>
    <n v="5.6"/>
    <s v="***"/>
    <m/>
    <s v="A"/>
    <m/>
    <m/>
    <n v="144"/>
    <x v="137"/>
    <n v="74150"/>
    <m/>
    <m/>
    <m/>
    <m/>
    <m/>
    <m/>
    <m/>
    <m/>
    <m/>
    <m/>
    <m/>
    <m/>
    <m/>
    <m/>
    <x v="13"/>
  </r>
  <r>
    <n v="145"/>
    <n v="14"/>
    <s v="F"/>
    <n v="51081016036"/>
    <n v="510"/>
    <s v="SSG"/>
    <s v="State Street Global Advisors"/>
    <s v="State Street Global Equity Fund"/>
    <s v="SSGE"/>
    <m/>
    <n v="67993.646999999997"/>
    <m/>
    <m/>
    <n v="5"/>
    <n v="10.210000000000001"/>
    <s v="****"/>
    <m/>
    <s v="D"/>
    <m/>
    <m/>
    <n v="145"/>
    <x v="138"/>
    <n v="45014"/>
    <m/>
    <m/>
    <m/>
    <m/>
    <m/>
    <m/>
    <m/>
    <m/>
    <m/>
    <m/>
    <m/>
    <m/>
    <m/>
    <m/>
    <x v="14"/>
  </r>
  <r>
    <n v="145"/>
    <n v="6"/>
    <s v="F"/>
    <n v="51081010702"/>
    <n v="510"/>
    <s v="JPM"/>
    <s v="JP Morgan"/>
    <s v="JPMorgan Core Bond Fund"/>
    <s v="JPMCB"/>
    <m/>
    <n v="29839.051199999998"/>
    <m/>
    <m/>
    <n v="4"/>
    <n v="7.77"/>
    <s v="****"/>
    <m/>
    <s v="D"/>
    <m/>
    <m/>
    <n v="145"/>
    <x v="138"/>
    <n v="22764"/>
    <m/>
    <m/>
    <m/>
    <m/>
    <m/>
    <m/>
    <m/>
    <m/>
    <m/>
    <m/>
    <m/>
    <m/>
    <m/>
    <m/>
    <x v="14"/>
  </r>
  <r>
    <n v="145"/>
    <n v="6"/>
    <s v="F"/>
    <n v="51081015202"/>
    <n v="510"/>
    <s v="JPM"/>
    <s v="JP Morgan"/>
    <s v="JPMorgan Core Bond Fund"/>
    <s v="JPMCB"/>
    <m/>
    <n v="23281.816200000001"/>
    <m/>
    <m/>
    <n v="1.9166666666666667"/>
    <n v="7.77"/>
    <s v="****"/>
    <m/>
    <s v="D"/>
    <m/>
    <m/>
    <n v="145"/>
    <x v="138"/>
    <n v="20264"/>
    <m/>
    <m/>
    <m/>
    <m/>
    <m/>
    <m/>
    <m/>
    <m/>
    <m/>
    <m/>
    <m/>
    <m/>
    <m/>
    <m/>
    <x v="14"/>
  </r>
  <r>
    <n v="145"/>
    <n v="10"/>
    <s v="F"/>
    <n v="51081019007"/>
    <n v="510"/>
    <s v="PMC"/>
    <s v="PIMCO"/>
    <s v="PIMCO Global Multi-Asset A"/>
    <s v="PIMCOGMA"/>
    <m/>
    <n v="21287.88"/>
    <m/>
    <m/>
    <n v="4.166666666666667"/>
    <n v="1.92"/>
    <s v="**"/>
    <m/>
    <s v="D"/>
    <m/>
    <m/>
    <n v="145"/>
    <x v="138"/>
    <n v="19711"/>
    <m/>
    <m/>
    <m/>
    <m/>
    <m/>
    <m/>
    <m/>
    <m/>
    <m/>
    <m/>
    <m/>
    <m/>
    <m/>
    <m/>
    <x v="14"/>
  </r>
  <r>
    <n v="147"/>
    <n v="4"/>
    <s v="F"/>
    <n v="51081018220"/>
    <n v="510"/>
    <s v="VGF"/>
    <s v="Vanguard Group"/>
    <s v="Vanguard High Yield Corporate Fund Investor Shares (VWEHX)"/>
    <s v="VHYCFIS"/>
    <m/>
    <n v="41401.186183333331"/>
    <m/>
    <m/>
    <n v="3.4166666666666665"/>
    <n v="5.74"/>
    <s v="*****"/>
    <m/>
    <s v="A"/>
    <m/>
    <m/>
    <n v="147"/>
    <x v="139"/>
    <n v="34613"/>
    <m/>
    <m/>
    <m/>
    <m/>
    <m/>
    <m/>
    <m/>
    <m/>
    <m/>
    <m/>
    <m/>
    <m/>
    <m/>
    <m/>
    <x v="10"/>
  </r>
  <r>
    <n v="147"/>
    <n v="9"/>
    <s v="F"/>
    <n v="51081018063"/>
    <n v="510"/>
    <s v="JPM"/>
    <s v="JP Morgan"/>
    <s v="JPMorgan Core Bond Fund"/>
    <s v="JPMCB"/>
    <m/>
    <n v="79791.692324999996"/>
    <m/>
    <m/>
    <n v="1.9166666666666667"/>
    <n v="7.77"/>
    <s v="****"/>
    <m/>
    <s v="A"/>
    <m/>
    <m/>
    <n v="147"/>
    <x v="139"/>
    <n v="69449"/>
    <m/>
    <m/>
    <m/>
    <m/>
    <m/>
    <m/>
    <m/>
    <m/>
    <m/>
    <m/>
    <m/>
    <m/>
    <m/>
    <m/>
    <x v="10"/>
  </r>
  <r>
    <n v="148"/>
    <n v="16"/>
    <s v="F"/>
    <n v="51081013420"/>
    <n v="510"/>
    <s v="AMF"/>
    <s v="American Funds"/>
    <s v="American Funds Tax-Advtg Gr &amp; Inc"/>
    <s v="AFTAG"/>
    <m/>
    <n v="27995.429250000001"/>
    <m/>
    <m/>
    <n v="3.5"/>
    <n v="3.61"/>
    <s v="**"/>
    <m/>
    <s v="A"/>
    <m/>
    <m/>
    <n v="148"/>
    <x v="140"/>
    <n v="24855"/>
    <m/>
    <m/>
    <m/>
    <m/>
    <m/>
    <m/>
    <m/>
    <m/>
    <m/>
    <m/>
    <m/>
    <m/>
    <m/>
    <m/>
    <x v="12"/>
  </r>
  <r>
    <n v="149"/>
    <n v="8"/>
    <s v="F"/>
    <n v="51081010645"/>
    <n v="510"/>
    <s v="FID"/>
    <s v="Fidelity Investments Inc."/>
    <s v="Fidelity Capital &amp; Income Fund (FAGIX)"/>
    <s v="FCIF"/>
    <m/>
    <n v="77482.64"/>
    <m/>
    <m/>
    <n v="1.1666666666666667"/>
    <n v="4"/>
    <s v="***"/>
    <m/>
    <s v="A"/>
    <m/>
    <m/>
    <n v="149"/>
    <x v="141"/>
    <n v="74028"/>
    <m/>
    <m/>
    <m/>
    <m/>
    <m/>
    <m/>
    <m/>
    <m/>
    <m/>
    <m/>
    <m/>
    <m/>
    <m/>
    <m/>
    <x v="9"/>
  </r>
  <r>
    <n v="149"/>
    <n v="8"/>
    <s v="F"/>
    <n v="51081018411"/>
    <n v="510"/>
    <s v="FID"/>
    <s v="Fidelity Investments Inc."/>
    <s v="Fidelity Capital &amp; Income Fund (FAGIX)"/>
    <s v="FCIF"/>
    <m/>
    <n v="92427.64"/>
    <m/>
    <m/>
    <n v="4"/>
    <n v="4"/>
    <s v="***"/>
    <m/>
    <s v="A"/>
    <m/>
    <m/>
    <n v="149"/>
    <x v="141"/>
    <n v="79679"/>
    <m/>
    <m/>
    <m/>
    <m/>
    <m/>
    <m/>
    <m/>
    <m/>
    <m/>
    <m/>
    <m/>
    <m/>
    <m/>
    <m/>
    <x v="9"/>
  </r>
  <r>
    <n v="149"/>
    <n v="3"/>
    <s v="F"/>
    <n v="51081017229"/>
    <n v="510"/>
    <s v="BRF"/>
    <s v="BlackRock Funds"/>
    <s v="BlackRock High Yield Bond Fund (BHYIX)"/>
    <s v="BRHYBF"/>
    <m/>
    <n v="63720.389333333333"/>
    <m/>
    <m/>
    <n v="1.9166666666666667"/>
    <n v="5.6"/>
    <s v="***"/>
    <m/>
    <s v="A"/>
    <m/>
    <m/>
    <n v="149"/>
    <x v="141"/>
    <n v="57544"/>
    <m/>
    <m/>
    <m/>
    <m/>
    <m/>
    <m/>
    <m/>
    <m/>
    <m/>
    <m/>
    <m/>
    <m/>
    <m/>
    <m/>
    <x v="9"/>
  </r>
  <r>
    <n v="150"/>
    <n v="9"/>
    <s v="F"/>
    <n v="51081016410"/>
    <n v="510"/>
    <s v="JPM"/>
    <s v="JP Morgan"/>
    <s v="JPMorgan Core Bond Fund"/>
    <s v="JPMCB"/>
    <m/>
    <n v="55309.30025"/>
    <m/>
    <m/>
    <n v="2.5"/>
    <n v="7.77"/>
    <s v="****"/>
    <m/>
    <s v="A"/>
    <m/>
    <m/>
    <n v="150"/>
    <x v="142"/>
    <n v="46313"/>
    <m/>
    <m/>
    <m/>
    <m/>
    <m/>
    <m/>
    <m/>
    <m/>
    <m/>
    <m/>
    <m/>
    <m/>
    <m/>
    <m/>
    <x v="6"/>
  </r>
  <r>
    <n v="150"/>
    <n v="14"/>
    <s v="F"/>
    <n v="51081016230"/>
    <n v="510"/>
    <s v="SSG"/>
    <s v="State Street Global Advisors"/>
    <s v="State Street Global Equity Fund"/>
    <s v="SSGE"/>
    <m/>
    <n v="20266.753199999999"/>
    <m/>
    <m/>
    <n v="4.416666666666667"/>
    <n v="10.210000000000001"/>
    <s v="****"/>
    <m/>
    <s v="A"/>
    <m/>
    <m/>
    <n v="150"/>
    <x v="142"/>
    <n v="13968"/>
    <m/>
    <m/>
    <m/>
    <m/>
    <m/>
    <m/>
    <m/>
    <m/>
    <m/>
    <m/>
    <m/>
    <m/>
    <m/>
    <m/>
    <x v="6"/>
  </r>
  <r>
    <n v="151"/>
    <n v="14"/>
    <s v="F"/>
    <n v="51081010808"/>
    <n v="510"/>
    <s v="SSG"/>
    <s v="State Street Global Advisors"/>
    <s v="State Street Global Equity Fund"/>
    <s v="SSGE"/>
    <m/>
    <n v="27546.286250000001"/>
    <m/>
    <m/>
    <n v="4.75"/>
    <n v="10.210000000000001"/>
    <s v="****"/>
    <m/>
    <s v="A"/>
    <m/>
    <m/>
    <n v="151"/>
    <x v="143"/>
    <n v="18550"/>
    <m/>
    <m/>
    <m/>
    <m/>
    <m/>
    <m/>
    <m/>
    <m/>
    <m/>
    <m/>
    <m/>
    <m/>
    <m/>
    <m/>
    <x v="7"/>
  </r>
  <r>
    <n v="151"/>
    <n v="15"/>
    <s v="F"/>
    <n v="51081010858"/>
    <n v="510"/>
    <s v="SSG"/>
    <s v="State Street Global Advisors"/>
    <s v="State Street Global Equity Fund"/>
    <s v="SSGE"/>
    <m/>
    <n v="23481.50805"/>
    <m/>
    <m/>
    <n v="0.5"/>
    <n v="10.210000000000001"/>
    <s v="****"/>
    <m/>
    <s v="A"/>
    <m/>
    <m/>
    <n v="151"/>
    <x v="143"/>
    <n v="22341"/>
    <m/>
    <m/>
    <m/>
    <m/>
    <m/>
    <m/>
    <m/>
    <m/>
    <m/>
    <m/>
    <m/>
    <m/>
    <m/>
    <m/>
    <x v="7"/>
  </r>
  <r>
    <n v="153"/>
    <n v="15"/>
    <s v="F"/>
    <n v="51081014063"/>
    <n v="510"/>
    <s v="SSG"/>
    <s v="State Street Global Advisors"/>
    <s v="State Street Global Equity Fund"/>
    <s v="SSGE"/>
    <m/>
    <n v="31815.116041666668"/>
    <m/>
    <m/>
    <n v="2.5833333333333335"/>
    <n v="10.210000000000001"/>
    <s v="****"/>
    <m/>
    <s v="A"/>
    <m/>
    <m/>
    <n v="153"/>
    <x v="144"/>
    <n v="25175"/>
    <m/>
    <m/>
    <m/>
    <m/>
    <m/>
    <m/>
    <m/>
    <m/>
    <m/>
    <m/>
    <m/>
    <m/>
    <m/>
    <m/>
    <x v="12"/>
  </r>
  <r>
    <n v="153"/>
    <n v="2"/>
    <s v="F"/>
    <n v="51081010658"/>
    <n v="510"/>
    <s v="VGF"/>
    <s v="Vanguard Group"/>
    <s v="Vanguard High Yield Corporate Fund Investor Shares (VWEHX)"/>
    <s v="VHYCFIS"/>
    <m/>
    <n v="20051.311333333335"/>
    <m/>
    <m/>
    <n v="4.666666666666667"/>
    <n v="5.74"/>
    <s v="*****"/>
    <m/>
    <s v="A"/>
    <m/>
    <m/>
    <n v="153"/>
    <x v="144"/>
    <n v="15815"/>
    <m/>
    <m/>
    <m/>
    <m/>
    <m/>
    <m/>
    <m/>
    <m/>
    <m/>
    <m/>
    <m/>
    <m/>
    <m/>
    <m/>
    <x v="12"/>
  </r>
  <r>
    <n v="154"/>
    <n v="2"/>
    <s v="F"/>
    <n v="51081018771"/>
    <n v="510"/>
    <s v="VGF"/>
    <s v="Vanguard Group"/>
    <s v="Vanguard High Yield Corporate Fund Investor Shares (VWEHX)"/>
    <s v="VHYCFIS"/>
    <m/>
    <n v="2449.3715666666667"/>
    <m/>
    <m/>
    <n v="4.416666666666667"/>
    <n v="5.74"/>
    <s v="*****"/>
    <m/>
    <s v="A"/>
    <m/>
    <m/>
    <n v="154"/>
    <x v="145"/>
    <n v="1954"/>
    <m/>
    <m/>
    <m/>
    <m/>
    <m/>
    <m/>
    <m/>
    <m/>
    <m/>
    <m/>
    <m/>
    <m/>
    <m/>
    <m/>
    <x v="7"/>
  </r>
  <r>
    <n v="154"/>
    <n v="13"/>
    <s v="F"/>
    <n v="51081018491"/>
    <n v="510"/>
    <s v="SSG"/>
    <s v="State Street Global Advisors"/>
    <s v="State Street Global Equity Fund"/>
    <s v="SSGE"/>
    <m/>
    <n v="21286.53975"/>
    <m/>
    <m/>
    <n v="2.25"/>
    <n v="10.210000000000001"/>
    <s v="****"/>
    <m/>
    <s v="A"/>
    <m/>
    <m/>
    <n v="154"/>
    <x v="145"/>
    <n v="17310"/>
    <m/>
    <m/>
    <m/>
    <m/>
    <m/>
    <m/>
    <m/>
    <m/>
    <m/>
    <m/>
    <m/>
    <m/>
    <m/>
    <m/>
    <x v="7"/>
  </r>
  <r>
    <n v="155"/>
    <n v="4"/>
    <s v="F"/>
    <n v="51081016613"/>
    <n v="510"/>
    <s v="VGF"/>
    <s v="Vanguard Group"/>
    <s v="Vanguard High Yield Corporate Fund Investor Shares (VWEHX)"/>
    <s v="VHYCFIS"/>
    <m/>
    <n v="65604.333750000005"/>
    <m/>
    <m/>
    <n v="0.91666666666666663"/>
    <n v="5.74"/>
    <s v="*****"/>
    <m/>
    <s v="C"/>
    <m/>
    <m/>
    <n v="155"/>
    <x v="146"/>
    <n v="62325"/>
    <m/>
    <m/>
    <m/>
    <m/>
    <m/>
    <m/>
    <m/>
    <m/>
    <m/>
    <m/>
    <m/>
    <m/>
    <m/>
    <m/>
    <x v="5"/>
  </r>
  <r>
    <n v="155"/>
    <n v="1"/>
    <s v="F"/>
    <n v="51081013374"/>
    <n v="510"/>
    <s v="BRF"/>
    <s v="BlackRock Funds"/>
    <s v="BlackRock High Yield Bond Fund (BHYIX)"/>
    <s v="BRHYBF"/>
    <m/>
    <n v="26391"/>
    <m/>
    <m/>
    <n v="2.5"/>
    <n v="5.6"/>
    <s v="***"/>
    <m/>
    <s v="C"/>
    <m/>
    <m/>
    <n v="155"/>
    <x v="146"/>
    <n v="23150"/>
    <m/>
    <m/>
    <m/>
    <m/>
    <m/>
    <m/>
    <m/>
    <m/>
    <m/>
    <m/>
    <m/>
    <m/>
    <m/>
    <m/>
    <x v="5"/>
  </r>
  <r>
    <n v="155"/>
    <n v="5"/>
    <s v="F"/>
    <n v="51081017685"/>
    <n v="510"/>
    <s v="FID"/>
    <s v="Fidelity Investments Inc."/>
    <s v="Fidelity Capital &amp; Income Fund (FAGIX)"/>
    <s v="FCIF"/>
    <m/>
    <n v="37773.263333333336"/>
    <m/>
    <m/>
    <n v="3.9166666666666665"/>
    <n v="4"/>
    <s v="***"/>
    <m/>
    <s v="C"/>
    <m/>
    <m/>
    <n v="155"/>
    <x v="146"/>
    <n v="32657"/>
    <m/>
    <m/>
    <m/>
    <m/>
    <m/>
    <m/>
    <m/>
    <m/>
    <m/>
    <m/>
    <m/>
    <m/>
    <m/>
    <m/>
    <x v="5"/>
  </r>
  <r>
    <n v="155"/>
    <n v="11"/>
    <s v="F"/>
    <n v="51081011840"/>
    <n v="510"/>
    <s v="PMC"/>
    <s v="PIMCO"/>
    <s v="PIMCO Global Multi-Asset A"/>
    <s v="PIMCOGMA"/>
    <m/>
    <n v="65803.551999999996"/>
    <m/>
    <m/>
    <n v="3.5"/>
    <n v="1.92"/>
    <s v="**"/>
    <m/>
    <s v="C"/>
    <m/>
    <m/>
    <n v="155"/>
    <x v="146"/>
    <n v="61660"/>
    <m/>
    <m/>
    <m/>
    <m/>
    <m/>
    <m/>
    <m/>
    <m/>
    <m/>
    <m/>
    <m/>
    <m/>
    <m/>
    <m/>
    <x v="5"/>
  </r>
  <r>
    <n v="155"/>
    <n v="12"/>
    <s v="F"/>
    <n v="51081014102"/>
    <n v="510"/>
    <s v="CHS"/>
    <s v="Charles Schwab"/>
    <s v="Schwab Small-Cap Equity Fund"/>
    <s v="SSCE"/>
    <m/>
    <n v="38656.858749999999"/>
    <m/>
    <m/>
    <n v="2.75"/>
    <n v="-11.7"/>
    <s v="*"/>
    <m/>
    <s v="C"/>
    <m/>
    <m/>
    <n v="155"/>
    <x v="146"/>
    <n v="56995"/>
    <m/>
    <m/>
    <m/>
    <m/>
    <m/>
    <m/>
    <m/>
    <m/>
    <m/>
    <m/>
    <m/>
    <m/>
    <m/>
    <m/>
    <x v="5"/>
  </r>
  <r>
    <n v="156"/>
    <n v="13"/>
    <s v="F"/>
    <n v="51081016274"/>
    <n v="510"/>
    <s v="SSG"/>
    <s v="State Street Global Advisors"/>
    <s v="State Street Global Equity Fund"/>
    <s v="SSGE"/>
    <m/>
    <n v="9147.1532583333337"/>
    <m/>
    <m/>
    <n v="3.5833333333333335"/>
    <n v="10.210000000000001"/>
    <s v="****"/>
    <m/>
    <s v="D"/>
    <m/>
    <m/>
    <n v="156"/>
    <x v="147"/>
    <n v="6697"/>
    <m/>
    <m/>
    <m/>
    <m/>
    <m/>
    <m/>
    <m/>
    <m/>
    <m/>
    <m/>
    <m/>
    <m/>
    <m/>
    <m/>
    <x v="1"/>
  </r>
  <r>
    <n v="156"/>
    <n v="4"/>
    <s v="F"/>
    <n v="51081017207"/>
    <n v="510"/>
    <s v="VGF"/>
    <s v="Vanguard Group"/>
    <s v="Vanguard High Yield Corporate Fund Investor Shares (VWEHX)"/>
    <s v="VHYCFIS"/>
    <m/>
    <n v="11740.086433333334"/>
    <m/>
    <m/>
    <n v="1.5833333333333333"/>
    <n v="5.74"/>
    <s v="*****"/>
    <m/>
    <s v="D"/>
    <m/>
    <m/>
    <n v="156"/>
    <x v="147"/>
    <n v="10762"/>
    <m/>
    <m/>
    <m/>
    <m/>
    <m/>
    <m/>
    <m/>
    <m/>
    <m/>
    <m/>
    <m/>
    <m/>
    <m/>
    <m/>
    <x v="1"/>
  </r>
  <r>
    <n v="156"/>
    <n v="11"/>
    <s v="F"/>
    <n v="51081016480"/>
    <n v="510"/>
    <s v="PMC"/>
    <s v="PIMCO"/>
    <s v="PIMCO Global Multi-Asset A"/>
    <s v="PIMCOGMA"/>
    <m/>
    <n v="5694.4639999999999"/>
    <m/>
    <m/>
    <n v="3.75"/>
    <n v="1.92"/>
    <s v="**"/>
    <m/>
    <s v="D"/>
    <m/>
    <m/>
    <n v="156"/>
    <x v="147"/>
    <n v="5312"/>
    <m/>
    <m/>
    <m/>
    <m/>
    <m/>
    <m/>
    <m/>
    <m/>
    <m/>
    <m/>
    <m/>
    <m/>
    <m/>
    <m/>
    <x v="1"/>
  </r>
  <r>
    <n v="157"/>
    <n v="1"/>
    <s v="F"/>
    <n v="51081015477"/>
    <n v="510"/>
    <s v="BRF"/>
    <s v="BlackRock Funds"/>
    <s v="BlackRock High Yield Bond Fund (BHYIX)"/>
    <s v="BRHYBF"/>
    <m/>
    <n v="83367"/>
    <m/>
    <m/>
    <n v="0.83333333333333337"/>
    <n v="5.6"/>
    <s v="***"/>
    <m/>
    <s v="A"/>
    <m/>
    <m/>
    <n v="157"/>
    <x v="148"/>
    <n v="79650"/>
    <m/>
    <m/>
    <m/>
    <m/>
    <m/>
    <m/>
    <m/>
    <m/>
    <m/>
    <m/>
    <m/>
    <m/>
    <m/>
    <m/>
    <x v="6"/>
  </r>
  <r>
    <n v="157"/>
    <n v="10"/>
    <s v="F"/>
    <n v="51081011087"/>
    <n v="510"/>
    <s v="PMC"/>
    <s v="PIMCO"/>
    <s v="PIMCO Global Multi-Asset A"/>
    <s v="PIMCOGMA"/>
    <m/>
    <n v="72551.484800000006"/>
    <m/>
    <m/>
    <n v="1.75"/>
    <n v="1.92"/>
    <s v="**"/>
    <m/>
    <s v="A"/>
    <m/>
    <m/>
    <n v="157"/>
    <x v="148"/>
    <n v="70193"/>
    <m/>
    <m/>
    <m/>
    <m/>
    <m/>
    <m/>
    <m/>
    <m/>
    <m/>
    <m/>
    <m/>
    <m/>
    <m/>
    <m/>
    <x v="6"/>
  </r>
  <r>
    <n v="157"/>
    <n v="5"/>
    <s v="F"/>
    <n v="51081015927"/>
    <n v="510"/>
    <s v="FID"/>
    <s v="Fidelity Investments Inc."/>
    <s v="Fidelity Capital &amp; Income Fund (FAGIX)"/>
    <s v="FCIF"/>
    <m/>
    <n v="80957.083333333328"/>
    <m/>
    <m/>
    <n v="2.5833333333333335"/>
    <n v="4"/>
    <s v="***"/>
    <m/>
    <s v="A"/>
    <m/>
    <m/>
    <n v="157"/>
    <x v="148"/>
    <n v="73375"/>
    <m/>
    <m/>
    <m/>
    <m/>
    <m/>
    <m/>
    <m/>
    <m/>
    <m/>
    <m/>
    <m/>
    <m/>
    <m/>
    <m/>
    <x v="6"/>
  </r>
  <r>
    <n v="157"/>
    <n v="2"/>
    <s v="F"/>
    <n v="51081014067"/>
    <n v="510"/>
    <s v="VGF"/>
    <s v="Vanguard Group"/>
    <s v="Vanguard High Yield Corporate Fund Investor Shares (VWEHX)"/>
    <s v="VHYCFIS"/>
    <m/>
    <n v="2774.0084999999999"/>
    <m/>
    <m/>
    <n v="4.25"/>
    <n v="5.74"/>
    <s v="*****"/>
    <m/>
    <s v="A"/>
    <m/>
    <m/>
    <n v="157"/>
    <x v="148"/>
    <n v="2230"/>
    <m/>
    <m/>
    <m/>
    <m/>
    <m/>
    <m/>
    <m/>
    <m/>
    <m/>
    <m/>
    <m/>
    <m/>
    <m/>
    <m/>
    <x v="6"/>
  </r>
  <r>
    <n v="158"/>
    <n v="3"/>
    <s v="F"/>
    <n v="51081016247"/>
    <n v="510"/>
    <s v="BRF"/>
    <s v="BlackRock Funds"/>
    <s v="BlackRock High Yield Bond Fund (BHYIX)"/>
    <s v="BRHYBF"/>
    <m/>
    <n v="31076.01"/>
    <m/>
    <m/>
    <n v="1.25"/>
    <n v="5.6"/>
    <s v="***"/>
    <m/>
    <s v="A"/>
    <m/>
    <m/>
    <n v="158"/>
    <x v="149"/>
    <n v="29043"/>
    <m/>
    <m/>
    <m/>
    <m/>
    <m/>
    <m/>
    <m/>
    <m/>
    <m/>
    <m/>
    <m/>
    <m/>
    <m/>
    <m/>
    <x v="13"/>
  </r>
  <r>
    <n v="159"/>
    <n v="3"/>
    <s v="F"/>
    <n v="51081018636"/>
    <n v="510"/>
    <s v="BRF"/>
    <s v="BlackRock Funds"/>
    <s v="BlackRock High Yield Bond Fund (BHYIX)"/>
    <s v="BRHYBF"/>
    <m/>
    <n v="55081.54"/>
    <m/>
    <m/>
    <n v="3.1666666666666665"/>
    <n v="5.6"/>
    <s v="***"/>
    <m/>
    <s v="A"/>
    <m/>
    <m/>
    <n v="159"/>
    <x v="150"/>
    <n v="46785"/>
    <m/>
    <m/>
    <m/>
    <m/>
    <m/>
    <m/>
    <m/>
    <m/>
    <m/>
    <m/>
    <m/>
    <m/>
    <m/>
    <m/>
    <x v="1"/>
  </r>
  <r>
    <n v="159"/>
    <n v="10"/>
    <s v="F"/>
    <n v="51081018062"/>
    <n v="510"/>
    <s v="PMC"/>
    <s v="PIMCO"/>
    <s v="PIMCO Global Multi-Asset A"/>
    <s v="PIMCOGMA"/>
    <m/>
    <n v="12578.08"/>
    <m/>
    <m/>
    <n v="0.83333333333333337"/>
    <n v="1.92"/>
    <s v="**"/>
    <m/>
    <s v="A"/>
    <m/>
    <m/>
    <n v="159"/>
    <x v="150"/>
    <n v="12380"/>
    <m/>
    <m/>
    <m/>
    <m/>
    <m/>
    <m/>
    <m/>
    <m/>
    <m/>
    <m/>
    <m/>
    <m/>
    <m/>
    <m/>
    <x v="1"/>
  </r>
  <r>
    <n v="160"/>
    <n v="11"/>
    <s v="F"/>
    <n v="51081017666"/>
    <n v="510"/>
    <s v="PMC"/>
    <s v="PIMCO"/>
    <s v="PIMCO Global Multi-Asset A"/>
    <s v="PIMCOGMA"/>
    <m/>
    <n v="57496.419199999997"/>
    <m/>
    <m/>
    <n v="4.75"/>
    <n v="1.92"/>
    <s v="**"/>
    <m/>
    <s v="A"/>
    <m/>
    <m/>
    <n v="160"/>
    <x v="151"/>
    <n v="52691"/>
    <m/>
    <m/>
    <m/>
    <m/>
    <m/>
    <m/>
    <m/>
    <m/>
    <m/>
    <m/>
    <m/>
    <m/>
    <m/>
    <m/>
    <x v="9"/>
  </r>
  <r>
    <n v="160"/>
    <n v="4"/>
    <s v="F"/>
    <n v="51081015677"/>
    <n v="510"/>
    <s v="VGF"/>
    <s v="Vanguard Group"/>
    <s v="Vanguard High Yield Corporate Fund Investor Shares (VWEHX)"/>
    <s v="VHYCFIS"/>
    <m/>
    <n v="10377.6"/>
    <m/>
    <m/>
    <n v="2.6666666666666665"/>
    <n v="5.74"/>
    <s v="*****"/>
    <m/>
    <s v="A"/>
    <m/>
    <m/>
    <n v="160"/>
    <x v="151"/>
    <n v="9000"/>
    <m/>
    <m/>
    <m/>
    <m/>
    <m/>
    <m/>
    <m/>
    <m/>
    <m/>
    <m/>
    <m/>
    <m/>
    <m/>
    <m/>
    <x v="9"/>
  </r>
  <r>
    <n v="160"/>
    <n v="3"/>
    <s v="F"/>
    <n v="51081011519"/>
    <n v="510"/>
    <s v="BRF"/>
    <s v="BlackRock Funds"/>
    <s v="BlackRock High Yield Bond Fund (BHYIX)"/>
    <s v="BRHYBF"/>
    <m/>
    <n v="45801.378666666664"/>
    <m/>
    <m/>
    <n v="0.66666666666666663"/>
    <n v="5.6"/>
    <s v="***"/>
    <m/>
    <s v="A"/>
    <m/>
    <m/>
    <n v="160"/>
    <x v="151"/>
    <n v="44153"/>
    <m/>
    <m/>
    <m/>
    <m/>
    <m/>
    <m/>
    <m/>
    <m/>
    <m/>
    <m/>
    <m/>
    <m/>
    <m/>
    <m/>
    <x v="9"/>
  </r>
  <r>
    <n v="160"/>
    <n v="1"/>
    <s v="F"/>
    <n v="51081012746"/>
    <n v="510"/>
    <s v="BRF"/>
    <s v="BlackRock Funds"/>
    <s v="BlackRock High Yield Bond Fund (BHYIX)"/>
    <s v="BRHYBF"/>
    <m/>
    <n v="71186.831333333335"/>
    <m/>
    <m/>
    <n v="0.91666666666666663"/>
    <n v="5.6"/>
    <s v="***"/>
    <m/>
    <s v="A"/>
    <m/>
    <m/>
    <n v="160"/>
    <x v="151"/>
    <n v="67711"/>
    <m/>
    <m/>
    <m/>
    <m/>
    <m/>
    <m/>
    <m/>
    <m/>
    <m/>
    <m/>
    <m/>
    <m/>
    <m/>
    <m/>
    <x v="9"/>
  </r>
  <r>
    <n v="160"/>
    <n v="1"/>
    <s v="F"/>
    <n v="51081013752"/>
    <n v="510"/>
    <s v="BRF"/>
    <s v="BlackRock Funds"/>
    <s v="BlackRock High Yield Bond Fund (BHYIX)"/>
    <s v="BRHYBF"/>
    <m/>
    <n v="86855.459999999992"/>
    <m/>
    <m/>
    <n v="2.5"/>
    <n v="5.6"/>
    <s v="***"/>
    <m/>
    <s v="A"/>
    <m/>
    <m/>
    <n v="160"/>
    <x v="151"/>
    <n v="76189"/>
    <m/>
    <m/>
    <m/>
    <m/>
    <m/>
    <m/>
    <m/>
    <m/>
    <m/>
    <m/>
    <m/>
    <m/>
    <m/>
    <m/>
    <x v="9"/>
  </r>
  <r>
    <n v="160"/>
    <n v="7"/>
    <s v="F"/>
    <n v="51081017394"/>
    <n v="510"/>
    <s v="PMC"/>
    <s v="PIMCO"/>
    <s v="PIMCO Global Multi-Asset A"/>
    <s v="PIMCOGMA"/>
    <m/>
    <n v="59602.675199999998"/>
    <m/>
    <m/>
    <n v="1.8333333333333333"/>
    <n v="1.92"/>
    <s v="**"/>
    <m/>
    <s v="A"/>
    <m/>
    <m/>
    <n v="160"/>
    <x v="151"/>
    <n v="57576"/>
    <m/>
    <m/>
    <m/>
    <m/>
    <m/>
    <m/>
    <m/>
    <m/>
    <m/>
    <m/>
    <m/>
    <m/>
    <m/>
    <m/>
    <x v="9"/>
  </r>
  <r>
    <n v="160"/>
    <n v="9"/>
    <s v="F"/>
    <n v="51081011852"/>
    <n v="510"/>
    <s v="JPM"/>
    <s v="JP Morgan"/>
    <s v="JPMorgan Core Bond Fund"/>
    <s v="JPMCB"/>
    <m/>
    <n v="61914.974374999998"/>
    <m/>
    <m/>
    <n v="3.75"/>
    <n v="7.77"/>
    <s v="****"/>
    <m/>
    <s v="A"/>
    <m/>
    <m/>
    <n v="160"/>
    <x v="151"/>
    <n v="47945"/>
    <m/>
    <m/>
    <m/>
    <m/>
    <m/>
    <m/>
    <m/>
    <m/>
    <m/>
    <m/>
    <m/>
    <m/>
    <m/>
    <m/>
    <x v="9"/>
  </r>
  <r>
    <n v="160"/>
    <n v="1"/>
    <s v="F"/>
    <n v="51081011658"/>
    <n v="510"/>
    <s v="BRF"/>
    <s v="BlackRock Funds"/>
    <s v="BlackRock High Yield Bond Fund (BHYIX)"/>
    <s v="BRHYBF"/>
    <m/>
    <n v="34409.383999999998"/>
    <m/>
    <m/>
    <n v="0.66666666666666663"/>
    <n v="5.6"/>
    <s v="***"/>
    <m/>
    <s v="A"/>
    <m/>
    <m/>
    <n v="160"/>
    <x v="151"/>
    <n v="33171"/>
    <m/>
    <m/>
    <m/>
    <m/>
    <m/>
    <m/>
    <m/>
    <m/>
    <m/>
    <m/>
    <m/>
    <m/>
    <m/>
    <m/>
    <x v="9"/>
  </r>
  <r>
    <n v="161"/>
    <n v="12"/>
    <s v="F"/>
    <n v="51081013767"/>
    <n v="510"/>
    <s v="CHS"/>
    <s v="Charles Schwab"/>
    <s v="Schwab Small-Cap Equity Fund"/>
    <s v="SSCE"/>
    <m/>
    <n v="22947.15725"/>
    <m/>
    <m/>
    <n v="3.0833333333333335"/>
    <n v="-11.7"/>
    <s v="*"/>
    <m/>
    <s v="C"/>
    <m/>
    <m/>
    <n v="161"/>
    <x v="152"/>
    <n v="35897"/>
    <m/>
    <m/>
    <m/>
    <m/>
    <m/>
    <m/>
    <m/>
    <m/>
    <m/>
    <m/>
    <m/>
    <m/>
    <m/>
    <m/>
    <x v="12"/>
  </r>
  <r>
    <n v="161"/>
    <n v="4"/>
    <s v="F"/>
    <n v="51081017985"/>
    <n v="510"/>
    <s v="VGF"/>
    <s v="Vanguard Group"/>
    <s v="Vanguard High Yield Corporate Fund Investor Shares (VWEHX)"/>
    <s v="VHYCFIS"/>
    <m/>
    <n v="89912.694166666668"/>
    <m/>
    <m/>
    <n v="4.166666666666667"/>
    <n v="5.74"/>
    <s v="*****"/>
    <m/>
    <s v="C"/>
    <m/>
    <m/>
    <n v="161"/>
    <x v="152"/>
    <n v="72559"/>
    <m/>
    <m/>
    <m/>
    <m/>
    <m/>
    <m/>
    <m/>
    <m/>
    <m/>
    <m/>
    <m/>
    <m/>
    <m/>
    <m/>
    <x v="12"/>
  </r>
  <r>
    <n v="161"/>
    <n v="12"/>
    <s v="F"/>
    <n v="51081014007"/>
    <n v="510"/>
    <s v="CHS"/>
    <s v="Charles Schwab"/>
    <s v="Schwab Small-Cap Equity Fund"/>
    <s v="SSCE"/>
    <m/>
    <n v="12307.214"/>
    <m/>
    <m/>
    <n v="1.8333333333333333"/>
    <n v="-11.7"/>
    <s v="*"/>
    <m/>
    <s v="C"/>
    <m/>
    <m/>
    <n v="161"/>
    <x v="152"/>
    <n v="15668"/>
    <m/>
    <m/>
    <m/>
    <m/>
    <m/>
    <m/>
    <m/>
    <m/>
    <m/>
    <m/>
    <m/>
    <m/>
    <m/>
    <m/>
    <x v="12"/>
  </r>
  <r>
    <n v="161"/>
    <n v="8"/>
    <s v="F"/>
    <n v="51081015010"/>
    <n v="510"/>
    <s v="FID"/>
    <s v="Fidelity Investments Inc."/>
    <s v="Fidelity Capital &amp; Income Fund (FAGIX)"/>
    <s v="FCIF"/>
    <m/>
    <n v="76012.2"/>
    <m/>
    <m/>
    <n v="2.5"/>
    <n v="4"/>
    <s v="***"/>
    <m/>
    <s v="C"/>
    <m/>
    <m/>
    <n v="161"/>
    <x v="152"/>
    <n v="69102"/>
    <m/>
    <m/>
    <m/>
    <m/>
    <m/>
    <m/>
    <m/>
    <m/>
    <m/>
    <m/>
    <m/>
    <m/>
    <m/>
    <m/>
    <x v="12"/>
  </r>
  <r>
    <n v="161"/>
    <n v="12"/>
    <s v="F"/>
    <n v="51081019847"/>
    <n v="510"/>
    <s v="CHS"/>
    <s v="Charles Schwab"/>
    <s v="Schwab Small-Cap Equity Fund"/>
    <s v="SSCE"/>
    <m/>
    <n v="36536.199000000001"/>
    <m/>
    <m/>
    <n v="2.8333333333333335"/>
    <n v="-11.7"/>
    <s v="*"/>
    <m/>
    <s v="C"/>
    <m/>
    <m/>
    <n v="161"/>
    <x v="152"/>
    <n v="54654"/>
    <m/>
    <m/>
    <m/>
    <m/>
    <m/>
    <m/>
    <m/>
    <m/>
    <m/>
    <m/>
    <m/>
    <m/>
    <m/>
    <m/>
    <x v="12"/>
  </r>
  <r>
    <n v="162"/>
    <n v="3"/>
    <s v="F"/>
    <n v="51081010684"/>
    <n v="510"/>
    <s v="BRF"/>
    <s v="BlackRock Funds"/>
    <s v="BlackRock High Yield Bond Fund (BHYIX)"/>
    <s v="BRHYBF"/>
    <m/>
    <n v="78417.313333333339"/>
    <m/>
    <m/>
    <n v="0.83333333333333337"/>
    <n v="5.6"/>
    <s v="***"/>
    <m/>
    <s v="I"/>
    <m/>
    <m/>
    <n v="162"/>
    <x v="153"/>
    <n v="74921"/>
    <m/>
    <m/>
    <m/>
    <m/>
    <m/>
    <m/>
    <m/>
    <m/>
    <m/>
    <m/>
    <m/>
    <m/>
    <m/>
    <m/>
    <x v="11"/>
  </r>
  <r>
    <n v="162"/>
    <n v="4"/>
    <s v="F"/>
    <n v="51081017426"/>
    <n v="510"/>
    <s v="VGF"/>
    <s v="Vanguard Group"/>
    <s v="Vanguard High Yield Corporate Fund Investor Shares (VWEHX)"/>
    <s v="VHYCFIS"/>
    <m/>
    <n v="73870.467916666661"/>
    <m/>
    <m/>
    <n v="0.41666666666666669"/>
    <n v="5.74"/>
    <s v="*****"/>
    <m/>
    <s v="I"/>
    <m/>
    <m/>
    <n v="162"/>
    <x v="153"/>
    <n v="72145"/>
    <m/>
    <m/>
    <m/>
    <m/>
    <m/>
    <m/>
    <m/>
    <m/>
    <m/>
    <m/>
    <m/>
    <m/>
    <m/>
    <m/>
    <x v="11"/>
  </r>
  <r>
    <n v="163"/>
    <n v="10"/>
    <s v="F"/>
    <n v="51081016813"/>
    <n v="510"/>
    <s v="PMC"/>
    <s v="PIMCO"/>
    <s v="PIMCO Global Multi-Asset A"/>
    <s v="PIMCOGMA"/>
    <m/>
    <n v="52075.343999999997"/>
    <m/>
    <m/>
    <n v="5"/>
    <n v="1.92"/>
    <s v="**"/>
    <m/>
    <s v="A"/>
    <m/>
    <m/>
    <n v="163"/>
    <x v="154"/>
    <n v="47514"/>
    <m/>
    <m/>
    <m/>
    <m/>
    <m/>
    <m/>
    <m/>
    <m/>
    <m/>
    <m/>
    <m/>
    <m/>
    <m/>
    <m/>
    <x v="5"/>
  </r>
  <r>
    <n v="163"/>
    <n v="4"/>
    <s v="F"/>
    <n v="51081011295"/>
    <n v="510"/>
    <s v="VGF"/>
    <s v="Vanguard Group"/>
    <s v="Vanguard High Yield Corporate Fund Investor Shares (VWEHX)"/>
    <s v="VHYCFIS"/>
    <m/>
    <n v="78534.436499999996"/>
    <m/>
    <m/>
    <n v="2.5"/>
    <n v="5.74"/>
    <s v="*****"/>
    <m/>
    <s v="A"/>
    <m/>
    <m/>
    <n v="163"/>
    <x v="154"/>
    <n v="68679"/>
    <m/>
    <m/>
    <m/>
    <m/>
    <m/>
    <m/>
    <m/>
    <m/>
    <m/>
    <m/>
    <m/>
    <m/>
    <m/>
    <m/>
    <x v="5"/>
  </r>
  <r>
    <n v="163"/>
    <n v="12"/>
    <s v="F"/>
    <n v="51081015313"/>
    <n v="510"/>
    <s v="CHS"/>
    <s v="Charles Schwab"/>
    <s v="Schwab Small-Cap Equity Fund"/>
    <s v="SSCE"/>
    <m/>
    <n v="30701.514250000004"/>
    <m/>
    <m/>
    <n v="3.9166666666666665"/>
    <n v="-11.7"/>
    <s v="*"/>
    <m/>
    <s v="A"/>
    <m/>
    <m/>
    <n v="163"/>
    <x v="154"/>
    <n v="56671"/>
    <m/>
    <m/>
    <m/>
    <m/>
    <m/>
    <m/>
    <m/>
    <m/>
    <m/>
    <m/>
    <m/>
    <m/>
    <m/>
    <m/>
    <x v="5"/>
  </r>
  <r>
    <n v="164"/>
    <n v="5"/>
    <s v="F"/>
    <n v="51081011183"/>
    <n v="510"/>
    <s v="FID"/>
    <s v="Fidelity Investments Inc."/>
    <s v="Fidelity Capital &amp; Income Fund (FAGIX)"/>
    <s v="FCIF"/>
    <m/>
    <n v="31683.24"/>
    <m/>
    <m/>
    <n v="2.8333333333333335"/>
    <n v="4"/>
    <s v="***"/>
    <m/>
    <s v="A"/>
    <m/>
    <m/>
    <n v="164"/>
    <x v="155"/>
    <n v="28458"/>
    <m/>
    <m/>
    <m/>
    <m/>
    <m/>
    <m/>
    <m/>
    <m/>
    <m/>
    <m/>
    <m/>
    <m/>
    <m/>
    <m/>
    <x v="5"/>
  </r>
  <r>
    <n v="164"/>
    <n v="5"/>
    <s v="F"/>
    <n v="51081011572"/>
    <n v="510"/>
    <s v="FID"/>
    <s v="Fidelity Investments Inc."/>
    <s v="Fidelity Capital &amp; Income Fund (FAGIX)"/>
    <s v="FCIF"/>
    <m/>
    <n v="31139.200000000001"/>
    <m/>
    <m/>
    <n v="1.6666666666666667"/>
    <n v="4"/>
    <s v="***"/>
    <m/>
    <s v="A"/>
    <m/>
    <m/>
    <n v="164"/>
    <x v="155"/>
    <n v="29193"/>
    <m/>
    <m/>
    <m/>
    <m/>
    <m/>
    <m/>
    <m/>
    <m/>
    <m/>
    <m/>
    <m/>
    <m/>
    <m/>
    <m/>
    <x v="5"/>
  </r>
  <r>
    <n v="164"/>
    <n v="8"/>
    <s v="F"/>
    <n v="51081015520"/>
    <n v="510"/>
    <s v="FID"/>
    <s v="Fidelity Investments Inc."/>
    <s v="Fidelity Capital &amp; Income Fund (FAGIX)"/>
    <s v="FCIF"/>
    <m/>
    <n v="3358.36"/>
    <m/>
    <m/>
    <n v="3.25"/>
    <n v="4"/>
    <s v="***"/>
    <m/>
    <s v="A"/>
    <m/>
    <m/>
    <n v="164"/>
    <x v="155"/>
    <n v="2972"/>
    <m/>
    <m/>
    <m/>
    <m/>
    <m/>
    <m/>
    <m/>
    <m/>
    <m/>
    <m/>
    <m/>
    <m/>
    <m/>
    <m/>
    <x v="5"/>
  </r>
  <r>
    <n v="165"/>
    <n v="13"/>
    <s v="F"/>
    <n v="51081012395"/>
    <n v="510"/>
    <s v="SSG"/>
    <s v="State Street Global Advisors"/>
    <s v="State Street Global Equity Fund"/>
    <s v="SSGE"/>
    <m/>
    <n v="66093.934000000008"/>
    <m/>
    <m/>
    <n v="2.9166666666666665"/>
    <n v="10.210000000000001"/>
    <s v="****"/>
    <m/>
    <s v="A"/>
    <m/>
    <m/>
    <n v="165"/>
    <x v="156"/>
    <n v="50928"/>
    <m/>
    <m/>
    <m/>
    <m/>
    <m/>
    <m/>
    <m/>
    <m/>
    <m/>
    <m/>
    <m/>
    <m/>
    <m/>
    <m/>
    <x v="4"/>
  </r>
  <r>
    <n v="165"/>
    <n v="9"/>
    <s v="F"/>
    <n v="51081014428"/>
    <n v="510"/>
    <s v="JPM"/>
    <s v="JP Morgan"/>
    <s v="JPMorgan Core Bond Fund"/>
    <s v="JPMCB"/>
    <m/>
    <n v="94240.271999999997"/>
    <m/>
    <m/>
    <n v="5"/>
    <n v="7.77"/>
    <s v="****"/>
    <m/>
    <s v="A"/>
    <m/>
    <m/>
    <n v="165"/>
    <x v="156"/>
    <n v="67872"/>
    <m/>
    <m/>
    <m/>
    <m/>
    <m/>
    <m/>
    <m/>
    <m/>
    <m/>
    <m/>
    <m/>
    <m/>
    <m/>
    <m/>
    <x v="4"/>
  </r>
  <r>
    <n v="165"/>
    <n v="1"/>
    <s v="F"/>
    <n v="51081015523"/>
    <n v="510"/>
    <s v="BRF"/>
    <s v="BlackRock Funds"/>
    <s v="BlackRock High Yield Bond Fund (BHYIX)"/>
    <s v="BRHYBF"/>
    <m/>
    <n v="4681.6679999999997"/>
    <m/>
    <m/>
    <n v="4.75"/>
    <n v="5.6"/>
    <s v="***"/>
    <m/>
    <s v="A"/>
    <m/>
    <m/>
    <n v="165"/>
    <x v="156"/>
    <n v="3698"/>
    <m/>
    <m/>
    <m/>
    <m/>
    <m/>
    <m/>
    <m/>
    <m/>
    <m/>
    <m/>
    <m/>
    <m/>
    <m/>
    <m/>
    <x v="4"/>
  </r>
  <r>
    <n v="166"/>
    <n v="11"/>
    <s v="F"/>
    <n v="51081014434"/>
    <n v="510"/>
    <s v="PMC"/>
    <s v="PIMCO"/>
    <s v="PIMCO Global Multi-Asset A"/>
    <s v="PIMCOGMA"/>
    <m/>
    <n v="34289.232000000004"/>
    <m/>
    <m/>
    <n v="1.6666666666666667"/>
    <n v="1.92"/>
    <s v="**"/>
    <m/>
    <s v="A"/>
    <m/>
    <m/>
    <n v="166"/>
    <x v="157"/>
    <n v="33226"/>
    <m/>
    <m/>
    <m/>
    <m/>
    <m/>
    <m/>
    <m/>
    <m/>
    <m/>
    <m/>
    <m/>
    <m/>
    <m/>
    <m/>
    <x v="15"/>
  </r>
  <r>
    <n v="166"/>
    <n v="5"/>
    <s v="F"/>
    <n v="51081012029"/>
    <n v="510"/>
    <s v="FID"/>
    <s v="Fidelity Investments Inc."/>
    <s v="Fidelity Capital &amp; Income Fund (FAGIX)"/>
    <s v="FCIF"/>
    <m/>
    <n v="29852.89"/>
    <m/>
    <m/>
    <n v="2.5833333333333335"/>
    <n v="4"/>
    <s v="***"/>
    <m/>
    <s v="A"/>
    <m/>
    <m/>
    <n v="166"/>
    <x v="157"/>
    <n v="27057"/>
    <m/>
    <m/>
    <m/>
    <m/>
    <m/>
    <m/>
    <m/>
    <m/>
    <m/>
    <m/>
    <m/>
    <m/>
    <m/>
    <m/>
    <x v="15"/>
  </r>
  <r>
    <n v="167"/>
    <n v="3"/>
    <s v="F"/>
    <n v="51081010594"/>
    <n v="510"/>
    <s v="BRF"/>
    <s v="BlackRock Funds"/>
    <s v="BlackRock High Yield Bond Fund (BHYIX)"/>
    <s v="BRHYBF"/>
    <m/>
    <n v="26998.22"/>
    <m/>
    <m/>
    <n v="0.75"/>
    <n v="5.6"/>
    <s v="***"/>
    <m/>
    <s v="A"/>
    <m/>
    <m/>
    <n v="167"/>
    <x v="158"/>
    <n v="25910"/>
    <m/>
    <m/>
    <m/>
    <m/>
    <m/>
    <m/>
    <m/>
    <m/>
    <m/>
    <m/>
    <m/>
    <m/>
    <m/>
    <m/>
    <x v="7"/>
  </r>
  <r>
    <n v="167"/>
    <n v="11"/>
    <s v="F"/>
    <n v="51081017102"/>
    <n v="510"/>
    <s v="PMC"/>
    <s v="PIMCO"/>
    <s v="PIMCO Global Multi-Asset A"/>
    <s v="PIMCOGMA"/>
    <m/>
    <n v="61893.604800000001"/>
    <m/>
    <m/>
    <n v="2.6666666666666665"/>
    <n v="1.92"/>
    <s v="**"/>
    <m/>
    <s v="A"/>
    <m/>
    <m/>
    <n v="167"/>
    <x v="158"/>
    <n v="58879"/>
    <m/>
    <m/>
    <m/>
    <m/>
    <m/>
    <m/>
    <m/>
    <m/>
    <m/>
    <m/>
    <m/>
    <m/>
    <m/>
    <m/>
    <x v="7"/>
  </r>
  <r>
    <n v="167"/>
    <n v="12"/>
    <s v="F"/>
    <n v="51081019927"/>
    <n v="510"/>
    <s v="CHS"/>
    <s v="Charles Schwab"/>
    <s v="Schwab Small-Cap Equity Fund"/>
    <s v="SSCE"/>
    <m/>
    <n v="3970.7340000000004"/>
    <m/>
    <m/>
    <n v="3.6666666666666665"/>
    <n v="-11.7"/>
    <s v="*"/>
    <m/>
    <s v="A"/>
    <m/>
    <m/>
    <n v="167"/>
    <x v="158"/>
    <n v="6954"/>
    <m/>
    <m/>
    <m/>
    <m/>
    <m/>
    <m/>
    <m/>
    <m/>
    <m/>
    <m/>
    <m/>
    <m/>
    <m/>
    <m/>
    <x v="7"/>
  </r>
  <r>
    <n v="168"/>
    <n v="11"/>
    <s v="F"/>
    <n v="51081019146"/>
    <n v="510"/>
    <s v="PMC"/>
    <s v="PIMCO"/>
    <s v="PIMCO Global Multi-Asset A"/>
    <s v="PIMCOGMA"/>
    <m/>
    <n v="34647.031999999999"/>
    <m/>
    <m/>
    <n v="3.3333333333333335"/>
    <n v="1.92"/>
    <s v="**"/>
    <m/>
    <s v="A"/>
    <m/>
    <m/>
    <n v="168"/>
    <x v="159"/>
    <n v="32563"/>
    <m/>
    <m/>
    <m/>
    <m/>
    <m/>
    <m/>
    <m/>
    <m/>
    <m/>
    <m/>
    <m/>
    <m/>
    <m/>
    <m/>
    <x v="9"/>
  </r>
  <r>
    <n v="168"/>
    <n v="6"/>
    <s v="F"/>
    <n v="51081017801"/>
    <n v="510"/>
    <s v="JPM"/>
    <s v="JP Morgan"/>
    <s v="JPMorgan Core Bond Fund"/>
    <s v="JPMCB"/>
    <m/>
    <n v="23187.7932"/>
    <m/>
    <m/>
    <n v="1"/>
    <n v="7.77"/>
    <s v="****"/>
    <m/>
    <s v="A"/>
    <m/>
    <m/>
    <n v="168"/>
    <x v="159"/>
    <n v="21516"/>
    <m/>
    <m/>
    <m/>
    <m/>
    <m/>
    <m/>
    <m/>
    <m/>
    <m/>
    <m/>
    <m/>
    <m/>
    <m/>
    <m/>
    <x v="9"/>
  </r>
  <r>
    <n v="168"/>
    <n v="10"/>
    <s v="F"/>
    <n v="51081013305"/>
    <n v="510"/>
    <s v="PMC"/>
    <s v="PIMCO"/>
    <s v="PIMCO Global Multi-Asset A"/>
    <s v="PIMCOGMA"/>
    <m/>
    <n v="44084.678399999997"/>
    <m/>
    <m/>
    <n v="2.1666666666666665"/>
    <n v="1.92"/>
    <s v="**"/>
    <m/>
    <s v="A"/>
    <m/>
    <m/>
    <n v="168"/>
    <x v="159"/>
    <n v="42324"/>
    <m/>
    <m/>
    <m/>
    <m/>
    <m/>
    <m/>
    <m/>
    <m/>
    <m/>
    <m/>
    <m/>
    <m/>
    <m/>
    <m/>
    <x v="9"/>
  </r>
  <r>
    <n v="168"/>
    <n v="11"/>
    <s v="F"/>
    <n v="51081011709"/>
    <n v="510"/>
    <s v="PMC"/>
    <s v="PIMCO"/>
    <s v="PIMCO Global Multi-Asset A"/>
    <s v="PIMCOGMA"/>
    <m/>
    <n v="75076.569600000003"/>
    <m/>
    <m/>
    <n v="1.75"/>
    <n v="1.92"/>
    <s v="**"/>
    <m/>
    <s v="A"/>
    <m/>
    <m/>
    <n v="168"/>
    <x v="159"/>
    <n v="72636"/>
    <m/>
    <m/>
    <m/>
    <m/>
    <m/>
    <m/>
    <m/>
    <m/>
    <m/>
    <m/>
    <m/>
    <m/>
    <m/>
    <m/>
    <x v="9"/>
  </r>
  <r>
    <n v="169"/>
    <n v="13"/>
    <s v="F"/>
    <n v="51081010098"/>
    <n v="510"/>
    <s v="SSG"/>
    <s v="State Street Global Advisors"/>
    <s v="State Street Global Equity Fund"/>
    <s v="SSGE"/>
    <m/>
    <n v="66841.9807"/>
    <m/>
    <m/>
    <n v="4.416666666666667"/>
    <n v="10.210000000000001"/>
    <s v="****"/>
    <m/>
    <s v="A"/>
    <m/>
    <m/>
    <n v="169"/>
    <x v="160"/>
    <n v="46068"/>
    <m/>
    <m/>
    <m/>
    <m/>
    <m/>
    <m/>
    <m/>
    <m/>
    <m/>
    <m/>
    <m/>
    <m/>
    <m/>
    <m/>
    <x v="15"/>
  </r>
  <r>
    <n v="169"/>
    <n v="13"/>
    <s v="F"/>
    <n v="51081016281"/>
    <n v="510"/>
    <s v="SSG"/>
    <s v="State Street Global Advisors"/>
    <s v="State Street Global Equity Fund"/>
    <s v="SSGE"/>
    <m/>
    <n v="24445.292016666666"/>
    <m/>
    <m/>
    <n v="1.8333333333333333"/>
    <n v="10.210000000000001"/>
    <s v="****"/>
    <m/>
    <s v="A"/>
    <m/>
    <m/>
    <n v="169"/>
    <x v="160"/>
    <n v="20591"/>
    <m/>
    <m/>
    <m/>
    <m/>
    <m/>
    <m/>
    <m/>
    <m/>
    <m/>
    <m/>
    <m/>
    <m/>
    <m/>
    <m/>
    <x v="15"/>
  </r>
  <r>
    <n v="169"/>
    <n v="4"/>
    <s v="F"/>
    <n v="51081014924"/>
    <n v="510"/>
    <s v="VGF"/>
    <s v="Vanguard Group"/>
    <s v="Vanguard High Yield Corporate Fund Investor Shares (VWEHX)"/>
    <s v="VHYCFIS"/>
    <m/>
    <n v="8456.0733333333337"/>
    <m/>
    <m/>
    <n v="4.166666666666667"/>
    <n v="5.74"/>
    <s v="*****"/>
    <m/>
    <s v="A"/>
    <m/>
    <m/>
    <n v="169"/>
    <x v="160"/>
    <n v="6824"/>
    <m/>
    <m/>
    <m/>
    <m/>
    <m/>
    <m/>
    <m/>
    <m/>
    <m/>
    <m/>
    <m/>
    <m/>
    <m/>
    <m/>
    <x v="15"/>
  </r>
  <r>
    <n v="169"/>
    <n v="16"/>
    <s v="F"/>
    <n v="51081017674"/>
    <n v="510"/>
    <s v="AMF"/>
    <s v="American Funds"/>
    <s v="American Funds Tax-Advtg Gr &amp; Inc"/>
    <s v="AFTAG"/>
    <m/>
    <n v="31130.335491666665"/>
    <m/>
    <m/>
    <n v="4.083333333333333"/>
    <n v="3.61"/>
    <s v="**"/>
    <m/>
    <s v="A"/>
    <m/>
    <m/>
    <n v="169"/>
    <x v="160"/>
    <n v="27131"/>
    <m/>
    <m/>
    <m/>
    <m/>
    <m/>
    <m/>
    <m/>
    <m/>
    <m/>
    <m/>
    <m/>
    <m/>
    <m/>
    <m/>
    <x v="15"/>
  </r>
  <r>
    <n v="169"/>
    <n v="14"/>
    <s v="F"/>
    <n v="51081012648"/>
    <n v="510"/>
    <s v="SSG"/>
    <s v="State Street Global Advisors"/>
    <s v="State Street Global Equity Fund"/>
    <s v="SSGE"/>
    <m/>
    <n v="47960.263575000004"/>
    <m/>
    <m/>
    <n v="3.0833333333333335"/>
    <n v="10.210000000000001"/>
    <s v="****"/>
    <m/>
    <s v="A"/>
    <m/>
    <m/>
    <n v="169"/>
    <x v="160"/>
    <n v="36477"/>
    <m/>
    <m/>
    <m/>
    <m/>
    <m/>
    <m/>
    <m/>
    <m/>
    <m/>
    <m/>
    <m/>
    <m/>
    <m/>
    <m/>
    <x v="15"/>
  </r>
  <r>
    <n v="169"/>
    <n v="5"/>
    <s v="F"/>
    <n v="51081014715"/>
    <n v="510"/>
    <s v="FID"/>
    <s v="Fidelity Investments Inc."/>
    <s v="Fidelity Capital &amp; Income Fund (FAGIX)"/>
    <s v="FCIF"/>
    <m/>
    <n v="43132"/>
    <m/>
    <m/>
    <n v="2.3333333333333335"/>
    <n v="4"/>
    <s v="***"/>
    <m/>
    <s v="A"/>
    <m/>
    <m/>
    <n v="169"/>
    <x v="160"/>
    <n v="39450"/>
    <m/>
    <m/>
    <m/>
    <m/>
    <m/>
    <m/>
    <m/>
    <m/>
    <m/>
    <m/>
    <m/>
    <m/>
    <m/>
    <m/>
    <x v="15"/>
  </r>
  <r>
    <n v="170"/>
    <n v="13"/>
    <s v="F"/>
    <n v="51081013969"/>
    <n v="510"/>
    <s v="SSG"/>
    <s v="State Street Global Advisors"/>
    <s v="State Street Global Equity Fund"/>
    <s v="SSGE"/>
    <m/>
    <n v="67865.403008333335"/>
    <m/>
    <m/>
    <n v="3.5833333333333335"/>
    <n v="10.210000000000001"/>
    <s v="****"/>
    <m/>
    <s v="W"/>
    <m/>
    <m/>
    <n v="170"/>
    <x v="161"/>
    <n v="49687"/>
    <m/>
    <m/>
    <m/>
    <m/>
    <m/>
    <m/>
    <m/>
    <m/>
    <m/>
    <m/>
    <m/>
    <m/>
    <m/>
    <m/>
    <x v="0"/>
  </r>
  <r>
    <n v="170"/>
    <n v="9"/>
    <s v="F"/>
    <n v="51081015225"/>
    <n v="510"/>
    <s v="JPM"/>
    <s v="JP Morgan"/>
    <s v="JPMorgan Core Bond Fund"/>
    <s v="JPMCB"/>
    <m/>
    <n v="103160.368575"/>
    <m/>
    <m/>
    <n v="3.9166666666666665"/>
    <n v="7.77"/>
    <s v="****"/>
    <m/>
    <s v="W"/>
    <m/>
    <m/>
    <n v="170"/>
    <x v="161"/>
    <n v="79091"/>
    <m/>
    <m/>
    <m/>
    <m/>
    <m/>
    <m/>
    <m/>
    <m/>
    <m/>
    <m/>
    <m/>
    <m/>
    <m/>
    <m/>
    <x v="0"/>
  </r>
  <r>
    <n v="170"/>
    <n v="4"/>
    <s v="F"/>
    <n v="51081017545"/>
    <n v="510"/>
    <s v="VGF"/>
    <s v="Vanguard Group"/>
    <s v="Vanguard High Yield Corporate Fund Investor Shares (VWEHX)"/>
    <s v="VHYCFIS"/>
    <m/>
    <n v="22838.551266666665"/>
    <m/>
    <m/>
    <n v="2.3333333333333335"/>
    <n v="5.74"/>
    <s v="*****"/>
    <m/>
    <s v="W"/>
    <m/>
    <m/>
    <n v="170"/>
    <x v="161"/>
    <n v="20141"/>
    <m/>
    <m/>
    <m/>
    <m/>
    <m/>
    <m/>
    <m/>
    <m/>
    <m/>
    <m/>
    <m/>
    <m/>
    <m/>
    <m/>
    <x v="0"/>
  </r>
  <r>
    <n v="171"/>
    <n v="8"/>
    <s v="F"/>
    <n v="51081016032"/>
    <n v="510"/>
    <s v="FID"/>
    <s v="Fidelity Investments Inc."/>
    <s v="Fidelity Capital &amp; Income Fund (FAGIX)"/>
    <s v="FCIF"/>
    <m/>
    <n v="76228.133333333331"/>
    <m/>
    <m/>
    <n v="2.9166666666666665"/>
    <n v="4"/>
    <s v="***"/>
    <m/>
    <s v="A"/>
    <m/>
    <m/>
    <n v="171"/>
    <x v="162"/>
    <n v="68264"/>
    <m/>
    <m/>
    <m/>
    <m/>
    <m/>
    <m/>
    <m/>
    <m/>
    <m/>
    <m/>
    <m/>
    <m/>
    <m/>
    <m/>
    <x v="11"/>
  </r>
  <r>
    <n v="172"/>
    <n v="16"/>
    <s v="F"/>
    <n v="51081012951"/>
    <n v="510"/>
    <s v="AMF"/>
    <s v="American Funds"/>
    <s v="American Funds Tax-Advtg Gr &amp; Inc"/>
    <s v="AFTAG"/>
    <m/>
    <n v="21254.885150000002"/>
    <m/>
    <m/>
    <n v="2.1666666666666665"/>
    <n v="3.61"/>
    <s v="**"/>
    <m/>
    <s v="W"/>
    <m/>
    <m/>
    <n v="172"/>
    <x v="163"/>
    <n v="19713"/>
    <m/>
    <m/>
    <m/>
    <m/>
    <m/>
    <m/>
    <m/>
    <m/>
    <m/>
    <m/>
    <m/>
    <m/>
    <m/>
    <m/>
    <x v="1"/>
  </r>
  <r>
    <n v="172"/>
    <n v="10"/>
    <s v="F"/>
    <n v="51081018842"/>
    <n v="510"/>
    <s v="PMC"/>
    <s v="PIMCO"/>
    <s v="PIMCO Global Multi-Asset A"/>
    <s v="PIMCOGMA"/>
    <m/>
    <n v="53439.12"/>
    <m/>
    <m/>
    <n v="0.41666666666666669"/>
    <n v="1.92"/>
    <s v="**"/>
    <m/>
    <s v="W"/>
    <m/>
    <m/>
    <n v="172"/>
    <x v="163"/>
    <n v="53015"/>
    <m/>
    <m/>
    <m/>
    <m/>
    <m/>
    <m/>
    <m/>
    <m/>
    <m/>
    <m/>
    <m/>
    <m/>
    <m/>
    <m/>
    <x v="1"/>
  </r>
  <r>
    <n v="172"/>
    <n v="3"/>
    <s v="F"/>
    <n v="51081014421"/>
    <n v="510"/>
    <s v="BRF"/>
    <s v="BlackRock Funds"/>
    <s v="BlackRock High Yield Bond Fund (BHYIX)"/>
    <s v="BRHYBF"/>
    <m/>
    <n v="85193.16"/>
    <m/>
    <m/>
    <n v="2.25"/>
    <n v="5.6"/>
    <s v="***"/>
    <m/>
    <s v="W"/>
    <m/>
    <m/>
    <n v="172"/>
    <x v="163"/>
    <n v="75660"/>
    <m/>
    <m/>
    <m/>
    <m/>
    <m/>
    <m/>
    <m/>
    <m/>
    <m/>
    <m/>
    <m/>
    <m/>
    <m/>
    <m/>
    <x v="1"/>
  </r>
  <r>
    <n v="172"/>
    <n v="1"/>
    <s v="F"/>
    <n v="51081017506"/>
    <n v="510"/>
    <s v="BRF"/>
    <s v="BlackRock Funds"/>
    <s v="BlackRock High Yield Bond Fund (BHYIX)"/>
    <s v="BRHYBF"/>
    <m/>
    <n v="5968.5680000000002"/>
    <m/>
    <m/>
    <n v="0.5"/>
    <n v="5.6"/>
    <s v="***"/>
    <m/>
    <s v="W"/>
    <m/>
    <m/>
    <n v="172"/>
    <x v="163"/>
    <n v="5806"/>
    <m/>
    <m/>
    <m/>
    <m/>
    <m/>
    <m/>
    <m/>
    <m/>
    <m/>
    <m/>
    <m/>
    <m/>
    <m/>
    <m/>
    <x v="1"/>
  </r>
  <r>
    <n v="173"/>
    <n v="4"/>
    <s v="F"/>
    <n v="51081019606"/>
    <n v="510"/>
    <s v="VGF"/>
    <s v="Vanguard Group"/>
    <s v="Vanguard High Yield Corporate Fund Investor Shares (VWEHX)"/>
    <s v="VHYCFIS"/>
    <m/>
    <n v="26452.395416666666"/>
    <m/>
    <m/>
    <n v="2.0833333333333335"/>
    <n v="5.74"/>
    <s v="*****"/>
    <m/>
    <s v="W"/>
    <m/>
    <m/>
    <n v="173"/>
    <x v="164"/>
    <n v="23627"/>
    <m/>
    <m/>
    <m/>
    <m/>
    <m/>
    <m/>
    <m/>
    <m/>
    <m/>
    <m/>
    <m/>
    <m/>
    <m/>
    <m/>
    <x v="4"/>
  </r>
  <r>
    <n v="175"/>
    <n v="5"/>
    <s v="F"/>
    <n v="51081012384"/>
    <n v="510"/>
    <s v="FID"/>
    <s v="Fidelity Investments Inc."/>
    <s v="Fidelity Capital &amp; Income Fund (FAGIX)"/>
    <s v="FCIF"/>
    <m/>
    <n v="56419.34"/>
    <m/>
    <m/>
    <n v="4.083333333333333"/>
    <n v="4"/>
    <s v="***"/>
    <m/>
    <s v="A"/>
    <m/>
    <m/>
    <n v="175"/>
    <x v="165"/>
    <n v="48498"/>
    <m/>
    <m/>
    <m/>
    <m/>
    <m/>
    <m/>
    <m/>
    <m/>
    <m/>
    <m/>
    <m/>
    <m/>
    <m/>
    <m/>
    <x v="1"/>
  </r>
  <r>
    <n v="175"/>
    <n v="6"/>
    <s v="F"/>
    <n v="51081011230"/>
    <n v="510"/>
    <s v="JPM"/>
    <s v="JP Morgan"/>
    <s v="JPMorgan Core Bond Fund"/>
    <s v="JPMCB"/>
    <m/>
    <n v="7585.0874999999996"/>
    <m/>
    <m/>
    <n v="4.166666666666667"/>
    <n v="7.77"/>
    <s v="****"/>
    <m/>
    <s v="A"/>
    <m/>
    <m/>
    <n v="175"/>
    <x v="165"/>
    <n v="5730"/>
    <m/>
    <m/>
    <m/>
    <m/>
    <m/>
    <m/>
    <m/>
    <m/>
    <m/>
    <m/>
    <m/>
    <m/>
    <m/>
    <m/>
    <x v="1"/>
  </r>
  <r>
    <n v="175"/>
    <n v="10"/>
    <s v="F"/>
    <n v="51081019000"/>
    <n v="510"/>
    <s v="PMC"/>
    <s v="PIMCO"/>
    <s v="PIMCO Global Multi-Asset A"/>
    <s v="PIMCOGMA"/>
    <m/>
    <n v="52316"/>
    <m/>
    <m/>
    <n v="1.0833333333333333"/>
    <n v="1.92"/>
    <s v="**"/>
    <m/>
    <s v="A"/>
    <m/>
    <m/>
    <n v="175"/>
    <x v="165"/>
    <n v="51250"/>
    <m/>
    <m/>
    <m/>
    <m/>
    <m/>
    <m/>
    <m/>
    <m/>
    <m/>
    <m/>
    <m/>
    <m/>
    <m/>
    <m/>
    <x v="1"/>
  </r>
  <r>
    <n v="175"/>
    <n v="11"/>
    <s v="F"/>
    <n v="51081014262"/>
    <n v="510"/>
    <s v="PMC"/>
    <s v="PIMCO"/>
    <s v="PIMCO Global Multi-Asset A"/>
    <s v="PIMCOGMA"/>
    <m/>
    <n v="74545.299199999994"/>
    <m/>
    <m/>
    <n v="1.75"/>
    <n v="1.92"/>
    <s v="**"/>
    <m/>
    <s v="A"/>
    <m/>
    <m/>
    <n v="175"/>
    <x v="165"/>
    <n v="72122"/>
    <m/>
    <m/>
    <m/>
    <m/>
    <m/>
    <m/>
    <m/>
    <m/>
    <m/>
    <m/>
    <m/>
    <m/>
    <m/>
    <m/>
    <x v="1"/>
  </r>
  <r>
    <n v="176"/>
    <n v="2"/>
    <s v="F"/>
    <n v="51081016459"/>
    <n v="510"/>
    <s v="VGF"/>
    <s v="Vanguard Group"/>
    <s v="Vanguard High Yield Corporate Fund Investor Shares (VWEHX)"/>
    <s v="VHYCFIS"/>
    <m/>
    <n v="60452.698400000001"/>
    <m/>
    <m/>
    <n v="3"/>
    <n v="5.74"/>
    <s v="*****"/>
    <m/>
    <s v="A"/>
    <m/>
    <m/>
    <n v="176"/>
    <x v="166"/>
    <n v="51572"/>
    <m/>
    <m/>
    <m/>
    <m/>
    <m/>
    <m/>
    <m/>
    <m/>
    <m/>
    <m/>
    <m/>
    <m/>
    <m/>
    <m/>
    <x v="1"/>
  </r>
  <r>
    <n v="176"/>
    <n v="5"/>
    <s v="F"/>
    <n v="51081017089"/>
    <n v="510"/>
    <s v="FID"/>
    <s v="Fidelity Investments Inc."/>
    <s v="Fidelity Capital &amp; Income Fund (FAGIX)"/>
    <s v="FCIF"/>
    <m/>
    <n v="27468.573333333334"/>
    <m/>
    <m/>
    <n v="2.6666666666666665"/>
    <n v="4"/>
    <s v="***"/>
    <m/>
    <s v="A"/>
    <m/>
    <m/>
    <n v="176"/>
    <x v="166"/>
    <n v="24821"/>
    <m/>
    <m/>
    <m/>
    <m/>
    <m/>
    <m/>
    <m/>
    <m/>
    <m/>
    <m/>
    <m/>
    <m/>
    <m/>
    <m/>
    <x v="1"/>
  </r>
  <r>
    <n v="177"/>
    <n v="12"/>
    <s v="F"/>
    <n v="51081016354"/>
    <n v="510"/>
    <s v="CHS"/>
    <s v="Charles Schwab"/>
    <s v="Schwab Small-Cap Equity Fund"/>
    <s v="SSCE"/>
    <m/>
    <n v="74382.361000000004"/>
    <m/>
    <m/>
    <n v="0.33333333333333331"/>
    <n v="-11.7"/>
    <s v="*"/>
    <m/>
    <s v="A"/>
    <m/>
    <m/>
    <n v="177"/>
    <x v="167"/>
    <n v="77401"/>
    <m/>
    <m/>
    <m/>
    <m/>
    <m/>
    <m/>
    <m/>
    <m/>
    <m/>
    <m/>
    <m/>
    <m/>
    <m/>
    <m/>
    <x v="13"/>
  </r>
  <r>
    <n v="177"/>
    <n v="12"/>
    <s v="F"/>
    <n v="51081015566"/>
    <n v="510"/>
    <s v="CHS"/>
    <s v="Charles Schwab"/>
    <s v="Schwab Small-Cap Equity Fund"/>
    <s v="SSCE"/>
    <m/>
    <n v="14889.694"/>
    <m/>
    <m/>
    <n v="1.4166666666666667"/>
    <n v="-11.7"/>
    <s v="*"/>
    <m/>
    <s v="A"/>
    <m/>
    <m/>
    <n v="177"/>
    <x v="167"/>
    <n v="17848"/>
    <m/>
    <m/>
    <m/>
    <m/>
    <m/>
    <m/>
    <m/>
    <m/>
    <m/>
    <m/>
    <m/>
    <m/>
    <m/>
    <m/>
    <x v="13"/>
  </r>
  <r>
    <n v="177"/>
    <n v="8"/>
    <s v="F"/>
    <n v="51081011560"/>
    <n v="510"/>
    <s v="FID"/>
    <s v="Fidelity Investments Inc."/>
    <s v="Fidelity Capital &amp; Income Fund (FAGIX)"/>
    <s v="FCIF"/>
    <m/>
    <n v="21789.523333333334"/>
    <m/>
    <m/>
    <n v="1.4166666666666667"/>
    <n v="4"/>
    <s v="***"/>
    <m/>
    <s v="A"/>
    <m/>
    <m/>
    <n v="177"/>
    <x v="167"/>
    <n v="20621"/>
    <m/>
    <m/>
    <m/>
    <m/>
    <m/>
    <m/>
    <m/>
    <m/>
    <m/>
    <m/>
    <m/>
    <m/>
    <m/>
    <m/>
    <x v="13"/>
  </r>
  <r>
    <n v="178"/>
    <n v="4"/>
    <s v="F"/>
    <n v="51081014772"/>
    <n v="510"/>
    <s v="VGF"/>
    <s v="Vanguard Group"/>
    <s v="Vanguard High Yield Corporate Fund Investor Shares (VWEHX)"/>
    <s v="VHYCFIS"/>
    <m/>
    <n v="17281.366666666665"/>
    <m/>
    <m/>
    <n v="4.083333333333333"/>
    <n v="5.74"/>
    <s v="*****"/>
    <m/>
    <s v="C"/>
    <m/>
    <m/>
    <n v="178"/>
    <x v="168"/>
    <n v="14000"/>
    <m/>
    <m/>
    <m/>
    <m/>
    <m/>
    <m/>
    <m/>
    <m/>
    <m/>
    <m/>
    <m/>
    <m/>
    <m/>
    <m/>
    <x v="12"/>
  </r>
  <r>
    <n v="178"/>
    <n v="16"/>
    <s v="F"/>
    <n v="51081019365"/>
    <n v="510"/>
    <s v="AMF"/>
    <s v="American Funds"/>
    <s v="American Funds Tax-Advtg Gr &amp; Inc"/>
    <s v="AFTAG"/>
    <m/>
    <n v="69172.699850000005"/>
    <m/>
    <m/>
    <n v="0.25"/>
    <n v="3.61"/>
    <s v="**"/>
    <m/>
    <s v="C"/>
    <m/>
    <m/>
    <n v="178"/>
    <x v="168"/>
    <n v="68554"/>
    <m/>
    <m/>
    <m/>
    <m/>
    <m/>
    <m/>
    <m/>
    <m/>
    <m/>
    <m/>
    <m/>
    <m/>
    <m/>
    <m/>
    <x v="12"/>
  </r>
  <r>
    <n v="178"/>
    <n v="2"/>
    <s v="F"/>
    <n v="51081016381"/>
    <n v="510"/>
    <s v="VGF"/>
    <s v="Vanguard Group"/>
    <s v="Vanguard High Yield Corporate Fund Investor Shares (VWEHX)"/>
    <s v="VHYCFIS"/>
    <m/>
    <n v="20946.984566666666"/>
    <m/>
    <m/>
    <n v="2.5833333333333335"/>
    <n v="5.74"/>
    <s v="*****"/>
    <m/>
    <s v="C"/>
    <m/>
    <m/>
    <n v="178"/>
    <x v="168"/>
    <n v="18242"/>
    <m/>
    <m/>
    <m/>
    <m/>
    <m/>
    <m/>
    <m/>
    <m/>
    <m/>
    <m/>
    <m/>
    <m/>
    <m/>
    <m/>
    <x v="12"/>
  </r>
  <r>
    <n v="178"/>
    <n v="16"/>
    <s v="F"/>
    <n v="51081011383"/>
    <n v="510"/>
    <s v="AMF"/>
    <s v="American Funds"/>
    <s v="American Funds Tax-Advtg Gr &amp; Inc"/>
    <s v="AFTAG"/>
    <m/>
    <n v="87538.547875000004"/>
    <m/>
    <m/>
    <n v="3.75"/>
    <n v="3.61"/>
    <s v="**"/>
    <m/>
    <s v="C"/>
    <m/>
    <m/>
    <n v="178"/>
    <x v="168"/>
    <n v="77101"/>
    <m/>
    <m/>
    <m/>
    <m/>
    <m/>
    <m/>
    <m/>
    <m/>
    <m/>
    <m/>
    <m/>
    <m/>
    <m/>
    <m/>
    <x v="12"/>
  </r>
  <r>
    <n v="179"/>
    <n v="15"/>
    <s v="F"/>
    <n v="51081015782"/>
    <n v="510"/>
    <s v="SSG"/>
    <s v="State Street Global Advisors"/>
    <s v="State Street Global Equity Fund"/>
    <s v="SSGE"/>
    <m/>
    <n v="44422.336800000005"/>
    <m/>
    <m/>
    <n v="1.9166666666666667"/>
    <n v="10.210000000000001"/>
    <s v="****"/>
    <m/>
    <s v="A"/>
    <m/>
    <m/>
    <n v="179"/>
    <x v="169"/>
    <n v="37152"/>
    <m/>
    <m/>
    <m/>
    <m/>
    <m/>
    <m/>
    <m/>
    <m/>
    <m/>
    <m/>
    <m/>
    <m/>
    <m/>
    <m/>
    <x v="6"/>
  </r>
  <r>
    <n v="179"/>
    <n v="15"/>
    <s v="F"/>
    <n v="51081010887"/>
    <n v="510"/>
    <s v="SSG"/>
    <s v="State Street Global Advisors"/>
    <s v="State Street Global Equity Fund"/>
    <s v="SSGE"/>
    <m/>
    <n v="82547.411908333335"/>
    <m/>
    <m/>
    <n v="3.9166666666666665"/>
    <n v="10.210000000000001"/>
    <s v="****"/>
    <m/>
    <s v="A"/>
    <m/>
    <m/>
    <n v="179"/>
    <x v="169"/>
    <n v="58967"/>
    <m/>
    <m/>
    <m/>
    <m/>
    <m/>
    <m/>
    <m/>
    <m/>
    <m/>
    <m/>
    <m/>
    <m/>
    <m/>
    <m/>
    <x v="6"/>
  </r>
  <r>
    <n v="179"/>
    <n v="8"/>
    <s v="F"/>
    <n v="51081014422"/>
    <n v="510"/>
    <s v="FID"/>
    <s v="Fidelity Investments Inc."/>
    <s v="Fidelity Capital &amp; Income Fund (FAGIX)"/>
    <s v="FCIF"/>
    <m/>
    <n v="70702.289999999994"/>
    <m/>
    <m/>
    <n v="0.75"/>
    <n v="4"/>
    <s v="***"/>
    <m/>
    <s v="A"/>
    <m/>
    <m/>
    <n v="179"/>
    <x v="169"/>
    <n v="68643"/>
    <m/>
    <m/>
    <m/>
    <m/>
    <m/>
    <m/>
    <m/>
    <m/>
    <m/>
    <m/>
    <m/>
    <m/>
    <m/>
    <m/>
    <x v="6"/>
  </r>
  <r>
    <n v="179"/>
    <n v="14"/>
    <s v="F"/>
    <n v="51081015213"/>
    <n v="510"/>
    <s v="SSG"/>
    <s v="State Street Global Advisors"/>
    <s v="State Street Global Equity Fund"/>
    <s v="SSGE"/>
    <m/>
    <n v="18591.608"/>
    <m/>
    <m/>
    <n v="1.6666666666666667"/>
    <n v="10.210000000000001"/>
    <s v="****"/>
    <m/>
    <s v="A"/>
    <m/>
    <m/>
    <n v="179"/>
    <x v="169"/>
    <n v="15888"/>
    <m/>
    <m/>
    <m/>
    <m/>
    <m/>
    <m/>
    <m/>
    <m/>
    <m/>
    <m/>
    <m/>
    <m/>
    <m/>
    <m/>
    <x v="6"/>
  </r>
  <r>
    <n v="180"/>
    <n v="16"/>
    <s v="F"/>
    <n v="51081013576"/>
    <n v="510"/>
    <s v="AMF"/>
    <s v="American Funds"/>
    <s v="American Funds Tax-Advtg Gr &amp; Inc"/>
    <s v="AFTAG"/>
    <m/>
    <n v="21907.190399999999"/>
    <m/>
    <m/>
    <n v="2"/>
    <n v="3.61"/>
    <s v="**"/>
    <m/>
    <s v="A"/>
    <m/>
    <m/>
    <n v="180"/>
    <x v="170"/>
    <n v="20432"/>
    <m/>
    <m/>
    <m/>
    <m/>
    <m/>
    <m/>
    <m/>
    <m/>
    <m/>
    <m/>
    <m/>
    <m/>
    <m/>
    <m/>
    <x v="3"/>
  </r>
  <r>
    <n v="180"/>
    <n v="13"/>
    <s v="F"/>
    <n v="51081014543"/>
    <n v="510"/>
    <s v="SSG"/>
    <s v="State Street Global Advisors"/>
    <s v="State Street Global Equity Fund"/>
    <s v="SSGE"/>
    <m/>
    <n v="57832.697500000002"/>
    <m/>
    <m/>
    <n v="1"/>
    <n v="10.210000000000001"/>
    <s v="****"/>
    <m/>
    <s v="A"/>
    <m/>
    <m/>
    <n v="180"/>
    <x v="170"/>
    <n v="52475"/>
    <m/>
    <m/>
    <m/>
    <m/>
    <m/>
    <m/>
    <m/>
    <m/>
    <m/>
    <m/>
    <m/>
    <m/>
    <m/>
    <m/>
    <x v="3"/>
  </r>
  <r>
    <n v="180"/>
    <n v="6"/>
    <s v="F"/>
    <n v="51081019332"/>
    <n v="510"/>
    <s v="JPM"/>
    <s v="JP Morgan"/>
    <s v="JPMorgan Core Bond Fund"/>
    <s v="JPMCB"/>
    <m/>
    <n v="93210.005000000005"/>
    <m/>
    <m/>
    <n v="5"/>
    <n v="7.77"/>
    <s v="****"/>
    <m/>
    <s v="A"/>
    <m/>
    <m/>
    <n v="180"/>
    <x v="170"/>
    <n v="67130"/>
    <m/>
    <m/>
    <m/>
    <m/>
    <m/>
    <m/>
    <m/>
    <m/>
    <m/>
    <m/>
    <m/>
    <m/>
    <m/>
    <m/>
    <x v="3"/>
  </r>
  <r>
    <n v="180"/>
    <n v="14"/>
    <s v="F"/>
    <n v="51081017612"/>
    <n v="510"/>
    <s v="SSG"/>
    <s v="State Street Global Advisors"/>
    <s v="State Street Global Equity Fund"/>
    <s v="SSGE"/>
    <m/>
    <n v="12692.8377"/>
    <m/>
    <m/>
    <n v="4.416666666666667"/>
    <n v="10.210000000000001"/>
    <s v="****"/>
    <m/>
    <s v="A"/>
    <m/>
    <m/>
    <n v="180"/>
    <x v="170"/>
    <n v="8748"/>
    <m/>
    <m/>
    <m/>
    <m/>
    <m/>
    <m/>
    <m/>
    <m/>
    <m/>
    <m/>
    <m/>
    <m/>
    <m/>
    <m/>
    <x v="3"/>
  </r>
  <r>
    <n v="181"/>
    <n v="1"/>
    <s v="F"/>
    <n v="51081017087"/>
    <n v="510"/>
    <s v="BRF"/>
    <s v="BlackRock Funds"/>
    <s v="BlackRock High Yield Bond Fund (BHYIX)"/>
    <s v="BRHYBF"/>
    <m/>
    <n v="67784.263999999996"/>
    <m/>
    <m/>
    <n v="0.5"/>
    <n v="5.6"/>
    <s v="***"/>
    <m/>
    <s v="A"/>
    <m/>
    <m/>
    <n v="181"/>
    <x v="171"/>
    <n v="65938"/>
    <m/>
    <m/>
    <m/>
    <m/>
    <m/>
    <m/>
    <m/>
    <m/>
    <m/>
    <m/>
    <m/>
    <m/>
    <m/>
    <m/>
    <x v="5"/>
  </r>
  <r>
    <n v="181"/>
    <n v="11"/>
    <s v="F"/>
    <n v="51081011908"/>
    <n v="510"/>
    <s v="PMC"/>
    <s v="PIMCO"/>
    <s v="PIMCO Global Multi-Asset A"/>
    <s v="PIMCOGMA"/>
    <m/>
    <n v="46812.959999999999"/>
    <m/>
    <m/>
    <n v="4.916666666666667"/>
    <n v="1.92"/>
    <s v="**"/>
    <m/>
    <s v="A"/>
    <m/>
    <m/>
    <n v="181"/>
    <x v="171"/>
    <n v="42775"/>
    <m/>
    <m/>
    <m/>
    <m/>
    <m/>
    <m/>
    <m/>
    <m/>
    <m/>
    <m/>
    <m/>
    <m/>
    <m/>
    <m/>
    <x v="5"/>
  </r>
  <r>
    <n v="181"/>
    <n v="7"/>
    <s v="F"/>
    <n v="51081019354"/>
    <n v="510"/>
    <s v="PMC"/>
    <s v="PIMCO"/>
    <s v="PIMCO Global Multi-Asset A"/>
    <s v="PIMCOGMA"/>
    <m/>
    <n v="3084.5360000000001"/>
    <m/>
    <m/>
    <n v="3.3333333333333335"/>
    <n v="1.92"/>
    <s v="**"/>
    <m/>
    <s v="A"/>
    <m/>
    <m/>
    <n v="181"/>
    <x v="171"/>
    <n v="2899"/>
    <m/>
    <m/>
    <m/>
    <m/>
    <m/>
    <m/>
    <m/>
    <m/>
    <m/>
    <m/>
    <m/>
    <m/>
    <m/>
    <m/>
    <x v="5"/>
  </r>
  <r>
    <n v="182"/>
    <n v="6"/>
    <s v="F"/>
    <n v="51081012491"/>
    <n v="510"/>
    <s v="JPM"/>
    <s v="JP Morgan"/>
    <s v="JPMorgan Core Bond Fund"/>
    <s v="JPMCB"/>
    <m/>
    <n v="55455.484125000003"/>
    <m/>
    <m/>
    <n v="2.5833333333333335"/>
    <n v="7.77"/>
    <s v="****"/>
    <m/>
    <s v="A"/>
    <m/>
    <m/>
    <n v="182"/>
    <x v="172"/>
    <n v="46185"/>
    <m/>
    <m/>
    <m/>
    <m/>
    <m/>
    <m/>
    <m/>
    <m/>
    <m/>
    <m/>
    <m/>
    <m/>
    <m/>
    <m/>
    <x v="9"/>
  </r>
  <r>
    <n v="183"/>
    <n v="11"/>
    <s v="F"/>
    <n v="51081010353"/>
    <n v="510"/>
    <s v="PMC"/>
    <s v="PIMCO"/>
    <s v="PIMCO Global Multi-Asset A"/>
    <s v="PIMCOGMA"/>
    <m/>
    <n v="11659.083199999999"/>
    <m/>
    <m/>
    <n v="4.833333333333333"/>
    <n v="1.92"/>
    <s v="**"/>
    <m/>
    <s v="I"/>
    <m/>
    <m/>
    <n v="183"/>
    <x v="173"/>
    <n v="10669"/>
    <m/>
    <m/>
    <m/>
    <m/>
    <m/>
    <m/>
    <m/>
    <m/>
    <m/>
    <m/>
    <m/>
    <m/>
    <m/>
    <m/>
    <x v="14"/>
  </r>
  <r>
    <n v="183"/>
    <n v="10"/>
    <s v="F"/>
    <n v="51081010243"/>
    <n v="510"/>
    <s v="PMC"/>
    <s v="PIMCO"/>
    <s v="PIMCO Global Multi-Asset A"/>
    <s v="PIMCOGMA"/>
    <m/>
    <n v="71639.756800000003"/>
    <m/>
    <m/>
    <n v="3.25"/>
    <n v="1.92"/>
    <s v="**"/>
    <m/>
    <s v="I"/>
    <m/>
    <m/>
    <n v="183"/>
    <x v="173"/>
    <n v="67432"/>
    <m/>
    <m/>
    <m/>
    <m/>
    <m/>
    <m/>
    <m/>
    <m/>
    <m/>
    <m/>
    <m/>
    <m/>
    <m/>
    <m/>
    <x v="14"/>
  </r>
  <r>
    <n v="183"/>
    <n v="2"/>
    <s v="F"/>
    <n v="51081018703"/>
    <n v="510"/>
    <s v="VGF"/>
    <s v="Vanguard Group"/>
    <s v="Vanguard High Yield Corporate Fund Investor Shares (VWEHX)"/>
    <s v="VHYCFIS"/>
    <m/>
    <n v="13961.3763"/>
    <m/>
    <m/>
    <n v="3.0833333333333335"/>
    <n v="5.74"/>
    <s v="*****"/>
    <m/>
    <s v="I"/>
    <m/>
    <m/>
    <n v="183"/>
    <x v="173"/>
    <n v="11862"/>
    <m/>
    <m/>
    <m/>
    <m/>
    <m/>
    <m/>
    <m/>
    <m/>
    <m/>
    <m/>
    <m/>
    <m/>
    <m/>
    <m/>
    <x v="14"/>
  </r>
  <r>
    <n v="183"/>
    <n v="15"/>
    <s v="F"/>
    <n v="51081013590"/>
    <n v="510"/>
    <s v="SSG"/>
    <s v="State Street Global Advisors"/>
    <s v="State Street Global Equity Fund"/>
    <s v="SSGE"/>
    <m/>
    <n v="67203.067125000001"/>
    <m/>
    <m/>
    <n v="1.25"/>
    <n v="10.210000000000001"/>
    <s v="****"/>
    <m/>
    <s v="I"/>
    <m/>
    <m/>
    <n v="183"/>
    <x v="173"/>
    <n v="59597"/>
    <m/>
    <m/>
    <m/>
    <m/>
    <m/>
    <m/>
    <m/>
    <m/>
    <m/>
    <m/>
    <m/>
    <m/>
    <m/>
    <m/>
    <x v="14"/>
  </r>
  <r>
    <n v="183"/>
    <n v="12"/>
    <s v="F"/>
    <n v="51081019137"/>
    <n v="510"/>
    <s v="CHS"/>
    <s v="Charles Schwab"/>
    <s v="Schwab Small-Cap Equity Fund"/>
    <s v="SSCE"/>
    <m/>
    <n v="32256.756000000001"/>
    <m/>
    <m/>
    <n v="4"/>
    <n v="-11.7"/>
    <s v="*"/>
    <m/>
    <s v="I"/>
    <m/>
    <m/>
    <n v="183"/>
    <x v="173"/>
    <n v="60633"/>
    <m/>
    <m/>
    <m/>
    <m/>
    <m/>
    <m/>
    <m/>
    <m/>
    <m/>
    <m/>
    <m/>
    <m/>
    <m/>
    <m/>
    <x v="14"/>
  </r>
  <r>
    <n v="183"/>
    <n v="2"/>
    <s v="F"/>
    <n v="51081011879"/>
    <n v="510"/>
    <s v="VGF"/>
    <s v="Vanguard Group"/>
    <s v="Vanguard High Yield Corporate Fund Investor Shares (VWEHX)"/>
    <s v="VHYCFIS"/>
    <m/>
    <n v="17686.823233333333"/>
    <m/>
    <m/>
    <n v="3.8333333333333335"/>
    <n v="5.74"/>
    <s v="*****"/>
    <m/>
    <s v="I"/>
    <m/>
    <m/>
    <n v="183"/>
    <x v="173"/>
    <n v="14497"/>
    <m/>
    <m/>
    <m/>
    <m/>
    <m/>
    <m/>
    <m/>
    <m/>
    <m/>
    <m/>
    <m/>
    <m/>
    <m/>
    <m/>
    <x v="14"/>
  </r>
  <r>
    <n v="184"/>
    <n v="5"/>
    <s v="F"/>
    <n v="51081015752"/>
    <n v="510"/>
    <s v="FID"/>
    <s v="Fidelity Investments Inc."/>
    <s v="Fidelity Capital &amp; Income Fund (FAGIX)"/>
    <s v="FCIF"/>
    <m/>
    <n v="29414.613333333335"/>
    <m/>
    <m/>
    <n v="3.8333333333333335"/>
    <n v="4"/>
    <s v="***"/>
    <m/>
    <s v="I"/>
    <m/>
    <m/>
    <n v="184"/>
    <x v="174"/>
    <n v="25504"/>
    <m/>
    <m/>
    <m/>
    <m/>
    <m/>
    <m/>
    <m/>
    <m/>
    <m/>
    <m/>
    <m/>
    <m/>
    <m/>
    <m/>
    <x v="6"/>
  </r>
  <r>
    <n v="184"/>
    <n v="4"/>
    <s v="F"/>
    <n v="51081014040"/>
    <n v="510"/>
    <s v="VGF"/>
    <s v="Vanguard Group"/>
    <s v="Vanguard High Yield Corporate Fund Investor Shares (VWEHX)"/>
    <s v="VHYCFIS"/>
    <m/>
    <n v="68446.483866666662"/>
    <m/>
    <m/>
    <n v="2.3333333333333335"/>
    <n v="5.74"/>
    <s v="*****"/>
    <m/>
    <s v="I"/>
    <m/>
    <m/>
    <n v="184"/>
    <x v="174"/>
    <n v="60362"/>
    <m/>
    <m/>
    <m/>
    <m/>
    <m/>
    <m/>
    <m/>
    <m/>
    <m/>
    <m/>
    <m/>
    <m/>
    <m/>
    <m/>
    <x v="6"/>
  </r>
  <r>
    <n v="185"/>
    <n v="13"/>
    <s v="F"/>
    <n v="51081013601"/>
    <n v="510"/>
    <s v="SSG"/>
    <s v="State Street Global Advisors"/>
    <s v="State Street Global Equity Fund"/>
    <s v="SSGE"/>
    <m/>
    <n v="53387.805975000003"/>
    <m/>
    <m/>
    <n v="0.25"/>
    <n v="10.210000000000001"/>
    <s v="****"/>
    <m/>
    <s v="A"/>
    <m/>
    <m/>
    <n v="185"/>
    <x v="175"/>
    <n v="52059"/>
    <m/>
    <m/>
    <m/>
    <m/>
    <m/>
    <m/>
    <m/>
    <m/>
    <m/>
    <m/>
    <m/>
    <m/>
    <m/>
    <m/>
    <x v="4"/>
  </r>
  <r>
    <n v="185"/>
    <n v="6"/>
    <s v="F"/>
    <n v="51081012295"/>
    <n v="510"/>
    <s v="JPM"/>
    <s v="JP Morgan"/>
    <s v="JPMorgan Core Bond Fund"/>
    <s v="JPMCB"/>
    <m/>
    <n v="11954.461299999999"/>
    <m/>
    <m/>
    <n v="3.0833333333333335"/>
    <n v="7.77"/>
    <s v="****"/>
    <m/>
    <s v="A"/>
    <m/>
    <m/>
    <n v="185"/>
    <x v="175"/>
    <n v="9644"/>
    <m/>
    <m/>
    <m/>
    <m/>
    <m/>
    <m/>
    <m/>
    <m/>
    <m/>
    <m/>
    <m/>
    <m/>
    <m/>
    <m/>
    <x v="4"/>
  </r>
  <r>
    <n v="185"/>
    <n v="3"/>
    <s v="F"/>
    <n v="51081015922"/>
    <n v="510"/>
    <s v="BRF"/>
    <s v="BlackRock Funds"/>
    <s v="BlackRock High Yield Bond Fund (BHYIX)"/>
    <s v="BRHYBF"/>
    <m/>
    <n v="27012.958666666666"/>
    <m/>
    <m/>
    <n v="0.91666666666666663"/>
    <n v="5.6"/>
    <s v="***"/>
    <m/>
    <s v="A"/>
    <m/>
    <m/>
    <n v="185"/>
    <x v="175"/>
    <n v="25694"/>
    <m/>
    <m/>
    <m/>
    <m/>
    <m/>
    <m/>
    <m/>
    <m/>
    <m/>
    <m/>
    <m/>
    <m/>
    <m/>
    <m/>
    <x v="4"/>
  </r>
  <r>
    <n v="185"/>
    <n v="14"/>
    <s v="F"/>
    <n v="51081015645"/>
    <n v="510"/>
    <s v="SSG"/>
    <s v="State Street Global Advisors"/>
    <s v="State Street Global Equity Fund"/>
    <s v="SSGE"/>
    <m/>
    <n v="7767.6221416666667"/>
    <m/>
    <m/>
    <n v="0.58333333333333337"/>
    <n v="10.210000000000001"/>
    <s v="****"/>
    <m/>
    <s v="A"/>
    <m/>
    <m/>
    <n v="185"/>
    <x v="175"/>
    <n v="7331"/>
    <m/>
    <m/>
    <m/>
    <m/>
    <m/>
    <m/>
    <m/>
    <m/>
    <m/>
    <m/>
    <m/>
    <m/>
    <m/>
    <m/>
    <x v="4"/>
  </r>
  <r>
    <n v="185"/>
    <n v="4"/>
    <s v="F"/>
    <n v="51081012437"/>
    <n v="510"/>
    <s v="VGF"/>
    <s v="Vanguard Group"/>
    <s v="Vanguard High Yield Corporate Fund Investor Shares (VWEHX)"/>
    <s v="VHYCFIS"/>
    <m/>
    <n v="58148.540800000002"/>
    <m/>
    <m/>
    <n v="1"/>
    <n v="5.74"/>
    <s v="*****"/>
    <m/>
    <s v="A"/>
    <m/>
    <m/>
    <n v="185"/>
    <x v="175"/>
    <n v="54992"/>
    <m/>
    <m/>
    <m/>
    <m/>
    <m/>
    <m/>
    <m/>
    <m/>
    <m/>
    <m/>
    <m/>
    <m/>
    <m/>
    <m/>
    <x v="4"/>
  </r>
  <r>
    <n v="185"/>
    <n v="5"/>
    <s v="F"/>
    <n v="51081017647"/>
    <n v="510"/>
    <s v="FID"/>
    <s v="Fidelity Investments Inc."/>
    <s v="Fidelity Capital &amp; Income Fund (FAGIX)"/>
    <s v="FCIF"/>
    <m/>
    <n v="76873.320000000007"/>
    <m/>
    <m/>
    <n v="0.5"/>
    <n v="4"/>
    <s v="***"/>
    <m/>
    <s v="A"/>
    <m/>
    <m/>
    <n v="185"/>
    <x v="175"/>
    <n v="75366"/>
    <m/>
    <m/>
    <m/>
    <m/>
    <m/>
    <m/>
    <m/>
    <m/>
    <m/>
    <m/>
    <m/>
    <m/>
    <m/>
    <m/>
    <x v="4"/>
  </r>
  <r>
    <n v="187"/>
    <n v="4"/>
    <s v="F"/>
    <n v="51081011406"/>
    <n v="510"/>
    <s v="VGF"/>
    <s v="Vanguard Group"/>
    <s v="Vanguard High Yield Corporate Fund Investor Shares (VWEHX)"/>
    <s v="VHYCFIS"/>
    <m/>
    <n v="9230.1173999999992"/>
    <m/>
    <m/>
    <n v="3.5"/>
    <n v="5.74"/>
    <s v="*****"/>
    <m/>
    <s v="A"/>
    <m/>
    <m/>
    <n v="187"/>
    <x v="176"/>
    <n v="7686"/>
    <m/>
    <m/>
    <m/>
    <m/>
    <m/>
    <m/>
    <m/>
    <m/>
    <m/>
    <m/>
    <m/>
    <m/>
    <m/>
    <m/>
    <x v="11"/>
  </r>
  <r>
    <n v="187"/>
    <n v="7"/>
    <s v="F"/>
    <n v="51081013040"/>
    <n v="510"/>
    <s v="PMC"/>
    <s v="PIMCO"/>
    <s v="PIMCO Global Multi-Asset A"/>
    <s v="PIMCOGMA"/>
    <m/>
    <n v="12807.168"/>
    <m/>
    <m/>
    <n v="2.9166666666666665"/>
    <n v="1.92"/>
    <s v="**"/>
    <m/>
    <s v="A"/>
    <m/>
    <m/>
    <n v="187"/>
    <x v="176"/>
    <n v="12128"/>
    <m/>
    <m/>
    <m/>
    <m/>
    <m/>
    <m/>
    <m/>
    <m/>
    <m/>
    <m/>
    <m/>
    <m/>
    <m/>
    <m/>
    <x v="11"/>
  </r>
  <r>
    <n v="187"/>
    <n v="2"/>
    <s v="F"/>
    <n v="51081019284"/>
    <n v="510"/>
    <s v="VGF"/>
    <s v="Vanguard Group"/>
    <s v="Vanguard High Yield Corporate Fund Investor Shares (VWEHX)"/>
    <s v="VHYCFIS"/>
    <m/>
    <n v="61009.8652"/>
    <m/>
    <m/>
    <n v="1"/>
    <n v="5.74"/>
    <s v="*****"/>
    <m/>
    <s v="A"/>
    <m/>
    <m/>
    <n v="187"/>
    <x v="176"/>
    <n v="57698"/>
    <m/>
    <m/>
    <m/>
    <m/>
    <m/>
    <m/>
    <m/>
    <m/>
    <m/>
    <m/>
    <m/>
    <m/>
    <m/>
    <m/>
    <x v="11"/>
  </r>
  <r>
    <n v="187"/>
    <n v="12"/>
    <s v="F"/>
    <n v="51081013455"/>
    <n v="510"/>
    <s v="CHS"/>
    <s v="Charles Schwab"/>
    <s v="Schwab Small-Cap Equity Fund"/>
    <s v="SSCE"/>
    <m/>
    <n v="20908.574500000002"/>
    <m/>
    <m/>
    <n v="4.833333333333333"/>
    <n v="-11.7"/>
    <s v="*"/>
    <m/>
    <s v="A"/>
    <m/>
    <m/>
    <n v="187"/>
    <x v="176"/>
    <n v="48121"/>
    <m/>
    <m/>
    <m/>
    <m/>
    <m/>
    <m/>
    <m/>
    <m/>
    <m/>
    <m/>
    <m/>
    <m/>
    <m/>
    <m/>
    <x v="11"/>
  </r>
  <r>
    <n v="187"/>
    <n v="8"/>
    <s v="F"/>
    <n v="51081015929"/>
    <n v="510"/>
    <s v="FID"/>
    <s v="Fidelity Investments Inc."/>
    <s v="Fidelity Capital &amp; Income Fund (FAGIX)"/>
    <s v="FCIF"/>
    <m/>
    <n v="53858.096666666665"/>
    <m/>
    <m/>
    <n v="1.9166666666666667"/>
    <n v="4"/>
    <s v="***"/>
    <m/>
    <s v="A"/>
    <m/>
    <m/>
    <n v="187"/>
    <x v="176"/>
    <n v="50023"/>
    <m/>
    <m/>
    <m/>
    <m/>
    <m/>
    <m/>
    <m/>
    <m/>
    <m/>
    <m/>
    <m/>
    <m/>
    <m/>
    <m/>
    <x v="11"/>
  </r>
  <r>
    <n v="188"/>
    <n v="14"/>
    <s v="F"/>
    <n v="51081019338"/>
    <n v="510"/>
    <s v="SSG"/>
    <s v="State Street Global Advisors"/>
    <s v="State Street Global Equity Fund"/>
    <s v="SSGE"/>
    <m/>
    <n v="35116.264275000001"/>
    <m/>
    <m/>
    <n v="1.75"/>
    <n v="10.210000000000001"/>
    <s v="****"/>
    <m/>
    <s v="C"/>
    <m/>
    <m/>
    <n v="188"/>
    <x v="177"/>
    <n v="29793"/>
    <m/>
    <m/>
    <m/>
    <m/>
    <m/>
    <m/>
    <m/>
    <m/>
    <m/>
    <m/>
    <m/>
    <m/>
    <m/>
    <m/>
    <x v="7"/>
  </r>
  <r>
    <n v="188"/>
    <n v="7"/>
    <s v="F"/>
    <n v="51081014416"/>
    <n v="510"/>
    <s v="PMC"/>
    <s v="PIMCO"/>
    <s v="PIMCO Global Multi-Asset A"/>
    <s v="PIMCOGMA"/>
    <m/>
    <n v="10495.161599999999"/>
    <m/>
    <m/>
    <n v="2.1666666666666665"/>
    <n v="1.92"/>
    <s v="**"/>
    <m/>
    <s v="C"/>
    <m/>
    <m/>
    <n v="188"/>
    <x v="177"/>
    <n v="10076"/>
    <m/>
    <m/>
    <m/>
    <m/>
    <m/>
    <m/>
    <m/>
    <m/>
    <m/>
    <m/>
    <m/>
    <m/>
    <m/>
    <m/>
    <x v="7"/>
  </r>
  <r>
    <n v="188"/>
    <n v="11"/>
    <s v="F"/>
    <n v="51081018247"/>
    <n v="510"/>
    <s v="PMC"/>
    <s v="PIMCO"/>
    <s v="PIMCO Global Multi-Asset A"/>
    <s v="PIMCOGMA"/>
    <m/>
    <n v="69788.384000000005"/>
    <m/>
    <m/>
    <n v="0.25"/>
    <n v="1.92"/>
    <s v="**"/>
    <m/>
    <s v="C"/>
    <m/>
    <m/>
    <n v="188"/>
    <x v="177"/>
    <n v="69455"/>
    <m/>
    <m/>
    <m/>
    <m/>
    <m/>
    <m/>
    <m/>
    <m/>
    <m/>
    <m/>
    <m/>
    <m/>
    <m/>
    <m/>
    <x v="7"/>
  </r>
  <r>
    <n v="189"/>
    <n v="12"/>
    <s v="F"/>
    <n v="51081015238"/>
    <n v="510"/>
    <s v="CHS"/>
    <s v="Charles Schwab"/>
    <s v="Schwab Small-Cap Equity Fund"/>
    <s v="SSCE"/>
    <m/>
    <n v="24151.577000000001"/>
    <m/>
    <m/>
    <n v="4.333333333333333"/>
    <n v="-11.7"/>
    <s v="*"/>
    <m/>
    <s v="D"/>
    <m/>
    <m/>
    <n v="189"/>
    <x v="178"/>
    <n v="48989"/>
    <m/>
    <m/>
    <m/>
    <m/>
    <m/>
    <m/>
    <m/>
    <m/>
    <m/>
    <m/>
    <m/>
    <m/>
    <m/>
    <m/>
    <x v="3"/>
  </r>
  <r>
    <n v="189"/>
    <n v="4"/>
    <s v="F"/>
    <n v="51081011794"/>
    <n v="510"/>
    <s v="VGF"/>
    <s v="Vanguard Group"/>
    <s v="Vanguard High Yield Corporate Fund Investor Shares (VWEHX)"/>
    <s v="VHYCFIS"/>
    <m/>
    <n v="80090.850399999996"/>
    <m/>
    <m/>
    <n v="1.3333333333333333"/>
    <n v="5.74"/>
    <s v="*****"/>
    <m/>
    <s v="D"/>
    <m/>
    <m/>
    <n v="189"/>
    <x v="178"/>
    <n v="74397"/>
    <m/>
    <m/>
    <m/>
    <m/>
    <m/>
    <m/>
    <m/>
    <m/>
    <m/>
    <m/>
    <m/>
    <m/>
    <m/>
    <m/>
    <x v="3"/>
  </r>
  <r>
    <n v="189"/>
    <n v="16"/>
    <s v="F"/>
    <n v="51081019243"/>
    <n v="510"/>
    <s v="AMF"/>
    <s v="American Funds"/>
    <s v="American Funds Tax-Advtg Gr &amp; Inc"/>
    <s v="AFTAG"/>
    <m/>
    <n v="7728.6311333333333"/>
    <m/>
    <m/>
    <n v="0.66666666666666663"/>
    <n v="3.61"/>
    <s v="**"/>
    <m/>
    <s v="D"/>
    <m/>
    <m/>
    <n v="189"/>
    <x v="178"/>
    <n v="7547"/>
    <m/>
    <m/>
    <m/>
    <m/>
    <m/>
    <m/>
    <m/>
    <m/>
    <m/>
    <m/>
    <m/>
    <m/>
    <m/>
    <m/>
    <x v="3"/>
  </r>
  <r>
    <n v="189"/>
    <n v="15"/>
    <s v="F"/>
    <n v="51081017949"/>
    <n v="510"/>
    <s v="SSG"/>
    <s v="State Street Global Advisors"/>
    <s v="State Street Global Equity Fund"/>
    <s v="SSGE"/>
    <m/>
    <n v="75688.897375"/>
    <m/>
    <m/>
    <n v="3.75"/>
    <n v="10.210000000000001"/>
    <s v="****"/>
    <m/>
    <s v="D"/>
    <m/>
    <m/>
    <n v="189"/>
    <x v="178"/>
    <n v="54733"/>
    <m/>
    <m/>
    <m/>
    <m/>
    <m/>
    <m/>
    <m/>
    <m/>
    <m/>
    <m/>
    <m/>
    <m/>
    <m/>
    <m/>
    <x v="3"/>
  </r>
  <r>
    <n v="190"/>
    <n v="14"/>
    <s v="F"/>
    <n v="51081013346"/>
    <n v="510"/>
    <s v="SSG"/>
    <s v="State Street Global Advisors"/>
    <s v="State Street Global Equity Fund"/>
    <s v="SSGE"/>
    <m/>
    <n v="71929.426733333326"/>
    <m/>
    <m/>
    <n v="0.33333333333333331"/>
    <n v="10.210000000000001"/>
    <s v="****"/>
    <m/>
    <s v="A"/>
    <m/>
    <m/>
    <n v="190"/>
    <x v="179"/>
    <n v="69562"/>
    <m/>
    <m/>
    <m/>
    <m/>
    <m/>
    <m/>
    <m/>
    <m/>
    <m/>
    <m/>
    <m/>
    <m/>
    <m/>
    <m/>
    <x v="12"/>
  </r>
  <r>
    <n v="191"/>
    <n v="16"/>
    <s v="F"/>
    <n v="51081013854"/>
    <n v="510"/>
    <s v="AMF"/>
    <s v="American Funds"/>
    <s v="American Funds Tax-Advtg Gr &amp; Inc"/>
    <s v="AFTAG"/>
    <m/>
    <n v="6039.0596249999999"/>
    <m/>
    <m/>
    <n v="3.75"/>
    <n v="3.61"/>
    <s v="**"/>
    <m/>
    <s v="A"/>
    <m/>
    <m/>
    <n v="191"/>
    <x v="180"/>
    <n v="5319"/>
    <m/>
    <m/>
    <m/>
    <m/>
    <m/>
    <m/>
    <m/>
    <m/>
    <m/>
    <m/>
    <m/>
    <m/>
    <m/>
    <m/>
    <x v="12"/>
  </r>
  <r>
    <n v="191"/>
    <n v="1"/>
    <s v="F"/>
    <n v="51081017203"/>
    <n v="510"/>
    <s v="BRF"/>
    <s v="BlackRock Funds"/>
    <s v="BlackRock High Yield Bond Fund (BHYIX)"/>
    <s v="BRHYBF"/>
    <m/>
    <n v="33007.081333333335"/>
    <m/>
    <m/>
    <n v="3.4166666666666665"/>
    <n v="5.6"/>
    <s v="***"/>
    <m/>
    <s v="A"/>
    <m/>
    <m/>
    <n v="191"/>
    <x v="180"/>
    <n v="27706"/>
    <m/>
    <m/>
    <m/>
    <m/>
    <m/>
    <m/>
    <m/>
    <m/>
    <m/>
    <m/>
    <m/>
    <m/>
    <m/>
    <m/>
    <x v="12"/>
  </r>
  <r>
    <n v="191"/>
    <n v="4"/>
    <s v="F"/>
    <n v="51081014733"/>
    <n v="510"/>
    <s v="VGF"/>
    <s v="Vanguard Group"/>
    <s v="Vanguard High Yield Corporate Fund Investor Shares (VWEHX)"/>
    <s v="VHYCFIS"/>
    <m/>
    <n v="31365.481899999999"/>
    <m/>
    <m/>
    <n v="1.5"/>
    <n v="5.74"/>
    <s v="*****"/>
    <m/>
    <s v="A"/>
    <m/>
    <m/>
    <n v="191"/>
    <x v="180"/>
    <n v="28879"/>
    <m/>
    <m/>
    <m/>
    <m/>
    <m/>
    <m/>
    <m/>
    <m/>
    <m/>
    <m/>
    <m/>
    <m/>
    <m/>
    <m/>
    <x v="12"/>
  </r>
  <r>
    <n v="192"/>
    <n v="3"/>
    <s v="F"/>
    <n v="51081014210"/>
    <n v="510"/>
    <s v="BRF"/>
    <s v="BlackRock Funds"/>
    <s v="BlackRock High Yield Bond Fund (BHYIX)"/>
    <s v="BRHYBF"/>
    <m/>
    <n v="77659.210666666666"/>
    <m/>
    <m/>
    <n v="4.333333333333333"/>
    <n v="5.6"/>
    <s v="***"/>
    <m/>
    <s v="D"/>
    <m/>
    <m/>
    <n v="192"/>
    <x v="181"/>
    <n v="62494"/>
    <m/>
    <m/>
    <m/>
    <m/>
    <m/>
    <m/>
    <m/>
    <m/>
    <m/>
    <m/>
    <m/>
    <m/>
    <m/>
    <m/>
    <x v="2"/>
  </r>
  <r>
    <n v="192"/>
    <n v="1"/>
    <s v="F"/>
    <n v="51081016292"/>
    <n v="510"/>
    <s v="BRF"/>
    <s v="BlackRock Funds"/>
    <s v="BlackRock High Yield Bond Fund (BHYIX)"/>
    <s v="BRHYBF"/>
    <m/>
    <n v="79356.970666666661"/>
    <m/>
    <m/>
    <n v="2.3333333333333335"/>
    <n v="5.6"/>
    <s v="***"/>
    <m/>
    <s v="D"/>
    <m/>
    <m/>
    <n v="192"/>
    <x v="181"/>
    <n v="70186"/>
    <m/>
    <m/>
    <m/>
    <m/>
    <m/>
    <m/>
    <m/>
    <m/>
    <m/>
    <m/>
    <m/>
    <m/>
    <m/>
    <m/>
    <x v="2"/>
  </r>
  <r>
    <n v="193"/>
    <n v="15"/>
    <s v="F"/>
    <n v="51081017005"/>
    <n v="510"/>
    <s v="SSG"/>
    <s v="State Street Global Advisors"/>
    <s v="State Street Global Equity Fund"/>
    <s v="SSGE"/>
    <m/>
    <n v="6098.8687499999996"/>
    <m/>
    <m/>
    <n v="0.41666666666666669"/>
    <n v="10.210000000000001"/>
    <s v="****"/>
    <m/>
    <s v="A"/>
    <m/>
    <m/>
    <n v="193"/>
    <x v="182"/>
    <n v="5850"/>
    <m/>
    <m/>
    <m/>
    <m/>
    <m/>
    <m/>
    <m/>
    <m/>
    <m/>
    <m/>
    <m/>
    <m/>
    <m/>
    <m/>
    <x v="12"/>
  </r>
  <r>
    <n v="193"/>
    <n v="3"/>
    <s v="F"/>
    <n v="51081017218"/>
    <n v="510"/>
    <s v="BRF"/>
    <s v="BlackRock Funds"/>
    <s v="BlackRock High Yield Bond Fund (BHYIX)"/>
    <s v="BRHYBF"/>
    <m/>
    <n v="6257.5079999999998"/>
    <m/>
    <m/>
    <n v="3.25"/>
    <n v="5.6"/>
    <s v="***"/>
    <m/>
    <s v="A"/>
    <m/>
    <m/>
    <n v="193"/>
    <x v="182"/>
    <n v="5294"/>
    <m/>
    <m/>
    <m/>
    <m/>
    <m/>
    <m/>
    <m/>
    <m/>
    <m/>
    <m/>
    <m/>
    <m/>
    <m/>
    <m/>
    <x v="12"/>
  </r>
  <r>
    <n v="193"/>
    <n v="3"/>
    <s v="F"/>
    <n v="51081010571"/>
    <n v="510"/>
    <s v="BRF"/>
    <s v="BlackRock Funds"/>
    <s v="BlackRock High Yield Bond Fund (BHYIX)"/>
    <s v="BRHYBF"/>
    <m/>
    <n v="51301.44666666667"/>
    <m/>
    <m/>
    <n v="3.8333333333333335"/>
    <n v="5.6"/>
    <s v="***"/>
    <m/>
    <s v="A"/>
    <m/>
    <m/>
    <n v="193"/>
    <x v="182"/>
    <n v="42235"/>
    <m/>
    <m/>
    <m/>
    <m/>
    <m/>
    <m/>
    <m/>
    <m/>
    <m/>
    <m/>
    <m/>
    <m/>
    <m/>
    <m/>
    <x v="12"/>
  </r>
  <r>
    <n v="193"/>
    <n v="9"/>
    <s v="F"/>
    <n v="51081010545"/>
    <n v="510"/>
    <s v="JPM"/>
    <s v="JP Morgan"/>
    <s v="JPMorgan Core Bond Fund"/>
    <s v="JPMCB"/>
    <m/>
    <n v="79141.214175000001"/>
    <m/>
    <m/>
    <n v="4.416666666666667"/>
    <n v="7.77"/>
    <s v="****"/>
    <m/>
    <s v="A"/>
    <m/>
    <m/>
    <n v="193"/>
    <x v="182"/>
    <n v="58921"/>
    <m/>
    <m/>
    <m/>
    <m/>
    <m/>
    <m/>
    <m/>
    <m/>
    <m/>
    <m/>
    <m/>
    <m/>
    <m/>
    <m/>
    <x v="12"/>
  </r>
  <r>
    <n v="194"/>
    <n v="5"/>
    <s v="F"/>
    <n v="51081015203"/>
    <n v="510"/>
    <s v="FID"/>
    <s v="Fidelity Investments Inc."/>
    <s v="Fidelity Capital &amp; Income Fund (FAGIX)"/>
    <s v="FCIF"/>
    <m/>
    <n v="65666.676666666666"/>
    <m/>
    <m/>
    <n v="4.083333333333333"/>
    <n v="4"/>
    <s v="***"/>
    <m/>
    <s v="C"/>
    <m/>
    <m/>
    <n v="194"/>
    <x v="183"/>
    <n v="56447"/>
    <m/>
    <m/>
    <m/>
    <m/>
    <m/>
    <m/>
    <m/>
    <m/>
    <m/>
    <m/>
    <m/>
    <m/>
    <m/>
    <m/>
    <x v="7"/>
  </r>
  <r>
    <n v="194"/>
    <n v="16"/>
    <s v="F"/>
    <n v="51081017455"/>
    <n v="510"/>
    <s v="AMF"/>
    <s v="American Funds"/>
    <s v="American Funds Tax-Advtg Gr &amp; Inc"/>
    <s v="AFTAG"/>
    <m/>
    <n v="26185.384666666665"/>
    <m/>
    <m/>
    <n v="0.66666666666666663"/>
    <n v="3.61"/>
    <s v="**"/>
    <m/>
    <s v="C"/>
    <m/>
    <m/>
    <n v="194"/>
    <x v="183"/>
    <n v="25570"/>
    <m/>
    <m/>
    <m/>
    <m/>
    <m/>
    <m/>
    <m/>
    <m/>
    <m/>
    <m/>
    <m/>
    <m/>
    <m/>
    <m/>
    <x v="7"/>
  </r>
  <r>
    <n v="194"/>
    <n v="10"/>
    <s v="F"/>
    <n v="51081010299"/>
    <n v="510"/>
    <s v="PMC"/>
    <s v="PIMCO"/>
    <s v="PIMCO Global Multi-Asset A"/>
    <s v="PIMCOGMA"/>
    <m/>
    <n v="46471.670400000003"/>
    <m/>
    <m/>
    <n v="2.4166666666666665"/>
    <n v="1.92"/>
    <s v="**"/>
    <m/>
    <s v="C"/>
    <m/>
    <m/>
    <n v="194"/>
    <x v="183"/>
    <n v="44411"/>
    <m/>
    <m/>
    <m/>
    <m/>
    <m/>
    <m/>
    <m/>
    <m/>
    <m/>
    <m/>
    <m/>
    <m/>
    <m/>
    <m/>
    <x v="7"/>
  </r>
  <r>
    <n v="195"/>
    <n v="6"/>
    <s v="F"/>
    <n v="51081019153"/>
    <n v="510"/>
    <s v="JPM"/>
    <s v="JP Morgan"/>
    <s v="JPMorgan Core Bond Fund"/>
    <s v="JPMCB"/>
    <m/>
    <n v="58879.60065"/>
    <m/>
    <m/>
    <n v="3.1666666666666665"/>
    <n v="7.77"/>
    <s v="****"/>
    <m/>
    <s v="D"/>
    <m/>
    <m/>
    <n v="195"/>
    <x v="184"/>
    <n v="47253"/>
    <m/>
    <m/>
    <m/>
    <m/>
    <m/>
    <m/>
    <m/>
    <m/>
    <m/>
    <m/>
    <m/>
    <m/>
    <m/>
    <m/>
    <x v="12"/>
  </r>
  <r>
    <n v="195"/>
    <n v="16"/>
    <s v="F"/>
    <n v="51081012814"/>
    <n v="510"/>
    <s v="AMF"/>
    <s v="American Funds"/>
    <s v="American Funds Tax-Advtg Gr &amp; Inc"/>
    <s v="AFTAG"/>
    <m/>
    <n v="18109.324466666665"/>
    <m/>
    <m/>
    <n v="0.33333333333333331"/>
    <n v="3.61"/>
    <s v="**"/>
    <m/>
    <s v="D"/>
    <m/>
    <m/>
    <n v="195"/>
    <x v="184"/>
    <n v="17894"/>
    <m/>
    <m/>
    <m/>
    <m/>
    <m/>
    <m/>
    <m/>
    <m/>
    <m/>
    <m/>
    <m/>
    <m/>
    <m/>
    <m/>
    <x v="12"/>
  </r>
  <r>
    <n v="195"/>
    <n v="15"/>
    <s v="F"/>
    <n v="51081012839"/>
    <n v="510"/>
    <s v="SSG"/>
    <s v="State Street Global Advisors"/>
    <s v="State Street Global Equity Fund"/>
    <s v="SSGE"/>
    <m/>
    <n v="47586.590133333331"/>
    <m/>
    <m/>
    <n v="2.6666666666666665"/>
    <n v="10.210000000000001"/>
    <s v="****"/>
    <m/>
    <s v="D"/>
    <m/>
    <m/>
    <n v="195"/>
    <x v="184"/>
    <n v="37403"/>
    <m/>
    <m/>
    <m/>
    <m/>
    <m/>
    <m/>
    <m/>
    <m/>
    <m/>
    <m/>
    <m/>
    <m/>
    <m/>
    <m/>
    <x v="12"/>
  </r>
  <r>
    <n v="195"/>
    <n v="14"/>
    <s v="F"/>
    <n v="51081015647"/>
    <n v="510"/>
    <s v="SSG"/>
    <s v="State Street Global Advisors"/>
    <s v="State Street Global Equity Fund"/>
    <s v="SSGE"/>
    <m/>
    <n v="8939.0970666666672"/>
    <m/>
    <m/>
    <n v="1.3333333333333333"/>
    <n v="10.210000000000001"/>
    <s v="****"/>
    <m/>
    <s v="D"/>
    <m/>
    <m/>
    <n v="195"/>
    <x v="184"/>
    <n v="7868"/>
    <m/>
    <m/>
    <m/>
    <m/>
    <m/>
    <m/>
    <m/>
    <m/>
    <m/>
    <m/>
    <m/>
    <m/>
    <m/>
    <m/>
    <x v="12"/>
  </r>
  <r>
    <n v="196"/>
    <n v="16"/>
    <s v="F"/>
    <n v="51081017828"/>
    <n v="510"/>
    <s v="AMF"/>
    <s v="American Funds"/>
    <s v="American Funds Tax-Advtg Gr &amp; Inc"/>
    <s v="AFTAG"/>
    <m/>
    <n v="84601.531350000005"/>
    <m/>
    <m/>
    <n v="2.25"/>
    <n v="3.61"/>
    <s v="**"/>
    <m/>
    <s v="A"/>
    <m/>
    <m/>
    <n v="196"/>
    <x v="185"/>
    <n v="78246"/>
    <m/>
    <m/>
    <m/>
    <m/>
    <m/>
    <m/>
    <m/>
    <m/>
    <m/>
    <m/>
    <m/>
    <m/>
    <m/>
    <m/>
    <x v="8"/>
  </r>
  <r>
    <n v="196"/>
    <n v="8"/>
    <s v="F"/>
    <n v="51081017057"/>
    <n v="510"/>
    <s v="FID"/>
    <s v="Fidelity Investments Inc."/>
    <s v="Fidelity Capital &amp; Income Fund (FAGIX)"/>
    <s v="FCIF"/>
    <m/>
    <n v="68845.516666666663"/>
    <m/>
    <m/>
    <n v="1.5833333333333333"/>
    <n v="4"/>
    <s v="***"/>
    <m/>
    <s v="A"/>
    <m/>
    <m/>
    <n v="196"/>
    <x v="185"/>
    <n v="64745"/>
    <m/>
    <m/>
    <m/>
    <m/>
    <m/>
    <m/>
    <m/>
    <m/>
    <m/>
    <m/>
    <m/>
    <m/>
    <m/>
    <m/>
    <x v="8"/>
  </r>
  <r>
    <n v="196"/>
    <n v="10"/>
    <s v="F"/>
    <n v="51081018333"/>
    <n v="510"/>
    <s v="PMC"/>
    <s v="PIMCO"/>
    <s v="PIMCO Global Multi-Asset A"/>
    <s v="PIMCOGMA"/>
    <m/>
    <n v="38390.464"/>
    <m/>
    <m/>
    <n v="3.75"/>
    <n v="1.92"/>
    <s v="**"/>
    <m/>
    <s v="A"/>
    <m/>
    <m/>
    <n v="196"/>
    <x v="185"/>
    <n v="35812"/>
    <m/>
    <m/>
    <m/>
    <m/>
    <m/>
    <m/>
    <m/>
    <m/>
    <m/>
    <m/>
    <m/>
    <m/>
    <m/>
    <m/>
    <x v="8"/>
  </r>
  <r>
    <n v="196"/>
    <n v="12"/>
    <s v="F"/>
    <n v="51081016796"/>
    <n v="510"/>
    <s v="CHS"/>
    <s v="Charles Schwab"/>
    <s v="Schwab Small-Cap Equity Fund"/>
    <s v="SSCE"/>
    <m/>
    <n v="1148.9500000000003"/>
    <m/>
    <m/>
    <n v="4.083333333333333"/>
    <n v="-11.7"/>
    <s v="*"/>
    <m/>
    <s v="A"/>
    <m/>
    <m/>
    <n v="196"/>
    <x v="185"/>
    <n v="2200"/>
    <m/>
    <m/>
    <m/>
    <m/>
    <m/>
    <m/>
    <m/>
    <m/>
    <m/>
    <m/>
    <m/>
    <m/>
    <m/>
    <m/>
    <x v="8"/>
  </r>
  <r>
    <n v="197"/>
    <n v="12"/>
    <s v="F"/>
    <n v="51081015381"/>
    <n v="510"/>
    <s v="CHS"/>
    <s v="Charles Schwab"/>
    <s v="Schwab Small-Cap Equity Fund"/>
    <s v="SSCE"/>
    <m/>
    <n v="16952.791000000005"/>
    <m/>
    <m/>
    <n v="4.333333333333333"/>
    <n v="-11.7"/>
    <s v="*"/>
    <m/>
    <s v="A"/>
    <m/>
    <m/>
    <n v="197"/>
    <x v="186"/>
    <n v="34387"/>
    <m/>
    <m/>
    <m/>
    <m/>
    <m/>
    <m/>
    <m/>
    <m/>
    <m/>
    <m/>
    <m/>
    <m/>
    <m/>
    <m/>
    <x v="12"/>
  </r>
  <r>
    <n v="197"/>
    <n v="15"/>
    <s v="F"/>
    <n v="51081014524"/>
    <n v="510"/>
    <s v="SSG"/>
    <s v="State Street Global Advisors"/>
    <s v="State Street Global Equity Fund"/>
    <s v="SSGE"/>
    <m/>
    <n v="20516.017050000002"/>
    <m/>
    <m/>
    <n v="1.75"/>
    <n v="10.210000000000001"/>
    <s v="****"/>
    <m/>
    <s v="A"/>
    <m/>
    <m/>
    <n v="197"/>
    <x v="186"/>
    <n v="17406"/>
    <m/>
    <m/>
    <m/>
    <m/>
    <m/>
    <m/>
    <m/>
    <m/>
    <m/>
    <m/>
    <m/>
    <m/>
    <m/>
    <m/>
    <x v="12"/>
  </r>
  <r>
    <n v="197"/>
    <n v="14"/>
    <s v="F"/>
    <n v="51081014796"/>
    <n v="510"/>
    <s v="SSG"/>
    <s v="State Street Global Advisors"/>
    <s v="State Street Global Equity Fund"/>
    <s v="SSGE"/>
    <m/>
    <n v="54590.251216666664"/>
    <m/>
    <m/>
    <n v="1.8333333333333333"/>
    <n v="10.210000000000001"/>
    <s v="****"/>
    <m/>
    <s v="A"/>
    <m/>
    <m/>
    <n v="197"/>
    <x v="186"/>
    <n v="45983"/>
    <m/>
    <m/>
    <m/>
    <m/>
    <m/>
    <m/>
    <m/>
    <m/>
    <m/>
    <m/>
    <m/>
    <m/>
    <m/>
    <m/>
    <x v="12"/>
  </r>
  <r>
    <n v="197"/>
    <n v="4"/>
    <s v="F"/>
    <n v="51081019422"/>
    <n v="510"/>
    <s v="VGF"/>
    <s v="Vanguard Group"/>
    <s v="Vanguard High Yield Corporate Fund Investor Shares (VWEHX)"/>
    <s v="VHYCFIS"/>
    <m/>
    <n v="75101.597999999998"/>
    <m/>
    <m/>
    <n v="5"/>
    <n v="5.74"/>
    <s v="*****"/>
    <m/>
    <s v="A"/>
    <m/>
    <m/>
    <n v="197"/>
    <x v="186"/>
    <n v="58354"/>
    <m/>
    <m/>
    <m/>
    <m/>
    <m/>
    <m/>
    <m/>
    <m/>
    <m/>
    <m/>
    <m/>
    <m/>
    <m/>
    <m/>
    <x v="12"/>
  </r>
  <r>
    <n v="197"/>
    <n v="12"/>
    <s v="F"/>
    <n v="51081016254"/>
    <n v="510"/>
    <s v="CHS"/>
    <s v="Charles Schwab"/>
    <s v="Schwab Small-Cap Equity Fund"/>
    <s v="SSCE"/>
    <m/>
    <n v="7103.0675000000001"/>
    <m/>
    <m/>
    <n v="1.5"/>
    <n v="-11.7"/>
    <s v="*"/>
    <m/>
    <s v="A"/>
    <m/>
    <m/>
    <n v="197"/>
    <x v="186"/>
    <n v="8615"/>
    <m/>
    <m/>
    <m/>
    <m/>
    <m/>
    <m/>
    <m/>
    <m/>
    <m/>
    <m/>
    <m/>
    <m/>
    <m/>
    <m/>
    <x v="12"/>
  </r>
  <r>
    <n v="198"/>
    <n v="1"/>
    <s v="F"/>
    <n v="51081014192"/>
    <n v="510"/>
    <s v="BRF"/>
    <s v="BlackRock Funds"/>
    <s v="BlackRock High Yield Bond Fund (BHYIX)"/>
    <s v="BRHYBF"/>
    <m/>
    <n v="7565.3159999999998"/>
    <m/>
    <m/>
    <n v="0.58333333333333337"/>
    <n v="5.6"/>
    <s v="***"/>
    <m/>
    <s v="A"/>
    <m/>
    <m/>
    <n v="198"/>
    <x v="187"/>
    <n v="7326"/>
    <m/>
    <m/>
    <m/>
    <m/>
    <m/>
    <m/>
    <m/>
    <m/>
    <m/>
    <m/>
    <m/>
    <m/>
    <m/>
    <m/>
    <x v="9"/>
  </r>
  <r>
    <n v="198"/>
    <n v="15"/>
    <s v="F"/>
    <n v="51081012538"/>
    <n v="510"/>
    <s v="SSG"/>
    <s v="State Street Global Advisors"/>
    <s v="State Street Global Equity Fund"/>
    <s v="SSGE"/>
    <m/>
    <n v="68603.546633333332"/>
    <m/>
    <m/>
    <n v="3.8333333333333335"/>
    <n v="10.210000000000001"/>
    <s v="****"/>
    <m/>
    <s v="A"/>
    <m/>
    <m/>
    <n v="198"/>
    <x v="187"/>
    <n v="49306"/>
    <m/>
    <m/>
    <m/>
    <m/>
    <m/>
    <m/>
    <m/>
    <m/>
    <m/>
    <m/>
    <m/>
    <m/>
    <m/>
    <m/>
    <x v="9"/>
  </r>
  <r>
    <n v="198"/>
    <n v="13"/>
    <s v="F"/>
    <n v="51081010528"/>
    <n v="510"/>
    <s v="SSG"/>
    <s v="State Street Global Advisors"/>
    <s v="State Street Global Equity Fund"/>
    <s v="SSGE"/>
    <m/>
    <n v="98551.062000000005"/>
    <m/>
    <m/>
    <n v="5"/>
    <n v="10.210000000000001"/>
    <s v="****"/>
    <m/>
    <s v="A"/>
    <m/>
    <m/>
    <n v="198"/>
    <x v="187"/>
    <n v="65244"/>
    <m/>
    <m/>
    <m/>
    <m/>
    <m/>
    <m/>
    <m/>
    <m/>
    <m/>
    <m/>
    <m/>
    <m/>
    <m/>
    <m/>
    <x v="9"/>
  </r>
  <r>
    <n v="198"/>
    <n v="9"/>
    <s v="F"/>
    <n v="51081013638"/>
    <n v="510"/>
    <s v="JPM"/>
    <s v="JP Morgan"/>
    <s v="JPMorgan Core Bond Fund"/>
    <s v="JPMCB"/>
    <m/>
    <n v="35580.123899999999"/>
    <m/>
    <m/>
    <n v="1.4166666666666667"/>
    <n v="7.77"/>
    <s v="****"/>
    <m/>
    <s v="A"/>
    <m/>
    <m/>
    <n v="198"/>
    <x v="187"/>
    <n v="32052"/>
    <m/>
    <m/>
    <m/>
    <m/>
    <m/>
    <m/>
    <m/>
    <m/>
    <m/>
    <m/>
    <m/>
    <m/>
    <m/>
    <m/>
    <x v="9"/>
  </r>
  <r>
    <n v="199"/>
    <n v="7"/>
    <s v="F"/>
    <n v="51081013386"/>
    <n v="510"/>
    <s v="PMC"/>
    <s v="PIMCO"/>
    <s v="PIMCO Global Multi-Asset A"/>
    <s v="PIMCOGMA"/>
    <m/>
    <n v="59447.974399999999"/>
    <m/>
    <m/>
    <n v="4"/>
    <n v="1.92"/>
    <s v="**"/>
    <m/>
    <s v="C"/>
    <m/>
    <m/>
    <n v="199"/>
    <x v="188"/>
    <n v="55208"/>
    <m/>
    <m/>
    <m/>
    <m/>
    <m/>
    <m/>
    <m/>
    <m/>
    <m/>
    <m/>
    <m/>
    <m/>
    <m/>
    <m/>
    <x v="13"/>
  </r>
  <r>
    <n v="199"/>
    <n v="11"/>
    <s v="F"/>
    <n v="51081017280"/>
    <n v="510"/>
    <s v="PMC"/>
    <s v="PIMCO"/>
    <s v="PIMCO Global Multi-Asset A"/>
    <s v="PIMCOGMA"/>
    <m/>
    <n v="87675.615999999995"/>
    <m/>
    <m/>
    <n v="5"/>
    <n v="1.92"/>
    <s v="**"/>
    <m/>
    <s v="C"/>
    <m/>
    <m/>
    <n v="199"/>
    <x v="188"/>
    <n v="79996"/>
    <m/>
    <m/>
    <m/>
    <m/>
    <m/>
    <m/>
    <m/>
    <m/>
    <m/>
    <m/>
    <m/>
    <m/>
    <m/>
    <m/>
    <x v="13"/>
  </r>
  <r>
    <n v="199"/>
    <n v="12"/>
    <s v="F"/>
    <n v="51081014272"/>
    <n v="510"/>
    <s v="CHS"/>
    <s v="Charles Schwab"/>
    <s v="Schwab Small-Cap Equity Fund"/>
    <s v="SSCE"/>
    <m/>
    <n v="1555.1415"/>
    <m/>
    <m/>
    <n v="0.25"/>
    <n v="-11.7"/>
    <s v="*"/>
    <m/>
    <s v="C"/>
    <m/>
    <m/>
    <n v="199"/>
    <x v="188"/>
    <n v="1602"/>
    <m/>
    <m/>
    <m/>
    <m/>
    <m/>
    <m/>
    <m/>
    <m/>
    <m/>
    <m/>
    <m/>
    <m/>
    <m/>
    <m/>
    <x v="13"/>
  </r>
  <r>
    <n v="200"/>
    <n v="10"/>
    <s v="F"/>
    <n v="51081014650"/>
    <n v="510"/>
    <s v="PMC"/>
    <s v="PIMCO"/>
    <s v="PIMCO Global Multi-Asset A"/>
    <s v="PIMCOGMA"/>
    <m/>
    <n v="40467.542399999998"/>
    <m/>
    <m/>
    <n v="3.6666666666666665"/>
    <n v="1.92"/>
    <s v="**"/>
    <m/>
    <s v="A"/>
    <m/>
    <m/>
    <n v="200"/>
    <x v="189"/>
    <n v="37806"/>
    <m/>
    <m/>
    <m/>
    <m/>
    <m/>
    <m/>
    <m/>
    <m/>
    <m/>
    <m/>
    <m/>
    <m/>
    <m/>
    <m/>
    <x v="5"/>
  </r>
  <r>
    <n v="200"/>
    <n v="2"/>
    <s v="F"/>
    <n v="51081011868"/>
    <n v="510"/>
    <s v="VGF"/>
    <s v="Vanguard Group"/>
    <s v="Vanguard High Yield Corporate Fund Investor Shares (VWEHX)"/>
    <s v="VHYCFIS"/>
    <m/>
    <n v="32677.082000000002"/>
    <m/>
    <m/>
    <n v="3.3333333333333335"/>
    <n v="5.74"/>
    <s v="*****"/>
    <m/>
    <s v="A"/>
    <m/>
    <m/>
    <n v="200"/>
    <x v="189"/>
    <n v="27429"/>
    <m/>
    <m/>
    <m/>
    <m/>
    <m/>
    <m/>
    <m/>
    <m/>
    <m/>
    <m/>
    <m/>
    <m/>
    <m/>
    <m/>
    <x v="5"/>
  </r>
  <r>
    <n v="200"/>
    <n v="4"/>
    <s v="F"/>
    <n v="51081011469"/>
    <n v="510"/>
    <s v="VGF"/>
    <s v="Vanguard Group"/>
    <s v="Vanguard High Yield Corporate Fund Investor Shares (VWEHX)"/>
    <s v="VHYCFIS"/>
    <m/>
    <n v="17519.081999999999"/>
    <m/>
    <m/>
    <n v="2"/>
    <n v="5.74"/>
    <s v="*****"/>
    <m/>
    <s v="A"/>
    <m/>
    <m/>
    <n v="200"/>
    <x v="189"/>
    <n v="15715"/>
    <m/>
    <m/>
    <m/>
    <m/>
    <m/>
    <m/>
    <m/>
    <m/>
    <m/>
    <m/>
    <m/>
    <m/>
    <m/>
    <m/>
    <x v="5"/>
  </r>
  <r>
    <n v="201"/>
    <n v="7"/>
    <s v="F"/>
    <n v="51081018120"/>
    <n v="510"/>
    <s v="PMC"/>
    <s v="PIMCO"/>
    <s v="PIMCO Global Multi-Asset A"/>
    <s v="PIMCOGMA"/>
    <m/>
    <n v="23299.2464"/>
    <m/>
    <m/>
    <n v="1.8333333333333333"/>
    <n v="1.92"/>
    <s v="**"/>
    <m/>
    <s v="A"/>
    <m/>
    <m/>
    <n v="201"/>
    <x v="190"/>
    <n v="22507"/>
    <m/>
    <m/>
    <m/>
    <m/>
    <m/>
    <m/>
    <m/>
    <m/>
    <m/>
    <m/>
    <m/>
    <m/>
    <m/>
    <m/>
    <x v="2"/>
  </r>
  <r>
    <n v="202"/>
    <n v="11"/>
    <s v="F"/>
    <n v="51081010469"/>
    <n v="510"/>
    <s v="PMC"/>
    <s v="PIMCO"/>
    <s v="PIMCO Global Multi-Asset A"/>
    <s v="PIMCOGMA"/>
    <m/>
    <n v="15094.060799999999"/>
    <m/>
    <m/>
    <n v="2.25"/>
    <n v="1.92"/>
    <s v="**"/>
    <m/>
    <s v="A"/>
    <m/>
    <m/>
    <n v="202"/>
    <x v="191"/>
    <n v="14469"/>
    <m/>
    <m/>
    <m/>
    <m/>
    <m/>
    <m/>
    <m/>
    <m/>
    <m/>
    <m/>
    <m/>
    <m/>
    <m/>
    <m/>
    <x v="6"/>
  </r>
  <r>
    <n v="202"/>
    <n v="10"/>
    <s v="F"/>
    <n v="51081014739"/>
    <n v="510"/>
    <s v="PMC"/>
    <s v="PIMCO"/>
    <s v="PIMCO Global Multi-Asset A"/>
    <s v="PIMCOGMA"/>
    <m/>
    <n v="25103.52"/>
    <m/>
    <m/>
    <n v="4.166666666666667"/>
    <n v="1.92"/>
    <s v="**"/>
    <m/>
    <s v="A"/>
    <m/>
    <m/>
    <n v="202"/>
    <x v="191"/>
    <n v="23244"/>
    <m/>
    <m/>
    <m/>
    <m/>
    <m/>
    <m/>
    <m/>
    <m/>
    <m/>
    <m/>
    <m/>
    <m/>
    <m/>
    <m/>
    <x v="6"/>
  </r>
  <r>
    <n v="202"/>
    <n v="16"/>
    <s v="F"/>
    <n v="51081011550"/>
    <n v="510"/>
    <s v="AMF"/>
    <s v="American Funds"/>
    <s v="American Funds Tax-Advtg Gr &amp; Inc"/>
    <s v="AFTAG"/>
    <m/>
    <n v="59695.256200000003"/>
    <m/>
    <m/>
    <n v="2.8333333333333335"/>
    <n v="3.61"/>
    <s v="**"/>
    <m/>
    <s v="A"/>
    <m/>
    <m/>
    <n v="202"/>
    <x v="191"/>
    <n v="54156"/>
    <m/>
    <m/>
    <m/>
    <m/>
    <m/>
    <m/>
    <m/>
    <m/>
    <m/>
    <m/>
    <m/>
    <m/>
    <m/>
    <m/>
    <x v="6"/>
  </r>
  <r>
    <n v="203"/>
    <n v="2"/>
    <s v="F"/>
    <n v="51081015847"/>
    <n v="510"/>
    <s v="VGF"/>
    <s v="Vanguard Group"/>
    <s v="Vanguard High Yield Corporate Fund Investor Shares (VWEHX)"/>
    <s v="VHYCFIS"/>
    <m/>
    <n v="42894.31"/>
    <m/>
    <m/>
    <n v="4.583333333333333"/>
    <n v="5.74"/>
    <s v="*****"/>
    <m/>
    <s v="A"/>
    <m/>
    <m/>
    <n v="203"/>
    <x v="192"/>
    <n v="33960"/>
    <m/>
    <m/>
    <m/>
    <m/>
    <m/>
    <m/>
    <m/>
    <m/>
    <m/>
    <m/>
    <m/>
    <m/>
    <m/>
    <m/>
    <x v="5"/>
  </r>
  <r>
    <n v="205"/>
    <n v="1"/>
    <s v="F"/>
    <n v="51081016029"/>
    <n v="510"/>
    <s v="BRF"/>
    <s v="BlackRock Funds"/>
    <s v="BlackRock High Yield Bond Fund (BHYIX)"/>
    <s v="BRHYBF"/>
    <m/>
    <n v="43791.898666666668"/>
    <m/>
    <m/>
    <n v="2.6666666666666665"/>
    <n v="5.6"/>
    <s v="***"/>
    <m/>
    <s v="A"/>
    <m/>
    <m/>
    <n v="205"/>
    <x v="193"/>
    <n v="38102"/>
    <m/>
    <m/>
    <m/>
    <m/>
    <m/>
    <m/>
    <m/>
    <m/>
    <m/>
    <m/>
    <m/>
    <m/>
    <m/>
    <m/>
    <x v="15"/>
  </r>
  <r>
    <n v="205"/>
    <n v="14"/>
    <s v="F"/>
    <n v="51081018992"/>
    <n v="510"/>
    <s v="SSG"/>
    <s v="State Street Global Advisors"/>
    <s v="State Street Global Equity Fund"/>
    <s v="SSGE"/>
    <m/>
    <n v="67116.747416666665"/>
    <m/>
    <m/>
    <n v="0.41666666666666669"/>
    <n v="10.210000000000001"/>
    <s v="****"/>
    <m/>
    <s v="A"/>
    <m/>
    <m/>
    <n v="205"/>
    <x v="193"/>
    <n v="64378"/>
    <m/>
    <m/>
    <m/>
    <m/>
    <m/>
    <m/>
    <m/>
    <m/>
    <m/>
    <m/>
    <m/>
    <m/>
    <m/>
    <m/>
    <x v="15"/>
  </r>
  <r>
    <n v="205"/>
    <n v="10"/>
    <s v="F"/>
    <n v="51081011983"/>
    <n v="510"/>
    <s v="PMC"/>
    <s v="PIMCO"/>
    <s v="PIMCO Global Multi-Asset A"/>
    <s v="PIMCOGMA"/>
    <m/>
    <n v="43439.976000000002"/>
    <m/>
    <m/>
    <n v="1.6666666666666667"/>
    <n v="1.92"/>
    <s v="**"/>
    <m/>
    <s v="A"/>
    <m/>
    <m/>
    <n v="205"/>
    <x v="193"/>
    <n v="42093"/>
    <m/>
    <m/>
    <m/>
    <m/>
    <m/>
    <m/>
    <m/>
    <m/>
    <m/>
    <m/>
    <m/>
    <m/>
    <m/>
    <m/>
    <x v="15"/>
  </r>
  <r>
    <n v="205"/>
    <n v="16"/>
    <s v="F"/>
    <n v="51081012390"/>
    <n v="510"/>
    <s v="AMF"/>
    <s v="American Funds"/>
    <s v="American Funds Tax-Advtg Gr &amp; Inc"/>
    <s v="AFTAG"/>
    <m/>
    <n v="73979.844583333339"/>
    <m/>
    <m/>
    <n v="4.166666666666667"/>
    <n v="3.61"/>
    <s v="**"/>
    <m/>
    <s v="A"/>
    <m/>
    <m/>
    <n v="205"/>
    <x v="193"/>
    <n v="64307"/>
    <m/>
    <m/>
    <m/>
    <m/>
    <m/>
    <m/>
    <m/>
    <m/>
    <m/>
    <m/>
    <m/>
    <m/>
    <m/>
    <m/>
    <x v="15"/>
  </r>
  <r>
    <n v="206"/>
    <n v="13"/>
    <s v="F"/>
    <n v="51081016321"/>
    <n v="510"/>
    <s v="SSG"/>
    <s v="State Street Global Advisors"/>
    <s v="State Street Global Equity Fund"/>
    <s v="SSGE"/>
    <m/>
    <n v="12703.895533333332"/>
    <m/>
    <m/>
    <n v="1.5833333333333333"/>
    <n v="10.210000000000001"/>
    <s v="****"/>
    <m/>
    <s v="A"/>
    <m/>
    <m/>
    <n v="206"/>
    <x v="194"/>
    <n v="10936"/>
    <m/>
    <m/>
    <m/>
    <m/>
    <m/>
    <m/>
    <m/>
    <m/>
    <m/>
    <m/>
    <m/>
    <m/>
    <m/>
    <m/>
    <x v="10"/>
  </r>
  <r>
    <n v="206"/>
    <n v="14"/>
    <s v="F"/>
    <n v="51081011504"/>
    <n v="510"/>
    <s v="SSG"/>
    <s v="State Street Global Advisors"/>
    <s v="State Street Global Equity Fund"/>
    <s v="SSGE"/>
    <m/>
    <n v="2321.6976"/>
    <m/>
    <m/>
    <n v="2"/>
    <n v="10.210000000000001"/>
    <s v="****"/>
    <m/>
    <s v="A"/>
    <m/>
    <m/>
    <n v="206"/>
    <x v="194"/>
    <n v="1928"/>
    <m/>
    <m/>
    <m/>
    <m/>
    <m/>
    <m/>
    <m/>
    <m/>
    <m/>
    <m/>
    <m/>
    <m/>
    <m/>
    <m/>
    <x v="10"/>
  </r>
  <r>
    <n v="208"/>
    <n v="10"/>
    <s v="F"/>
    <n v="51081016520"/>
    <n v="510"/>
    <s v="PMC"/>
    <s v="PIMCO"/>
    <s v="PIMCO Global Multi-Asset A"/>
    <s v="PIMCOGMA"/>
    <m/>
    <n v="36946.278400000003"/>
    <m/>
    <m/>
    <n v="3.5833333333333335"/>
    <n v="1.92"/>
    <s v="**"/>
    <m/>
    <s v="A"/>
    <m/>
    <m/>
    <n v="208"/>
    <x v="195"/>
    <n v="34568"/>
    <m/>
    <m/>
    <m/>
    <m/>
    <m/>
    <m/>
    <m/>
    <m/>
    <m/>
    <m/>
    <m/>
    <m/>
    <m/>
    <m/>
    <x v="1"/>
  </r>
  <r>
    <n v="208"/>
    <n v="13"/>
    <s v="F"/>
    <n v="51081011618"/>
    <n v="510"/>
    <s v="SSG"/>
    <s v="State Street Global Advisors"/>
    <s v="State Street Global Equity Fund"/>
    <s v="SSGE"/>
    <m/>
    <n v="5732.9287999999997"/>
    <m/>
    <m/>
    <n v="1.3333333333333333"/>
    <n v="10.210000000000001"/>
    <s v="****"/>
    <m/>
    <s v="A"/>
    <m/>
    <m/>
    <n v="208"/>
    <x v="195"/>
    <n v="5046"/>
    <m/>
    <m/>
    <m/>
    <m/>
    <m/>
    <m/>
    <m/>
    <m/>
    <m/>
    <m/>
    <m/>
    <m/>
    <m/>
    <m/>
    <x v="1"/>
  </r>
  <r>
    <n v="208"/>
    <n v="4"/>
    <s v="F"/>
    <n v="51081010663"/>
    <n v="510"/>
    <s v="VGF"/>
    <s v="Vanguard Group"/>
    <s v="Vanguard High Yield Corporate Fund Investor Shares (VWEHX)"/>
    <s v="VHYCFIS"/>
    <m/>
    <n v="65915.913516666667"/>
    <m/>
    <m/>
    <n v="3.5833333333333335"/>
    <n v="5.74"/>
    <s v="*****"/>
    <m/>
    <s v="A"/>
    <m/>
    <m/>
    <n v="208"/>
    <x v="195"/>
    <n v="54671"/>
    <m/>
    <m/>
    <m/>
    <m/>
    <m/>
    <m/>
    <m/>
    <m/>
    <m/>
    <m/>
    <m/>
    <m/>
    <m/>
    <m/>
    <x v="1"/>
  </r>
  <r>
    <n v="208"/>
    <n v="10"/>
    <s v="F"/>
    <n v="51081016290"/>
    <n v="510"/>
    <s v="PMC"/>
    <s v="PIMCO"/>
    <s v="PIMCO Global Multi-Asset A"/>
    <s v="PIMCOGMA"/>
    <m/>
    <n v="54541.311999999998"/>
    <m/>
    <m/>
    <n v="1.25"/>
    <n v="1.92"/>
    <s v="**"/>
    <m/>
    <s v="A"/>
    <m/>
    <m/>
    <n v="208"/>
    <x v="195"/>
    <n v="53263"/>
    <m/>
    <m/>
    <m/>
    <m/>
    <m/>
    <m/>
    <m/>
    <m/>
    <m/>
    <m/>
    <m/>
    <m/>
    <m/>
    <m/>
    <x v="1"/>
  </r>
  <r>
    <n v="208"/>
    <n v="15"/>
    <s v="F"/>
    <n v="51081018030"/>
    <n v="510"/>
    <s v="SSG"/>
    <s v="State Street Global Advisors"/>
    <s v="State Street Global Equity Fund"/>
    <s v="SSGE"/>
    <m/>
    <n v="53886.175000000003"/>
    <m/>
    <m/>
    <n v="1.6666666666666667"/>
    <n v="10.210000000000001"/>
    <s v="****"/>
    <m/>
    <s v="A"/>
    <m/>
    <m/>
    <n v="208"/>
    <x v="195"/>
    <n v="46050"/>
    <m/>
    <m/>
    <m/>
    <m/>
    <m/>
    <m/>
    <m/>
    <m/>
    <m/>
    <m/>
    <m/>
    <m/>
    <m/>
    <m/>
    <x v="1"/>
  </r>
  <r>
    <n v="209"/>
    <n v="2"/>
    <s v="F"/>
    <n v="51081013240"/>
    <n v="510"/>
    <s v="VGF"/>
    <s v="Vanguard Group"/>
    <s v="Vanguard High Yield Corporate Fund Investor Shares (VWEHX)"/>
    <s v="VHYCFIS"/>
    <m/>
    <n v="15965.036983333333"/>
    <m/>
    <m/>
    <n v="0.91666666666666663"/>
    <n v="5.74"/>
    <s v="*****"/>
    <m/>
    <s v="A"/>
    <m/>
    <m/>
    <n v="209"/>
    <x v="196"/>
    <n v="15167"/>
    <m/>
    <m/>
    <m/>
    <m/>
    <m/>
    <m/>
    <m/>
    <m/>
    <m/>
    <m/>
    <m/>
    <m/>
    <m/>
    <m/>
    <x v="11"/>
  </r>
  <r>
    <n v="209"/>
    <n v="4"/>
    <s v="F"/>
    <n v="51081012996"/>
    <n v="510"/>
    <s v="VGF"/>
    <s v="Vanguard Group"/>
    <s v="Vanguard High Yield Corporate Fund Investor Shares (VWEHX)"/>
    <s v="VHYCFIS"/>
    <m/>
    <n v="47729.224900000001"/>
    <m/>
    <m/>
    <n v="0.25"/>
    <n v="5.74"/>
    <s v="*****"/>
    <m/>
    <s v="A"/>
    <m/>
    <m/>
    <n v="209"/>
    <x v="196"/>
    <n v="47054"/>
    <m/>
    <m/>
    <m/>
    <m/>
    <m/>
    <m/>
    <m/>
    <m/>
    <m/>
    <m/>
    <m/>
    <m/>
    <m/>
    <m/>
    <x v="11"/>
  </r>
  <r>
    <n v="210"/>
    <n v="1"/>
    <s v="F"/>
    <n v="51081014459"/>
    <n v="510"/>
    <s v="BRF"/>
    <s v="BlackRock Funds"/>
    <s v="BlackRock High Yield Bond Fund (BHYIX)"/>
    <s v="BRHYBF"/>
    <m/>
    <n v="17857.964666666667"/>
    <m/>
    <m/>
    <n v="1.9166666666666667"/>
    <n v="5.6"/>
    <s v="***"/>
    <m/>
    <s v="W"/>
    <m/>
    <m/>
    <n v="210"/>
    <x v="197"/>
    <n v="16127"/>
    <m/>
    <m/>
    <m/>
    <m/>
    <m/>
    <m/>
    <m/>
    <m/>
    <m/>
    <m/>
    <m/>
    <m/>
    <m/>
    <m/>
    <x v="15"/>
  </r>
  <r>
    <n v="210"/>
    <n v="1"/>
    <s v="F"/>
    <n v="51081015978"/>
    <n v="510"/>
    <s v="BRF"/>
    <s v="BlackRock Funds"/>
    <s v="BlackRock High Yield Bond Fund (BHYIX)"/>
    <s v="BRHYBF"/>
    <m/>
    <n v="10937.66"/>
    <m/>
    <m/>
    <n v="2.9166666666666665"/>
    <n v="5.6"/>
    <s v="***"/>
    <m/>
    <s v="W"/>
    <m/>
    <m/>
    <n v="210"/>
    <x v="197"/>
    <n v="9402"/>
    <m/>
    <m/>
    <m/>
    <m/>
    <m/>
    <m/>
    <m/>
    <m/>
    <m/>
    <m/>
    <m/>
    <m/>
    <m/>
    <m/>
    <x v="15"/>
  </r>
  <r>
    <n v="210"/>
    <n v="12"/>
    <s v="F"/>
    <n v="51081013128"/>
    <n v="510"/>
    <s v="CHS"/>
    <s v="Charles Schwab"/>
    <s v="Schwab Small-Cap Equity Fund"/>
    <s v="SSCE"/>
    <m/>
    <n v="44529.4715"/>
    <m/>
    <m/>
    <n v="2.1666666666666665"/>
    <n v="-11.7"/>
    <s v="*"/>
    <m/>
    <s v="W"/>
    <m/>
    <m/>
    <n v="210"/>
    <x v="197"/>
    <n v="59651"/>
    <m/>
    <m/>
    <m/>
    <m/>
    <m/>
    <m/>
    <m/>
    <m/>
    <m/>
    <m/>
    <m/>
    <m/>
    <m/>
    <m/>
    <x v="15"/>
  </r>
  <r>
    <n v="211"/>
    <n v="1"/>
    <s v="F"/>
    <n v="51081017544"/>
    <n v="510"/>
    <s v="BRF"/>
    <s v="BlackRock Funds"/>
    <s v="BlackRock High Yield Bond Fund (BHYIX)"/>
    <s v="BRHYBF"/>
    <m/>
    <n v="28872.635999999999"/>
    <m/>
    <m/>
    <n v="4.25"/>
    <n v="5.6"/>
    <s v="***"/>
    <m/>
    <s v="A"/>
    <m/>
    <m/>
    <n v="211"/>
    <x v="198"/>
    <n v="23322"/>
    <m/>
    <m/>
    <m/>
    <m/>
    <m/>
    <m/>
    <m/>
    <m/>
    <m/>
    <m/>
    <m/>
    <m/>
    <m/>
    <m/>
    <x v="5"/>
  </r>
  <r>
    <n v="211"/>
    <n v="14"/>
    <s v="F"/>
    <n v="51081019592"/>
    <n v="510"/>
    <s v="SSG"/>
    <s v="State Street Global Advisors"/>
    <s v="State Street Global Equity Fund"/>
    <s v="SSGE"/>
    <m/>
    <n v="7384.4986250000002"/>
    <m/>
    <m/>
    <n v="2.25"/>
    <n v="10.210000000000001"/>
    <s v="****"/>
    <m/>
    <s v="A"/>
    <m/>
    <m/>
    <n v="211"/>
    <x v="198"/>
    <n v="6005"/>
    <m/>
    <m/>
    <m/>
    <m/>
    <m/>
    <m/>
    <m/>
    <m/>
    <m/>
    <m/>
    <m/>
    <m/>
    <m/>
    <m/>
    <x v="5"/>
  </r>
  <r>
    <n v="211"/>
    <n v="7"/>
    <s v="F"/>
    <n v="51081015574"/>
    <n v="510"/>
    <s v="PMC"/>
    <s v="PIMCO"/>
    <s v="PIMCO Global Multi-Asset A"/>
    <s v="PIMCOGMA"/>
    <m/>
    <n v="32545.996800000001"/>
    <m/>
    <m/>
    <n v="1.75"/>
    <n v="1.92"/>
    <s v="**"/>
    <m/>
    <s v="A"/>
    <m/>
    <m/>
    <n v="211"/>
    <x v="198"/>
    <n v="31488"/>
    <m/>
    <m/>
    <m/>
    <m/>
    <m/>
    <m/>
    <m/>
    <m/>
    <m/>
    <m/>
    <m/>
    <m/>
    <m/>
    <m/>
    <x v="5"/>
  </r>
  <r>
    <n v="211"/>
    <n v="4"/>
    <s v="F"/>
    <n v="51081019773"/>
    <n v="510"/>
    <s v="VGF"/>
    <s v="Vanguard Group"/>
    <s v="Vanguard High Yield Corporate Fund Investor Shares (VWEHX)"/>
    <s v="VHYCFIS"/>
    <m/>
    <n v="31999.822866666669"/>
    <m/>
    <m/>
    <n v="3.0833333333333335"/>
    <n v="5.74"/>
    <s v="*****"/>
    <m/>
    <s v="A"/>
    <m/>
    <m/>
    <n v="211"/>
    <x v="198"/>
    <n v="27188"/>
    <m/>
    <m/>
    <m/>
    <m/>
    <m/>
    <m/>
    <m/>
    <m/>
    <m/>
    <m/>
    <m/>
    <m/>
    <m/>
    <m/>
    <x v="5"/>
  </r>
  <r>
    <n v="211"/>
    <n v="6"/>
    <s v="F"/>
    <n v="51081016840"/>
    <n v="510"/>
    <s v="JPM"/>
    <s v="JP Morgan"/>
    <s v="JPMorgan Core Bond Fund"/>
    <s v="JPMCB"/>
    <m/>
    <n v="39847.957499999997"/>
    <m/>
    <m/>
    <n v="1"/>
    <n v="7.77"/>
    <s v="****"/>
    <m/>
    <s v="A"/>
    <m/>
    <m/>
    <n v="211"/>
    <x v="198"/>
    <n v="36975"/>
    <m/>
    <m/>
    <m/>
    <m/>
    <m/>
    <m/>
    <m/>
    <m/>
    <m/>
    <m/>
    <m/>
    <m/>
    <m/>
    <m/>
    <x v="5"/>
  </r>
  <r>
    <n v="211"/>
    <n v="10"/>
    <s v="F"/>
    <n v="51081014245"/>
    <n v="510"/>
    <s v="PMC"/>
    <s v="PIMCO"/>
    <s v="PIMCO Global Multi-Asset A"/>
    <s v="PIMCOGMA"/>
    <m/>
    <n v="34062.720000000001"/>
    <m/>
    <m/>
    <n v="4.416666666666667"/>
    <n v="1.92"/>
    <s v="**"/>
    <m/>
    <s v="A"/>
    <m/>
    <m/>
    <n v="211"/>
    <x v="198"/>
    <n v="31400"/>
    <m/>
    <m/>
    <m/>
    <m/>
    <m/>
    <m/>
    <m/>
    <m/>
    <m/>
    <m/>
    <m/>
    <m/>
    <m/>
    <m/>
    <x v="5"/>
  </r>
  <r>
    <n v="211"/>
    <n v="14"/>
    <s v="F"/>
    <n v="51081015831"/>
    <n v="510"/>
    <s v="SSG"/>
    <s v="State Street Global Advisors"/>
    <s v="State Street Global Equity Fund"/>
    <s v="SSGE"/>
    <m/>
    <n v="4695.6390666666666"/>
    <m/>
    <m/>
    <n v="1.3333333333333333"/>
    <n v="10.210000000000001"/>
    <s v="****"/>
    <m/>
    <s v="A"/>
    <m/>
    <m/>
    <n v="211"/>
    <x v="198"/>
    <n v="4133"/>
    <m/>
    <m/>
    <m/>
    <m/>
    <m/>
    <m/>
    <m/>
    <m/>
    <m/>
    <m/>
    <m/>
    <m/>
    <m/>
    <m/>
    <x v="5"/>
  </r>
  <r>
    <n v="211"/>
    <n v="4"/>
    <s v="F"/>
    <n v="51081017956"/>
    <n v="510"/>
    <s v="VGF"/>
    <s v="Vanguard Group"/>
    <s v="Vanguard High Yield Corporate Fund Investor Shares (VWEHX)"/>
    <s v="VHYCFIS"/>
    <m/>
    <n v="49421.44266666667"/>
    <m/>
    <m/>
    <n v="4.666666666666667"/>
    <n v="5.74"/>
    <s v="*****"/>
    <m/>
    <s v="A"/>
    <m/>
    <m/>
    <n v="211"/>
    <x v="198"/>
    <n v="38980"/>
    <m/>
    <m/>
    <m/>
    <m/>
    <m/>
    <m/>
    <m/>
    <m/>
    <m/>
    <m/>
    <m/>
    <m/>
    <m/>
    <m/>
    <x v="5"/>
  </r>
  <r>
    <n v="212"/>
    <n v="11"/>
    <s v="F"/>
    <n v="51081011900"/>
    <n v="510"/>
    <s v="PMC"/>
    <s v="PIMCO"/>
    <s v="PIMCO Global Multi-Asset A"/>
    <s v="PIMCOGMA"/>
    <m/>
    <n v="29108.243200000001"/>
    <m/>
    <m/>
    <n v="1.75"/>
    <n v="1.92"/>
    <s v="**"/>
    <m/>
    <s v="I"/>
    <m/>
    <m/>
    <n v="212"/>
    <x v="199"/>
    <n v="28162"/>
    <m/>
    <m/>
    <m/>
    <m/>
    <m/>
    <m/>
    <m/>
    <m/>
    <m/>
    <m/>
    <m/>
    <m/>
    <m/>
    <m/>
    <x v="15"/>
  </r>
  <r>
    <n v="212"/>
    <n v="7"/>
    <s v="F"/>
    <n v="51081015298"/>
    <n v="510"/>
    <s v="PMC"/>
    <s v="PIMCO"/>
    <s v="PIMCO Global Multi-Asset A"/>
    <s v="PIMCOGMA"/>
    <m/>
    <n v="79634.022400000002"/>
    <m/>
    <m/>
    <n v="0.58333333333333337"/>
    <n v="1.92"/>
    <s v="**"/>
    <m/>
    <s v="I"/>
    <m/>
    <m/>
    <n v="212"/>
    <x v="199"/>
    <n v="78752"/>
    <m/>
    <m/>
    <m/>
    <m/>
    <m/>
    <m/>
    <m/>
    <m/>
    <m/>
    <m/>
    <m/>
    <m/>
    <m/>
    <m/>
    <x v="15"/>
  </r>
  <r>
    <n v="213"/>
    <n v="4"/>
    <s v="F"/>
    <n v="51081019293"/>
    <n v="510"/>
    <s v="VGF"/>
    <s v="Vanguard Group"/>
    <s v="Vanguard High Yield Corporate Fund Investor Shares (VWEHX)"/>
    <s v="VHYCFIS"/>
    <m/>
    <n v="29135.055899999999"/>
    <m/>
    <m/>
    <n v="1.8333333333333333"/>
    <n v="5.74"/>
    <s v="*****"/>
    <m/>
    <s v="A"/>
    <m/>
    <m/>
    <n v="213"/>
    <x v="200"/>
    <n v="26361"/>
    <m/>
    <m/>
    <m/>
    <m/>
    <m/>
    <m/>
    <m/>
    <m/>
    <m/>
    <m/>
    <m/>
    <m/>
    <m/>
    <m/>
    <x v="13"/>
  </r>
  <r>
    <n v="213"/>
    <n v="13"/>
    <s v="F"/>
    <n v="51081013622"/>
    <n v="510"/>
    <s v="SSG"/>
    <s v="State Street Global Advisors"/>
    <s v="State Street Global Equity Fund"/>
    <s v="SSGE"/>
    <m/>
    <n v="39592.076475000002"/>
    <m/>
    <m/>
    <n v="1.0833333333333333"/>
    <n v="10.210000000000001"/>
    <s v="****"/>
    <m/>
    <s v="A"/>
    <m/>
    <m/>
    <n v="213"/>
    <x v="200"/>
    <n v="35649"/>
    <m/>
    <m/>
    <m/>
    <m/>
    <m/>
    <m/>
    <m/>
    <m/>
    <m/>
    <m/>
    <m/>
    <m/>
    <m/>
    <m/>
    <x v="13"/>
  </r>
  <r>
    <n v="213"/>
    <n v="8"/>
    <s v="F"/>
    <n v="51081013164"/>
    <n v="510"/>
    <s v="FID"/>
    <s v="Fidelity Investments Inc."/>
    <s v="Fidelity Capital &amp; Income Fund (FAGIX)"/>
    <s v="FCIF"/>
    <m/>
    <n v="67068.686666666661"/>
    <m/>
    <m/>
    <n v="1.5833333333333333"/>
    <n v="4"/>
    <s v="***"/>
    <m/>
    <s v="A"/>
    <m/>
    <m/>
    <n v="213"/>
    <x v="200"/>
    <n v="63074"/>
    <m/>
    <m/>
    <m/>
    <m/>
    <m/>
    <m/>
    <m/>
    <m/>
    <m/>
    <m/>
    <m/>
    <m/>
    <m/>
    <m/>
    <x v="13"/>
  </r>
  <r>
    <n v="214"/>
    <n v="14"/>
    <s v="F"/>
    <n v="51081016590"/>
    <n v="510"/>
    <s v="SSG"/>
    <s v="State Street Global Advisors"/>
    <s v="State Street Global Equity Fund"/>
    <s v="SSGE"/>
    <m/>
    <n v="21891.505883333331"/>
    <m/>
    <m/>
    <n v="3.9166666666666665"/>
    <n v="10.210000000000001"/>
    <s v="****"/>
    <m/>
    <s v="A"/>
    <m/>
    <m/>
    <n v="214"/>
    <x v="201"/>
    <n v="15638"/>
    <m/>
    <m/>
    <m/>
    <m/>
    <m/>
    <m/>
    <m/>
    <m/>
    <m/>
    <m/>
    <m/>
    <m/>
    <m/>
    <m/>
    <x v="3"/>
  </r>
  <r>
    <n v="214"/>
    <n v="13"/>
    <s v="F"/>
    <n v="51081019839"/>
    <n v="510"/>
    <s v="SSG"/>
    <s v="State Street Global Advisors"/>
    <s v="State Street Global Equity Fund"/>
    <s v="SSGE"/>
    <m/>
    <n v="28543.453466666666"/>
    <m/>
    <m/>
    <n v="4.833333333333333"/>
    <n v="10.210000000000001"/>
    <s v="****"/>
    <m/>
    <s v="A"/>
    <m/>
    <m/>
    <n v="214"/>
    <x v="201"/>
    <n v="19112"/>
    <m/>
    <m/>
    <m/>
    <m/>
    <m/>
    <m/>
    <m/>
    <m/>
    <m/>
    <m/>
    <m/>
    <m/>
    <m/>
    <m/>
    <x v="3"/>
  </r>
  <r>
    <n v="215"/>
    <n v="1"/>
    <s v="F"/>
    <n v="51081013065"/>
    <n v="510"/>
    <s v="BRF"/>
    <s v="BlackRock Funds"/>
    <s v="BlackRock High Yield Bond Fund (BHYIX)"/>
    <s v="BRHYBF"/>
    <m/>
    <n v="27552.968000000001"/>
    <m/>
    <m/>
    <n v="2.6666666666666665"/>
    <n v="5.6"/>
    <s v="***"/>
    <m/>
    <s v="A"/>
    <m/>
    <m/>
    <n v="215"/>
    <x v="202"/>
    <n v="23973"/>
    <m/>
    <m/>
    <m/>
    <m/>
    <m/>
    <m/>
    <m/>
    <m/>
    <m/>
    <m/>
    <m/>
    <m/>
    <m/>
    <m/>
    <x v="1"/>
  </r>
  <r>
    <n v="215"/>
    <n v="13"/>
    <s v="F"/>
    <n v="51081014181"/>
    <n v="510"/>
    <s v="SSG"/>
    <s v="State Street Global Advisors"/>
    <s v="State Street Global Equity Fund"/>
    <s v="SSGE"/>
    <m/>
    <n v="90736.488849999994"/>
    <m/>
    <m/>
    <n v="2.25"/>
    <n v="10.210000000000001"/>
    <s v="****"/>
    <m/>
    <s v="A"/>
    <m/>
    <m/>
    <n v="215"/>
    <x v="202"/>
    <n v="73786"/>
    <m/>
    <m/>
    <m/>
    <m/>
    <m/>
    <m/>
    <m/>
    <m/>
    <m/>
    <m/>
    <m/>
    <m/>
    <m/>
    <m/>
    <x v="1"/>
  </r>
  <r>
    <n v="215"/>
    <n v="7"/>
    <s v="F"/>
    <n v="51081018656"/>
    <n v="510"/>
    <s v="PMC"/>
    <s v="PIMCO"/>
    <s v="PIMCO Global Multi-Asset A"/>
    <s v="PIMCOGMA"/>
    <m/>
    <n v="29860.036800000002"/>
    <m/>
    <m/>
    <n v="3.8333333333333335"/>
    <n v="1.92"/>
    <s v="**"/>
    <m/>
    <s v="A"/>
    <m/>
    <m/>
    <n v="215"/>
    <x v="202"/>
    <n v="27813"/>
    <m/>
    <m/>
    <m/>
    <m/>
    <m/>
    <m/>
    <m/>
    <m/>
    <m/>
    <m/>
    <m/>
    <m/>
    <m/>
    <m/>
    <x v="1"/>
  </r>
  <r>
    <n v="215"/>
    <n v="11"/>
    <s v="F"/>
    <n v="51081018044"/>
    <n v="510"/>
    <s v="PMC"/>
    <s v="PIMCO"/>
    <s v="PIMCO Global Multi-Asset A"/>
    <s v="PIMCOGMA"/>
    <m/>
    <n v="2466.4463999999998"/>
    <m/>
    <m/>
    <n v="4.333333333333333"/>
    <n v="1.92"/>
    <s v="**"/>
    <m/>
    <s v="A"/>
    <m/>
    <m/>
    <n v="215"/>
    <x v="202"/>
    <n v="2277"/>
    <m/>
    <m/>
    <m/>
    <m/>
    <m/>
    <m/>
    <m/>
    <m/>
    <m/>
    <m/>
    <m/>
    <m/>
    <m/>
    <m/>
    <x v="1"/>
  </r>
  <r>
    <n v="215"/>
    <n v="5"/>
    <s v="F"/>
    <n v="51081017658"/>
    <n v="510"/>
    <s v="FID"/>
    <s v="Fidelity Investments Inc."/>
    <s v="Fidelity Capital &amp; Income Fund (FAGIX)"/>
    <s v="FCIF"/>
    <m/>
    <n v="23139.09"/>
    <m/>
    <m/>
    <n v="4.25"/>
    <n v="4"/>
    <s v="***"/>
    <m/>
    <s v="A"/>
    <m/>
    <m/>
    <n v="215"/>
    <x v="202"/>
    <n v="19777"/>
    <m/>
    <m/>
    <m/>
    <m/>
    <m/>
    <m/>
    <m/>
    <m/>
    <m/>
    <m/>
    <m/>
    <m/>
    <m/>
    <m/>
    <x v="1"/>
  </r>
  <r>
    <n v="216"/>
    <n v="4"/>
    <s v="F"/>
    <n v="51081018773"/>
    <n v="510"/>
    <s v="VGF"/>
    <s v="Vanguard Group"/>
    <s v="Vanguard High Yield Corporate Fund Investor Shares (VWEHX)"/>
    <s v="VHYCFIS"/>
    <m/>
    <n v="77109.929600000003"/>
    <m/>
    <m/>
    <n v="1.3333333333333333"/>
    <n v="5.74"/>
    <s v="*****"/>
    <m/>
    <s v="A"/>
    <m/>
    <m/>
    <n v="216"/>
    <x v="203"/>
    <n v="71628"/>
    <m/>
    <m/>
    <m/>
    <m/>
    <m/>
    <m/>
    <m/>
    <m/>
    <m/>
    <m/>
    <m/>
    <m/>
    <m/>
    <m/>
    <x v="2"/>
  </r>
  <r>
    <n v="216"/>
    <n v="9"/>
    <s v="F"/>
    <n v="51081019288"/>
    <n v="510"/>
    <s v="JPM"/>
    <s v="JP Morgan"/>
    <s v="JPMorgan Core Bond Fund"/>
    <s v="JPMCB"/>
    <m/>
    <n v="79052.301374999995"/>
    <m/>
    <m/>
    <n v="2.9166666666666665"/>
    <n v="7.77"/>
    <s v="****"/>
    <m/>
    <s v="A"/>
    <m/>
    <m/>
    <n v="216"/>
    <x v="203"/>
    <n v="64447"/>
    <m/>
    <m/>
    <m/>
    <m/>
    <m/>
    <m/>
    <m/>
    <m/>
    <m/>
    <m/>
    <m/>
    <m/>
    <m/>
    <m/>
    <x v="2"/>
  </r>
  <r>
    <n v="216"/>
    <n v="15"/>
    <s v="F"/>
    <n v="51081014881"/>
    <n v="510"/>
    <s v="SSG"/>
    <s v="State Street Global Advisors"/>
    <s v="State Street Global Equity Fund"/>
    <s v="SSGE"/>
    <m/>
    <n v="35697.314025"/>
    <m/>
    <m/>
    <n v="4.75"/>
    <n v="10.210000000000001"/>
    <s v="****"/>
    <m/>
    <s v="A"/>
    <m/>
    <m/>
    <n v="216"/>
    <x v="203"/>
    <n v="24039"/>
    <m/>
    <m/>
    <m/>
    <m/>
    <m/>
    <m/>
    <m/>
    <m/>
    <m/>
    <m/>
    <m/>
    <m/>
    <m/>
    <m/>
    <x v="2"/>
  </r>
  <r>
    <n v="217"/>
    <n v="10"/>
    <s v="F"/>
    <n v="51081011533"/>
    <n v="510"/>
    <s v="PMC"/>
    <s v="PIMCO"/>
    <s v="PIMCO Global Multi-Asset A"/>
    <s v="PIMCOGMA"/>
    <m/>
    <n v="14907.8032"/>
    <m/>
    <m/>
    <n v="0.33333333333333331"/>
    <n v="1.92"/>
    <s v="**"/>
    <m/>
    <s v="A"/>
    <m/>
    <m/>
    <n v="217"/>
    <x v="204"/>
    <n v="14813"/>
    <m/>
    <m/>
    <m/>
    <m/>
    <m/>
    <m/>
    <m/>
    <m/>
    <m/>
    <m/>
    <m/>
    <m/>
    <m/>
    <m/>
    <x v="15"/>
  </r>
  <r>
    <n v="217"/>
    <n v="9"/>
    <s v="F"/>
    <n v="51081013644"/>
    <n v="510"/>
    <s v="JPM"/>
    <s v="JP Morgan"/>
    <s v="JPMorgan Core Bond Fund"/>
    <s v="JPMCB"/>
    <m/>
    <n v="31925.97075"/>
    <m/>
    <m/>
    <n v="4.5"/>
    <n v="7.77"/>
    <s v="****"/>
    <m/>
    <s v="A"/>
    <m/>
    <m/>
    <n v="217"/>
    <x v="204"/>
    <n v="23655"/>
    <m/>
    <m/>
    <m/>
    <m/>
    <m/>
    <m/>
    <m/>
    <m/>
    <m/>
    <m/>
    <m/>
    <m/>
    <m/>
    <m/>
    <x v="15"/>
  </r>
  <r>
    <n v="217"/>
    <n v="5"/>
    <s v="F"/>
    <n v="51081013653"/>
    <n v="510"/>
    <s v="FID"/>
    <s v="Fidelity Investments Inc."/>
    <s v="Fidelity Capital &amp; Income Fund (FAGIX)"/>
    <s v="FCIF"/>
    <m/>
    <n v="15546.5"/>
    <m/>
    <m/>
    <n v="0.83333333333333337"/>
    <n v="4"/>
    <s v="***"/>
    <m/>
    <s v="A"/>
    <m/>
    <m/>
    <n v="217"/>
    <x v="204"/>
    <n v="15045"/>
    <m/>
    <m/>
    <m/>
    <m/>
    <m/>
    <m/>
    <m/>
    <m/>
    <m/>
    <m/>
    <m/>
    <m/>
    <m/>
    <m/>
    <x v="15"/>
  </r>
  <r>
    <n v="217"/>
    <n v="13"/>
    <s v="F"/>
    <n v="51081019867"/>
    <n v="510"/>
    <s v="SSG"/>
    <s v="State Street Global Advisors"/>
    <s v="State Street Global Equity Fund"/>
    <s v="SSGE"/>
    <m/>
    <n v="26942.154999999999"/>
    <m/>
    <m/>
    <n v="2.9166666666666665"/>
    <n v="10.210000000000001"/>
    <s v="****"/>
    <m/>
    <s v="A"/>
    <m/>
    <m/>
    <n v="217"/>
    <x v="204"/>
    <n v="20760"/>
    <m/>
    <m/>
    <m/>
    <m/>
    <m/>
    <m/>
    <m/>
    <m/>
    <m/>
    <m/>
    <m/>
    <m/>
    <m/>
    <m/>
    <x v="15"/>
  </r>
  <r>
    <n v="217"/>
    <n v="13"/>
    <s v="F"/>
    <n v="51081013681"/>
    <n v="510"/>
    <s v="SSG"/>
    <s v="State Street Global Advisors"/>
    <s v="State Street Global Equity Fund"/>
    <s v="SSGE"/>
    <m/>
    <n v="38804.650650000003"/>
    <m/>
    <m/>
    <n v="1.5"/>
    <n v="10.210000000000001"/>
    <s v="****"/>
    <m/>
    <s v="A"/>
    <m/>
    <m/>
    <n v="217"/>
    <x v="204"/>
    <n v="33651"/>
    <m/>
    <m/>
    <m/>
    <m/>
    <m/>
    <m/>
    <m/>
    <m/>
    <m/>
    <m/>
    <m/>
    <m/>
    <m/>
    <m/>
    <x v="15"/>
  </r>
  <r>
    <n v="217"/>
    <n v="13"/>
    <s v="F"/>
    <n v="51081017782"/>
    <n v="510"/>
    <s v="SSG"/>
    <s v="State Street Global Advisors"/>
    <s v="State Street Global Equity Fund"/>
    <s v="SSGE"/>
    <m/>
    <n v="101442.586625"/>
    <m/>
    <m/>
    <n v="4.416666666666667"/>
    <n v="10.210000000000001"/>
    <s v="****"/>
    <m/>
    <s v="A"/>
    <m/>
    <m/>
    <n v="217"/>
    <x v="204"/>
    <n v="69915"/>
    <m/>
    <m/>
    <m/>
    <m/>
    <m/>
    <m/>
    <m/>
    <m/>
    <m/>
    <m/>
    <m/>
    <m/>
    <m/>
    <m/>
    <x v="15"/>
  </r>
  <r>
    <n v="217"/>
    <n v="14"/>
    <s v="F"/>
    <n v="51081013060"/>
    <n v="510"/>
    <s v="SSG"/>
    <s v="State Street Global Advisors"/>
    <s v="State Street Global Equity Fund"/>
    <s v="SSGE"/>
    <m/>
    <n v="53400.439066666666"/>
    <m/>
    <m/>
    <n v="2.4166666666666665"/>
    <n v="10.210000000000001"/>
    <s v="****"/>
    <m/>
    <s v="A"/>
    <m/>
    <m/>
    <n v="217"/>
    <x v="204"/>
    <n v="42832"/>
    <m/>
    <m/>
    <m/>
    <m/>
    <m/>
    <m/>
    <m/>
    <m/>
    <m/>
    <m/>
    <m/>
    <m/>
    <m/>
    <m/>
    <x v="15"/>
  </r>
  <r>
    <n v="218"/>
    <n v="11"/>
    <s v="F"/>
    <n v="51081013852"/>
    <n v="510"/>
    <s v="PMC"/>
    <s v="PIMCO"/>
    <s v="PIMCO Global Multi-Asset A"/>
    <s v="PIMCOGMA"/>
    <m/>
    <n v="82585.612800000003"/>
    <m/>
    <m/>
    <n v="4.916666666666667"/>
    <n v="1.92"/>
    <s v="**"/>
    <m/>
    <s v="C"/>
    <m/>
    <m/>
    <n v="218"/>
    <x v="205"/>
    <n v="75462"/>
    <m/>
    <m/>
    <m/>
    <m/>
    <m/>
    <m/>
    <m/>
    <m/>
    <m/>
    <m/>
    <m/>
    <m/>
    <m/>
    <m/>
    <x v="6"/>
  </r>
  <r>
    <n v="218"/>
    <n v="5"/>
    <s v="F"/>
    <n v="51081012204"/>
    <n v="510"/>
    <s v="FID"/>
    <s v="Fidelity Investments Inc."/>
    <s v="Fidelity Capital &amp; Income Fund (FAGIX)"/>
    <s v="FCIF"/>
    <m/>
    <n v="70115.133333333331"/>
    <m/>
    <m/>
    <n v="1.3333333333333333"/>
    <n v="4"/>
    <s v="***"/>
    <m/>
    <s v="C"/>
    <m/>
    <m/>
    <n v="218"/>
    <x v="205"/>
    <n v="66565"/>
    <m/>
    <m/>
    <m/>
    <m/>
    <m/>
    <m/>
    <m/>
    <m/>
    <m/>
    <m/>
    <m/>
    <m/>
    <m/>
    <m/>
    <x v="6"/>
  </r>
  <r>
    <n v="218"/>
    <n v="5"/>
    <s v="F"/>
    <n v="51081010529"/>
    <n v="510"/>
    <s v="FID"/>
    <s v="Fidelity Investments Inc."/>
    <s v="Fidelity Capital &amp; Income Fund (FAGIX)"/>
    <s v="FCIF"/>
    <m/>
    <n v="17122.91"/>
    <m/>
    <m/>
    <n v="4.75"/>
    <n v="4"/>
    <s v="***"/>
    <m/>
    <s v="C"/>
    <m/>
    <m/>
    <n v="218"/>
    <x v="205"/>
    <n v="14389"/>
    <m/>
    <m/>
    <m/>
    <m/>
    <m/>
    <m/>
    <m/>
    <m/>
    <m/>
    <m/>
    <m/>
    <m/>
    <m/>
    <m/>
    <x v="6"/>
  </r>
  <r>
    <n v="218"/>
    <n v="12"/>
    <s v="F"/>
    <n v="51081018528"/>
    <n v="510"/>
    <s v="CHS"/>
    <s v="Charles Schwab"/>
    <s v="Schwab Small-Cap Equity Fund"/>
    <s v="SSCE"/>
    <m/>
    <n v="57172.6175"/>
    <m/>
    <m/>
    <n v="1.8333333333333333"/>
    <n v="-11.7"/>
    <s v="*"/>
    <m/>
    <s v="C"/>
    <m/>
    <m/>
    <n v="218"/>
    <x v="205"/>
    <n v="72785"/>
    <m/>
    <m/>
    <m/>
    <m/>
    <m/>
    <m/>
    <m/>
    <m/>
    <m/>
    <m/>
    <m/>
    <m/>
    <m/>
    <m/>
    <x v="6"/>
  </r>
  <r>
    <n v="218"/>
    <n v="14"/>
    <s v="F"/>
    <n v="51081015234"/>
    <n v="510"/>
    <s v="SSG"/>
    <s v="State Street Global Advisors"/>
    <s v="State Street Global Equity Fund"/>
    <s v="SSGE"/>
    <m/>
    <n v="68635.032066666667"/>
    <m/>
    <m/>
    <n v="0.66666666666666663"/>
    <n v="10.210000000000001"/>
    <s v="****"/>
    <m/>
    <s v="C"/>
    <m/>
    <m/>
    <n v="218"/>
    <x v="205"/>
    <n v="64261"/>
    <m/>
    <m/>
    <m/>
    <m/>
    <m/>
    <m/>
    <m/>
    <m/>
    <m/>
    <m/>
    <m/>
    <m/>
    <m/>
    <m/>
    <x v="6"/>
  </r>
  <r>
    <n v="219"/>
    <n v="1"/>
    <s v="F"/>
    <n v="51081011638"/>
    <n v="510"/>
    <s v="BRF"/>
    <s v="BlackRock Funds"/>
    <s v="BlackRock High Yield Bond Fund (BHYIX)"/>
    <s v="BRHYBF"/>
    <m/>
    <n v="76772.081999999995"/>
    <m/>
    <m/>
    <n v="3.25"/>
    <n v="5.6"/>
    <s v="***"/>
    <m/>
    <s v="A"/>
    <m/>
    <m/>
    <n v="219"/>
    <x v="206"/>
    <n v="64951"/>
    <m/>
    <m/>
    <m/>
    <m/>
    <m/>
    <m/>
    <m/>
    <m/>
    <m/>
    <m/>
    <m/>
    <m/>
    <m/>
    <m/>
    <x v="15"/>
  </r>
  <r>
    <n v="219"/>
    <n v="15"/>
    <s v="F"/>
    <n v="51081013897"/>
    <n v="510"/>
    <s v="SSG"/>
    <s v="State Street Global Advisors"/>
    <s v="State Street Global Equity Fund"/>
    <s v="SSGE"/>
    <m/>
    <n v="113436.372825"/>
    <m/>
    <m/>
    <n v="4.25"/>
    <n v="10.210000000000001"/>
    <s v="****"/>
    <m/>
    <s v="A"/>
    <m/>
    <m/>
    <n v="219"/>
    <x v="206"/>
    <n v="79109"/>
    <m/>
    <m/>
    <m/>
    <m/>
    <m/>
    <m/>
    <m/>
    <m/>
    <m/>
    <m/>
    <m/>
    <m/>
    <m/>
    <m/>
    <x v="15"/>
  </r>
  <r>
    <n v="219"/>
    <n v="4"/>
    <s v="F"/>
    <n v="51081018331"/>
    <n v="510"/>
    <s v="VGF"/>
    <s v="Vanguard Group"/>
    <s v="Vanguard High Yield Corporate Fund Investor Shares (VWEHX)"/>
    <s v="VHYCFIS"/>
    <m/>
    <n v="55412.000316666672"/>
    <m/>
    <m/>
    <n v="3.5833333333333335"/>
    <n v="5.74"/>
    <s v="*****"/>
    <m/>
    <s v="A"/>
    <m/>
    <m/>
    <n v="219"/>
    <x v="206"/>
    <n v="45959"/>
    <m/>
    <m/>
    <m/>
    <m/>
    <m/>
    <m/>
    <m/>
    <m/>
    <m/>
    <m/>
    <m/>
    <m/>
    <m/>
    <m/>
    <x v="15"/>
  </r>
  <r>
    <n v="219"/>
    <n v="14"/>
    <s v="F"/>
    <n v="51081010362"/>
    <n v="510"/>
    <s v="SSG"/>
    <s v="State Street Global Advisors"/>
    <s v="State Street Global Equity Fund"/>
    <s v="SSGE"/>
    <m/>
    <n v="81419.796600000001"/>
    <m/>
    <m/>
    <n v="4.5"/>
    <n v="10.210000000000001"/>
    <s v="****"/>
    <m/>
    <s v="A"/>
    <m/>
    <m/>
    <n v="219"/>
    <x v="206"/>
    <n v="55788"/>
    <m/>
    <m/>
    <m/>
    <m/>
    <m/>
    <m/>
    <m/>
    <m/>
    <m/>
    <m/>
    <m/>
    <m/>
    <m/>
    <m/>
    <x v="15"/>
  </r>
  <r>
    <n v="219"/>
    <n v="12"/>
    <s v="F"/>
    <n v="51081015246"/>
    <n v="510"/>
    <s v="CHS"/>
    <s v="Charles Schwab"/>
    <s v="Schwab Small-Cap Equity Fund"/>
    <s v="SSCE"/>
    <m/>
    <n v="15691.9805"/>
    <m/>
    <m/>
    <n v="0.5"/>
    <n v="-11.7"/>
    <s v="*"/>
    <m/>
    <s v="A"/>
    <m/>
    <m/>
    <n v="219"/>
    <x v="206"/>
    <n v="16667"/>
    <m/>
    <m/>
    <m/>
    <m/>
    <m/>
    <m/>
    <m/>
    <m/>
    <m/>
    <m/>
    <m/>
    <m/>
    <m/>
    <m/>
    <x v="15"/>
  </r>
  <r>
    <n v="220"/>
    <n v="5"/>
    <s v="F"/>
    <n v="51081011512"/>
    <n v="510"/>
    <s v="FID"/>
    <s v="Fidelity Investments Inc."/>
    <s v="Fidelity Capital &amp; Income Fund (FAGIX)"/>
    <s v="FCIF"/>
    <m/>
    <n v="19512.36"/>
    <m/>
    <m/>
    <n v="4.666666666666667"/>
    <n v="4"/>
    <s v="***"/>
    <m/>
    <s v="D"/>
    <m/>
    <m/>
    <n v="220"/>
    <x v="207"/>
    <n v="16443"/>
    <m/>
    <m/>
    <m/>
    <m/>
    <m/>
    <m/>
    <m/>
    <m/>
    <m/>
    <m/>
    <m/>
    <m/>
    <m/>
    <m/>
    <x v="14"/>
  </r>
  <r>
    <n v="220"/>
    <n v="6"/>
    <s v="F"/>
    <n v="51081011976"/>
    <n v="510"/>
    <s v="JPM"/>
    <s v="JP Morgan"/>
    <s v="JPMorgan Core Bond Fund"/>
    <s v="JPMCB"/>
    <m/>
    <n v="44153.13"/>
    <m/>
    <m/>
    <n v="3.3333333333333335"/>
    <n v="7.77"/>
    <s v="****"/>
    <m/>
    <s v="D"/>
    <m/>
    <m/>
    <n v="220"/>
    <x v="207"/>
    <n v="35070"/>
    <m/>
    <m/>
    <m/>
    <m/>
    <m/>
    <m/>
    <m/>
    <m/>
    <m/>
    <m/>
    <m/>
    <m/>
    <m/>
    <m/>
    <x v="14"/>
  </r>
  <r>
    <n v="220"/>
    <n v="1"/>
    <s v="F"/>
    <n v="51081018754"/>
    <n v="510"/>
    <s v="BRF"/>
    <s v="BlackRock Funds"/>
    <s v="BlackRock High Yield Bond Fund (BHYIX)"/>
    <s v="BRHYBF"/>
    <m/>
    <n v="14555.371999999999"/>
    <m/>
    <m/>
    <n v="3.1666666666666665"/>
    <n v="5.6"/>
    <s v="***"/>
    <m/>
    <s v="D"/>
    <m/>
    <m/>
    <n v="220"/>
    <x v="207"/>
    <n v="12363"/>
    <m/>
    <m/>
    <m/>
    <m/>
    <m/>
    <m/>
    <m/>
    <m/>
    <m/>
    <m/>
    <m/>
    <m/>
    <m/>
    <m/>
    <x v="14"/>
  </r>
  <r>
    <n v="221"/>
    <n v="1"/>
    <s v="F"/>
    <n v="51081012084"/>
    <n v="510"/>
    <s v="BRF"/>
    <s v="BlackRock Funds"/>
    <s v="BlackRock High Yield Bond Fund (BHYIX)"/>
    <s v="BRHYBF"/>
    <m/>
    <n v="4581.942"/>
    <m/>
    <m/>
    <n v="0.58333333333333337"/>
    <n v="5.6"/>
    <s v="***"/>
    <m/>
    <s v="D"/>
    <m/>
    <m/>
    <n v="221"/>
    <x v="208"/>
    <n v="4437"/>
    <m/>
    <m/>
    <m/>
    <m/>
    <m/>
    <m/>
    <m/>
    <m/>
    <m/>
    <m/>
    <m/>
    <m/>
    <m/>
    <m/>
    <x v="1"/>
  </r>
  <r>
    <n v="221"/>
    <n v="7"/>
    <s v="F"/>
    <n v="51081016652"/>
    <n v="510"/>
    <s v="PMC"/>
    <s v="PIMCO"/>
    <s v="PIMCO Global Multi-Asset A"/>
    <s v="PIMCOGMA"/>
    <m/>
    <n v="34002.060799999999"/>
    <m/>
    <m/>
    <n v="2.25"/>
    <n v="1.92"/>
    <s v="**"/>
    <m/>
    <s v="D"/>
    <m/>
    <m/>
    <n v="221"/>
    <x v="208"/>
    <n v="32594"/>
    <m/>
    <m/>
    <m/>
    <m/>
    <m/>
    <m/>
    <m/>
    <m/>
    <m/>
    <m/>
    <m/>
    <m/>
    <m/>
    <m/>
    <x v="1"/>
  </r>
  <r>
    <n v="222"/>
    <n v="11"/>
    <s v="F"/>
    <n v="51081012847"/>
    <n v="510"/>
    <s v="PMC"/>
    <s v="PIMCO"/>
    <s v="PIMCO Global Multi-Asset A"/>
    <s v="PIMCOGMA"/>
    <m/>
    <n v="21086.153600000001"/>
    <m/>
    <m/>
    <n v="2.3333333333333335"/>
    <n v="1.92"/>
    <s v="**"/>
    <m/>
    <s v="I"/>
    <m/>
    <m/>
    <n v="222"/>
    <x v="209"/>
    <n v="20182"/>
    <m/>
    <m/>
    <m/>
    <m/>
    <m/>
    <m/>
    <m/>
    <m/>
    <m/>
    <m/>
    <m/>
    <m/>
    <m/>
    <m/>
    <x v="10"/>
  </r>
  <r>
    <n v="222"/>
    <n v="8"/>
    <s v="F"/>
    <n v="51081015572"/>
    <n v="510"/>
    <s v="FID"/>
    <s v="Fidelity Investments Inc."/>
    <s v="Fidelity Capital &amp; Income Fund (FAGIX)"/>
    <s v="FCIF"/>
    <m/>
    <n v="14851.473333333333"/>
    <m/>
    <m/>
    <n v="2.1666666666666665"/>
    <n v="4"/>
    <s v="***"/>
    <m/>
    <s v="I"/>
    <m/>
    <m/>
    <n v="222"/>
    <x v="209"/>
    <n v="13667"/>
    <m/>
    <m/>
    <m/>
    <m/>
    <m/>
    <m/>
    <m/>
    <m/>
    <m/>
    <m/>
    <m/>
    <m/>
    <m/>
    <m/>
    <x v="10"/>
  </r>
  <r>
    <n v="223"/>
    <n v="2"/>
    <s v="F"/>
    <n v="51081014887"/>
    <n v="510"/>
    <s v="VGF"/>
    <s v="Vanguard Group"/>
    <s v="Vanguard High Yield Corporate Fund Investor Shares (VWEHX)"/>
    <s v="VHYCFIS"/>
    <m/>
    <n v="43407.333483333336"/>
    <m/>
    <m/>
    <n v="0.58333333333333337"/>
    <n v="5.74"/>
    <s v="*****"/>
    <m/>
    <s v="A"/>
    <m/>
    <m/>
    <n v="223"/>
    <x v="210"/>
    <n v="42001"/>
    <m/>
    <m/>
    <m/>
    <m/>
    <m/>
    <m/>
    <m/>
    <m/>
    <m/>
    <m/>
    <m/>
    <m/>
    <m/>
    <m/>
    <x v="10"/>
  </r>
  <r>
    <n v="223"/>
    <n v="5"/>
    <s v="F"/>
    <n v="51081019436"/>
    <n v="510"/>
    <s v="FID"/>
    <s v="Fidelity Investments Inc."/>
    <s v="Fidelity Capital &amp; Income Fund (FAGIX)"/>
    <s v="FCIF"/>
    <m/>
    <n v="11512.796666666667"/>
    <m/>
    <m/>
    <n v="1.9166666666666667"/>
    <n v="4"/>
    <s v="***"/>
    <m/>
    <s v="A"/>
    <m/>
    <m/>
    <n v="223"/>
    <x v="210"/>
    <n v="10693"/>
    <m/>
    <m/>
    <m/>
    <m/>
    <m/>
    <m/>
    <m/>
    <m/>
    <m/>
    <m/>
    <m/>
    <m/>
    <m/>
    <m/>
    <x v="10"/>
  </r>
  <r>
    <n v="224"/>
    <n v="12"/>
    <s v="F"/>
    <n v="51081010655"/>
    <n v="510"/>
    <s v="CHS"/>
    <s v="Charles Schwab"/>
    <s v="Schwab Small-Cap Equity Fund"/>
    <s v="SSCE"/>
    <m/>
    <n v="28633.366000000002"/>
    <m/>
    <m/>
    <n v="3.6666666666666665"/>
    <n v="-11.7"/>
    <s v="*"/>
    <m/>
    <s v="W"/>
    <m/>
    <m/>
    <n v="224"/>
    <x v="211"/>
    <n v="50146"/>
    <m/>
    <m/>
    <m/>
    <m/>
    <m/>
    <m/>
    <m/>
    <m/>
    <m/>
    <m/>
    <m/>
    <m/>
    <m/>
    <m/>
    <x v="11"/>
  </r>
  <r>
    <n v="224"/>
    <n v="14"/>
    <s v="F"/>
    <n v="51081019272"/>
    <n v="510"/>
    <s v="SSG"/>
    <s v="State Street Global Advisors"/>
    <s v="State Street Global Equity Fund"/>
    <s v="SSGE"/>
    <m/>
    <n v="62358.986649999999"/>
    <m/>
    <m/>
    <n v="2.1666666666666665"/>
    <n v="10.210000000000001"/>
    <s v="****"/>
    <m/>
    <s v="W"/>
    <m/>
    <m/>
    <n v="224"/>
    <x v="211"/>
    <n v="51063"/>
    <m/>
    <m/>
    <m/>
    <m/>
    <m/>
    <m/>
    <m/>
    <m/>
    <m/>
    <m/>
    <m/>
    <m/>
    <m/>
    <m/>
    <x v="11"/>
  </r>
  <r>
    <n v="225"/>
    <n v="2"/>
    <s v="F"/>
    <n v="51081013243"/>
    <n v="510"/>
    <s v="VGF"/>
    <s v="Vanguard Group"/>
    <s v="Vanguard High Yield Corporate Fund Investor Shares (VWEHX)"/>
    <s v="VHYCFIS"/>
    <m/>
    <n v="96759.579499999993"/>
    <m/>
    <m/>
    <n v="4.75"/>
    <n v="5.74"/>
    <s v="*****"/>
    <m/>
    <s v="A"/>
    <m/>
    <m/>
    <n v="225"/>
    <x v="212"/>
    <n v="76030"/>
    <m/>
    <m/>
    <m/>
    <m/>
    <m/>
    <m/>
    <m/>
    <m/>
    <m/>
    <m/>
    <m/>
    <m/>
    <m/>
    <m/>
    <x v="11"/>
  </r>
  <r>
    <n v="225"/>
    <n v="4"/>
    <s v="F"/>
    <n v="51081014468"/>
    <n v="510"/>
    <s v="VGF"/>
    <s v="Vanguard Group"/>
    <s v="Vanguard High Yield Corporate Fund Investor Shares (VWEHX)"/>
    <s v="VHYCFIS"/>
    <m/>
    <n v="13265.422433333333"/>
    <m/>
    <m/>
    <n v="3.8333333333333335"/>
    <n v="5.74"/>
    <s v="*****"/>
    <m/>
    <s v="A"/>
    <m/>
    <m/>
    <n v="225"/>
    <x v="212"/>
    <n v="10873"/>
    <m/>
    <m/>
    <m/>
    <m/>
    <m/>
    <m/>
    <m/>
    <m/>
    <m/>
    <m/>
    <m/>
    <m/>
    <m/>
    <m/>
    <x v="11"/>
  </r>
  <r>
    <n v="226"/>
    <n v="14"/>
    <s v="F"/>
    <n v="51081019627"/>
    <n v="510"/>
    <s v="SSG"/>
    <s v="State Street Global Advisors"/>
    <s v="State Street Global Equity Fund"/>
    <s v="SSGE"/>
    <m/>
    <n v="41350.792000000001"/>
    <m/>
    <m/>
    <n v="1"/>
    <n v="10.210000000000001"/>
    <s v="****"/>
    <m/>
    <s v="A"/>
    <m/>
    <m/>
    <n v="226"/>
    <x v="213"/>
    <n v="37520"/>
    <m/>
    <m/>
    <m/>
    <m/>
    <m/>
    <m/>
    <m/>
    <m/>
    <m/>
    <m/>
    <m/>
    <m/>
    <m/>
    <m/>
    <x v="14"/>
  </r>
  <r>
    <n v="226"/>
    <n v="3"/>
    <s v="F"/>
    <n v="51081015068"/>
    <n v="510"/>
    <s v="BRF"/>
    <s v="BlackRock Funds"/>
    <s v="BlackRock High Yield Bond Fund (BHYIX)"/>
    <s v="BRHYBF"/>
    <m/>
    <n v="59063.127999999997"/>
    <m/>
    <m/>
    <n v="4.833333333333333"/>
    <n v="5.6"/>
    <s v="***"/>
    <m/>
    <s v="A"/>
    <m/>
    <m/>
    <n v="226"/>
    <x v="213"/>
    <n v="46482"/>
    <m/>
    <m/>
    <m/>
    <m/>
    <m/>
    <m/>
    <m/>
    <m/>
    <m/>
    <m/>
    <m/>
    <m/>
    <m/>
    <m/>
    <x v="14"/>
  </r>
  <r>
    <n v="226"/>
    <n v="4"/>
    <s v="F"/>
    <n v="51081015553"/>
    <n v="510"/>
    <s v="VGF"/>
    <s v="Vanguard Group"/>
    <s v="Vanguard High Yield Corporate Fund Investor Shares (VWEHX)"/>
    <s v="VHYCFIS"/>
    <m/>
    <n v="73159.78"/>
    <m/>
    <m/>
    <n v="3.3333333333333335"/>
    <n v="5.74"/>
    <s v="*****"/>
    <m/>
    <s v="A"/>
    <m/>
    <m/>
    <n v="226"/>
    <x v="213"/>
    <n v="61410"/>
    <m/>
    <m/>
    <m/>
    <m/>
    <m/>
    <m/>
    <m/>
    <m/>
    <m/>
    <m/>
    <m/>
    <m/>
    <m/>
    <m/>
    <x v="14"/>
  </r>
  <r>
    <n v="226"/>
    <n v="16"/>
    <s v="F"/>
    <n v="51081014478"/>
    <n v="510"/>
    <s v="AMF"/>
    <s v="American Funds"/>
    <s v="American Funds Tax-Advtg Gr &amp; Inc"/>
    <s v="AFTAG"/>
    <m/>
    <n v="28828.291250000002"/>
    <m/>
    <m/>
    <n v="4.166666666666667"/>
    <n v="3.61"/>
    <s v="**"/>
    <m/>
    <s v="A"/>
    <m/>
    <m/>
    <n v="226"/>
    <x v="213"/>
    <n v="25059"/>
    <m/>
    <m/>
    <m/>
    <m/>
    <m/>
    <m/>
    <m/>
    <m/>
    <m/>
    <m/>
    <m/>
    <m/>
    <m/>
    <m/>
    <x v="14"/>
  </r>
  <r>
    <n v="226"/>
    <n v="11"/>
    <s v="F"/>
    <n v="51081017946"/>
    <n v="510"/>
    <s v="PMC"/>
    <s v="PIMCO"/>
    <s v="PIMCO Global Multi-Asset A"/>
    <s v="PIMCOGMA"/>
    <m/>
    <n v="55249.487999999998"/>
    <m/>
    <m/>
    <n v="0.41666666666666669"/>
    <n v="1.92"/>
    <s v="**"/>
    <m/>
    <s v="A"/>
    <m/>
    <m/>
    <n v="226"/>
    <x v="213"/>
    <n v="54811"/>
    <m/>
    <m/>
    <m/>
    <m/>
    <m/>
    <m/>
    <m/>
    <m/>
    <m/>
    <m/>
    <m/>
    <m/>
    <m/>
    <m/>
    <x v="14"/>
  </r>
  <r>
    <n v="227"/>
    <n v="4"/>
    <s v="F"/>
    <n v="51081016310"/>
    <n v="510"/>
    <s v="VGF"/>
    <s v="Vanguard Group"/>
    <s v="Vanguard High Yield Corporate Fund Investor Shares (VWEHX)"/>
    <s v="VHYCFIS"/>
    <m/>
    <n v="9093.4039166666662"/>
    <m/>
    <m/>
    <n v="0.41666666666666669"/>
    <n v="5.74"/>
    <s v="*****"/>
    <m/>
    <s v="D"/>
    <m/>
    <m/>
    <n v="227"/>
    <x v="214"/>
    <n v="8881"/>
    <m/>
    <m/>
    <m/>
    <m/>
    <m/>
    <m/>
    <m/>
    <m/>
    <m/>
    <m/>
    <m/>
    <m/>
    <m/>
    <m/>
    <x v="9"/>
  </r>
  <r>
    <n v="227"/>
    <n v="11"/>
    <s v="F"/>
    <n v="51081018766"/>
    <n v="510"/>
    <s v="PMC"/>
    <s v="PIMCO"/>
    <s v="PIMCO Global Multi-Asset A"/>
    <s v="PIMCOGMA"/>
    <m/>
    <n v="82631.656000000003"/>
    <m/>
    <m/>
    <n v="2.5"/>
    <n v="1.92"/>
    <s v="**"/>
    <m/>
    <s v="D"/>
    <m/>
    <m/>
    <n v="227"/>
    <x v="214"/>
    <n v="78847"/>
    <m/>
    <m/>
    <m/>
    <m/>
    <m/>
    <m/>
    <m/>
    <m/>
    <m/>
    <m/>
    <m/>
    <m/>
    <m/>
    <m/>
    <x v="9"/>
  </r>
  <r>
    <n v="227"/>
    <n v="5"/>
    <s v="F"/>
    <n v="51081010172"/>
    <n v="510"/>
    <s v="FID"/>
    <s v="Fidelity Investments Inc."/>
    <s v="Fidelity Capital &amp; Income Fund (FAGIX)"/>
    <s v="FCIF"/>
    <m/>
    <n v="81741.279999999999"/>
    <m/>
    <m/>
    <n v="2.25"/>
    <n v="4"/>
    <s v="***"/>
    <m/>
    <s v="D"/>
    <m/>
    <m/>
    <n v="227"/>
    <x v="214"/>
    <n v="74992"/>
    <m/>
    <m/>
    <m/>
    <m/>
    <m/>
    <m/>
    <m/>
    <m/>
    <m/>
    <m/>
    <m/>
    <m/>
    <m/>
    <m/>
    <x v="9"/>
  </r>
  <r>
    <n v="227"/>
    <n v="9"/>
    <s v="F"/>
    <n v="51081015961"/>
    <n v="510"/>
    <s v="JPM"/>
    <s v="JP Morgan"/>
    <s v="JPMorgan Core Bond Fund"/>
    <s v="JPMCB"/>
    <m/>
    <n v="35880.927150000003"/>
    <m/>
    <m/>
    <n v="1.8333333333333333"/>
    <n v="7.77"/>
    <s v="****"/>
    <m/>
    <s v="D"/>
    <m/>
    <m/>
    <n v="227"/>
    <x v="214"/>
    <n v="31407"/>
    <m/>
    <m/>
    <m/>
    <m/>
    <m/>
    <m/>
    <m/>
    <m/>
    <m/>
    <m/>
    <m/>
    <m/>
    <m/>
    <m/>
    <x v="9"/>
  </r>
  <r>
    <n v="227"/>
    <n v="12"/>
    <s v="F"/>
    <n v="51081019996"/>
    <n v="510"/>
    <s v="CHS"/>
    <s v="Charles Schwab"/>
    <s v="Schwab Small-Cap Equity Fund"/>
    <s v="SSCE"/>
    <m/>
    <n v="9936.0642500000013"/>
    <m/>
    <m/>
    <n v="2.4166666666666665"/>
    <n v="-11.7"/>
    <s v="*"/>
    <m/>
    <s v="D"/>
    <m/>
    <m/>
    <n v="227"/>
    <x v="214"/>
    <n v="13853"/>
    <m/>
    <m/>
    <m/>
    <m/>
    <m/>
    <m/>
    <m/>
    <m/>
    <m/>
    <m/>
    <m/>
    <m/>
    <m/>
    <m/>
    <x v="9"/>
  </r>
  <r>
    <n v="227"/>
    <n v="13"/>
    <s v="F"/>
    <n v="51081019675"/>
    <n v="510"/>
    <s v="SSG"/>
    <s v="State Street Global Advisors"/>
    <s v="State Street Global Equity Fund"/>
    <s v="SSGE"/>
    <m/>
    <n v="44760.896766666672"/>
    <m/>
    <m/>
    <n v="2.3333333333333335"/>
    <n v="10.210000000000001"/>
    <s v="****"/>
    <m/>
    <s v="D"/>
    <m/>
    <m/>
    <n v="227"/>
    <x v="214"/>
    <n v="36149"/>
    <m/>
    <m/>
    <m/>
    <m/>
    <m/>
    <m/>
    <m/>
    <m/>
    <m/>
    <m/>
    <m/>
    <m/>
    <m/>
    <m/>
    <x v="9"/>
  </r>
  <r>
    <n v="227"/>
    <n v="15"/>
    <s v="F"/>
    <n v="51081010275"/>
    <n v="510"/>
    <s v="SSG"/>
    <s v="State Street Global Advisors"/>
    <s v="State Street Global Equity Fund"/>
    <s v="SSGE"/>
    <m/>
    <n v="93075.921950000004"/>
    <m/>
    <m/>
    <n v="3.25"/>
    <n v="10.210000000000001"/>
    <s v="****"/>
    <m/>
    <s v="D"/>
    <m/>
    <m/>
    <n v="227"/>
    <x v="214"/>
    <n v="69886"/>
    <m/>
    <m/>
    <m/>
    <m/>
    <m/>
    <m/>
    <m/>
    <m/>
    <m/>
    <m/>
    <m/>
    <m/>
    <m/>
    <m/>
    <x v="9"/>
  </r>
  <r>
    <n v="228"/>
    <n v="4"/>
    <s v="F"/>
    <n v="51081014062"/>
    <n v="510"/>
    <s v="VGF"/>
    <s v="Vanguard Group"/>
    <s v="Vanguard High Yield Corporate Fund Investor Shares (VWEHX)"/>
    <s v="VHYCFIS"/>
    <m/>
    <n v="31695.704533333334"/>
    <m/>
    <m/>
    <n v="2.3333333333333335"/>
    <n v="5.74"/>
    <s v="*****"/>
    <m/>
    <s v="A"/>
    <m/>
    <m/>
    <n v="228"/>
    <x v="215"/>
    <n v="27952"/>
    <m/>
    <m/>
    <m/>
    <m/>
    <m/>
    <m/>
    <m/>
    <m/>
    <m/>
    <m/>
    <m/>
    <m/>
    <m/>
    <m/>
    <x v="9"/>
  </r>
  <r>
    <n v="228"/>
    <n v="8"/>
    <s v="F"/>
    <n v="51081019350"/>
    <n v="510"/>
    <s v="FID"/>
    <s v="Fidelity Investments Inc."/>
    <s v="Fidelity Capital &amp; Income Fund (FAGIX)"/>
    <s v="FCIF"/>
    <m/>
    <n v="79695.199999999997"/>
    <m/>
    <m/>
    <n v="1.3333333333333333"/>
    <n v="4"/>
    <s v="***"/>
    <m/>
    <s v="A"/>
    <m/>
    <m/>
    <n v="228"/>
    <x v="215"/>
    <n v="75660"/>
    <m/>
    <m/>
    <m/>
    <m/>
    <m/>
    <m/>
    <m/>
    <m/>
    <m/>
    <m/>
    <m/>
    <m/>
    <m/>
    <m/>
    <x v="9"/>
  </r>
  <r>
    <n v="228"/>
    <n v="11"/>
    <s v="F"/>
    <n v="51081015317"/>
    <n v="510"/>
    <s v="PMC"/>
    <s v="PIMCO"/>
    <s v="PIMCO Global Multi-Asset A"/>
    <s v="PIMCOGMA"/>
    <m/>
    <n v="33491.091200000003"/>
    <m/>
    <m/>
    <n v="1.5833333333333333"/>
    <n v="1.92"/>
    <s v="**"/>
    <m/>
    <s v="A"/>
    <m/>
    <m/>
    <n v="228"/>
    <x v="215"/>
    <n v="32503"/>
    <m/>
    <m/>
    <m/>
    <m/>
    <m/>
    <m/>
    <m/>
    <m/>
    <m/>
    <m/>
    <m/>
    <m/>
    <m/>
    <m/>
    <x v="9"/>
  </r>
  <r>
    <n v="229"/>
    <n v="5"/>
    <s v="F"/>
    <n v="51081014037"/>
    <n v="510"/>
    <s v="FID"/>
    <s v="Fidelity Investments Inc."/>
    <s v="Fidelity Capital &amp; Income Fund (FAGIX)"/>
    <s v="FCIF"/>
    <m/>
    <n v="18644.68"/>
    <m/>
    <m/>
    <n v="4"/>
    <n v="4"/>
    <s v="***"/>
    <m/>
    <s v="A"/>
    <m/>
    <m/>
    <n v="229"/>
    <x v="216"/>
    <n v="16073"/>
    <m/>
    <m/>
    <m/>
    <m/>
    <m/>
    <m/>
    <m/>
    <m/>
    <m/>
    <m/>
    <m/>
    <m/>
    <m/>
    <m/>
    <x v="6"/>
  </r>
  <r>
    <n v="229"/>
    <n v="16"/>
    <s v="F"/>
    <n v="51081016596"/>
    <n v="510"/>
    <s v="AMF"/>
    <s v="American Funds"/>
    <s v="American Funds Tax-Advtg Gr &amp; Inc"/>
    <s v="AFTAG"/>
    <m/>
    <n v="60071.369749999998"/>
    <m/>
    <m/>
    <n v="0.83333333333333337"/>
    <n v="3.61"/>
    <s v="**"/>
    <m/>
    <s v="A"/>
    <m/>
    <m/>
    <n v="229"/>
    <x v="216"/>
    <n v="58317"/>
    <m/>
    <m/>
    <m/>
    <m/>
    <m/>
    <m/>
    <m/>
    <m/>
    <m/>
    <m/>
    <m/>
    <m/>
    <m/>
    <m/>
    <x v="6"/>
  </r>
  <r>
    <n v="229"/>
    <n v="15"/>
    <s v="F"/>
    <n v="51081016437"/>
    <n v="510"/>
    <s v="SSG"/>
    <s v="State Street Global Advisors"/>
    <s v="State Street Global Equity Fund"/>
    <s v="SSGE"/>
    <m/>
    <n v="11151.015466666666"/>
    <m/>
    <m/>
    <n v="0.33333333333333331"/>
    <n v="10.210000000000001"/>
    <s v="****"/>
    <m/>
    <s v="A"/>
    <m/>
    <m/>
    <n v="229"/>
    <x v="216"/>
    <n v="10784"/>
    <m/>
    <m/>
    <m/>
    <m/>
    <m/>
    <m/>
    <m/>
    <m/>
    <m/>
    <m/>
    <m/>
    <m/>
    <m/>
    <m/>
    <x v="6"/>
  </r>
  <r>
    <n v="229"/>
    <n v="9"/>
    <s v="F"/>
    <n v="51081015725"/>
    <n v="510"/>
    <s v="JPM"/>
    <s v="JP Morgan"/>
    <s v="JPMorgan Core Bond Fund"/>
    <s v="JPMCB"/>
    <m/>
    <n v="17407.825199999999"/>
    <m/>
    <m/>
    <n v="3.6666666666666665"/>
    <n v="7.77"/>
    <s v="****"/>
    <m/>
    <s v="A"/>
    <m/>
    <m/>
    <n v="229"/>
    <x v="216"/>
    <n v="13548"/>
    <m/>
    <m/>
    <m/>
    <m/>
    <m/>
    <m/>
    <m/>
    <m/>
    <m/>
    <m/>
    <m/>
    <m/>
    <m/>
    <m/>
    <x v="6"/>
  </r>
  <r>
    <n v="229"/>
    <n v="9"/>
    <s v="F"/>
    <n v="51081013770"/>
    <n v="510"/>
    <s v="JPM"/>
    <s v="JP Morgan"/>
    <s v="JPMorgan Core Bond Fund"/>
    <s v="JPMCB"/>
    <m/>
    <n v="7127.6625999999997"/>
    <m/>
    <m/>
    <n v="2"/>
    <n v="7.77"/>
    <s v="****"/>
    <m/>
    <s v="A"/>
    <m/>
    <m/>
    <n v="229"/>
    <x v="216"/>
    <n v="6169"/>
    <m/>
    <m/>
    <m/>
    <m/>
    <m/>
    <m/>
    <m/>
    <m/>
    <m/>
    <m/>
    <m/>
    <m/>
    <m/>
    <m/>
    <x v="6"/>
  </r>
  <r>
    <n v="229"/>
    <n v="4"/>
    <s v="F"/>
    <n v="51081013891"/>
    <n v="510"/>
    <s v="VGF"/>
    <s v="Vanguard Group"/>
    <s v="Vanguard High Yield Corporate Fund Investor Shares (VWEHX)"/>
    <s v="VHYCFIS"/>
    <m/>
    <n v="15847.561799999999"/>
    <m/>
    <m/>
    <n v="3.25"/>
    <n v="5.74"/>
    <s v="*****"/>
    <m/>
    <s v="A"/>
    <m/>
    <m/>
    <n v="229"/>
    <x v="216"/>
    <n v="13356"/>
    <m/>
    <m/>
    <m/>
    <m/>
    <m/>
    <m/>
    <m/>
    <m/>
    <m/>
    <m/>
    <m/>
    <m/>
    <m/>
    <m/>
    <x v="6"/>
  </r>
  <r>
    <n v="230"/>
    <n v="7"/>
    <s v="F"/>
    <n v="51081010572"/>
    <n v="510"/>
    <s v="PMC"/>
    <s v="PIMCO"/>
    <s v="PIMCO Global Multi-Asset A"/>
    <s v="PIMCOGMA"/>
    <m/>
    <n v="20806.624"/>
    <m/>
    <m/>
    <n v="2.25"/>
    <n v="1.92"/>
    <s v="**"/>
    <m/>
    <s v="A"/>
    <m/>
    <m/>
    <n v="230"/>
    <x v="217"/>
    <n v="19945"/>
    <m/>
    <m/>
    <m/>
    <m/>
    <m/>
    <m/>
    <m/>
    <m/>
    <m/>
    <m/>
    <m/>
    <m/>
    <m/>
    <m/>
    <x v="12"/>
  </r>
  <r>
    <n v="230"/>
    <n v="9"/>
    <s v="F"/>
    <n v="51081013954"/>
    <n v="510"/>
    <s v="JPM"/>
    <s v="JP Morgan"/>
    <s v="JPMorgan Core Bond Fund"/>
    <s v="JPMCB"/>
    <m/>
    <n v="51112.037100000001"/>
    <m/>
    <m/>
    <n v="3.6666666666666665"/>
    <n v="7.77"/>
    <s v="****"/>
    <m/>
    <s v="A"/>
    <m/>
    <m/>
    <n v="230"/>
    <x v="217"/>
    <n v="39779"/>
    <m/>
    <m/>
    <m/>
    <m/>
    <m/>
    <m/>
    <m/>
    <m/>
    <m/>
    <m/>
    <m/>
    <m/>
    <m/>
    <m/>
    <x v="12"/>
  </r>
  <r>
    <n v="230"/>
    <n v="13"/>
    <s v="F"/>
    <n v="51081019047"/>
    <n v="510"/>
    <s v="SSG"/>
    <s v="State Street Global Advisors"/>
    <s v="State Street Global Equity Fund"/>
    <s v="SSGE"/>
    <m/>
    <n v="84463.262000000002"/>
    <m/>
    <m/>
    <n v="2.5"/>
    <n v="10.210000000000001"/>
    <s v="****"/>
    <m/>
    <s v="A"/>
    <m/>
    <m/>
    <n v="230"/>
    <x v="217"/>
    <n v="67288"/>
    <m/>
    <m/>
    <m/>
    <m/>
    <m/>
    <m/>
    <m/>
    <m/>
    <m/>
    <m/>
    <m/>
    <m/>
    <m/>
    <m/>
    <x v="12"/>
  </r>
  <r>
    <n v="230"/>
    <n v="12"/>
    <s v="F"/>
    <n v="51081015379"/>
    <n v="510"/>
    <s v="CHS"/>
    <s v="Charles Schwab"/>
    <s v="Schwab Small-Cap Equity Fund"/>
    <s v="SSCE"/>
    <m/>
    <n v="10100.372499999999"/>
    <m/>
    <m/>
    <n v="0.41666666666666669"/>
    <n v="-11.7"/>
    <s v="*"/>
    <m/>
    <s v="A"/>
    <m/>
    <m/>
    <n v="230"/>
    <x v="217"/>
    <n v="10618"/>
    <m/>
    <m/>
    <m/>
    <m/>
    <m/>
    <m/>
    <m/>
    <m/>
    <m/>
    <m/>
    <m/>
    <m/>
    <m/>
    <m/>
    <x v="12"/>
  </r>
  <r>
    <n v="231"/>
    <n v="3"/>
    <s v="F"/>
    <n v="51081016916"/>
    <n v="510"/>
    <s v="BRF"/>
    <s v="BlackRock Funds"/>
    <s v="BlackRock High Yield Bond Fund (BHYIX)"/>
    <s v="BRHYBF"/>
    <m/>
    <n v="18903.336666666666"/>
    <m/>
    <m/>
    <n v="4.416666666666667"/>
    <n v="5.6"/>
    <s v="***"/>
    <m/>
    <s v="A"/>
    <m/>
    <m/>
    <n v="231"/>
    <x v="218"/>
    <n v="15155"/>
    <m/>
    <m/>
    <m/>
    <m/>
    <m/>
    <m/>
    <m/>
    <m/>
    <m/>
    <m/>
    <m/>
    <m/>
    <m/>
    <m/>
    <x v="12"/>
  </r>
  <r>
    <n v="232"/>
    <n v="7"/>
    <s v="F"/>
    <n v="51081016182"/>
    <n v="510"/>
    <s v="PMC"/>
    <s v="PIMCO"/>
    <s v="PIMCO Global Multi-Asset A"/>
    <s v="PIMCOGMA"/>
    <m/>
    <n v="10285.9424"/>
    <m/>
    <m/>
    <n v="1.5"/>
    <n v="1.92"/>
    <s v="**"/>
    <m/>
    <s v="W"/>
    <m/>
    <m/>
    <n v="232"/>
    <x v="219"/>
    <n v="9998"/>
    <m/>
    <m/>
    <m/>
    <m/>
    <m/>
    <m/>
    <m/>
    <m/>
    <m/>
    <m/>
    <m/>
    <m/>
    <m/>
    <m/>
    <x v="14"/>
  </r>
  <r>
    <n v="232"/>
    <n v="7"/>
    <s v="F"/>
    <n v="51081012671"/>
    <n v="510"/>
    <s v="PMC"/>
    <s v="PIMCO"/>
    <s v="PIMCO Global Multi-Asset A"/>
    <s v="PIMCOGMA"/>
    <m/>
    <n v="3878.0511999999999"/>
    <m/>
    <m/>
    <n v="0.75"/>
    <n v="1.92"/>
    <s v="**"/>
    <m/>
    <s v="W"/>
    <m/>
    <m/>
    <n v="232"/>
    <x v="219"/>
    <n v="3823"/>
    <m/>
    <m/>
    <m/>
    <m/>
    <m/>
    <m/>
    <m/>
    <m/>
    <m/>
    <m/>
    <m/>
    <m/>
    <m/>
    <m/>
    <x v="14"/>
  </r>
  <r>
    <n v="232"/>
    <n v="14"/>
    <s v="F"/>
    <n v="51081013349"/>
    <n v="510"/>
    <s v="SSG"/>
    <s v="State Street Global Advisors"/>
    <s v="State Street Global Equity Fund"/>
    <s v="SSGE"/>
    <m/>
    <n v="13339.064975000001"/>
    <m/>
    <m/>
    <n v="1.75"/>
    <n v="10.210000000000001"/>
    <s v="****"/>
    <m/>
    <s v="W"/>
    <m/>
    <m/>
    <n v="232"/>
    <x v="219"/>
    <n v="11317"/>
    <m/>
    <m/>
    <m/>
    <m/>
    <m/>
    <m/>
    <m/>
    <m/>
    <m/>
    <m/>
    <m/>
    <m/>
    <m/>
    <m/>
    <x v="14"/>
  </r>
  <r>
    <n v="232"/>
    <n v="3"/>
    <s v="F"/>
    <n v="51081016433"/>
    <n v="510"/>
    <s v="BRF"/>
    <s v="BlackRock Funds"/>
    <s v="BlackRock High Yield Bond Fund (BHYIX)"/>
    <s v="BRHYBF"/>
    <m/>
    <n v="49078.34133333333"/>
    <m/>
    <m/>
    <n v="0.33333333333333331"/>
    <n v="5.6"/>
    <s v="***"/>
    <m/>
    <s v="W"/>
    <m/>
    <m/>
    <n v="232"/>
    <x v="219"/>
    <n v="48179"/>
    <m/>
    <m/>
    <m/>
    <m/>
    <m/>
    <m/>
    <m/>
    <m/>
    <m/>
    <m/>
    <m/>
    <m/>
    <m/>
    <m/>
    <x v="14"/>
  </r>
  <r>
    <n v="232"/>
    <n v="14"/>
    <s v="F"/>
    <n v="51081012586"/>
    <n v="510"/>
    <s v="SSG"/>
    <s v="State Street Global Advisors"/>
    <s v="State Street Global Equity Fund"/>
    <s v="SSGE"/>
    <m/>
    <n v="17679.979083333335"/>
    <m/>
    <m/>
    <n v="2.5833333333333335"/>
    <n v="10.210000000000001"/>
    <s v="****"/>
    <m/>
    <s v="W"/>
    <m/>
    <m/>
    <n v="232"/>
    <x v="219"/>
    <n v="13990"/>
    <m/>
    <m/>
    <m/>
    <m/>
    <m/>
    <m/>
    <m/>
    <m/>
    <m/>
    <m/>
    <m/>
    <m/>
    <m/>
    <m/>
    <x v="14"/>
  </r>
  <r>
    <n v="232"/>
    <n v="15"/>
    <s v="F"/>
    <n v="51081016816"/>
    <n v="510"/>
    <s v="SSG"/>
    <s v="State Street Global Advisors"/>
    <s v="State Street Global Equity Fund"/>
    <s v="SSGE"/>
    <m/>
    <n v="63060.840266666666"/>
    <m/>
    <m/>
    <n v="4.833333333333333"/>
    <n v="10.210000000000001"/>
    <s v="****"/>
    <m/>
    <s v="W"/>
    <m/>
    <m/>
    <n v="232"/>
    <x v="219"/>
    <n v="42224"/>
    <m/>
    <m/>
    <m/>
    <m/>
    <m/>
    <m/>
    <m/>
    <m/>
    <m/>
    <m/>
    <m/>
    <m/>
    <m/>
    <m/>
    <x v="14"/>
  </r>
  <r>
    <n v="233"/>
    <n v="14"/>
    <s v="F"/>
    <n v="51081016177"/>
    <n v="510"/>
    <s v="SSG"/>
    <s v="State Street Global Advisors"/>
    <s v="State Street Global Equity Fund"/>
    <s v="SSGE"/>
    <m/>
    <n v="72944.415000000008"/>
    <m/>
    <m/>
    <n v="2"/>
    <n v="10.210000000000001"/>
    <s v="****"/>
    <m/>
    <s v="C"/>
    <m/>
    <m/>
    <n v="233"/>
    <x v="220"/>
    <n v="60575"/>
    <m/>
    <m/>
    <m/>
    <m/>
    <m/>
    <m/>
    <m/>
    <m/>
    <m/>
    <m/>
    <m/>
    <m/>
    <m/>
    <m/>
    <x v="2"/>
  </r>
  <r>
    <n v="233"/>
    <n v="8"/>
    <s v="F"/>
    <n v="51081015571"/>
    <n v="510"/>
    <s v="FID"/>
    <s v="Fidelity Investments Inc."/>
    <s v="Fidelity Capital &amp; Income Fund (FAGIX)"/>
    <s v="FCIF"/>
    <m/>
    <n v="79923.12"/>
    <m/>
    <m/>
    <n v="3.5"/>
    <n v="4"/>
    <s v="***"/>
    <m/>
    <s v="C"/>
    <m/>
    <m/>
    <n v="233"/>
    <x v="220"/>
    <n v="70108"/>
    <m/>
    <m/>
    <m/>
    <m/>
    <m/>
    <m/>
    <m/>
    <m/>
    <m/>
    <m/>
    <m/>
    <m/>
    <m/>
    <m/>
    <x v="2"/>
  </r>
  <r>
    <n v="233"/>
    <n v="11"/>
    <s v="F"/>
    <n v="51081019640"/>
    <n v="510"/>
    <s v="PMC"/>
    <s v="PIMCO"/>
    <s v="PIMCO Global Multi-Asset A"/>
    <s v="PIMCOGMA"/>
    <m/>
    <n v="79781.856"/>
    <m/>
    <m/>
    <n v="1.6666666666666667"/>
    <n v="1.92"/>
    <s v="**"/>
    <m/>
    <s v="C"/>
    <m/>
    <m/>
    <n v="233"/>
    <x v="220"/>
    <n v="77308"/>
    <m/>
    <m/>
    <m/>
    <m/>
    <m/>
    <m/>
    <m/>
    <m/>
    <m/>
    <m/>
    <m/>
    <m/>
    <m/>
    <m/>
    <x v="2"/>
  </r>
  <r>
    <n v="233"/>
    <n v="3"/>
    <s v="F"/>
    <n v="51081011111"/>
    <n v="510"/>
    <s v="BRF"/>
    <s v="BlackRock Funds"/>
    <s v="BlackRock High Yield Bond Fund (BHYIX)"/>
    <s v="BRHYBF"/>
    <m/>
    <n v="35237.479999999996"/>
    <m/>
    <m/>
    <n v="3.8333333333333335"/>
    <n v="5.6"/>
    <s v="***"/>
    <m/>
    <s v="C"/>
    <m/>
    <m/>
    <n v="233"/>
    <x v="220"/>
    <n v="29010"/>
    <m/>
    <m/>
    <m/>
    <m/>
    <m/>
    <m/>
    <m/>
    <m/>
    <m/>
    <m/>
    <m/>
    <m/>
    <m/>
    <m/>
    <x v="2"/>
  </r>
  <r>
    <n v="233"/>
    <n v="13"/>
    <s v="F"/>
    <n v="51081015537"/>
    <n v="510"/>
    <s v="SSG"/>
    <s v="State Street Global Advisors"/>
    <s v="State Street Global Equity Fund"/>
    <s v="SSGE"/>
    <m/>
    <n v="83628.203624999995"/>
    <m/>
    <m/>
    <n v="2.75"/>
    <n v="10.210000000000001"/>
    <s v="****"/>
    <m/>
    <s v="C"/>
    <m/>
    <m/>
    <n v="233"/>
    <x v="220"/>
    <n v="65295"/>
    <m/>
    <m/>
    <m/>
    <m/>
    <m/>
    <m/>
    <m/>
    <m/>
    <m/>
    <m/>
    <m/>
    <m/>
    <m/>
    <m/>
    <x v="2"/>
  </r>
  <r>
    <n v="233"/>
    <n v="5"/>
    <s v="F"/>
    <n v="51081012689"/>
    <n v="510"/>
    <s v="FID"/>
    <s v="Fidelity Investments Inc."/>
    <s v="Fidelity Capital &amp; Income Fund (FAGIX)"/>
    <s v="FCIF"/>
    <m/>
    <n v="21266.633333333335"/>
    <m/>
    <m/>
    <n v="0.41666666666666669"/>
    <n v="4"/>
    <s v="***"/>
    <m/>
    <s v="C"/>
    <m/>
    <m/>
    <n v="233"/>
    <x v="220"/>
    <n v="20918"/>
    <m/>
    <m/>
    <m/>
    <m/>
    <m/>
    <m/>
    <m/>
    <m/>
    <m/>
    <m/>
    <m/>
    <m/>
    <m/>
    <m/>
    <x v="2"/>
  </r>
  <r>
    <n v="234"/>
    <n v="8"/>
    <s v="F"/>
    <n v="51081012701"/>
    <n v="510"/>
    <s v="FID"/>
    <s v="Fidelity Investments Inc."/>
    <s v="Fidelity Capital &amp; Income Fund (FAGIX)"/>
    <s v="FCIF"/>
    <m/>
    <n v="36637.08"/>
    <m/>
    <m/>
    <n v="2.25"/>
    <n v="4"/>
    <s v="***"/>
    <m/>
    <s v="A"/>
    <m/>
    <m/>
    <n v="234"/>
    <x v="221"/>
    <n v="33612"/>
    <m/>
    <m/>
    <m/>
    <m/>
    <m/>
    <m/>
    <m/>
    <m/>
    <m/>
    <m/>
    <m/>
    <m/>
    <m/>
    <m/>
    <x v="11"/>
  </r>
  <r>
    <n v="234"/>
    <n v="12"/>
    <s v="F"/>
    <n v="51081014462"/>
    <n v="510"/>
    <s v="CHS"/>
    <s v="Charles Schwab"/>
    <s v="Schwab Small-Cap Equity Fund"/>
    <s v="SSCE"/>
    <m/>
    <n v="5826.2625000000007"/>
    <m/>
    <m/>
    <n v="2.5"/>
    <n v="-11.7"/>
    <s v="*"/>
    <m/>
    <s v="A"/>
    <m/>
    <m/>
    <n v="234"/>
    <x v="221"/>
    <n v="8235"/>
    <m/>
    <m/>
    <m/>
    <m/>
    <m/>
    <m/>
    <m/>
    <m/>
    <m/>
    <m/>
    <m/>
    <m/>
    <m/>
    <m/>
    <x v="11"/>
  </r>
  <r>
    <n v="235"/>
    <n v="6"/>
    <s v="F"/>
    <n v="51081012358"/>
    <n v="510"/>
    <s v="JPM"/>
    <s v="JP Morgan"/>
    <s v="JPMorgan Core Bond Fund"/>
    <s v="JPMCB"/>
    <m/>
    <n v="5438.5424999999996"/>
    <m/>
    <m/>
    <n v="1.6666666666666667"/>
    <n v="7.77"/>
    <s v="****"/>
    <m/>
    <s v="D"/>
    <m/>
    <m/>
    <n v="235"/>
    <x v="222"/>
    <n v="4815"/>
    <m/>
    <m/>
    <m/>
    <m/>
    <m/>
    <m/>
    <m/>
    <m/>
    <m/>
    <m/>
    <m/>
    <m/>
    <m/>
    <m/>
    <x v="12"/>
  </r>
  <r>
    <n v="235"/>
    <n v="7"/>
    <s v="F"/>
    <n v="51081016062"/>
    <n v="510"/>
    <s v="PMC"/>
    <s v="PIMCO"/>
    <s v="PIMCO Global Multi-Asset A"/>
    <s v="PIMCOGMA"/>
    <m/>
    <n v="38647.487999999998"/>
    <m/>
    <m/>
    <n v="0.5"/>
    <n v="1.92"/>
    <s v="**"/>
    <m/>
    <s v="D"/>
    <m/>
    <m/>
    <n v="235"/>
    <x v="222"/>
    <n v="38280"/>
    <m/>
    <m/>
    <m/>
    <m/>
    <m/>
    <m/>
    <m/>
    <m/>
    <m/>
    <m/>
    <m/>
    <m/>
    <m/>
    <m/>
    <x v="12"/>
  </r>
  <r>
    <n v="236"/>
    <n v="9"/>
    <s v="F"/>
    <n v="51081016413"/>
    <n v="510"/>
    <s v="JPM"/>
    <s v="JP Morgan"/>
    <s v="JPMorgan Core Bond Fund"/>
    <s v="JPMCB"/>
    <m/>
    <n v="55504.998974999995"/>
    <m/>
    <m/>
    <n v="3.4166666666666665"/>
    <n v="7.77"/>
    <s v="****"/>
    <m/>
    <s v="W"/>
    <m/>
    <m/>
    <n v="236"/>
    <x v="223"/>
    <n v="43861"/>
    <m/>
    <m/>
    <m/>
    <m/>
    <m/>
    <m/>
    <m/>
    <m/>
    <m/>
    <m/>
    <m/>
    <m/>
    <m/>
    <m/>
    <x v="7"/>
  </r>
  <r>
    <n v="236"/>
    <n v="6"/>
    <s v="F"/>
    <n v="51081012069"/>
    <n v="510"/>
    <s v="JPM"/>
    <s v="JP Morgan"/>
    <s v="JPMorgan Core Bond Fund"/>
    <s v="JPMCB"/>
    <m/>
    <n v="73384.718599999993"/>
    <m/>
    <m/>
    <n v="2.3333333333333335"/>
    <n v="7.77"/>
    <s v="****"/>
    <m/>
    <s v="W"/>
    <m/>
    <m/>
    <n v="236"/>
    <x v="223"/>
    <n v="62122"/>
    <m/>
    <m/>
    <m/>
    <m/>
    <m/>
    <m/>
    <m/>
    <m/>
    <m/>
    <m/>
    <m/>
    <m/>
    <m/>
    <m/>
    <x v="7"/>
  </r>
  <r>
    <n v="236"/>
    <n v="8"/>
    <s v="F"/>
    <n v="51081015359"/>
    <n v="510"/>
    <s v="FID"/>
    <s v="Fidelity Investments Inc."/>
    <s v="Fidelity Capital &amp; Income Fund (FAGIX)"/>
    <s v="FCIF"/>
    <m/>
    <n v="73224.94666666667"/>
    <m/>
    <m/>
    <n v="1.8333333333333333"/>
    <n v="4"/>
    <s v="***"/>
    <m/>
    <s v="W"/>
    <m/>
    <m/>
    <n v="236"/>
    <x v="223"/>
    <n v="68222"/>
    <m/>
    <m/>
    <m/>
    <m/>
    <m/>
    <m/>
    <m/>
    <m/>
    <m/>
    <m/>
    <m/>
    <m/>
    <m/>
    <m/>
    <x v="7"/>
  </r>
  <r>
    <n v="236"/>
    <n v="9"/>
    <s v="F"/>
    <n v="51081015254"/>
    <n v="510"/>
    <s v="JPM"/>
    <s v="JP Morgan"/>
    <s v="JPMorgan Core Bond Fund"/>
    <s v="JPMCB"/>
    <m/>
    <n v="14953.689675"/>
    <m/>
    <m/>
    <n v="2.75"/>
    <n v="7.77"/>
    <s v="****"/>
    <m/>
    <s v="W"/>
    <m/>
    <m/>
    <n v="236"/>
    <x v="223"/>
    <n v="12321"/>
    <m/>
    <m/>
    <m/>
    <m/>
    <m/>
    <m/>
    <m/>
    <m/>
    <m/>
    <m/>
    <m/>
    <m/>
    <m/>
    <m/>
    <x v="7"/>
  </r>
  <r>
    <n v="237"/>
    <n v="4"/>
    <s v="F"/>
    <n v="51081011225"/>
    <n v="510"/>
    <s v="VGF"/>
    <s v="Vanguard Group"/>
    <s v="Vanguard High Yield Corporate Fund Investor Shares (VWEHX)"/>
    <s v="VHYCFIS"/>
    <m/>
    <n v="6256.3016833333331"/>
    <m/>
    <m/>
    <n v="4.416666666666667"/>
    <n v="5.74"/>
    <s v="*****"/>
    <m/>
    <s v="I"/>
    <m/>
    <m/>
    <n v="237"/>
    <x v="224"/>
    <n v="4991"/>
    <m/>
    <m/>
    <m/>
    <m/>
    <m/>
    <m/>
    <m/>
    <m/>
    <m/>
    <m/>
    <m/>
    <m/>
    <m/>
    <m/>
    <x v="10"/>
  </r>
  <r>
    <n v="237"/>
    <n v="16"/>
    <s v="F"/>
    <n v="51081018808"/>
    <n v="510"/>
    <s v="AMF"/>
    <s v="American Funds"/>
    <s v="American Funds Tax-Advtg Gr &amp; Inc"/>
    <s v="AFTAG"/>
    <m/>
    <n v="33459.170266666668"/>
    <m/>
    <m/>
    <n v="3.6666666666666665"/>
    <n v="3.61"/>
    <s v="**"/>
    <m/>
    <s v="I"/>
    <m/>
    <m/>
    <n v="237"/>
    <x v="224"/>
    <n v="29548"/>
    <m/>
    <m/>
    <m/>
    <m/>
    <m/>
    <m/>
    <m/>
    <m/>
    <m/>
    <m/>
    <m/>
    <m/>
    <m/>
    <m/>
    <x v="10"/>
  </r>
  <r>
    <n v="237"/>
    <n v="7"/>
    <s v="F"/>
    <n v="51081018983"/>
    <n v="510"/>
    <s v="PMC"/>
    <s v="PIMCO"/>
    <s v="PIMCO Global Multi-Asset A"/>
    <s v="PIMCOGMA"/>
    <m/>
    <n v="36598.639999999999"/>
    <m/>
    <m/>
    <n v="2.0833333333333335"/>
    <n v="1.92"/>
    <s v="**"/>
    <m/>
    <s v="I"/>
    <m/>
    <m/>
    <n v="237"/>
    <x v="224"/>
    <n v="35191"/>
    <m/>
    <m/>
    <m/>
    <m/>
    <m/>
    <m/>
    <m/>
    <m/>
    <m/>
    <m/>
    <m/>
    <m/>
    <m/>
    <m/>
    <x v="10"/>
  </r>
  <r>
    <n v="237"/>
    <n v="13"/>
    <s v="F"/>
    <n v="51081013610"/>
    <n v="510"/>
    <s v="SSG"/>
    <s v="State Street Global Advisors"/>
    <s v="State Street Global Equity Fund"/>
    <s v="SSGE"/>
    <m/>
    <n v="55867.053"/>
    <m/>
    <m/>
    <n v="1.25"/>
    <n v="10.210000000000001"/>
    <s v="****"/>
    <m/>
    <s v="I"/>
    <m/>
    <m/>
    <n v="237"/>
    <x v="224"/>
    <n v="49544"/>
    <m/>
    <m/>
    <m/>
    <m/>
    <m/>
    <m/>
    <m/>
    <m/>
    <m/>
    <m/>
    <m/>
    <m/>
    <m/>
    <m/>
    <x v="10"/>
  </r>
  <r>
    <n v="237"/>
    <n v="16"/>
    <s v="F"/>
    <n v="51081019021"/>
    <n v="510"/>
    <s v="AMF"/>
    <s v="American Funds"/>
    <s v="American Funds Tax-Advtg Gr &amp; Inc"/>
    <s v="AFTAG"/>
    <m/>
    <n v="52315.665166666666"/>
    <m/>
    <m/>
    <n v="2.9166666666666665"/>
    <n v="3.61"/>
    <s v="**"/>
    <m/>
    <s v="I"/>
    <m/>
    <m/>
    <n v="237"/>
    <x v="224"/>
    <n v="47332"/>
    <m/>
    <m/>
    <m/>
    <m/>
    <m/>
    <m/>
    <m/>
    <m/>
    <m/>
    <m/>
    <m/>
    <m/>
    <m/>
    <m/>
    <x v="10"/>
  </r>
  <r>
    <n v="238"/>
    <n v="11"/>
    <s v="F"/>
    <n v="51081015109"/>
    <n v="510"/>
    <s v="PMC"/>
    <s v="PIMCO"/>
    <s v="PIMCO Global Multi-Asset A"/>
    <s v="PIMCOGMA"/>
    <m/>
    <n v="10651.105599999999"/>
    <m/>
    <m/>
    <n v="4.333333333333333"/>
    <n v="1.92"/>
    <s v="**"/>
    <m/>
    <s v="A"/>
    <m/>
    <m/>
    <n v="238"/>
    <x v="225"/>
    <n v="9833"/>
    <m/>
    <m/>
    <m/>
    <m/>
    <m/>
    <m/>
    <m/>
    <m/>
    <m/>
    <m/>
    <m/>
    <m/>
    <m/>
    <m/>
    <x v="0"/>
  </r>
  <r>
    <n v="238"/>
    <n v="3"/>
    <s v="F"/>
    <n v="51081010383"/>
    <n v="510"/>
    <s v="BRF"/>
    <s v="BlackRock Funds"/>
    <s v="BlackRock High Yield Bond Fund (BHYIX)"/>
    <s v="BRHYBF"/>
    <m/>
    <n v="68709.239999999991"/>
    <m/>
    <m/>
    <n v="4"/>
    <n v="5.6"/>
    <s v="***"/>
    <m/>
    <s v="A"/>
    <m/>
    <m/>
    <n v="238"/>
    <x v="225"/>
    <n v="56135"/>
    <m/>
    <m/>
    <m/>
    <m/>
    <m/>
    <m/>
    <m/>
    <m/>
    <m/>
    <m/>
    <m/>
    <m/>
    <m/>
    <m/>
    <x v="0"/>
  </r>
  <r>
    <n v="239"/>
    <n v="13"/>
    <s v="F"/>
    <n v="51081013213"/>
    <n v="510"/>
    <s v="SSG"/>
    <s v="State Street Global Advisors"/>
    <s v="State Street Global Equity Fund"/>
    <s v="SSGE"/>
    <m/>
    <n v="63768.514875000001"/>
    <m/>
    <m/>
    <n v="3.75"/>
    <n v="10.210000000000001"/>
    <s v="****"/>
    <m/>
    <s v="A"/>
    <m/>
    <m/>
    <n v="239"/>
    <x v="226"/>
    <n v="46113"/>
    <m/>
    <m/>
    <m/>
    <m/>
    <m/>
    <m/>
    <m/>
    <m/>
    <m/>
    <m/>
    <m/>
    <m/>
    <m/>
    <m/>
    <x v="3"/>
  </r>
  <r>
    <n v="239"/>
    <n v="15"/>
    <s v="F"/>
    <n v="51081016369"/>
    <n v="510"/>
    <s v="SSG"/>
    <s v="State Street Global Advisors"/>
    <s v="State Street Global Equity Fund"/>
    <s v="SSGE"/>
    <m/>
    <n v="96834.3321"/>
    <m/>
    <m/>
    <n v="3.25"/>
    <n v="10.210000000000001"/>
    <s v="****"/>
    <m/>
    <s v="A"/>
    <m/>
    <m/>
    <n v="239"/>
    <x v="226"/>
    <n v="72708"/>
    <m/>
    <m/>
    <m/>
    <m/>
    <m/>
    <m/>
    <m/>
    <m/>
    <m/>
    <m/>
    <m/>
    <m/>
    <m/>
    <m/>
    <x v="3"/>
  </r>
  <r>
    <n v="240"/>
    <n v="13"/>
    <s v="F"/>
    <n v="51081016568"/>
    <n v="510"/>
    <s v="SSG"/>
    <s v="State Street Global Advisors"/>
    <s v="State Street Global Equity Fund"/>
    <s v="SSGE"/>
    <m/>
    <n v="18894.681166666669"/>
    <m/>
    <m/>
    <n v="1.6666666666666667"/>
    <n v="10.210000000000001"/>
    <s v="****"/>
    <m/>
    <s v="A"/>
    <m/>
    <m/>
    <n v="240"/>
    <x v="227"/>
    <n v="16147"/>
    <m/>
    <m/>
    <m/>
    <m/>
    <m/>
    <m/>
    <m/>
    <m/>
    <m/>
    <m/>
    <m/>
    <m/>
    <m/>
    <m/>
    <x v="1"/>
  </r>
  <r>
    <n v="240"/>
    <n v="13"/>
    <s v="F"/>
    <n v="51081016060"/>
    <n v="510"/>
    <s v="SSG"/>
    <s v="State Street Global Advisors"/>
    <s v="State Street Global Equity Fund"/>
    <s v="SSGE"/>
    <m/>
    <n v="108183.628"/>
    <m/>
    <m/>
    <n v="3.9166666666666665"/>
    <n v="10.210000000000001"/>
    <s v="****"/>
    <m/>
    <s v="A"/>
    <m/>
    <m/>
    <n v="240"/>
    <x v="227"/>
    <n v="77280"/>
    <m/>
    <m/>
    <m/>
    <m/>
    <m/>
    <m/>
    <m/>
    <m/>
    <m/>
    <m/>
    <m/>
    <m/>
    <m/>
    <m/>
    <x v="1"/>
  </r>
  <r>
    <n v="240"/>
    <n v="16"/>
    <s v="F"/>
    <n v="51081014270"/>
    <n v="510"/>
    <s v="AMF"/>
    <s v="American Funds"/>
    <s v="American Funds Tax-Advtg Gr &amp; Inc"/>
    <s v="AFTAG"/>
    <m/>
    <n v="49322.895441666667"/>
    <m/>
    <m/>
    <n v="0.91666666666666663"/>
    <n v="3.61"/>
    <s v="**"/>
    <m/>
    <s v="A"/>
    <m/>
    <m/>
    <n v="240"/>
    <x v="227"/>
    <n v="47743"/>
    <m/>
    <m/>
    <m/>
    <m/>
    <m/>
    <m/>
    <m/>
    <m/>
    <m/>
    <m/>
    <m/>
    <m/>
    <m/>
    <m/>
    <x v="1"/>
  </r>
  <r>
    <n v="240"/>
    <n v="10"/>
    <s v="F"/>
    <n v="51081017731"/>
    <n v="510"/>
    <s v="PMC"/>
    <s v="PIMCO"/>
    <s v="PIMCO Global Multi-Asset A"/>
    <s v="PIMCOGMA"/>
    <m/>
    <n v="9117.1247999999996"/>
    <m/>
    <m/>
    <n v="2.1666666666666665"/>
    <n v="1.92"/>
    <s v="**"/>
    <m/>
    <s v="A"/>
    <m/>
    <m/>
    <n v="240"/>
    <x v="227"/>
    <n v="8753"/>
    <m/>
    <m/>
    <m/>
    <m/>
    <m/>
    <m/>
    <m/>
    <m/>
    <m/>
    <m/>
    <m/>
    <m/>
    <m/>
    <m/>
    <x v="1"/>
  </r>
  <r>
    <n v="240"/>
    <n v="8"/>
    <s v="F"/>
    <n v="51081011775"/>
    <n v="510"/>
    <s v="FID"/>
    <s v="Fidelity Investments Inc."/>
    <s v="Fidelity Capital &amp; Income Fund (FAGIX)"/>
    <s v="FCIF"/>
    <m/>
    <n v="9390.1966666666667"/>
    <m/>
    <m/>
    <n v="3.5833333333333335"/>
    <n v="4"/>
    <s v="***"/>
    <m/>
    <s v="A"/>
    <m/>
    <m/>
    <n v="240"/>
    <x v="227"/>
    <n v="8213"/>
    <m/>
    <m/>
    <m/>
    <m/>
    <m/>
    <m/>
    <m/>
    <m/>
    <m/>
    <m/>
    <m/>
    <m/>
    <m/>
    <m/>
    <x v="1"/>
  </r>
  <r>
    <n v="241"/>
    <n v="6"/>
    <s v="F"/>
    <n v="51081019377"/>
    <n v="510"/>
    <s v="JPM"/>
    <s v="JP Morgan"/>
    <s v="JPMorgan Core Bond Fund"/>
    <s v="JPMCB"/>
    <m/>
    <n v="82608.308999999994"/>
    <m/>
    <m/>
    <n v="2.3333333333333335"/>
    <n v="7.77"/>
    <s v="****"/>
    <m/>
    <s v="A"/>
    <m/>
    <m/>
    <n v="241"/>
    <x v="228"/>
    <n v="69930"/>
    <m/>
    <m/>
    <m/>
    <m/>
    <m/>
    <m/>
    <m/>
    <m/>
    <m/>
    <m/>
    <m/>
    <m/>
    <m/>
    <m/>
    <x v="12"/>
  </r>
  <r>
    <n v="241"/>
    <n v="14"/>
    <s v="F"/>
    <n v="51081013544"/>
    <n v="510"/>
    <s v="SSG"/>
    <s v="State Street Global Advisors"/>
    <s v="State Street Global Equity Fund"/>
    <s v="SSGE"/>
    <m/>
    <n v="94529.301866666676"/>
    <m/>
    <m/>
    <n v="4.666666666666667"/>
    <n v="10.210000000000001"/>
    <s v="****"/>
    <m/>
    <s v="A"/>
    <m/>
    <m/>
    <n v="241"/>
    <x v="228"/>
    <n v="64024"/>
    <m/>
    <m/>
    <m/>
    <m/>
    <m/>
    <m/>
    <m/>
    <m/>
    <m/>
    <m/>
    <m/>
    <m/>
    <m/>
    <m/>
    <x v="12"/>
  </r>
  <r>
    <n v="241"/>
    <n v="16"/>
    <s v="F"/>
    <n v="51081018232"/>
    <n v="510"/>
    <s v="AMF"/>
    <s v="American Funds"/>
    <s v="American Funds Tax-Advtg Gr &amp; Inc"/>
    <s v="AFTAG"/>
    <m/>
    <n v="63711.5164"/>
    <m/>
    <m/>
    <n v="0.75"/>
    <n v="3.61"/>
    <s v="**"/>
    <m/>
    <s v="A"/>
    <m/>
    <m/>
    <n v="241"/>
    <x v="228"/>
    <n v="62032"/>
    <m/>
    <m/>
    <m/>
    <m/>
    <m/>
    <m/>
    <m/>
    <m/>
    <m/>
    <m/>
    <m/>
    <m/>
    <m/>
    <m/>
    <x v="12"/>
  </r>
  <r>
    <n v="241"/>
    <n v="7"/>
    <s v="F"/>
    <n v="51081016666"/>
    <n v="510"/>
    <s v="PMC"/>
    <s v="PIMCO"/>
    <s v="PIMCO Global Multi-Asset A"/>
    <s v="PIMCOGMA"/>
    <m/>
    <n v="15892.185600000001"/>
    <m/>
    <m/>
    <n v="1.1666666666666667"/>
    <n v="1.92"/>
    <s v="**"/>
    <m/>
    <s v="A"/>
    <m/>
    <m/>
    <n v="241"/>
    <x v="228"/>
    <n v="15544"/>
    <m/>
    <m/>
    <m/>
    <m/>
    <m/>
    <m/>
    <m/>
    <m/>
    <m/>
    <m/>
    <m/>
    <m/>
    <m/>
    <m/>
    <x v="12"/>
  </r>
  <r>
    <n v="242"/>
    <n v="4"/>
    <s v="F"/>
    <n v="51081018442"/>
    <n v="510"/>
    <s v="VGF"/>
    <s v="Vanguard Group"/>
    <s v="Vanguard High Yield Corporate Fund Investor Shares (VWEHX)"/>
    <s v="VHYCFIS"/>
    <m/>
    <n v="97616.437050000008"/>
    <m/>
    <m/>
    <n v="4.916666666666667"/>
    <n v="5.74"/>
    <s v="*****"/>
    <m/>
    <s v="A"/>
    <m/>
    <m/>
    <n v="242"/>
    <x v="229"/>
    <n v="76131"/>
    <m/>
    <m/>
    <m/>
    <m/>
    <m/>
    <m/>
    <m/>
    <m/>
    <m/>
    <m/>
    <m/>
    <m/>
    <m/>
    <m/>
    <x v="2"/>
  </r>
  <r>
    <n v="242"/>
    <n v="6"/>
    <s v="F"/>
    <n v="51081010332"/>
    <n v="510"/>
    <s v="JPM"/>
    <s v="JP Morgan"/>
    <s v="JPMorgan Core Bond Fund"/>
    <s v="JPMCB"/>
    <m/>
    <n v="57597.7592"/>
    <m/>
    <m/>
    <n v="1.8333333333333333"/>
    <n v="7.77"/>
    <s v="****"/>
    <m/>
    <s v="A"/>
    <m/>
    <m/>
    <n v="242"/>
    <x v="229"/>
    <n v="50416"/>
    <m/>
    <m/>
    <m/>
    <m/>
    <m/>
    <m/>
    <m/>
    <m/>
    <m/>
    <m/>
    <m/>
    <m/>
    <m/>
    <m/>
    <x v="2"/>
  </r>
  <r>
    <n v="242"/>
    <n v="6"/>
    <s v="F"/>
    <n v="51081015826"/>
    <n v="510"/>
    <s v="JPM"/>
    <s v="JP Morgan"/>
    <s v="JPMorgan Core Bond Fund"/>
    <s v="JPMCB"/>
    <m/>
    <n v="94571.32514999999"/>
    <m/>
    <m/>
    <n v="4.5"/>
    <n v="7.77"/>
    <s v="****"/>
    <m/>
    <s v="A"/>
    <m/>
    <m/>
    <n v="242"/>
    <x v="229"/>
    <n v="70071"/>
    <m/>
    <m/>
    <m/>
    <m/>
    <m/>
    <m/>
    <m/>
    <m/>
    <m/>
    <m/>
    <m/>
    <m/>
    <m/>
    <m/>
    <x v="2"/>
  </r>
  <r>
    <n v="242"/>
    <n v="12"/>
    <s v="F"/>
    <n v="51081010737"/>
    <n v="510"/>
    <s v="CHS"/>
    <s v="Charles Schwab"/>
    <s v="Schwab Small-Cap Equity Fund"/>
    <s v="SSCE"/>
    <m/>
    <n v="38122.635999999999"/>
    <m/>
    <m/>
    <n v="1.3333333333333333"/>
    <n v="-11.7"/>
    <s v="*"/>
    <m/>
    <s v="A"/>
    <m/>
    <m/>
    <n v="242"/>
    <x v="229"/>
    <n v="45169"/>
    <m/>
    <m/>
    <m/>
    <m/>
    <m/>
    <m/>
    <m/>
    <m/>
    <m/>
    <m/>
    <m/>
    <m/>
    <m/>
    <m/>
    <x v="2"/>
  </r>
  <r>
    <n v="243"/>
    <n v="5"/>
    <s v="F"/>
    <n v="51081019458"/>
    <n v="510"/>
    <s v="FID"/>
    <s v="Fidelity Investments Inc."/>
    <s v="Fidelity Capital &amp; Income Fund (FAGIX)"/>
    <s v="FCIF"/>
    <m/>
    <n v="32252.639999999999"/>
    <m/>
    <m/>
    <n v="4"/>
    <n v="4"/>
    <s v="***"/>
    <m/>
    <s v="I"/>
    <m/>
    <m/>
    <n v="243"/>
    <x v="230"/>
    <n v="27804"/>
    <m/>
    <m/>
    <m/>
    <m/>
    <m/>
    <m/>
    <m/>
    <m/>
    <m/>
    <m/>
    <m/>
    <m/>
    <m/>
    <m/>
    <x v="11"/>
  </r>
  <r>
    <n v="243"/>
    <n v="6"/>
    <s v="F"/>
    <n v="51081013556"/>
    <n v="510"/>
    <s v="JPM"/>
    <s v="JP Morgan"/>
    <s v="JPMorgan Core Bond Fund"/>
    <s v="JPMCB"/>
    <m/>
    <n v="77337.759900000005"/>
    <m/>
    <m/>
    <n v="2.1666666666666665"/>
    <n v="7.77"/>
    <s v="****"/>
    <m/>
    <s v="I"/>
    <m/>
    <m/>
    <n v="243"/>
    <x v="230"/>
    <n v="66194"/>
    <m/>
    <m/>
    <m/>
    <m/>
    <m/>
    <m/>
    <m/>
    <m/>
    <m/>
    <m/>
    <m/>
    <m/>
    <m/>
    <m/>
    <x v="11"/>
  </r>
  <r>
    <n v="244"/>
    <n v="8"/>
    <s v="F"/>
    <n v="51081014522"/>
    <n v="510"/>
    <s v="FID"/>
    <s v="Fidelity Investments Inc."/>
    <s v="Fidelity Capital &amp; Income Fund (FAGIX)"/>
    <s v="FCIF"/>
    <m/>
    <n v="63223.16"/>
    <m/>
    <m/>
    <n v="0.66666666666666663"/>
    <n v="4"/>
    <s v="***"/>
    <m/>
    <s v="A"/>
    <m/>
    <m/>
    <n v="244"/>
    <x v="231"/>
    <n v="61581"/>
    <m/>
    <m/>
    <m/>
    <m/>
    <m/>
    <m/>
    <m/>
    <m/>
    <m/>
    <m/>
    <m/>
    <m/>
    <m/>
    <m/>
    <x v="9"/>
  </r>
  <r>
    <n v="244"/>
    <n v="11"/>
    <s v="F"/>
    <n v="51081017747"/>
    <n v="510"/>
    <s v="PMC"/>
    <s v="PIMCO"/>
    <s v="PIMCO Global Multi-Asset A"/>
    <s v="PIMCOGMA"/>
    <m/>
    <n v="36332.475200000001"/>
    <m/>
    <m/>
    <n v="0.5"/>
    <n v="1.92"/>
    <s v="**"/>
    <m/>
    <s v="A"/>
    <m/>
    <m/>
    <n v="244"/>
    <x v="231"/>
    <n v="35987"/>
    <m/>
    <m/>
    <m/>
    <m/>
    <m/>
    <m/>
    <m/>
    <m/>
    <m/>
    <m/>
    <m/>
    <m/>
    <m/>
    <m/>
    <x v="9"/>
  </r>
  <r>
    <n v="244"/>
    <n v="15"/>
    <s v="F"/>
    <n v="51081012252"/>
    <n v="510"/>
    <s v="SSG"/>
    <s v="State Street Global Advisors"/>
    <s v="State Street Global Equity Fund"/>
    <s v="SSGE"/>
    <m/>
    <n v="5944.4906499999997"/>
    <m/>
    <m/>
    <n v="2.25"/>
    <n v="10.210000000000001"/>
    <s v="****"/>
    <m/>
    <s v="A"/>
    <m/>
    <m/>
    <n v="244"/>
    <x v="231"/>
    <n v="4834"/>
    <m/>
    <m/>
    <m/>
    <m/>
    <m/>
    <m/>
    <m/>
    <m/>
    <m/>
    <m/>
    <m/>
    <m/>
    <m/>
    <m/>
    <x v="9"/>
  </r>
  <r>
    <n v="244"/>
    <n v="2"/>
    <s v="F"/>
    <n v="51081011526"/>
    <n v="510"/>
    <s v="VGF"/>
    <s v="Vanguard Group"/>
    <s v="Vanguard High Yield Corporate Fund Investor Shares (VWEHX)"/>
    <s v="VHYCFIS"/>
    <m/>
    <n v="46912.436999999998"/>
    <m/>
    <m/>
    <n v="5"/>
    <n v="5.74"/>
    <s v="*****"/>
    <m/>
    <s v="A"/>
    <m/>
    <m/>
    <n v="244"/>
    <x v="231"/>
    <n v="36451"/>
    <m/>
    <m/>
    <m/>
    <m/>
    <m/>
    <m/>
    <m/>
    <m/>
    <m/>
    <m/>
    <m/>
    <m/>
    <m/>
    <m/>
    <x v="9"/>
  </r>
  <r>
    <n v="245"/>
    <n v="14"/>
    <s v="F"/>
    <n v="51081010836"/>
    <n v="510"/>
    <s v="SSG"/>
    <s v="State Street Global Advisors"/>
    <s v="State Street Global Equity Fund"/>
    <s v="SSGE"/>
    <m/>
    <n v="80972.615149999998"/>
    <m/>
    <m/>
    <n v="1.75"/>
    <n v="10.210000000000001"/>
    <s v="****"/>
    <m/>
    <s v="A"/>
    <m/>
    <m/>
    <n v="245"/>
    <x v="232"/>
    <n v="68698"/>
    <m/>
    <m/>
    <m/>
    <m/>
    <m/>
    <m/>
    <m/>
    <m/>
    <m/>
    <m/>
    <m/>
    <m/>
    <m/>
    <m/>
    <x v="3"/>
  </r>
  <r>
    <n v="245"/>
    <n v="3"/>
    <s v="F"/>
    <n v="51081019405"/>
    <n v="510"/>
    <s v="BRF"/>
    <s v="BlackRock Funds"/>
    <s v="BlackRock High Yield Bond Fund (BHYIX)"/>
    <s v="BRHYBF"/>
    <m/>
    <n v="74833.171999999991"/>
    <m/>
    <m/>
    <n v="4.083333333333333"/>
    <n v="5.6"/>
    <s v="***"/>
    <m/>
    <s v="A"/>
    <m/>
    <m/>
    <n v="245"/>
    <x v="232"/>
    <n v="60906"/>
    <m/>
    <m/>
    <m/>
    <m/>
    <m/>
    <m/>
    <m/>
    <m/>
    <m/>
    <m/>
    <m/>
    <m/>
    <m/>
    <m/>
    <x v="3"/>
  </r>
  <r>
    <n v="245"/>
    <n v="10"/>
    <s v="F"/>
    <n v="51081016013"/>
    <n v="510"/>
    <s v="PMC"/>
    <s v="PIMCO"/>
    <s v="PIMCO Global Multi-Asset A"/>
    <s v="PIMCOGMA"/>
    <m/>
    <n v="77278.169599999994"/>
    <m/>
    <m/>
    <n v="2.25"/>
    <n v="1.92"/>
    <s v="**"/>
    <m/>
    <s v="A"/>
    <m/>
    <m/>
    <n v="245"/>
    <x v="232"/>
    <n v="74078"/>
    <m/>
    <m/>
    <m/>
    <m/>
    <m/>
    <m/>
    <m/>
    <m/>
    <m/>
    <m/>
    <m/>
    <m/>
    <m/>
    <m/>
    <x v="3"/>
  </r>
  <r>
    <n v="245"/>
    <n v="1"/>
    <s v="F"/>
    <n v="51081014371"/>
    <n v="510"/>
    <s v="BRF"/>
    <s v="BlackRock Funds"/>
    <s v="BlackRock High Yield Bond Fund (BHYIX)"/>
    <s v="BRHYBF"/>
    <m/>
    <n v="5088.4279999999999"/>
    <m/>
    <m/>
    <n v="1.5833333333333333"/>
    <n v="5.6"/>
    <s v="***"/>
    <m/>
    <s v="A"/>
    <m/>
    <m/>
    <n v="245"/>
    <x v="232"/>
    <n v="4674"/>
    <m/>
    <m/>
    <m/>
    <m/>
    <m/>
    <m/>
    <m/>
    <m/>
    <m/>
    <m/>
    <m/>
    <m/>
    <m/>
    <m/>
    <x v="3"/>
  </r>
  <r>
    <n v="245"/>
    <n v="2"/>
    <s v="F"/>
    <n v="51081011558"/>
    <n v="510"/>
    <s v="VGF"/>
    <s v="Vanguard Group"/>
    <s v="Vanguard High Yield Corporate Fund Investor Shares (VWEHX)"/>
    <s v="VHYCFIS"/>
    <m/>
    <n v="14195.594999999999"/>
    <m/>
    <m/>
    <n v="1"/>
    <n v="5.74"/>
    <s v="*****"/>
    <m/>
    <s v="A"/>
    <m/>
    <m/>
    <n v="245"/>
    <x v="232"/>
    <n v="13425"/>
    <m/>
    <m/>
    <m/>
    <m/>
    <m/>
    <m/>
    <m/>
    <m/>
    <m/>
    <m/>
    <m/>
    <m/>
    <m/>
    <m/>
    <x v="3"/>
  </r>
  <r>
    <n v="246"/>
    <n v="8"/>
    <s v="F"/>
    <n v="51081018133"/>
    <n v="510"/>
    <s v="FID"/>
    <s v="Fidelity Investments Inc."/>
    <s v="Fidelity Capital &amp; Income Fund (FAGIX)"/>
    <s v="FCIF"/>
    <m/>
    <n v="44204.160000000003"/>
    <m/>
    <m/>
    <n v="1.8333333333333333"/>
    <n v="4"/>
    <s v="***"/>
    <m/>
    <s v="A"/>
    <m/>
    <m/>
    <n v="246"/>
    <x v="233"/>
    <n v="41184"/>
    <m/>
    <m/>
    <m/>
    <m/>
    <m/>
    <m/>
    <m/>
    <m/>
    <m/>
    <m/>
    <m/>
    <m/>
    <m/>
    <m/>
    <x v="9"/>
  </r>
  <r>
    <n v="246"/>
    <n v="6"/>
    <s v="F"/>
    <n v="51081017127"/>
    <n v="510"/>
    <s v="JPM"/>
    <s v="JP Morgan"/>
    <s v="JPMorgan Core Bond Fund"/>
    <s v="JPMCB"/>
    <m/>
    <n v="31200.286124999999"/>
    <m/>
    <m/>
    <n v="3.4166666666666665"/>
    <n v="7.77"/>
    <s v="****"/>
    <m/>
    <s v="A"/>
    <m/>
    <m/>
    <n v="246"/>
    <x v="233"/>
    <n v="24655"/>
    <m/>
    <m/>
    <m/>
    <m/>
    <m/>
    <m/>
    <m/>
    <m/>
    <m/>
    <m/>
    <m/>
    <m/>
    <m/>
    <m/>
    <x v="9"/>
  </r>
  <r>
    <n v="247"/>
    <n v="5"/>
    <s v="F"/>
    <n v="51081012834"/>
    <n v="510"/>
    <s v="FID"/>
    <s v="Fidelity Investments Inc."/>
    <s v="Fidelity Capital &amp; Income Fund (FAGIX)"/>
    <s v="FCIF"/>
    <m/>
    <n v="77711.866666666669"/>
    <m/>
    <m/>
    <n v="4.583333333333333"/>
    <n v="4"/>
    <s v="***"/>
    <m/>
    <s v="A"/>
    <m/>
    <m/>
    <n v="247"/>
    <x v="234"/>
    <n v="65672"/>
    <m/>
    <m/>
    <m/>
    <m/>
    <m/>
    <m/>
    <m/>
    <m/>
    <m/>
    <m/>
    <m/>
    <m/>
    <m/>
    <m/>
    <x v="12"/>
  </r>
  <r>
    <n v="247"/>
    <n v="15"/>
    <s v="F"/>
    <n v="51081015042"/>
    <n v="510"/>
    <s v="SSG"/>
    <s v="State Street Global Advisors"/>
    <s v="State Street Global Equity Fund"/>
    <s v="SSGE"/>
    <m/>
    <n v="86543.545833333337"/>
    <m/>
    <m/>
    <n v="1.5833333333333333"/>
    <n v="10.210000000000001"/>
    <s v="****"/>
    <m/>
    <s v="A"/>
    <m/>
    <m/>
    <n v="247"/>
    <x v="234"/>
    <n v="74500"/>
    <m/>
    <m/>
    <m/>
    <m/>
    <m/>
    <m/>
    <m/>
    <m/>
    <m/>
    <m/>
    <m/>
    <m/>
    <m/>
    <m/>
    <x v="12"/>
  </r>
  <r>
    <n v="247"/>
    <n v="10"/>
    <s v="F"/>
    <n v="51081016677"/>
    <n v="510"/>
    <s v="PMC"/>
    <s v="PIMCO"/>
    <s v="PIMCO Global Multi-Asset A"/>
    <s v="PIMCOGMA"/>
    <m/>
    <n v="61637.072"/>
    <m/>
    <m/>
    <n v="2.5"/>
    <n v="1.92"/>
    <s v="**"/>
    <m/>
    <s v="A"/>
    <m/>
    <m/>
    <n v="247"/>
    <x v="234"/>
    <n v="58814"/>
    <m/>
    <m/>
    <m/>
    <m/>
    <m/>
    <m/>
    <m/>
    <m/>
    <m/>
    <m/>
    <m/>
    <m/>
    <m/>
    <m/>
    <x v="12"/>
  </r>
  <r>
    <n v="247"/>
    <n v="12"/>
    <s v="F"/>
    <n v="51081017204"/>
    <n v="510"/>
    <s v="CHS"/>
    <s v="Charles Schwab"/>
    <s v="Schwab Small-Cap Equity Fund"/>
    <s v="SSCE"/>
    <m/>
    <n v="4579.3275000000003"/>
    <m/>
    <m/>
    <n v="3.5"/>
    <n v="-11.7"/>
    <s v="*"/>
    <m/>
    <s v="A"/>
    <m/>
    <m/>
    <n v="247"/>
    <x v="234"/>
    <n v="7755"/>
    <m/>
    <m/>
    <m/>
    <m/>
    <m/>
    <m/>
    <m/>
    <m/>
    <m/>
    <m/>
    <m/>
    <m/>
    <m/>
    <m/>
    <x v="12"/>
  </r>
  <r>
    <n v="248"/>
    <n v="2"/>
    <s v="F"/>
    <n v="51081011037"/>
    <n v="510"/>
    <s v="VGF"/>
    <s v="Vanguard Group"/>
    <s v="Vanguard High Yield Corporate Fund Investor Shares (VWEHX)"/>
    <s v="VHYCFIS"/>
    <m/>
    <n v="58557.274799999999"/>
    <m/>
    <m/>
    <n v="3.0833333333333335"/>
    <n v="5.74"/>
    <s v="*****"/>
    <m/>
    <s v="D"/>
    <m/>
    <m/>
    <n v="248"/>
    <x v="235"/>
    <n v="49752"/>
    <m/>
    <m/>
    <m/>
    <m/>
    <m/>
    <m/>
    <m/>
    <m/>
    <m/>
    <m/>
    <m/>
    <m/>
    <m/>
    <m/>
    <x v="7"/>
  </r>
  <r>
    <n v="249"/>
    <n v="9"/>
    <s v="F"/>
    <n v="51081013600"/>
    <n v="510"/>
    <s v="JPM"/>
    <s v="JP Morgan"/>
    <s v="JPMorgan Core Bond Fund"/>
    <s v="JPMCB"/>
    <m/>
    <n v="8450.8451999999997"/>
    <m/>
    <m/>
    <n v="4.666666666666667"/>
    <n v="7.77"/>
    <s v="****"/>
    <m/>
    <s v="A"/>
    <m/>
    <m/>
    <n v="249"/>
    <x v="236"/>
    <n v="6202"/>
    <m/>
    <m/>
    <m/>
    <m/>
    <m/>
    <m/>
    <m/>
    <m/>
    <m/>
    <m/>
    <m/>
    <m/>
    <m/>
    <m/>
    <x v="14"/>
  </r>
  <r>
    <n v="249"/>
    <n v="3"/>
    <s v="F"/>
    <n v="51081013886"/>
    <n v="510"/>
    <s v="BRF"/>
    <s v="BlackRock Funds"/>
    <s v="BlackRock High Yield Bond Fund (BHYIX)"/>
    <s v="BRHYBF"/>
    <m/>
    <n v="79066.246666666673"/>
    <m/>
    <m/>
    <n v="0.83333333333333337"/>
    <n v="5.6"/>
    <s v="***"/>
    <m/>
    <s v="A"/>
    <m/>
    <m/>
    <n v="249"/>
    <x v="236"/>
    <n v="75541"/>
    <m/>
    <m/>
    <m/>
    <m/>
    <m/>
    <m/>
    <m/>
    <m/>
    <m/>
    <m/>
    <m/>
    <m/>
    <m/>
    <m/>
    <x v="14"/>
  </r>
  <r>
    <n v="249"/>
    <n v="11"/>
    <s v="F"/>
    <n v="51081012512"/>
    <n v="510"/>
    <s v="PMC"/>
    <s v="PIMCO"/>
    <s v="PIMCO Global Multi-Asset A"/>
    <s v="PIMCOGMA"/>
    <m/>
    <n v="53032.022400000002"/>
    <m/>
    <m/>
    <n v="2.1666666666666665"/>
    <n v="1.92"/>
    <s v="**"/>
    <m/>
    <s v="A"/>
    <m/>
    <m/>
    <n v="249"/>
    <x v="236"/>
    <n v="50914"/>
    <m/>
    <m/>
    <m/>
    <m/>
    <m/>
    <m/>
    <m/>
    <m/>
    <m/>
    <m/>
    <m/>
    <m/>
    <m/>
    <m/>
    <x v="14"/>
  </r>
  <r>
    <n v="249"/>
    <n v="6"/>
    <s v="F"/>
    <n v="51081012336"/>
    <n v="510"/>
    <s v="JPM"/>
    <s v="JP Morgan"/>
    <s v="JPMorgan Core Bond Fund"/>
    <s v="JPMCB"/>
    <m/>
    <n v="47868.850525000002"/>
    <m/>
    <m/>
    <n v="1.75"/>
    <n v="7.77"/>
    <s v="****"/>
    <m/>
    <s v="A"/>
    <m/>
    <m/>
    <n v="249"/>
    <x v="236"/>
    <n v="42139"/>
    <m/>
    <m/>
    <m/>
    <m/>
    <m/>
    <m/>
    <m/>
    <m/>
    <m/>
    <m/>
    <m/>
    <m/>
    <m/>
    <m/>
    <x v="14"/>
  </r>
  <r>
    <n v="250"/>
    <n v="12"/>
    <s v="F"/>
    <n v="51081013049"/>
    <n v="510"/>
    <s v="CHS"/>
    <s v="Charles Schwab"/>
    <s v="Schwab Small-Cap Equity Fund"/>
    <s v="SSCE"/>
    <m/>
    <n v="11917.466000000002"/>
    <m/>
    <m/>
    <n v="4.833333333333333"/>
    <n v="-11.7"/>
    <s v="*"/>
    <m/>
    <s v="A"/>
    <m/>
    <m/>
    <n v="250"/>
    <x v="237"/>
    <n v="27428"/>
    <m/>
    <m/>
    <m/>
    <m/>
    <m/>
    <m/>
    <m/>
    <m/>
    <m/>
    <m/>
    <m/>
    <m/>
    <m/>
    <m/>
    <x v="13"/>
  </r>
  <r>
    <n v="250"/>
    <n v="11"/>
    <s v="F"/>
    <n v="51081014216"/>
    <n v="510"/>
    <s v="PMC"/>
    <s v="PIMCO"/>
    <s v="PIMCO Global Multi-Asset A"/>
    <s v="PIMCOGMA"/>
    <m/>
    <n v="71545.823999999993"/>
    <m/>
    <m/>
    <n v="0.41666666666666669"/>
    <n v="1.92"/>
    <s v="**"/>
    <m/>
    <s v="A"/>
    <m/>
    <m/>
    <n v="250"/>
    <x v="237"/>
    <n v="70978"/>
    <m/>
    <m/>
    <m/>
    <m/>
    <m/>
    <m/>
    <m/>
    <m/>
    <m/>
    <m/>
    <m/>
    <m/>
    <m/>
    <m/>
    <x v="13"/>
  </r>
  <r>
    <n v="250"/>
    <n v="6"/>
    <s v="F"/>
    <n v="51081018633"/>
    <n v="510"/>
    <s v="JPM"/>
    <s v="JP Morgan"/>
    <s v="JPMorgan Core Bond Fund"/>
    <s v="JPMCB"/>
    <m/>
    <n v="66919.924799999993"/>
    <m/>
    <m/>
    <n v="2.6666666666666665"/>
    <n v="7.77"/>
    <s v="****"/>
    <m/>
    <s v="A"/>
    <m/>
    <m/>
    <n v="250"/>
    <x v="237"/>
    <n v="55434"/>
    <m/>
    <m/>
    <m/>
    <m/>
    <m/>
    <m/>
    <m/>
    <m/>
    <m/>
    <m/>
    <m/>
    <m/>
    <m/>
    <m/>
    <x v="13"/>
  </r>
  <r>
    <n v="250"/>
    <n v="3"/>
    <s v="F"/>
    <n v="51081010067"/>
    <n v="510"/>
    <s v="BRF"/>
    <s v="BlackRock Funds"/>
    <s v="BlackRock High Yield Bond Fund (BHYIX)"/>
    <s v="BRHYBF"/>
    <m/>
    <n v="24178.160666666667"/>
    <m/>
    <m/>
    <n v="3.9166666666666665"/>
    <n v="5.6"/>
    <s v="***"/>
    <m/>
    <s v="A"/>
    <m/>
    <m/>
    <n v="250"/>
    <x v="237"/>
    <n v="19829"/>
    <m/>
    <m/>
    <m/>
    <m/>
    <m/>
    <m/>
    <m/>
    <m/>
    <m/>
    <m/>
    <m/>
    <m/>
    <m/>
    <m/>
    <x v="13"/>
  </r>
  <r>
    <n v="251"/>
    <n v="8"/>
    <s v="F"/>
    <n v="51081012221"/>
    <n v="510"/>
    <s v="FID"/>
    <s v="Fidelity Investments Inc."/>
    <s v="Fidelity Capital &amp; Income Fund (FAGIX)"/>
    <s v="FCIF"/>
    <m/>
    <n v="21816.639999999999"/>
    <m/>
    <m/>
    <n v="1.3333333333333333"/>
    <n v="4"/>
    <s v="***"/>
    <m/>
    <s v="A"/>
    <m/>
    <m/>
    <n v="251"/>
    <x v="238"/>
    <n v="20712"/>
    <m/>
    <m/>
    <m/>
    <m/>
    <m/>
    <m/>
    <m/>
    <m/>
    <m/>
    <m/>
    <m/>
    <m/>
    <m/>
    <m/>
    <x v="10"/>
  </r>
  <r>
    <n v="251"/>
    <n v="14"/>
    <s v="F"/>
    <n v="51081016215"/>
    <n v="510"/>
    <s v="SSG"/>
    <s v="State Street Global Advisors"/>
    <s v="State Street Global Equity Fund"/>
    <s v="SSGE"/>
    <m/>
    <n v="53808.19741666667"/>
    <m/>
    <m/>
    <n v="0.83333333333333337"/>
    <n v="10.210000000000001"/>
    <s v="****"/>
    <m/>
    <s v="A"/>
    <m/>
    <m/>
    <n v="251"/>
    <x v="238"/>
    <n v="49589"/>
    <m/>
    <m/>
    <m/>
    <m/>
    <m/>
    <m/>
    <m/>
    <m/>
    <m/>
    <m/>
    <m/>
    <m/>
    <m/>
    <m/>
    <x v="10"/>
  </r>
  <r>
    <n v="251"/>
    <n v="10"/>
    <s v="F"/>
    <n v="51081012710"/>
    <n v="510"/>
    <s v="PMC"/>
    <s v="PIMCO"/>
    <s v="PIMCO Global Multi-Asset A"/>
    <s v="PIMCOGMA"/>
    <m/>
    <n v="6810.5343999999996"/>
    <m/>
    <m/>
    <n v="0.25"/>
    <n v="1.92"/>
    <s v="**"/>
    <m/>
    <s v="A"/>
    <m/>
    <m/>
    <n v="251"/>
    <x v="238"/>
    <n v="6778"/>
    <m/>
    <m/>
    <m/>
    <m/>
    <m/>
    <m/>
    <m/>
    <m/>
    <m/>
    <m/>
    <m/>
    <m/>
    <m/>
    <m/>
    <x v="10"/>
  </r>
  <r>
    <n v="252"/>
    <n v="8"/>
    <s v="F"/>
    <n v="51081017187"/>
    <n v="510"/>
    <s v="FID"/>
    <s v="Fidelity Investments Inc."/>
    <s v="Fidelity Capital &amp; Income Fund (FAGIX)"/>
    <s v="FCIF"/>
    <m/>
    <n v="68974.44"/>
    <m/>
    <m/>
    <n v="0.5"/>
    <n v="4"/>
    <s v="***"/>
    <m/>
    <s v="A"/>
    <m/>
    <m/>
    <n v="252"/>
    <x v="239"/>
    <n v="67622"/>
    <m/>
    <m/>
    <m/>
    <m/>
    <m/>
    <m/>
    <m/>
    <m/>
    <m/>
    <m/>
    <m/>
    <m/>
    <m/>
    <m/>
    <x v="5"/>
  </r>
  <r>
    <n v="252"/>
    <n v="15"/>
    <s v="F"/>
    <n v="51081010431"/>
    <n v="510"/>
    <s v="SSG"/>
    <s v="State Street Global Advisors"/>
    <s v="State Street Global Equity Fund"/>
    <s v="SSGE"/>
    <m/>
    <n v="56859.674666666666"/>
    <m/>
    <m/>
    <n v="2.3333333333333335"/>
    <n v="10.210000000000001"/>
    <s v="****"/>
    <m/>
    <s v="A"/>
    <m/>
    <m/>
    <n v="252"/>
    <x v="239"/>
    <n v="45920"/>
    <m/>
    <m/>
    <m/>
    <m/>
    <m/>
    <m/>
    <m/>
    <m/>
    <m/>
    <m/>
    <m/>
    <m/>
    <m/>
    <m/>
    <x v="5"/>
  </r>
  <r>
    <n v="252"/>
    <n v="10"/>
    <s v="F"/>
    <n v="51081015540"/>
    <n v="510"/>
    <s v="PMC"/>
    <s v="PIMCO"/>
    <s v="PIMCO Global Multi-Asset A"/>
    <s v="PIMCOGMA"/>
    <m/>
    <n v="83826.304000000004"/>
    <m/>
    <m/>
    <n v="2.5833333333333335"/>
    <n v="1.92"/>
    <s v="**"/>
    <m/>
    <s v="A"/>
    <m/>
    <m/>
    <n v="252"/>
    <x v="239"/>
    <n v="79865"/>
    <m/>
    <m/>
    <m/>
    <m/>
    <m/>
    <m/>
    <m/>
    <m/>
    <m/>
    <m/>
    <m/>
    <m/>
    <m/>
    <m/>
    <x v="5"/>
  </r>
  <r>
    <n v="252"/>
    <n v="9"/>
    <s v="F"/>
    <n v="51081018219"/>
    <n v="510"/>
    <s v="JPM"/>
    <s v="JP Morgan"/>
    <s v="JPMorgan Core Bond Fund"/>
    <s v="JPMCB"/>
    <m/>
    <n v="23502.991150000002"/>
    <m/>
    <m/>
    <n v="2.5833333333333335"/>
    <n v="7.77"/>
    <s v="****"/>
    <m/>
    <s v="A"/>
    <m/>
    <m/>
    <n v="252"/>
    <x v="239"/>
    <n v="19574"/>
    <m/>
    <m/>
    <m/>
    <m/>
    <m/>
    <m/>
    <m/>
    <m/>
    <m/>
    <m/>
    <m/>
    <m/>
    <m/>
    <m/>
    <x v="5"/>
  </r>
  <r>
    <n v="253"/>
    <n v="15"/>
    <s v="F"/>
    <n v="51081012999"/>
    <n v="510"/>
    <s v="SSG"/>
    <s v="State Street Global Advisors"/>
    <s v="State Street Global Equity Fund"/>
    <s v="SSGE"/>
    <m/>
    <n v="21649.088241666668"/>
    <m/>
    <m/>
    <n v="1.0833333333333333"/>
    <n v="10.210000000000001"/>
    <s v="****"/>
    <m/>
    <s v="A"/>
    <m/>
    <m/>
    <n v="253"/>
    <x v="240"/>
    <n v="19493"/>
    <m/>
    <m/>
    <m/>
    <m/>
    <m/>
    <m/>
    <m/>
    <m/>
    <m/>
    <m/>
    <m/>
    <m/>
    <m/>
    <m/>
    <x v="8"/>
  </r>
  <r>
    <n v="253"/>
    <n v="10"/>
    <s v="F"/>
    <n v="51081012417"/>
    <n v="510"/>
    <s v="PMC"/>
    <s v="PIMCO"/>
    <s v="PIMCO Global Multi-Asset A"/>
    <s v="PIMCOGMA"/>
    <m/>
    <n v="25843.4208"/>
    <m/>
    <m/>
    <n v="3.0833333333333335"/>
    <n v="1.92"/>
    <s v="**"/>
    <m/>
    <s v="A"/>
    <m/>
    <m/>
    <n v="253"/>
    <x v="240"/>
    <n v="24399"/>
    <m/>
    <m/>
    <m/>
    <m/>
    <m/>
    <m/>
    <m/>
    <m/>
    <m/>
    <m/>
    <m/>
    <m/>
    <m/>
    <m/>
    <x v="8"/>
  </r>
  <r>
    <n v="254"/>
    <n v="11"/>
    <s v="F"/>
    <n v="51081019211"/>
    <n v="510"/>
    <s v="PMC"/>
    <s v="PIMCO"/>
    <s v="PIMCO Global Multi-Asset A"/>
    <s v="PIMCOGMA"/>
    <m/>
    <n v="42934.819199999998"/>
    <m/>
    <m/>
    <n v="1"/>
    <n v="1.92"/>
    <s v="**"/>
    <m/>
    <s v="A"/>
    <m/>
    <m/>
    <n v="254"/>
    <x v="241"/>
    <n v="42126"/>
    <m/>
    <m/>
    <m/>
    <m/>
    <m/>
    <m/>
    <m/>
    <m/>
    <m/>
    <m/>
    <m/>
    <m/>
    <m/>
    <m/>
    <x v="11"/>
  </r>
  <r>
    <n v="255"/>
    <n v="15"/>
    <s v="F"/>
    <n v="51081018217"/>
    <n v="510"/>
    <s v="SSG"/>
    <s v="State Street Global Advisors"/>
    <s v="State Street Global Equity Fund"/>
    <s v="SSGE"/>
    <m/>
    <n v="59097.585825000002"/>
    <m/>
    <m/>
    <n v="1.75"/>
    <n v="10.210000000000001"/>
    <s v="****"/>
    <m/>
    <s v="A"/>
    <m/>
    <m/>
    <n v="255"/>
    <x v="242"/>
    <n v="50139"/>
    <m/>
    <m/>
    <m/>
    <m/>
    <m/>
    <m/>
    <m/>
    <m/>
    <m/>
    <m/>
    <m/>
    <m/>
    <m/>
    <m/>
    <x v="9"/>
  </r>
  <r>
    <n v="255"/>
    <n v="12"/>
    <s v="F"/>
    <n v="51081011118"/>
    <n v="510"/>
    <s v="CHS"/>
    <s v="Charles Schwab"/>
    <s v="Schwab Small-Cap Equity Fund"/>
    <s v="SSCE"/>
    <m/>
    <n v="52561.258750000001"/>
    <m/>
    <m/>
    <n v="0.25"/>
    <n v="-11.7"/>
    <s v="*"/>
    <m/>
    <s v="A"/>
    <m/>
    <m/>
    <n v="255"/>
    <x v="242"/>
    <n v="54145"/>
    <m/>
    <m/>
    <m/>
    <m/>
    <m/>
    <m/>
    <m/>
    <m/>
    <m/>
    <m/>
    <m/>
    <m/>
    <m/>
    <m/>
    <x v="9"/>
  </r>
  <r>
    <n v="257"/>
    <n v="16"/>
    <s v="F"/>
    <n v="51081011041"/>
    <n v="510"/>
    <s v="AMF"/>
    <s v="American Funds"/>
    <s v="American Funds Tax-Advtg Gr &amp; Inc"/>
    <s v="AFTAG"/>
    <m/>
    <n v="10576.222666666667"/>
    <m/>
    <m/>
    <n v="1.6666666666666667"/>
    <n v="3.61"/>
    <s v="**"/>
    <m/>
    <s v="A"/>
    <m/>
    <m/>
    <n v="257"/>
    <x v="243"/>
    <n v="9976"/>
    <m/>
    <m/>
    <m/>
    <m/>
    <m/>
    <m/>
    <m/>
    <m/>
    <m/>
    <m/>
    <m/>
    <m/>
    <m/>
    <m/>
    <x v="10"/>
  </r>
  <r>
    <n v="257"/>
    <n v="14"/>
    <s v="F"/>
    <n v="51081014051"/>
    <n v="510"/>
    <s v="SSG"/>
    <s v="State Street Global Advisors"/>
    <s v="State Street Global Equity Fund"/>
    <s v="SSGE"/>
    <m/>
    <n v="18539.423733333333"/>
    <m/>
    <m/>
    <n v="1.3333333333333333"/>
    <n v="10.210000000000001"/>
    <s v="****"/>
    <m/>
    <s v="A"/>
    <m/>
    <m/>
    <n v="257"/>
    <x v="243"/>
    <n v="16318"/>
    <m/>
    <m/>
    <m/>
    <m/>
    <m/>
    <m/>
    <m/>
    <m/>
    <m/>
    <m/>
    <m/>
    <m/>
    <m/>
    <m/>
    <x v="10"/>
  </r>
  <r>
    <n v="258"/>
    <n v="14"/>
    <s v="F"/>
    <n v="51081012284"/>
    <n v="510"/>
    <s v="SSG"/>
    <s v="State Street Global Advisors"/>
    <s v="State Street Global Equity Fund"/>
    <s v="SSGE"/>
    <m/>
    <n v="10784.702500000001"/>
    <m/>
    <m/>
    <n v="4.166666666666667"/>
    <n v="10.210000000000001"/>
    <s v="****"/>
    <m/>
    <s v="A"/>
    <m/>
    <m/>
    <n v="258"/>
    <x v="244"/>
    <n v="7566"/>
    <m/>
    <m/>
    <m/>
    <m/>
    <m/>
    <m/>
    <m/>
    <m/>
    <m/>
    <m/>
    <m/>
    <m/>
    <m/>
    <m/>
    <x v="11"/>
  </r>
  <r>
    <n v="258"/>
    <n v="5"/>
    <s v="F"/>
    <n v="51081013539"/>
    <n v="510"/>
    <s v="FID"/>
    <s v="Fidelity Investments Inc."/>
    <s v="Fidelity Capital &amp; Income Fund (FAGIX)"/>
    <s v="FCIF"/>
    <m/>
    <n v="79769.023333333331"/>
    <m/>
    <m/>
    <n v="3.0833333333333335"/>
    <n v="4"/>
    <s v="***"/>
    <m/>
    <s v="A"/>
    <m/>
    <m/>
    <n v="258"/>
    <x v="244"/>
    <n v="71011"/>
    <m/>
    <m/>
    <m/>
    <m/>
    <m/>
    <m/>
    <m/>
    <m/>
    <m/>
    <m/>
    <m/>
    <m/>
    <m/>
    <m/>
    <x v="11"/>
  </r>
  <r>
    <n v="259"/>
    <n v="3"/>
    <s v="F"/>
    <n v="51081015982"/>
    <n v="510"/>
    <s v="BRF"/>
    <s v="BlackRock Funds"/>
    <s v="BlackRock High Yield Bond Fund (BHYIX)"/>
    <s v="BRHYBF"/>
    <m/>
    <n v="26953.736000000001"/>
    <m/>
    <m/>
    <n v="4.25"/>
    <n v="5.6"/>
    <s v="***"/>
    <m/>
    <s v="A"/>
    <m/>
    <m/>
    <n v="259"/>
    <x v="245"/>
    <n v="21772"/>
    <m/>
    <m/>
    <m/>
    <m/>
    <m/>
    <m/>
    <m/>
    <m/>
    <m/>
    <m/>
    <m/>
    <m/>
    <m/>
    <m/>
    <x v="13"/>
  </r>
  <r>
    <n v="259"/>
    <n v="6"/>
    <s v="F"/>
    <n v="51081017629"/>
    <n v="510"/>
    <s v="JPM"/>
    <s v="JP Morgan"/>
    <s v="JPMorgan Core Bond Fund"/>
    <s v="JPMCB"/>
    <m/>
    <n v="15826.392"/>
    <m/>
    <m/>
    <n v="2.6666666666666665"/>
    <n v="7.77"/>
    <s v="****"/>
    <m/>
    <s v="A"/>
    <m/>
    <m/>
    <n v="259"/>
    <x v="245"/>
    <n v="13110"/>
    <m/>
    <m/>
    <m/>
    <m/>
    <m/>
    <m/>
    <m/>
    <m/>
    <m/>
    <m/>
    <m/>
    <m/>
    <m/>
    <m/>
    <x v="13"/>
  </r>
  <r>
    <n v="259"/>
    <n v="15"/>
    <s v="F"/>
    <n v="51081019729"/>
    <n v="510"/>
    <s v="SSG"/>
    <s v="State Street Global Advisors"/>
    <s v="State Street Global Equity Fund"/>
    <s v="SSGE"/>
    <m/>
    <n v="107245.20898333334"/>
    <m/>
    <m/>
    <n v="4.916666666666667"/>
    <n v="10.210000000000001"/>
    <s v="****"/>
    <m/>
    <s v="A"/>
    <m/>
    <m/>
    <n v="259"/>
    <x v="245"/>
    <n v="71402"/>
    <m/>
    <m/>
    <m/>
    <m/>
    <m/>
    <m/>
    <m/>
    <m/>
    <m/>
    <m/>
    <m/>
    <m/>
    <m/>
    <m/>
    <x v="13"/>
  </r>
  <r>
    <n v="260"/>
    <n v="2"/>
    <s v="F"/>
    <n v="51081019003"/>
    <n v="510"/>
    <s v="VGF"/>
    <s v="Vanguard Group"/>
    <s v="Vanguard High Yield Corporate Fund Investor Shares (VWEHX)"/>
    <s v="VHYCFIS"/>
    <m/>
    <n v="71376.883549999999"/>
    <m/>
    <m/>
    <n v="0.91666666666666663"/>
    <n v="5.74"/>
    <s v="*****"/>
    <m/>
    <s v="A"/>
    <m/>
    <m/>
    <n v="260"/>
    <x v="246"/>
    <n v="67809"/>
    <m/>
    <m/>
    <m/>
    <m/>
    <m/>
    <m/>
    <m/>
    <m/>
    <m/>
    <m/>
    <m/>
    <m/>
    <m/>
    <m/>
    <x v="9"/>
  </r>
  <r>
    <n v="261"/>
    <n v="14"/>
    <s v="F"/>
    <n v="51081018023"/>
    <n v="510"/>
    <s v="SSG"/>
    <s v="State Street Global Advisors"/>
    <s v="State Street Global Equity Fund"/>
    <s v="SSGE"/>
    <m/>
    <n v="55058.756566666663"/>
    <m/>
    <m/>
    <n v="4.833333333333333"/>
    <n v="10.210000000000001"/>
    <s v="****"/>
    <m/>
    <s v="A"/>
    <m/>
    <m/>
    <n v="261"/>
    <x v="247"/>
    <n v="36866"/>
    <m/>
    <m/>
    <m/>
    <m/>
    <m/>
    <m/>
    <m/>
    <m/>
    <m/>
    <m/>
    <m/>
    <m/>
    <m/>
    <m/>
    <x v="10"/>
  </r>
  <r>
    <n v="261"/>
    <n v="4"/>
    <s v="F"/>
    <n v="51081019664"/>
    <n v="510"/>
    <s v="VGF"/>
    <s v="Vanguard Group"/>
    <s v="Vanguard High Yield Corporate Fund Investor Shares (VWEHX)"/>
    <s v="VHYCFIS"/>
    <m/>
    <n v="74757.019499999995"/>
    <m/>
    <m/>
    <n v="1.1666666666666667"/>
    <n v="5.74"/>
    <s v="*****"/>
    <m/>
    <s v="A"/>
    <m/>
    <m/>
    <n v="261"/>
    <x v="247"/>
    <n v="70065"/>
    <m/>
    <m/>
    <m/>
    <m/>
    <m/>
    <m/>
    <m/>
    <m/>
    <m/>
    <m/>
    <m/>
    <m/>
    <m/>
    <m/>
    <x v="10"/>
  </r>
  <r>
    <n v="261"/>
    <n v="11"/>
    <s v="F"/>
    <n v="51081013841"/>
    <n v="510"/>
    <s v="PMC"/>
    <s v="PIMCO"/>
    <s v="PIMCO Global Multi-Asset A"/>
    <s v="PIMCOGMA"/>
    <m/>
    <n v="83517.388800000001"/>
    <m/>
    <m/>
    <n v="3.25"/>
    <n v="1.92"/>
    <s v="**"/>
    <m/>
    <s v="A"/>
    <m/>
    <m/>
    <n v="261"/>
    <x v="247"/>
    <n v="78612"/>
    <m/>
    <m/>
    <m/>
    <m/>
    <m/>
    <m/>
    <m/>
    <m/>
    <m/>
    <m/>
    <m/>
    <m/>
    <m/>
    <m/>
    <x v="10"/>
  </r>
  <r>
    <n v="262"/>
    <n v="11"/>
    <s v="F"/>
    <n v="51081014389"/>
    <n v="510"/>
    <s v="PMC"/>
    <s v="PIMCO"/>
    <s v="PIMCO Global Multi-Asset A"/>
    <s v="PIMCOGMA"/>
    <m/>
    <n v="42044.2"/>
    <m/>
    <m/>
    <n v="2.8333333333333335"/>
    <n v="1.92"/>
    <s v="**"/>
    <m/>
    <s v="I"/>
    <m/>
    <m/>
    <n v="262"/>
    <x v="248"/>
    <n v="39875"/>
    <m/>
    <m/>
    <m/>
    <m/>
    <m/>
    <m/>
    <m/>
    <m/>
    <m/>
    <m/>
    <m/>
    <m/>
    <m/>
    <m/>
    <x v="0"/>
  </r>
  <r>
    <n v="262"/>
    <n v="7"/>
    <s v="F"/>
    <n v="51081016275"/>
    <n v="510"/>
    <s v="PMC"/>
    <s v="PIMCO"/>
    <s v="PIMCO Global Multi-Asset A"/>
    <s v="PIMCOGMA"/>
    <m/>
    <n v="41867.179199999999"/>
    <m/>
    <m/>
    <n v="3.8333333333333335"/>
    <n v="1.92"/>
    <s v="**"/>
    <m/>
    <s v="I"/>
    <m/>
    <m/>
    <n v="262"/>
    <x v="248"/>
    <n v="38997"/>
    <m/>
    <m/>
    <m/>
    <m/>
    <m/>
    <m/>
    <m/>
    <m/>
    <m/>
    <m/>
    <m/>
    <m/>
    <m/>
    <m/>
    <x v="0"/>
  </r>
  <r>
    <n v="263"/>
    <n v="8"/>
    <s v="F"/>
    <n v="51081015180"/>
    <n v="510"/>
    <s v="FID"/>
    <s v="Fidelity Investments Inc."/>
    <s v="Fidelity Capital &amp; Income Fund (FAGIX)"/>
    <s v="FCIF"/>
    <m/>
    <n v="4584.8999999999996"/>
    <m/>
    <m/>
    <n v="0.83333333333333337"/>
    <n v="4"/>
    <s v="***"/>
    <m/>
    <s v="A"/>
    <m/>
    <m/>
    <n v="263"/>
    <x v="249"/>
    <n v="4437"/>
    <m/>
    <m/>
    <m/>
    <m/>
    <m/>
    <m/>
    <m/>
    <m/>
    <m/>
    <m/>
    <m/>
    <m/>
    <m/>
    <m/>
    <x v="6"/>
  </r>
  <r>
    <n v="263"/>
    <n v="3"/>
    <s v="F"/>
    <n v="51081015637"/>
    <n v="510"/>
    <s v="BRF"/>
    <s v="BlackRock Funds"/>
    <s v="BlackRock High Yield Bond Fund (BHYIX)"/>
    <s v="BRHYBF"/>
    <m/>
    <n v="26040.02"/>
    <m/>
    <m/>
    <n v="0.83333333333333337"/>
    <n v="5.6"/>
    <s v="***"/>
    <m/>
    <s v="A"/>
    <m/>
    <m/>
    <n v="263"/>
    <x v="249"/>
    <n v="24879"/>
    <m/>
    <m/>
    <m/>
    <m/>
    <m/>
    <m/>
    <m/>
    <m/>
    <m/>
    <m/>
    <m/>
    <m/>
    <m/>
    <m/>
    <x v="6"/>
  </r>
  <r>
    <n v="264"/>
    <n v="16"/>
    <s v="F"/>
    <n v="51081016594"/>
    <n v="510"/>
    <s v="AMF"/>
    <s v="American Funds"/>
    <s v="American Funds Tax-Advtg Gr &amp; Inc"/>
    <s v="AFTAG"/>
    <m/>
    <n v="3398.591175"/>
    <m/>
    <m/>
    <n v="0.75"/>
    <n v="3.61"/>
    <s v="**"/>
    <m/>
    <s v="A"/>
    <m/>
    <m/>
    <n v="264"/>
    <x v="250"/>
    <n v="3309"/>
    <m/>
    <m/>
    <m/>
    <m/>
    <m/>
    <m/>
    <m/>
    <m/>
    <m/>
    <m/>
    <m/>
    <m/>
    <m/>
    <m/>
    <x v="4"/>
  </r>
  <r>
    <n v="264"/>
    <n v="3"/>
    <s v="F"/>
    <n v="51081019851"/>
    <n v="510"/>
    <s v="BRF"/>
    <s v="BlackRock Funds"/>
    <s v="BlackRock High Yield Bond Fund (BHYIX)"/>
    <s v="BRHYBF"/>
    <m/>
    <n v="70231.932000000001"/>
    <m/>
    <m/>
    <n v="0.5"/>
    <n v="5.6"/>
    <s v="***"/>
    <m/>
    <s v="A"/>
    <m/>
    <m/>
    <n v="264"/>
    <x v="250"/>
    <n v="68319"/>
    <m/>
    <m/>
    <m/>
    <m/>
    <m/>
    <m/>
    <m/>
    <m/>
    <m/>
    <m/>
    <m/>
    <m/>
    <m/>
    <m/>
    <x v="4"/>
  </r>
  <r>
    <n v="264"/>
    <n v="15"/>
    <s v="F"/>
    <n v="51081010772"/>
    <n v="510"/>
    <s v="SSG"/>
    <s v="State Street Global Advisors"/>
    <s v="State Street Global Equity Fund"/>
    <s v="SSGE"/>
    <m/>
    <n v="89561.615625000006"/>
    <m/>
    <m/>
    <n v="1.25"/>
    <n v="10.210000000000001"/>
    <s v="****"/>
    <m/>
    <s v="A"/>
    <m/>
    <m/>
    <n v="264"/>
    <x v="250"/>
    <n v="79425"/>
    <m/>
    <m/>
    <m/>
    <m/>
    <m/>
    <m/>
    <m/>
    <m/>
    <m/>
    <m/>
    <m/>
    <m/>
    <m/>
    <m/>
    <x v="4"/>
  </r>
  <r>
    <n v="264"/>
    <n v="16"/>
    <s v="F"/>
    <n v="51081010860"/>
    <n v="510"/>
    <s v="AMF"/>
    <s v="American Funds"/>
    <s v="American Funds Tax-Advtg Gr &amp; Inc"/>
    <s v="AFTAG"/>
    <m/>
    <n v="2554.335525"/>
    <m/>
    <m/>
    <n v="0.75"/>
    <n v="3.61"/>
    <s v="**"/>
    <m/>
    <s v="A"/>
    <m/>
    <m/>
    <n v="264"/>
    <x v="250"/>
    <n v="2487"/>
    <m/>
    <m/>
    <m/>
    <m/>
    <m/>
    <m/>
    <m/>
    <m/>
    <m/>
    <m/>
    <m/>
    <m/>
    <m/>
    <m/>
    <x v="4"/>
  </r>
  <r>
    <n v="264"/>
    <n v="15"/>
    <s v="F"/>
    <n v="51081010637"/>
    <n v="510"/>
    <s v="SSG"/>
    <s v="State Street Global Advisors"/>
    <s v="State Street Global Equity Fund"/>
    <s v="SSGE"/>
    <m/>
    <n v="41535.551866666669"/>
    <m/>
    <m/>
    <n v="2.8333333333333335"/>
    <n v="10.210000000000001"/>
    <s v="****"/>
    <m/>
    <s v="A"/>
    <m/>
    <m/>
    <n v="264"/>
    <x v="250"/>
    <n v="32216"/>
    <m/>
    <m/>
    <m/>
    <m/>
    <m/>
    <m/>
    <m/>
    <m/>
    <m/>
    <m/>
    <m/>
    <m/>
    <m/>
    <m/>
    <x v="4"/>
  </r>
  <r>
    <n v="265"/>
    <n v="4"/>
    <s v="F"/>
    <n v="51081011202"/>
    <n v="510"/>
    <s v="VGF"/>
    <s v="Vanguard Group"/>
    <s v="Vanguard High Yield Corporate Fund Investor Shares (VWEHX)"/>
    <s v="VHYCFIS"/>
    <m/>
    <n v="58697.313183333332"/>
    <m/>
    <m/>
    <n v="1.0833333333333333"/>
    <n v="5.74"/>
    <s v="*****"/>
    <m/>
    <s v="A"/>
    <m/>
    <m/>
    <n v="265"/>
    <x v="251"/>
    <n v="55261"/>
    <m/>
    <m/>
    <m/>
    <m/>
    <m/>
    <m/>
    <m/>
    <m/>
    <m/>
    <m/>
    <m/>
    <m/>
    <m/>
    <m/>
    <x v="2"/>
  </r>
  <r>
    <n v="265"/>
    <n v="6"/>
    <s v="F"/>
    <n v="51081013170"/>
    <n v="510"/>
    <s v="JPM"/>
    <s v="JP Morgan"/>
    <s v="JPMorgan Core Bond Fund"/>
    <s v="JPMCB"/>
    <m/>
    <n v="56905.5311"/>
    <m/>
    <m/>
    <n v="3.8333333333333335"/>
    <n v="7.77"/>
    <s v="****"/>
    <m/>
    <s v="A"/>
    <m/>
    <m/>
    <n v="265"/>
    <x v="251"/>
    <n v="43846"/>
    <m/>
    <m/>
    <m/>
    <m/>
    <m/>
    <m/>
    <m/>
    <m/>
    <m/>
    <m/>
    <m/>
    <m/>
    <m/>
    <m/>
    <x v="2"/>
  </r>
  <r>
    <n v="265"/>
    <n v="13"/>
    <s v="F"/>
    <n v="51081018772"/>
    <n v="510"/>
    <s v="SSG"/>
    <s v="State Street Global Advisors"/>
    <s v="State Street Global Equity Fund"/>
    <s v="SSGE"/>
    <m/>
    <n v="89868.075375"/>
    <m/>
    <m/>
    <n v="1.75"/>
    <n v="10.210000000000001"/>
    <s v="****"/>
    <m/>
    <s v="A"/>
    <m/>
    <m/>
    <n v="265"/>
    <x v="251"/>
    <n v="76245"/>
    <m/>
    <m/>
    <m/>
    <m/>
    <m/>
    <m/>
    <m/>
    <m/>
    <m/>
    <m/>
    <m/>
    <m/>
    <m/>
    <m/>
    <x v="2"/>
  </r>
  <r>
    <n v="265"/>
    <n v="3"/>
    <s v="F"/>
    <n v="51081013027"/>
    <n v="510"/>
    <s v="BRF"/>
    <s v="BlackRock Funds"/>
    <s v="BlackRock High Yield Bond Fund (BHYIX)"/>
    <s v="BRHYBF"/>
    <m/>
    <n v="64772.966666666667"/>
    <m/>
    <m/>
    <n v="0.83333333333333337"/>
    <n v="5.6"/>
    <s v="***"/>
    <m/>
    <s v="A"/>
    <m/>
    <m/>
    <n v="265"/>
    <x v="251"/>
    <n v="61885"/>
    <m/>
    <m/>
    <m/>
    <m/>
    <m/>
    <m/>
    <m/>
    <m/>
    <m/>
    <m/>
    <m/>
    <m/>
    <m/>
    <m/>
    <x v="2"/>
  </r>
  <r>
    <n v="265"/>
    <n v="11"/>
    <s v="F"/>
    <n v="51081019439"/>
    <n v="510"/>
    <s v="PMC"/>
    <s v="PIMCO"/>
    <s v="PIMCO Global Multi-Asset A"/>
    <s v="PIMCOGMA"/>
    <m/>
    <n v="70143.584000000003"/>
    <m/>
    <m/>
    <n v="1.5"/>
    <n v="1.92"/>
    <s v="**"/>
    <m/>
    <s v="A"/>
    <m/>
    <m/>
    <n v="265"/>
    <x v="251"/>
    <n v="68180"/>
    <m/>
    <m/>
    <m/>
    <m/>
    <m/>
    <m/>
    <m/>
    <m/>
    <m/>
    <m/>
    <m/>
    <m/>
    <m/>
    <m/>
    <x v="2"/>
  </r>
  <r>
    <n v="266"/>
    <n v="7"/>
    <s v="F"/>
    <n v="51081010890"/>
    <n v="510"/>
    <s v="PMC"/>
    <s v="PIMCO"/>
    <s v="PIMCO Global Multi-Asset A"/>
    <s v="PIMCOGMA"/>
    <m/>
    <n v="76045.792000000001"/>
    <m/>
    <m/>
    <n v="1.8333333333333333"/>
    <n v="1.92"/>
    <s v="**"/>
    <m/>
    <s v="C"/>
    <m/>
    <m/>
    <n v="266"/>
    <x v="252"/>
    <n v="73460"/>
    <m/>
    <m/>
    <m/>
    <m/>
    <m/>
    <m/>
    <m/>
    <m/>
    <m/>
    <m/>
    <m/>
    <m/>
    <m/>
    <m/>
    <x v="8"/>
  </r>
  <r>
    <n v="267"/>
    <n v="4"/>
    <s v="F"/>
    <n v="51081017833"/>
    <n v="510"/>
    <s v="VGF"/>
    <s v="Vanguard Group"/>
    <s v="Vanguard High Yield Corporate Fund Investor Shares (VWEHX)"/>
    <s v="VHYCFIS"/>
    <m/>
    <n v="35741.636599999998"/>
    <m/>
    <m/>
    <n v="0.25"/>
    <n v="5.74"/>
    <s v="*****"/>
    <m/>
    <s v="A"/>
    <m/>
    <m/>
    <n v="267"/>
    <x v="253"/>
    <n v="35236"/>
    <m/>
    <m/>
    <m/>
    <m/>
    <m/>
    <m/>
    <m/>
    <m/>
    <m/>
    <m/>
    <m/>
    <m/>
    <m/>
    <m/>
    <x v="8"/>
  </r>
  <r>
    <n v="267"/>
    <n v="1"/>
    <s v="F"/>
    <n v="51081015546"/>
    <n v="510"/>
    <s v="BRF"/>
    <s v="BlackRock Funds"/>
    <s v="BlackRock High Yield Bond Fund (BHYIX)"/>
    <s v="BRHYBF"/>
    <m/>
    <n v="24154.616666666665"/>
    <m/>
    <m/>
    <n v="2.0833333333333335"/>
    <n v="5.6"/>
    <s v="***"/>
    <m/>
    <s v="A"/>
    <m/>
    <m/>
    <n v="267"/>
    <x v="253"/>
    <n v="21631"/>
    <m/>
    <m/>
    <m/>
    <m/>
    <m/>
    <m/>
    <m/>
    <m/>
    <m/>
    <m/>
    <m/>
    <m/>
    <m/>
    <m/>
    <x v="8"/>
  </r>
  <r>
    <n v="267"/>
    <n v="2"/>
    <s v="F"/>
    <n v="51081014297"/>
    <n v="510"/>
    <s v="VGF"/>
    <s v="Vanguard Group"/>
    <s v="Vanguard High Yield Corporate Fund Investor Shares (VWEHX)"/>
    <s v="VHYCFIS"/>
    <m/>
    <n v="45474.381416666663"/>
    <m/>
    <m/>
    <n v="2.9166666666666665"/>
    <n v="5.74"/>
    <s v="*****"/>
    <m/>
    <s v="A"/>
    <m/>
    <m/>
    <n v="267"/>
    <x v="253"/>
    <n v="38953"/>
    <m/>
    <m/>
    <m/>
    <m/>
    <m/>
    <m/>
    <m/>
    <m/>
    <m/>
    <m/>
    <m/>
    <m/>
    <m/>
    <m/>
    <x v="8"/>
  </r>
  <r>
    <n v="268"/>
    <n v="13"/>
    <s v="F"/>
    <n v="51081012117"/>
    <n v="510"/>
    <s v="SSG"/>
    <s v="State Street Global Advisors"/>
    <s v="State Street Global Equity Fund"/>
    <s v="SSGE"/>
    <m/>
    <n v="25117.564249999999"/>
    <m/>
    <m/>
    <n v="1.75"/>
    <n v="10.210000000000001"/>
    <s v="****"/>
    <m/>
    <s v="A"/>
    <m/>
    <m/>
    <n v="268"/>
    <x v="254"/>
    <n v="21310"/>
    <m/>
    <m/>
    <m/>
    <m/>
    <m/>
    <m/>
    <m/>
    <m/>
    <m/>
    <m/>
    <m/>
    <m/>
    <m/>
    <m/>
    <x v="4"/>
  </r>
  <r>
    <n v="268"/>
    <n v="7"/>
    <s v="F"/>
    <n v="51081019168"/>
    <n v="510"/>
    <s v="PMC"/>
    <s v="PIMCO"/>
    <s v="PIMCO Global Multi-Asset A"/>
    <s v="PIMCOGMA"/>
    <m/>
    <n v="14260.3392"/>
    <m/>
    <m/>
    <n v="2.4166666666666665"/>
    <n v="1.92"/>
    <s v="**"/>
    <m/>
    <s v="A"/>
    <m/>
    <m/>
    <n v="268"/>
    <x v="254"/>
    <n v="13628"/>
    <m/>
    <m/>
    <m/>
    <m/>
    <m/>
    <m/>
    <m/>
    <m/>
    <m/>
    <m/>
    <m/>
    <m/>
    <m/>
    <m/>
    <x v="4"/>
  </r>
  <r>
    <n v="268"/>
    <n v="2"/>
    <s v="F"/>
    <n v="51081010096"/>
    <n v="510"/>
    <s v="VGF"/>
    <s v="Vanguard Group"/>
    <s v="Vanguard High Yield Corporate Fund Investor Shares (VWEHX)"/>
    <s v="VHYCFIS"/>
    <m/>
    <n v="73370.223100000003"/>
    <m/>
    <m/>
    <n v="0.75"/>
    <n v="5.74"/>
    <s v="*****"/>
    <m/>
    <s v="A"/>
    <m/>
    <m/>
    <n v="268"/>
    <x v="254"/>
    <n v="70342"/>
    <m/>
    <m/>
    <m/>
    <m/>
    <m/>
    <m/>
    <m/>
    <m/>
    <m/>
    <m/>
    <m/>
    <m/>
    <m/>
    <m/>
    <x v="4"/>
  </r>
  <r>
    <n v="268"/>
    <n v="10"/>
    <s v="F"/>
    <n v="51081010795"/>
    <n v="510"/>
    <s v="PMC"/>
    <s v="PIMCO"/>
    <s v="PIMCO Global Multi-Asset A"/>
    <s v="PIMCOGMA"/>
    <m/>
    <n v="16473.815999999999"/>
    <m/>
    <m/>
    <n v="1.6666666666666667"/>
    <n v="1.92"/>
    <s v="**"/>
    <m/>
    <s v="A"/>
    <m/>
    <m/>
    <n v="268"/>
    <x v="254"/>
    <n v="15963"/>
    <m/>
    <m/>
    <m/>
    <m/>
    <m/>
    <m/>
    <m/>
    <m/>
    <m/>
    <m/>
    <m/>
    <m/>
    <m/>
    <m/>
    <x v="4"/>
  </r>
  <r>
    <n v="269"/>
    <n v="3"/>
    <s v="F"/>
    <n v="51081019655"/>
    <n v="510"/>
    <s v="BRF"/>
    <s v="BlackRock Funds"/>
    <s v="BlackRock High Yield Bond Fund (BHYIX)"/>
    <s v="BRHYBF"/>
    <m/>
    <n v="26283.48"/>
    <m/>
    <m/>
    <n v="3.3333333333333335"/>
    <n v="5.6"/>
    <s v="***"/>
    <m/>
    <s v="A"/>
    <m/>
    <m/>
    <n v="269"/>
    <x v="255"/>
    <n v="22149"/>
    <m/>
    <m/>
    <m/>
    <m/>
    <m/>
    <m/>
    <m/>
    <m/>
    <m/>
    <m/>
    <m/>
    <m/>
    <m/>
    <m/>
    <x v="5"/>
  </r>
  <r>
    <n v="269"/>
    <n v="13"/>
    <s v="F"/>
    <n v="51081014907"/>
    <n v="510"/>
    <s v="SSG"/>
    <s v="State Street Global Advisors"/>
    <s v="State Street Global Equity Fund"/>
    <s v="SSGE"/>
    <m/>
    <n v="17023.573666666667"/>
    <m/>
    <m/>
    <n v="3.3333333333333335"/>
    <n v="10.210000000000001"/>
    <s v="****"/>
    <m/>
    <s v="A"/>
    <m/>
    <m/>
    <n v="269"/>
    <x v="255"/>
    <n v="12701"/>
    <m/>
    <m/>
    <m/>
    <m/>
    <m/>
    <m/>
    <m/>
    <m/>
    <m/>
    <m/>
    <m/>
    <m/>
    <m/>
    <m/>
    <x v="5"/>
  </r>
  <r>
    <n v="269"/>
    <n v="6"/>
    <s v="F"/>
    <n v="51081012149"/>
    <n v="510"/>
    <s v="JPM"/>
    <s v="JP Morgan"/>
    <s v="JPMorgan Core Bond Fund"/>
    <s v="JPMCB"/>
    <m/>
    <n v="74313.184399999998"/>
    <m/>
    <m/>
    <n v="4"/>
    <n v="7.77"/>
    <s v="****"/>
    <m/>
    <s v="A"/>
    <m/>
    <m/>
    <n v="269"/>
    <x v="255"/>
    <n v="56693"/>
    <m/>
    <m/>
    <m/>
    <m/>
    <m/>
    <m/>
    <m/>
    <m/>
    <m/>
    <m/>
    <m/>
    <m/>
    <m/>
    <m/>
    <x v="5"/>
  </r>
  <r>
    <n v="269"/>
    <n v="5"/>
    <s v="F"/>
    <n v="51081018768"/>
    <n v="510"/>
    <s v="FID"/>
    <s v="Fidelity Investments Inc."/>
    <s v="Fidelity Capital &amp; Income Fund (FAGIX)"/>
    <s v="FCIF"/>
    <m/>
    <n v="2886.52"/>
    <m/>
    <m/>
    <n v="3.1666666666666665"/>
    <n v="4"/>
    <s v="***"/>
    <m/>
    <s v="A"/>
    <m/>
    <m/>
    <n v="269"/>
    <x v="255"/>
    <n v="2562"/>
    <m/>
    <m/>
    <m/>
    <m/>
    <m/>
    <m/>
    <m/>
    <m/>
    <m/>
    <m/>
    <m/>
    <m/>
    <m/>
    <m/>
    <x v="5"/>
  </r>
  <r>
    <n v="269"/>
    <n v="6"/>
    <s v="F"/>
    <n v="51081013743"/>
    <n v="510"/>
    <s v="JPM"/>
    <s v="JP Morgan"/>
    <s v="JPMorgan Core Bond Fund"/>
    <s v="JPMCB"/>
    <m/>
    <n v="50968.255799999999"/>
    <m/>
    <m/>
    <n v="1.1666666666666667"/>
    <n v="7.77"/>
    <s v="****"/>
    <m/>
    <s v="A"/>
    <m/>
    <m/>
    <n v="269"/>
    <x v="255"/>
    <n v="46732"/>
    <m/>
    <m/>
    <m/>
    <m/>
    <m/>
    <m/>
    <m/>
    <m/>
    <m/>
    <m/>
    <m/>
    <m/>
    <m/>
    <m/>
    <x v="5"/>
  </r>
  <r>
    <n v="270"/>
    <n v="8"/>
    <s v="F"/>
    <n v="51081017789"/>
    <n v="510"/>
    <s v="FID"/>
    <s v="Fidelity Investments Inc."/>
    <s v="Fidelity Capital &amp; Income Fund (FAGIX)"/>
    <s v="FCIF"/>
    <m/>
    <n v="68698.89"/>
    <m/>
    <m/>
    <n v="4.25"/>
    <n v="4"/>
    <s v="***"/>
    <m/>
    <s v="A"/>
    <m/>
    <m/>
    <n v="270"/>
    <x v="256"/>
    <n v="58717"/>
    <m/>
    <m/>
    <m/>
    <m/>
    <m/>
    <m/>
    <m/>
    <m/>
    <m/>
    <m/>
    <m/>
    <m/>
    <m/>
    <m/>
    <x v="14"/>
  </r>
  <r>
    <n v="270"/>
    <n v="16"/>
    <s v="F"/>
    <n v="51081015318"/>
    <n v="510"/>
    <s v="AMF"/>
    <s v="American Funds"/>
    <s v="American Funds Tax-Advtg Gr &amp; Inc"/>
    <s v="AFTAG"/>
    <m/>
    <n v="2126.5846000000001"/>
    <m/>
    <m/>
    <n v="3.6666666666666665"/>
    <n v="3.61"/>
    <s v="**"/>
    <m/>
    <s v="A"/>
    <m/>
    <m/>
    <n v="270"/>
    <x v="256"/>
    <n v="1878"/>
    <m/>
    <m/>
    <m/>
    <m/>
    <m/>
    <m/>
    <m/>
    <m/>
    <m/>
    <m/>
    <m/>
    <m/>
    <m/>
    <m/>
    <x v="14"/>
  </r>
  <r>
    <n v="271"/>
    <n v="15"/>
    <s v="F"/>
    <n v="51081017993"/>
    <n v="510"/>
    <s v="SSG"/>
    <s v="State Street Global Advisors"/>
    <s v="State Street Global Equity Fund"/>
    <s v="SSGE"/>
    <m/>
    <n v="46483.700666666671"/>
    <m/>
    <m/>
    <n v="1.6666666666666667"/>
    <n v="10.210000000000001"/>
    <s v="****"/>
    <m/>
    <s v="A"/>
    <m/>
    <m/>
    <n v="271"/>
    <x v="257"/>
    <n v="39724"/>
    <m/>
    <m/>
    <m/>
    <m/>
    <m/>
    <m/>
    <m/>
    <m/>
    <m/>
    <m/>
    <m/>
    <m/>
    <m/>
    <m/>
    <x v="9"/>
  </r>
  <r>
    <n v="271"/>
    <n v="11"/>
    <s v="F"/>
    <n v="51081014872"/>
    <n v="510"/>
    <s v="PMC"/>
    <s v="PIMCO"/>
    <s v="PIMCO Global Multi-Asset A"/>
    <s v="PIMCOGMA"/>
    <m/>
    <n v="56671.224000000002"/>
    <m/>
    <m/>
    <n v="0.66666666666666663"/>
    <n v="1.92"/>
    <s v="**"/>
    <m/>
    <s v="A"/>
    <m/>
    <m/>
    <n v="271"/>
    <x v="257"/>
    <n v="55955"/>
    <m/>
    <m/>
    <m/>
    <m/>
    <m/>
    <m/>
    <m/>
    <m/>
    <m/>
    <m/>
    <m/>
    <m/>
    <m/>
    <m/>
    <x v="9"/>
  </r>
  <r>
    <n v="271"/>
    <n v="2"/>
    <s v="F"/>
    <n v="51081012921"/>
    <n v="510"/>
    <s v="VGF"/>
    <s v="Vanguard Group"/>
    <s v="Vanguard High Yield Corporate Fund Investor Shares (VWEHX)"/>
    <s v="VHYCFIS"/>
    <m/>
    <n v="81623.230200000005"/>
    <m/>
    <m/>
    <n v="0.5"/>
    <n v="5.74"/>
    <s v="*****"/>
    <m/>
    <s v="A"/>
    <m/>
    <m/>
    <n v="271"/>
    <x v="257"/>
    <n v="79346"/>
    <m/>
    <m/>
    <m/>
    <m/>
    <m/>
    <m/>
    <m/>
    <m/>
    <m/>
    <m/>
    <m/>
    <m/>
    <m/>
    <m/>
    <x v="9"/>
  </r>
  <r>
    <n v="271"/>
    <n v="9"/>
    <s v="F"/>
    <n v="51081016498"/>
    <n v="510"/>
    <s v="JPM"/>
    <s v="JP Morgan"/>
    <s v="JPMorgan Core Bond Fund"/>
    <s v="JPMCB"/>
    <m/>
    <n v="28610.630574999999"/>
    <m/>
    <m/>
    <n v="3.0833333333333335"/>
    <n v="7.77"/>
    <s v="****"/>
    <m/>
    <s v="A"/>
    <m/>
    <m/>
    <n v="271"/>
    <x v="257"/>
    <n v="23081"/>
    <m/>
    <m/>
    <m/>
    <m/>
    <m/>
    <m/>
    <m/>
    <m/>
    <m/>
    <m/>
    <m/>
    <m/>
    <m/>
    <m/>
    <x v="9"/>
  </r>
  <r>
    <n v="272"/>
    <n v="8"/>
    <s v="F"/>
    <n v="51081012017"/>
    <n v="510"/>
    <s v="FID"/>
    <s v="Fidelity Investments Inc."/>
    <s v="Fidelity Capital &amp; Income Fund (FAGIX)"/>
    <s v="FCIF"/>
    <m/>
    <n v="16279.16"/>
    <m/>
    <m/>
    <n v="2.8333333333333335"/>
    <n v="4"/>
    <s v="***"/>
    <m/>
    <s v="A"/>
    <m/>
    <m/>
    <n v="272"/>
    <x v="258"/>
    <n v="14622"/>
    <m/>
    <m/>
    <m/>
    <m/>
    <m/>
    <m/>
    <m/>
    <m/>
    <m/>
    <m/>
    <m/>
    <m/>
    <m/>
    <m/>
    <x v="14"/>
  </r>
  <r>
    <n v="272"/>
    <n v="15"/>
    <s v="F"/>
    <n v="51081011172"/>
    <n v="510"/>
    <s v="SSG"/>
    <s v="State Street Global Advisors"/>
    <s v="State Street Global Equity Fund"/>
    <s v="SSGE"/>
    <m/>
    <n v="88178.716400000005"/>
    <m/>
    <m/>
    <n v="1.3333333333333333"/>
    <n v="10.210000000000001"/>
    <s v="****"/>
    <m/>
    <s v="A"/>
    <m/>
    <m/>
    <n v="272"/>
    <x v="258"/>
    <n v="77613"/>
    <m/>
    <m/>
    <m/>
    <m/>
    <m/>
    <m/>
    <m/>
    <m/>
    <m/>
    <m/>
    <m/>
    <m/>
    <m/>
    <m/>
    <x v="14"/>
  </r>
  <r>
    <n v="273"/>
    <n v="5"/>
    <s v="F"/>
    <n v="51081019201"/>
    <n v="510"/>
    <s v="FID"/>
    <s v="Fidelity Investments Inc."/>
    <s v="Fidelity Capital &amp; Income Fund (FAGIX)"/>
    <s v="FCIF"/>
    <m/>
    <n v="6433.56"/>
    <m/>
    <m/>
    <n v="2.75"/>
    <n v="4"/>
    <s v="***"/>
    <m/>
    <s v="A"/>
    <m/>
    <m/>
    <n v="273"/>
    <x v="259"/>
    <n v="5796"/>
    <m/>
    <m/>
    <m/>
    <m/>
    <m/>
    <m/>
    <m/>
    <m/>
    <m/>
    <m/>
    <m/>
    <m/>
    <m/>
    <m/>
    <x v="12"/>
  </r>
  <r>
    <n v="273"/>
    <n v="12"/>
    <s v="F"/>
    <n v="51081013782"/>
    <n v="510"/>
    <s v="CHS"/>
    <s v="Charles Schwab"/>
    <s v="Schwab Small-Cap Equity Fund"/>
    <s v="SSCE"/>
    <m/>
    <n v="26481.03875"/>
    <m/>
    <m/>
    <n v="4.916666666666667"/>
    <n v="-11.7"/>
    <s v="*"/>
    <m/>
    <s v="A"/>
    <m/>
    <m/>
    <n v="273"/>
    <x v="259"/>
    <n v="62345"/>
    <m/>
    <m/>
    <m/>
    <m/>
    <m/>
    <m/>
    <m/>
    <m/>
    <m/>
    <m/>
    <m/>
    <m/>
    <m/>
    <m/>
    <x v="12"/>
  </r>
  <r>
    <n v="273"/>
    <n v="12"/>
    <s v="F"/>
    <n v="51081015889"/>
    <n v="510"/>
    <s v="CHS"/>
    <s v="Charles Schwab"/>
    <s v="Schwab Small-Cap Equity Fund"/>
    <s v="SSCE"/>
    <m/>
    <n v="8396.7262499999997"/>
    <m/>
    <m/>
    <n v="1.4166666666666667"/>
    <n v="-11.7"/>
    <s v="*"/>
    <m/>
    <s v="A"/>
    <m/>
    <m/>
    <n v="273"/>
    <x v="259"/>
    <n v="10065"/>
    <m/>
    <m/>
    <m/>
    <m/>
    <m/>
    <m/>
    <m/>
    <m/>
    <m/>
    <m/>
    <m/>
    <m/>
    <m/>
    <m/>
    <x v="12"/>
  </r>
  <r>
    <n v="273"/>
    <n v="7"/>
    <s v="F"/>
    <n v="51081015878"/>
    <n v="510"/>
    <s v="PMC"/>
    <s v="PIMCO"/>
    <s v="PIMCO Global Multi-Asset A"/>
    <s v="PIMCOGMA"/>
    <m/>
    <n v="23273.432000000001"/>
    <m/>
    <m/>
    <n v="1"/>
    <n v="1.92"/>
    <s v="**"/>
    <m/>
    <s v="A"/>
    <m/>
    <m/>
    <n v="273"/>
    <x v="259"/>
    <n v="22835"/>
    <m/>
    <m/>
    <m/>
    <m/>
    <m/>
    <m/>
    <m/>
    <m/>
    <m/>
    <m/>
    <m/>
    <m/>
    <m/>
    <m/>
    <x v="12"/>
  </r>
  <r>
    <n v="273"/>
    <n v="13"/>
    <s v="F"/>
    <n v="51081011650"/>
    <n v="510"/>
    <s v="SSG"/>
    <s v="State Street Global Advisors"/>
    <s v="State Street Global Equity Fund"/>
    <s v="SSGE"/>
    <m/>
    <n v="42180.431975"/>
    <m/>
    <m/>
    <n v="4.916666666666667"/>
    <n v="10.210000000000001"/>
    <s v="****"/>
    <m/>
    <s v="A"/>
    <m/>
    <m/>
    <n v="273"/>
    <x v="259"/>
    <n v="28083"/>
    <m/>
    <m/>
    <m/>
    <m/>
    <m/>
    <m/>
    <m/>
    <m/>
    <m/>
    <m/>
    <m/>
    <m/>
    <m/>
    <m/>
    <x v="12"/>
  </r>
  <r>
    <n v="273"/>
    <n v="8"/>
    <s v="F"/>
    <n v="51081016577"/>
    <n v="510"/>
    <s v="FID"/>
    <s v="Fidelity Investments Inc."/>
    <s v="Fidelity Capital &amp; Income Fund (FAGIX)"/>
    <s v="FCIF"/>
    <m/>
    <n v="71269.816666666666"/>
    <m/>
    <m/>
    <n v="2.5833333333333335"/>
    <n v="4"/>
    <s v="***"/>
    <m/>
    <s v="A"/>
    <m/>
    <m/>
    <n v="273"/>
    <x v="259"/>
    <n v="64595"/>
    <m/>
    <m/>
    <m/>
    <m/>
    <m/>
    <m/>
    <m/>
    <m/>
    <m/>
    <m/>
    <m/>
    <m/>
    <m/>
    <m/>
    <x v="12"/>
  </r>
  <r>
    <n v="273"/>
    <n v="5"/>
    <s v="F"/>
    <n v="51081017971"/>
    <n v="510"/>
    <s v="FID"/>
    <s v="Fidelity Investments Inc."/>
    <s v="Fidelity Capital &amp; Income Fund (FAGIX)"/>
    <s v="FCIF"/>
    <m/>
    <n v="10356.866666666667"/>
    <m/>
    <m/>
    <n v="1.5833333333333333"/>
    <n v="4"/>
    <s v="***"/>
    <m/>
    <s v="A"/>
    <m/>
    <m/>
    <n v="273"/>
    <x v="259"/>
    <n v="9740"/>
    <m/>
    <m/>
    <m/>
    <m/>
    <m/>
    <m/>
    <m/>
    <m/>
    <m/>
    <m/>
    <m/>
    <m/>
    <m/>
    <m/>
    <x v="12"/>
  </r>
  <r>
    <n v="274"/>
    <n v="10"/>
    <s v="F"/>
    <n v="51081012989"/>
    <n v="510"/>
    <s v="PMC"/>
    <s v="PIMCO"/>
    <s v="PIMCO Global Multi-Asset A"/>
    <s v="PIMCOGMA"/>
    <m/>
    <n v="58093.817600000002"/>
    <m/>
    <m/>
    <n v="4.25"/>
    <n v="1.92"/>
    <s v="**"/>
    <m/>
    <s v="A"/>
    <m/>
    <m/>
    <n v="274"/>
    <x v="260"/>
    <n v="53711"/>
    <m/>
    <m/>
    <m/>
    <m/>
    <m/>
    <m/>
    <m/>
    <m/>
    <m/>
    <m/>
    <m/>
    <m/>
    <m/>
    <m/>
    <x v="1"/>
  </r>
  <r>
    <n v="275"/>
    <n v="14"/>
    <s v="F"/>
    <n v="51081014585"/>
    <n v="510"/>
    <s v="SSG"/>
    <s v="State Street Global Advisors"/>
    <s v="State Street Global Equity Fund"/>
    <s v="SSGE"/>
    <m/>
    <n v="14554.001583333333"/>
    <m/>
    <m/>
    <n v="3.4166666666666665"/>
    <n v="10.210000000000001"/>
    <s v="****"/>
    <m/>
    <s v="A"/>
    <m/>
    <m/>
    <n v="275"/>
    <x v="261"/>
    <n v="10790"/>
    <m/>
    <m/>
    <m/>
    <m/>
    <m/>
    <m/>
    <m/>
    <m/>
    <m/>
    <m/>
    <m/>
    <m/>
    <m/>
    <m/>
    <x v="2"/>
  </r>
  <r>
    <n v="275"/>
    <n v="15"/>
    <s v="F"/>
    <n v="51081011990"/>
    <n v="510"/>
    <s v="SSG"/>
    <s v="State Street Global Advisors"/>
    <s v="State Street Global Equity Fund"/>
    <s v="SSGE"/>
    <m/>
    <n v="40331.421249999999"/>
    <m/>
    <m/>
    <n v="1.5"/>
    <n v="10.210000000000001"/>
    <s v="****"/>
    <m/>
    <s v="A"/>
    <m/>
    <m/>
    <n v="275"/>
    <x v="261"/>
    <n v="34975"/>
    <m/>
    <m/>
    <m/>
    <m/>
    <m/>
    <m/>
    <m/>
    <m/>
    <m/>
    <m/>
    <m/>
    <m/>
    <m/>
    <m/>
    <x v="2"/>
  </r>
  <r>
    <n v="276"/>
    <n v="15"/>
    <s v="F"/>
    <n v="51081013777"/>
    <n v="510"/>
    <s v="SSG"/>
    <s v="State Street Global Advisors"/>
    <s v="State Street Global Equity Fund"/>
    <s v="SSGE"/>
    <m/>
    <n v="103735.74788333333"/>
    <m/>
    <m/>
    <n v="3.0833333333333335"/>
    <n v="10.210000000000001"/>
    <s v="****"/>
    <m/>
    <s v="A"/>
    <m/>
    <m/>
    <n v="276"/>
    <x v="262"/>
    <n v="78898"/>
    <m/>
    <m/>
    <m/>
    <m/>
    <m/>
    <m/>
    <m/>
    <m/>
    <m/>
    <m/>
    <m/>
    <m/>
    <m/>
    <m/>
    <x v="10"/>
  </r>
  <r>
    <n v="276"/>
    <n v="2"/>
    <s v="F"/>
    <n v="51081017614"/>
    <n v="510"/>
    <s v="VGF"/>
    <s v="Vanguard Group"/>
    <s v="Vanguard High Yield Corporate Fund Investor Shares (VWEHX)"/>
    <s v="VHYCFIS"/>
    <m/>
    <n v="28131.5344"/>
    <m/>
    <m/>
    <n v="1.4166666666666667"/>
    <n v="5.74"/>
    <s v="*****"/>
    <m/>
    <s v="A"/>
    <m/>
    <m/>
    <n v="276"/>
    <x v="262"/>
    <n v="26016"/>
    <m/>
    <m/>
    <m/>
    <m/>
    <m/>
    <m/>
    <m/>
    <m/>
    <m/>
    <m/>
    <m/>
    <m/>
    <m/>
    <m/>
    <x v="10"/>
  </r>
  <r>
    <n v="276"/>
    <n v="15"/>
    <s v="F"/>
    <n v="51081014639"/>
    <n v="510"/>
    <s v="SSG"/>
    <s v="State Street Global Advisors"/>
    <s v="State Street Global Equity Fund"/>
    <s v="SSGE"/>
    <m/>
    <n v="97854.757083333345"/>
    <m/>
    <m/>
    <n v="4.916666666666667"/>
    <n v="10.210000000000001"/>
    <s v="****"/>
    <m/>
    <s v="A"/>
    <m/>
    <m/>
    <n v="276"/>
    <x v="262"/>
    <n v="65150"/>
    <m/>
    <m/>
    <m/>
    <m/>
    <m/>
    <m/>
    <m/>
    <m/>
    <m/>
    <m/>
    <m/>
    <m/>
    <m/>
    <m/>
    <x v="10"/>
  </r>
  <r>
    <n v="276"/>
    <n v="1"/>
    <s v="F"/>
    <n v="51081015297"/>
    <n v="510"/>
    <s v="BRF"/>
    <s v="BlackRock Funds"/>
    <s v="BlackRock High Yield Bond Fund (BHYIX)"/>
    <s v="BRHYBF"/>
    <m/>
    <n v="92142.911999999997"/>
    <m/>
    <m/>
    <n v="3.6666666666666665"/>
    <n v="5.6"/>
    <s v="***"/>
    <m/>
    <s v="A"/>
    <m/>
    <m/>
    <n v="276"/>
    <x v="262"/>
    <n v="76446"/>
    <m/>
    <m/>
    <m/>
    <m/>
    <m/>
    <m/>
    <m/>
    <m/>
    <m/>
    <m/>
    <m/>
    <m/>
    <m/>
    <m/>
    <x v="10"/>
  </r>
  <r>
    <n v="276"/>
    <n v="6"/>
    <s v="F"/>
    <n v="51081019037"/>
    <n v="510"/>
    <s v="JPM"/>
    <s v="JP Morgan"/>
    <s v="JPMorgan Core Bond Fund"/>
    <s v="JPMCB"/>
    <m/>
    <n v="33694.372799999997"/>
    <m/>
    <m/>
    <n v="4.666666666666667"/>
    <n v="7.77"/>
    <s v="****"/>
    <m/>
    <s v="A"/>
    <m/>
    <m/>
    <n v="276"/>
    <x v="262"/>
    <n v="24728"/>
    <m/>
    <m/>
    <m/>
    <m/>
    <m/>
    <m/>
    <m/>
    <m/>
    <m/>
    <m/>
    <m/>
    <m/>
    <m/>
    <m/>
    <x v="10"/>
  </r>
  <r>
    <n v="276"/>
    <n v="11"/>
    <s v="F"/>
    <n v="51081011194"/>
    <n v="510"/>
    <s v="PMC"/>
    <s v="PIMCO"/>
    <s v="PIMCO Global Multi-Asset A"/>
    <s v="PIMCOGMA"/>
    <m/>
    <n v="32011.3904"/>
    <m/>
    <m/>
    <n v="4.833333333333333"/>
    <n v="1.92"/>
    <s v="**"/>
    <m/>
    <s v="A"/>
    <m/>
    <m/>
    <n v="276"/>
    <x v="262"/>
    <n v="29293"/>
    <m/>
    <m/>
    <m/>
    <m/>
    <m/>
    <m/>
    <m/>
    <m/>
    <m/>
    <m/>
    <m/>
    <m/>
    <m/>
    <m/>
    <x v="10"/>
  </r>
  <r>
    <n v="276"/>
    <n v="11"/>
    <s v="F"/>
    <n v="51081015108"/>
    <n v="510"/>
    <s v="PMC"/>
    <s v="PIMCO"/>
    <s v="PIMCO Global Multi-Asset A"/>
    <s v="PIMCOGMA"/>
    <m/>
    <n v="72665.960000000006"/>
    <m/>
    <m/>
    <n v="0.5"/>
    <n v="1.92"/>
    <s v="**"/>
    <m/>
    <s v="A"/>
    <m/>
    <m/>
    <n v="276"/>
    <x v="262"/>
    <n v="71975"/>
    <m/>
    <m/>
    <m/>
    <m/>
    <m/>
    <m/>
    <m/>
    <m/>
    <m/>
    <m/>
    <m/>
    <m/>
    <m/>
    <m/>
    <x v="10"/>
  </r>
  <r>
    <n v="276"/>
    <n v="1"/>
    <s v="F"/>
    <n v="51081018234"/>
    <n v="510"/>
    <s v="BRF"/>
    <s v="BlackRock Funds"/>
    <s v="BlackRock High Yield Bond Fund (BHYIX)"/>
    <s v="BRHYBF"/>
    <m/>
    <n v="12110.709333333334"/>
    <m/>
    <m/>
    <n v="1.1666666666666667"/>
    <n v="5.6"/>
    <s v="***"/>
    <m/>
    <s v="A"/>
    <m/>
    <m/>
    <n v="276"/>
    <x v="262"/>
    <n v="11368"/>
    <m/>
    <m/>
    <m/>
    <m/>
    <m/>
    <m/>
    <m/>
    <m/>
    <m/>
    <m/>
    <m/>
    <m/>
    <m/>
    <m/>
    <x v="10"/>
  </r>
  <r>
    <n v="277"/>
    <n v="3"/>
    <s v="F"/>
    <n v="51081016104"/>
    <n v="510"/>
    <s v="BRF"/>
    <s v="BlackRock Funds"/>
    <s v="BlackRock High Yield Bond Fund (BHYIX)"/>
    <s v="BRHYBF"/>
    <m/>
    <n v="18742.776000000002"/>
    <m/>
    <m/>
    <n v="0.25"/>
    <n v="5.6"/>
    <s v="***"/>
    <m/>
    <s v="A"/>
    <m/>
    <m/>
    <n v="277"/>
    <x v="263"/>
    <n v="18484"/>
    <m/>
    <m/>
    <m/>
    <m/>
    <m/>
    <m/>
    <m/>
    <m/>
    <m/>
    <m/>
    <m/>
    <m/>
    <m/>
    <m/>
    <x v="9"/>
  </r>
  <r>
    <n v="277"/>
    <n v="12"/>
    <s v="F"/>
    <n v="51081019493"/>
    <n v="510"/>
    <s v="CHS"/>
    <s v="Charles Schwab"/>
    <s v="Schwab Small-Cap Equity Fund"/>
    <s v="SSCE"/>
    <m/>
    <n v="49803.6"/>
    <m/>
    <m/>
    <n v="2.0833333333333335"/>
    <n v="-11.7"/>
    <s v="*"/>
    <m/>
    <s v="A"/>
    <m/>
    <m/>
    <n v="277"/>
    <x v="263"/>
    <n v="65856"/>
    <m/>
    <m/>
    <m/>
    <m/>
    <m/>
    <m/>
    <m/>
    <m/>
    <m/>
    <m/>
    <m/>
    <m/>
    <m/>
    <m/>
    <x v="9"/>
  </r>
  <r>
    <n v="277"/>
    <n v="9"/>
    <s v="F"/>
    <n v="51081017083"/>
    <n v="510"/>
    <s v="JPM"/>
    <s v="JP Morgan"/>
    <s v="JPMorgan Core Bond Fund"/>
    <s v="JPMCB"/>
    <m/>
    <n v="35750.582575"/>
    <m/>
    <m/>
    <n v="3.0833333333333335"/>
    <n v="7.77"/>
    <s v="****"/>
    <m/>
    <s v="A"/>
    <m/>
    <m/>
    <n v="277"/>
    <x v="263"/>
    <n v="28841"/>
    <m/>
    <m/>
    <m/>
    <m/>
    <m/>
    <m/>
    <m/>
    <m/>
    <m/>
    <m/>
    <m/>
    <m/>
    <m/>
    <m/>
    <x v="9"/>
  </r>
  <r>
    <n v="277"/>
    <n v="1"/>
    <s v="F"/>
    <n v="51081014248"/>
    <n v="510"/>
    <s v="BRF"/>
    <s v="BlackRock Funds"/>
    <s v="BlackRock High Yield Bond Fund (BHYIX)"/>
    <s v="BRHYBF"/>
    <m/>
    <n v="65734.551999999996"/>
    <m/>
    <m/>
    <n v="3.5"/>
    <n v="5.6"/>
    <s v="***"/>
    <m/>
    <s v="A"/>
    <m/>
    <m/>
    <n v="277"/>
    <x v="263"/>
    <n v="54962"/>
    <m/>
    <m/>
    <m/>
    <m/>
    <m/>
    <m/>
    <m/>
    <m/>
    <m/>
    <m/>
    <m/>
    <m/>
    <m/>
    <m/>
    <x v="9"/>
  </r>
  <r>
    <n v="278"/>
    <n v="9"/>
    <s v="F"/>
    <n v="51081018363"/>
    <n v="510"/>
    <s v="JPM"/>
    <s v="JP Morgan"/>
    <s v="JPMorgan Core Bond Fund"/>
    <s v="JPMCB"/>
    <m/>
    <n v="7317.211225"/>
    <m/>
    <m/>
    <n v="3.0833333333333335"/>
    <n v="7.77"/>
    <s v="****"/>
    <m/>
    <s v="A"/>
    <m/>
    <m/>
    <n v="278"/>
    <x v="264"/>
    <n v="5903"/>
    <m/>
    <m/>
    <m/>
    <m/>
    <m/>
    <m/>
    <m/>
    <m/>
    <m/>
    <m/>
    <m/>
    <m/>
    <m/>
    <m/>
    <x v="4"/>
  </r>
  <r>
    <n v="278"/>
    <n v="16"/>
    <s v="F"/>
    <n v="51081015529"/>
    <n v="510"/>
    <s v="AMF"/>
    <s v="American Funds"/>
    <s v="American Funds Tax-Advtg Gr &amp; Inc"/>
    <s v="AFTAG"/>
    <m/>
    <n v="11121.0825"/>
    <m/>
    <m/>
    <n v="3.4166666666666665"/>
    <n v="3.61"/>
    <s v="**"/>
    <m/>
    <s v="A"/>
    <m/>
    <m/>
    <n v="278"/>
    <x v="264"/>
    <n v="9900"/>
    <m/>
    <m/>
    <m/>
    <m/>
    <m/>
    <m/>
    <m/>
    <m/>
    <m/>
    <m/>
    <m/>
    <m/>
    <m/>
    <m/>
    <x v="4"/>
  </r>
  <r>
    <n v="278"/>
    <n v="5"/>
    <s v="F"/>
    <n v="51081016756"/>
    <n v="510"/>
    <s v="FID"/>
    <s v="Fidelity Investments Inc."/>
    <s v="Fidelity Capital &amp; Income Fund (FAGIX)"/>
    <s v="FCIF"/>
    <m/>
    <n v="8052.92"/>
    <m/>
    <m/>
    <n v="2.25"/>
    <n v="4"/>
    <s v="***"/>
    <m/>
    <s v="A"/>
    <m/>
    <m/>
    <n v="278"/>
    <x v="264"/>
    <n v="7388"/>
    <m/>
    <m/>
    <m/>
    <m/>
    <m/>
    <m/>
    <m/>
    <m/>
    <m/>
    <m/>
    <m/>
    <m/>
    <m/>
    <m/>
    <x v="4"/>
  </r>
  <r>
    <n v="278"/>
    <n v="12"/>
    <s v="F"/>
    <n v="51081013748"/>
    <n v="510"/>
    <s v="CHS"/>
    <s v="Charles Schwab"/>
    <s v="Schwab Small-Cap Equity Fund"/>
    <s v="SSCE"/>
    <m/>
    <n v="50607.493750000001"/>
    <m/>
    <m/>
    <n v="2.0833333333333335"/>
    <n v="-11.7"/>
    <s v="*"/>
    <m/>
    <s v="A"/>
    <m/>
    <m/>
    <n v="278"/>
    <x v="264"/>
    <n v="66919"/>
    <m/>
    <m/>
    <m/>
    <m/>
    <m/>
    <m/>
    <m/>
    <m/>
    <m/>
    <m/>
    <m/>
    <m/>
    <m/>
    <m/>
    <x v="4"/>
  </r>
  <r>
    <n v="280"/>
    <n v="14"/>
    <s v="F"/>
    <n v="51081015417"/>
    <n v="510"/>
    <s v="SSG"/>
    <s v="State Street Global Advisors"/>
    <s v="State Street Global Equity Fund"/>
    <s v="SSGE"/>
    <m/>
    <n v="16215.101900000001"/>
    <m/>
    <m/>
    <n v="3"/>
    <n v="10.210000000000001"/>
    <s v="****"/>
    <m/>
    <s v="A"/>
    <m/>
    <m/>
    <n v="280"/>
    <x v="265"/>
    <n v="12413"/>
    <m/>
    <m/>
    <m/>
    <m/>
    <m/>
    <m/>
    <m/>
    <m/>
    <m/>
    <m/>
    <m/>
    <m/>
    <m/>
    <m/>
    <x v="8"/>
  </r>
  <r>
    <n v="280"/>
    <n v="3"/>
    <s v="F"/>
    <n v="51081012532"/>
    <n v="510"/>
    <s v="BRF"/>
    <s v="BlackRock Funds"/>
    <s v="BlackRock High Yield Bond Fund (BHYIX)"/>
    <s v="BRHYBF"/>
    <m/>
    <n v="47160.648000000001"/>
    <m/>
    <m/>
    <n v="3.8333333333333335"/>
    <n v="5.6"/>
    <s v="***"/>
    <m/>
    <s v="A"/>
    <m/>
    <m/>
    <n v="280"/>
    <x v="265"/>
    <n v="38826"/>
    <m/>
    <m/>
    <m/>
    <m/>
    <m/>
    <m/>
    <m/>
    <m/>
    <m/>
    <m/>
    <m/>
    <m/>
    <m/>
    <m/>
    <x v="8"/>
  </r>
  <r>
    <n v="280"/>
    <n v="6"/>
    <s v="F"/>
    <n v="51081014960"/>
    <n v="510"/>
    <s v="JPM"/>
    <s v="JP Morgan"/>
    <s v="JPMorgan Core Bond Fund"/>
    <s v="JPMCB"/>
    <m/>
    <n v="30690.891"/>
    <m/>
    <m/>
    <n v="1.1666666666666667"/>
    <n v="7.77"/>
    <s v="****"/>
    <m/>
    <s v="A"/>
    <m/>
    <m/>
    <n v="280"/>
    <x v="265"/>
    <n v="28140"/>
    <m/>
    <m/>
    <m/>
    <m/>
    <m/>
    <m/>
    <m/>
    <m/>
    <m/>
    <m/>
    <m/>
    <m/>
    <m/>
    <m/>
    <x v="8"/>
  </r>
  <r>
    <n v="280"/>
    <n v="6"/>
    <s v="F"/>
    <n v="51081015182"/>
    <n v="510"/>
    <s v="JPM"/>
    <s v="JP Morgan"/>
    <s v="JPMorgan Core Bond Fund"/>
    <s v="JPMCB"/>
    <m/>
    <n v="99235.050699999993"/>
    <m/>
    <m/>
    <n v="3.25"/>
    <n v="7.77"/>
    <s v="****"/>
    <m/>
    <s v="A"/>
    <m/>
    <m/>
    <n v="280"/>
    <x v="265"/>
    <n v="79228"/>
    <m/>
    <m/>
    <m/>
    <m/>
    <m/>
    <m/>
    <m/>
    <m/>
    <m/>
    <m/>
    <m/>
    <m/>
    <m/>
    <m/>
    <x v="8"/>
  </r>
  <r>
    <n v="281"/>
    <n v="10"/>
    <s v="F"/>
    <n v="51081018045"/>
    <n v="510"/>
    <s v="PMC"/>
    <s v="PIMCO"/>
    <s v="PIMCO Global Multi-Asset A"/>
    <s v="PIMCOGMA"/>
    <m/>
    <n v="81696.139200000005"/>
    <m/>
    <m/>
    <n v="3.6666666666666665"/>
    <n v="1.92"/>
    <s v="**"/>
    <m/>
    <s v="D"/>
    <m/>
    <m/>
    <n v="281"/>
    <x v="266"/>
    <n v="76323"/>
    <m/>
    <m/>
    <m/>
    <m/>
    <m/>
    <m/>
    <m/>
    <m/>
    <m/>
    <m/>
    <m/>
    <m/>
    <m/>
    <m/>
    <x v="6"/>
  </r>
  <r>
    <n v="281"/>
    <n v="7"/>
    <s v="F"/>
    <n v="51081010039"/>
    <n v="510"/>
    <s v="PMC"/>
    <s v="PIMCO"/>
    <s v="PIMCO Global Multi-Asset A"/>
    <s v="PIMCOGMA"/>
    <m/>
    <n v="72236.620800000004"/>
    <m/>
    <m/>
    <n v="2.5833333333333335"/>
    <n v="1.92"/>
    <s v="**"/>
    <m/>
    <s v="D"/>
    <m/>
    <m/>
    <n v="281"/>
    <x v="266"/>
    <n v="68823"/>
    <m/>
    <m/>
    <m/>
    <m/>
    <m/>
    <m/>
    <m/>
    <m/>
    <m/>
    <m/>
    <m/>
    <m/>
    <m/>
    <m/>
    <x v="6"/>
  </r>
  <r>
    <n v="281"/>
    <n v="10"/>
    <s v="F"/>
    <n v="51081016395"/>
    <n v="510"/>
    <s v="PMC"/>
    <s v="PIMCO"/>
    <s v="PIMCO Global Multi-Asset A"/>
    <s v="PIMCOGMA"/>
    <m/>
    <n v="57000.815999999999"/>
    <m/>
    <m/>
    <n v="4.416666666666667"/>
    <n v="1.92"/>
    <s v="**"/>
    <m/>
    <s v="D"/>
    <m/>
    <m/>
    <n v="281"/>
    <x v="266"/>
    <n v="52545"/>
    <m/>
    <m/>
    <m/>
    <m/>
    <m/>
    <m/>
    <m/>
    <m/>
    <m/>
    <m/>
    <m/>
    <m/>
    <m/>
    <m/>
    <x v="6"/>
  </r>
  <r>
    <n v="281"/>
    <n v="10"/>
    <s v="F"/>
    <n v="51081016333"/>
    <n v="510"/>
    <s v="PMC"/>
    <s v="PIMCO"/>
    <s v="PIMCO Global Multi-Asset A"/>
    <s v="PIMCOGMA"/>
    <m/>
    <n v="31287.865600000001"/>
    <m/>
    <m/>
    <n v="1.5"/>
    <n v="1.92"/>
    <s v="**"/>
    <m/>
    <s v="D"/>
    <m/>
    <m/>
    <n v="281"/>
    <x v="266"/>
    <n v="30412"/>
    <m/>
    <m/>
    <m/>
    <m/>
    <m/>
    <m/>
    <m/>
    <m/>
    <m/>
    <m/>
    <m/>
    <m/>
    <m/>
    <m/>
    <x v="6"/>
  </r>
  <r>
    <n v="282"/>
    <n v="12"/>
    <s v="F"/>
    <n v="51081014296"/>
    <n v="510"/>
    <s v="CHS"/>
    <s v="Charles Schwab"/>
    <s v="Schwab Small-Cap Equity Fund"/>
    <s v="SSCE"/>
    <m/>
    <n v="65782.347500000003"/>
    <m/>
    <m/>
    <n v="0.75"/>
    <n v="-11.7"/>
    <s v="*"/>
    <m/>
    <s v="A"/>
    <m/>
    <m/>
    <n v="282"/>
    <x v="267"/>
    <n v="72110"/>
    <m/>
    <m/>
    <m/>
    <m/>
    <m/>
    <m/>
    <m/>
    <m/>
    <m/>
    <m/>
    <m/>
    <m/>
    <m/>
    <m/>
    <x v="11"/>
  </r>
  <r>
    <n v="282"/>
    <n v="9"/>
    <s v="F"/>
    <n v="51081016259"/>
    <n v="510"/>
    <s v="JPM"/>
    <s v="JP Morgan"/>
    <s v="JPMorgan Core Bond Fund"/>
    <s v="JPMCB"/>
    <m/>
    <n v="6766.3926000000001"/>
    <m/>
    <m/>
    <n v="1.1666666666666667"/>
    <n v="7.77"/>
    <s v="****"/>
    <m/>
    <s v="A"/>
    <m/>
    <m/>
    <n v="282"/>
    <x v="267"/>
    <n v="6204"/>
    <m/>
    <m/>
    <m/>
    <m/>
    <m/>
    <m/>
    <m/>
    <m/>
    <m/>
    <m/>
    <m/>
    <m/>
    <m/>
    <m/>
    <x v="11"/>
  </r>
  <r>
    <n v="282"/>
    <n v="10"/>
    <s v="F"/>
    <n v="51081015077"/>
    <n v="510"/>
    <s v="PMC"/>
    <s v="PIMCO"/>
    <s v="PIMCO Global Multi-Asset A"/>
    <s v="PIMCOGMA"/>
    <m/>
    <n v="80768.614400000006"/>
    <m/>
    <m/>
    <n v="4"/>
    <n v="1.92"/>
    <s v="**"/>
    <m/>
    <s v="A"/>
    <m/>
    <m/>
    <n v="282"/>
    <x v="267"/>
    <n v="75008"/>
    <m/>
    <m/>
    <m/>
    <m/>
    <m/>
    <m/>
    <m/>
    <m/>
    <m/>
    <m/>
    <m/>
    <m/>
    <m/>
    <m/>
    <x v="11"/>
  </r>
  <r>
    <n v="282"/>
    <n v="14"/>
    <s v="F"/>
    <n v="51081010666"/>
    <n v="510"/>
    <s v="SSG"/>
    <s v="State Street Global Advisors"/>
    <s v="State Street Global Equity Fund"/>
    <s v="SSGE"/>
    <m/>
    <n v="55616.374600000003"/>
    <m/>
    <m/>
    <n v="3.8333333333333335"/>
    <n v="10.210000000000001"/>
    <s v="****"/>
    <m/>
    <s v="A"/>
    <m/>
    <m/>
    <n v="282"/>
    <x v="267"/>
    <n v="39972"/>
    <m/>
    <m/>
    <m/>
    <m/>
    <m/>
    <m/>
    <m/>
    <m/>
    <m/>
    <m/>
    <m/>
    <m/>
    <m/>
    <m/>
    <x v="11"/>
  </r>
  <r>
    <n v="282"/>
    <n v="3"/>
    <s v="F"/>
    <n v="51081010045"/>
    <n v="510"/>
    <s v="BRF"/>
    <s v="BlackRock Funds"/>
    <s v="BlackRock High Yield Bond Fund (BHYIX)"/>
    <s v="BRHYBF"/>
    <m/>
    <n v="93099.179333333333"/>
    <m/>
    <m/>
    <n v="3.0833333333333335"/>
    <n v="5.6"/>
    <s v="***"/>
    <m/>
    <s v="A"/>
    <m/>
    <m/>
    <n v="282"/>
    <x v="267"/>
    <n v="79391"/>
    <m/>
    <m/>
    <m/>
    <m/>
    <m/>
    <m/>
    <m/>
    <m/>
    <m/>
    <m/>
    <m/>
    <m/>
    <m/>
    <m/>
    <x v="11"/>
  </r>
  <r>
    <n v="283"/>
    <n v="16"/>
    <s v="F"/>
    <n v="51081018289"/>
    <n v="510"/>
    <s v="AMF"/>
    <s v="American Funds"/>
    <s v="American Funds Tax-Advtg Gr &amp; Inc"/>
    <s v="AFTAG"/>
    <m/>
    <n v="26701.895850000001"/>
    <m/>
    <m/>
    <n v="0.75"/>
    <n v="3.61"/>
    <s v="**"/>
    <m/>
    <s v="A"/>
    <m/>
    <m/>
    <n v="283"/>
    <x v="268"/>
    <n v="25998"/>
    <m/>
    <m/>
    <m/>
    <m/>
    <m/>
    <m/>
    <m/>
    <m/>
    <m/>
    <m/>
    <m/>
    <m/>
    <m/>
    <m/>
    <x v="15"/>
  </r>
  <r>
    <n v="283"/>
    <n v="9"/>
    <s v="F"/>
    <n v="51081012717"/>
    <n v="510"/>
    <s v="JPM"/>
    <s v="JP Morgan"/>
    <s v="JPMorgan Core Bond Fund"/>
    <s v="JPMCB"/>
    <m/>
    <n v="78776.815275000001"/>
    <m/>
    <m/>
    <n v="0.91666666666666663"/>
    <n v="7.77"/>
    <s v="****"/>
    <m/>
    <s v="A"/>
    <m/>
    <m/>
    <n v="283"/>
    <x v="268"/>
    <n v="73539"/>
    <m/>
    <m/>
    <m/>
    <m/>
    <m/>
    <m/>
    <m/>
    <m/>
    <m/>
    <m/>
    <m/>
    <m/>
    <m/>
    <m/>
    <x v="15"/>
  </r>
  <r>
    <n v="283"/>
    <n v="13"/>
    <s v="F"/>
    <n v="51081013799"/>
    <n v="510"/>
    <s v="SSG"/>
    <s v="State Street Global Advisors"/>
    <s v="State Street Global Equity Fund"/>
    <s v="SSGE"/>
    <m/>
    <n v="92101.990666666679"/>
    <m/>
    <m/>
    <n v="4.666666666666667"/>
    <n v="10.210000000000001"/>
    <s v="****"/>
    <m/>
    <s v="A"/>
    <m/>
    <m/>
    <n v="283"/>
    <x v="268"/>
    <n v="62380"/>
    <m/>
    <m/>
    <m/>
    <m/>
    <m/>
    <m/>
    <m/>
    <m/>
    <m/>
    <m/>
    <m/>
    <m/>
    <m/>
    <m/>
    <x v="15"/>
  </r>
  <r>
    <n v="284"/>
    <n v="7"/>
    <s v="F"/>
    <n v="51081018969"/>
    <n v="510"/>
    <s v="PMC"/>
    <s v="PIMCO"/>
    <s v="PIMCO Global Multi-Asset A"/>
    <s v="PIMCOGMA"/>
    <m/>
    <n v="48497.356800000001"/>
    <m/>
    <m/>
    <n v="1.9166666666666667"/>
    <n v="1.92"/>
    <s v="**"/>
    <m/>
    <s v="A"/>
    <m/>
    <m/>
    <n v="284"/>
    <x v="269"/>
    <n v="46776"/>
    <m/>
    <m/>
    <m/>
    <m/>
    <m/>
    <m/>
    <m/>
    <m/>
    <m/>
    <m/>
    <m/>
    <m/>
    <m/>
    <m/>
    <x v="6"/>
  </r>
  <r>
    <n v="284"/>
    <n v="14"/>
    <s v="F"/>
    <n v="51081015384"/>
    <n v="510"/>
    <s v="SSG"/>
    <s v="State Street Global Advisors"/>
    <s v="State Street Global Equity Fund"/>
    <s v="SSGE"/>
    <m/>
    <n v="78755.427316666668"/>
    <m/>
    <m/>
    <n v="1.9166666666666667"/>
    <n v="10.210000000000001"/>
    <s v="****"/>
    <m/>
    <s v="A"/>
    <m/>
    <m/>
    <n v="284"/>
    <x v="269"/>
    <n v="65866"/>
    <m/>
    <m/>
    <m/>
    <m/>
    <m/>
    <m/>
    <m/>
    <m/>
    <m/>
    <m/>
    <m/>
    <m/>
    <m/>
    <m/>
    <x v="6"/>
  </r>
  <r>
    <n v="284"/>
    <n v="8"/>
    <s v="F"/>
    <n v="51081015753"/>
    <n v="510"/>
    <s v="FID"/>
    <s v="Fidelity Investments Inc."/>
    <s v="Fidelity Capital &amp; Income Fund (FAGIX)"/>
    <s v="FCIF"/>
    <m/>
    <n v="74482.44"/>
    <m/>
    <m/>
    <n v="0.5"/>
    <n v="4"/>
    <s v="***"/>
    <m/>
    <s v="A"/>
    <m/>
    <m/>
    <n v="284"/>
    <x v="269"/>
    <n v="73022"/>
    <m/>
    <m/>
    <m/>
    <m/>
    <m/>
    <m/>
    <m/>
    <m/>
    <m/>
    <m/>
    <m/>
    <m/>
    <m/>
    <m/>
    <x v="6"/>
  </r>
  <r>
    <n v="284"/>
    <n v="3"/>
    <s v="F"/>
    <n v="51081014314"/>
    <n v="510"/>
    <s v="BRF"/>
    <s v="BlackRock Funds"/>
    <s v="BlackRock High Yield Bond Fund (BHYIX)"/>
    <s v="BRHYBF"/>
    <m/>
    <n v="4321.3919999999998"/>
    <m/>
    <m/>
    <n v="3.25"/>
    <n v="5.6"/>
    <s v="***"/>
    <m/>
    <s v="A"/>
    <m/>
    <m/>
    <n v="284"/>
    <x v="269"/>
    <n v="3656"/>
    <m/>
    <m/>
    <m/>
    <m/>
    <m/>
    <m/>
    <m/>
    <m/>
    <m/>
    <m/>
    <m/>
    <m/>
    <m/>
    <m/>
    <x v="6"/>
  </r>
  <r>
    <n v="285"/>
    <n v="12"/>
    <s v="F"/>
    <n v="51081010497"/>
    <n v="510"/>
    <s v="CHS"/>
    <s v="Charles Schwab"/>
    <s v="Schwab Small-Cap Equity Fund"/>
    <s v="SSCE"/>
    <m/>
    <n v="36316.325500000006"/>
    <m/>
    <m/>
    <n v="3.4166666666666665"/>
    <n v="-11.7"/>
    <s v="*"/>
    <m/>
    <s v="I"/>
    <m/>
    <m/>
    <n v="285"/>
    <x v="270"/>
    <n v="60502"/>
    <m/>
    <m/>
    <m/>
    <m/>
    <m/>
    <m/>
    <m/>
    <m/>
    <m/>
    <m/>
    <m/>
    <m/>
    <m/>
    <m/>
    <x v="12"/>
  </r>
  <r>
    <n v="285"/>
    <n v="7"/>
    <s v="F"/>
    <n v="51081013943"/>
    <n v="510"/>
    <s v="PMC"/>
    <s v="PIMCO"/>
    <s v="PIMCO Global Multi-Asset A"/>
    <s v="PIMCOGMA"/>
    <m/>
    <n v="13974.809600000001"/>
    <m/>
    <m/>
    <n v="3.25"/>
    <n v="1.92"/>
    <s v="**"/>
    <m/>
    <s v="I"/>
    <m/>
    <m/>
    <n v="285"/>
    <x v="270"/>
    <n v="13154"/>
    <m/>
    <m/>
    <m/>
    <m/>
    <m/>
    <m/>
    <m/>
    <m/>
    <m/>
    <m/>
    <m/>
    <m/>
    <m/>
    <m/>
    <x v="12"/>
  </r>
  <r>
    <n v="285"/>
    <n v="4"/>
    <s v="F"/>
    <n v="51081010351"/>
    <n v="510"/>
    <s v="VGF"/>
    <s v="Vanguard Group"/>
    <s v="Vanguard High Yield Corporate Fund Investor Shares (VWEHX)"/>
    <s v="VHYCFIS"/>
    <m/>
    <n v="22422.751083333333"/>
    <m/>
    <m/>
    <n v="0.41666666666666669"/>
    <n v="5.74"/>
    <s v="*****"/>
    <m/>
    <s v="I"/>
    <m/>
    <m/>
    <n v="285"/>
    <x v="270"/>
    <n v="21899"/>
    <m/>
    <m/>
    <m/>
    <m/>
    <m/>
    <m/>
    <m/>
    <m/>
    <m/>
    <m/>
    <m/>
    <m/>
    <m/>
    <m/>
    <x v="12"/>
  </r>
  <r>
    <n v="285"/>
    <n v="16"/>
    <s v="F"/>
    <n v="51081017865"/>
    <n v="510"/>
    <s v="AMF"/>
    <s v="American Funds"/>
    <s v="American Funds Tax-Advtg Gr &amp; Inc"/>
    <s v="AFTAG"/>
    <m/>
    <n v="3431.7201333333333"/>
    <m/>
    <m/>
    <n v="3.0833333333333335"/>
    <n v="3.61"/>
    <s v="**"/>
    <m/>
    <s v="I"/>
    <m/>
    <m/>
    <n v="285"/>
    <x v="270"/>
    <n v="3088"/>
    <m/>
    <m/>
    <m/>
    <m/>
    <m/>
    <m/>
    <m/>
    <m/>
    <m/>
    <m/>
    <m/>
    <m/>
    <m/>
    <m/>
    <x v="12"/>
  </r>
  <r>
    <n v="285"/>
    <n v="3"/>
    <s v="F"/>
    <n v="51081014351"/>
    <n v="510"/>
    <s v="BRF"/>
    <s v="BlackRock Funds"/>
    <s v="BlackRock High Yield Bond Fund (BHYIX)"/>
    <s v="BRHYBF"/>
    <m/>
    <n v="42457.599999999999"/>
    <m/>
    <m/>
    <n v="5"/>
    <n v="5.6"/>
    <s v="***"/>
    <m/>
    <s v="I"/>
    <m/>
    <m/>
    <n v="285"/>
    <x v="270"/>
    <n v="33170"/>
    <m/>
    <m/>
    <m/>
    <m/>
    <m/>
    <m/>
    <m/>
    <m/>
    <m/>
    <m/>
    <m/>
    <m/>
    <m/>
    <m/>
    <x v="12"/>
  </r>
  <r>
    <n v="286"/>
    <n v="9"/>
    <s v="F"/>
    <n v="51081016262"/>
    <n v="510"/>
    <s v="JPM"/>
    <s v="JP Morgan"/>
    <s v="JPMorgan Core Bond Fund"/>
    <s v="JPMCB"/>
    <m/>
    <n v="34995.037700000001"/>
    <m/>
    <m/>
    <n v="0.75"/>
    <n v="7.77"/>
    <s v="****"/>
    <m/>
    <s v="A"/>
    <m/>
    <m/>
    <n v="286"/>
    <x v="271"/>
    <n v="33068"/>
    <m/>
    <m/>
    <m/>
    <m/>
    <m/>
    <m/>
    <m/>
    <m/>
    <m/>
    <m/>
    <m/>
    <m/>
    <m/>
    <m/>
    <x v="7"/>
  </r>
  <r>
    <n v="286"/>
    <n v="9"/>
    <s v="F"/>
    <n v="51081016541"/>
    <n v="510"/>
    <s v="JPM"/>
    <s v="JP Morgan"/>
    <s v="JPMorgan Core Bond Fund"/>
    <s v="JPMCB"/>
    <m/>
    <n v="94292.576949999988"/>
    <m/>
    <m/>
    <n v="4.833333333333333"/>
    <n v="7.77"/>
    <s v="****"/>
    <m/>
    <s v="A"/>
    <m/>
    <m/>
    <n v="286"/>
    <x v="271"/>
    <n v="68549"/>
    <m/>
    <m/>
    <m/>
    <m/>
    <m/>
    <m/>
    <m/>
    <m/>
    <m/>
    <m/>
    <m/>
    <m/>
    <m/>
    <m/>
    <x v="7"/>
  </r>
  <r>
    <n v="286"/>
    <n v="16"/>
    <s v="F"/>
    <n v="51081012695"/>
    <n v="510"/>
    <s v="AMF"/>
    <s v="American Funds"/>
    <s v="American Funds Tax-Advtg Gr &amp; Inc"/>
    <s v="AFTAG"/>
    <m/>
    <n v="75587.95196666666"/>
    <m/>
    <m/>
    <n v="4.333333333333333"/>
    <n v="3.61"/>
    <s v="**"/>
    <m/>
    <s v="A"/>
    <m/>
    <m/>
    <n v="286"/>
    <x v="271"/>
    <n v="65363"/>
    <m/>
    <m/>
    <m/>
    <m/>
    <m/>
    <m/>
    <m/>
    <m/>
    <m/>
    <m/>
    <m/>
    <m/>
    <m/>
    <m/>
    <x v="7"/>
  </r>
  <r>
    <n v="287"/>
    <n v="8"/>
    <s v="F"/>
    <n v="51081010775"/>
    <n v="510"/>
    <s v="FID"/>
    <s v="Fidelity Investments Inc."/>
    <s v="Fidelity Capital &amp; Income Fund (FAGIX)"/>
    <s v="FCIF"/>
    <m/>
    <n v="81590.876666666663"/>
    <m/>
    <m/>
    <n v="1.9166666666666667"/>
    <n v="4"/>
    <s v="***"/>
    <m/>
    <s v="A"/>
    <m/>
    <m/>
    <n v="287"/>
    <x v="272"/>
    <n v="75781"/>
    <m/>
    <m/>
    <m/>
    <m/>
    <m/>
    <m/>
    <m/>
    <m/>
    <m/>
    <m/>
    <m/>
    <m/>
    <m/>
    <m/>
    <x v="8"/>
  </r>
  <r>
    <n v="288"/>
    <n v="12"/>
    <s v="F"/>
    <n v="51081016610"/>
    <n v="510"/>
    <s v="CHS"/>
    <s v="Charles Schwab"/>
    <s v="Schwab Small-Cap Equity Fund"/>
    <s v="SSCE"/>
    <m/>
    <n v="53230.877500000002"/>
    <m/>
    <m/>
    <n v="0.58333333333333337"/>
    <n v="-11.7"/>
    <s v="*"/>
    <m/>
    <s v="C"/>
    <m/>
    <m/>
    <n v="288"/>
    <x v="273"/>
    <n v="57130"/>
    <m/>
    <m/>
    <m/>
    <m/>
    <m/>
    <m/>
    <m/>
    <m/>
    <m/>
    <m/>
    <m/>
    <m/>
    <m/>
    <m/>
    <x v="3"/>
  </r>
  <r>
    <n v="288"/>
    <n v="16"/>
    <s v="F"/>
    <n v="51081015431"/>
    <n v="510"/>
    <s v="AMF"/>
    <s v="American Funds"/>
    <s v="American Funds Tax-Advtg Gr &amp; Inc"/>
    <s v="AFTAG"/>
    <m/>
    <n v="65776.070800000001"/>
    <m/>
    <m/>
    <n v="4.5"/>
    <n v="3.61"/>
    <s v="**"/>
    <m/>
    <s v="C"/>
    <m/>
    <m/>
    <n v="288"/>
    <x v="273"/>
    <n v="56584"/>
    <m/>
    <m/>
    <m/>
    <m/>
    <m/>
    <m/>
    <m/>
    <m/>
    <m/>
    <m/>
    <m/>
    <m/>
    <m/>
    <m/>
    <x v="3"/>
  </r>
  <r>
    <n v="289"/>
    <n v="7"/>
    <s v="F"/>
    <n v="51081014319"/>
    <n v="510"/>
    <s v="PMC"/>
    <s v="PIMCO"/>
    <s v="PIMCO Global Multi-Asset A"/>
    <s v="PIMCOGMA"/>
    <m/>
    <n v="47938.886400000003"/>
    <m/>
    <m/>
    <n v="3.5833333333333335"/>
    <n v="1.92"/>
    <s v="**"/>
    <m/>
    <s v="A"/>
    <m/>
    <m/>
    <n v="289"/>
    <x v="274"/>
    <n v="44853"/>
    <m/>
    <m/>
    <m/>
    <m/>
    <m/>
    <m/>
    <m/>
    <m/>
    <m/>
    <m/>
    <m/>
    <m/>
    <m/>
    <m/>
    <x v="10"/>
  </r>
  <r>
    <n v="289"/>
    <n v="13"/>
    <s v="F"/>
    <n v="51081014517"/>
    <n v="510"/>
    <s v="SSG"/>
    <s v="State Street Global Advisors"/>
    <s v="State Street Global Equity Fund"/>
    <s v="SSGE"/>
    <m/>
    <n v="87151.548250000007"/>
    <m/>
    <m/>
    <n v="3.75"/>
    <n v="10.210000000000001"/>
    <s v="****"/>
    <m/>
    <s v="A"/>
    <m/>
    <m/>
    <n v="289"/>
    <x v="274"/>
    <n v="63022"/>
    <m/>
    <m/>
    <m/>
    <m/>
    <m/>
    <m/>
    <m/>
    <m/>
    <m/>
    <m/>
    <m/>
    <m/>
    <m/>
    <m/>
    <x v="10"/>
  </r>
  <r>
    <n v="289"/>
    <n v="9"/>
    <s v="F"/>
    <n v="51081015280"/>
    <n v="510"/>
    <s v="JPM"/>
    <s v="JP Morgan"/>
    <s v="JPMorgan Core Bond Fund"/>
    <s v="JPMCB"/>
    <m/>
    <n v="34748.400000000001"/>
    <m/>
    <m/>
    <n v="3.3333333333333335"/>
    <n v="7.77"/>
    <s v="****"/>
    <m/>
    <s v="A"/>
    <m/>
    <m/>
    <n v="289"/>
    <x v="274"/>
    <n v="27600"/>
    <m/>
    <m/>
    <m/>
    <m/>
    <m/>
    <m/>
    <m/>
    <m/>
    <m/>
    <m/>
    <m/>
    <m/>
    <m/>
    <m/>
    <x v="10"/>
  </r>
  <r>
    <n v="290"/>
    <n v="11"/>
    <s v="F"/>
    <n v="51081014970"/>
    <n v="510"/>
    <s v="PMC"/>
    <s v="PIMCO"/>
    <s v="PIMCO Global Multi-Asset A"/>
    <s v="PIMCOGMA"/>
    <m/>
    <n v="26545.7088"/>
    <m/>
    <m/>
    <n v="4.25"/>
    <n v="1.92"/>
    <s v="**"/>
    <m/>
    <s v="A"/>
    <m/>
    <m/>
    <n v="290"/>
    <x v="275"/>
    <n v="24543"/>
    <m/>
    <m/>
    <m/>
    <m/>
    <m/>
    <m/>
    <m/>
    <m/>
    <m/>
    <m/>
    <m/>
    <m/>
    <m/>
    <m/>
    <x v="12"/>
  </r>
  <r>
    <n v="290"/>
    <n v="5"/>
    <s v="F"/>
    <n v="51081017938"/>
    <n v="510"/>
    <s v="FID"/>
    <s v="Fidelity Investments Inc."/>
    <s v="Fidelity Capital &amp; Income Fund (FAGIX)"/>
    <s v="FCIF"/>
    <m/>
    <n v="14832.16"/>
    <m/>
    <m/>
    <n v="3"/>
    <n v="4"/>
    <s v="***"/>
    <m/>
    <s v="A"/>
    <m/>
    <m/>
    <n v="290"/>
    <x v="275"/>
    <n v="13243"/>
    <m/>
    <m/>
    <m/>
    <m/>
    <m/>
    <m/>
    <m/>
    <m/>
    <m/>
    <m/>
    <m/>
    <m/>
    <m/>
    <m/>
    <x v="12"/>
  </r>
  <r>
    <n v="290"/>
    <n v="13"/>
    <s v="F"/>
    <n v="51081016522"/>
    <n v="510"/>
    <s v="SSG"/>
    <s v="State Street Global Advisors"/>
    <s v="State Street Global Equity Fund"/>
    <s v="SSGE"/>
    <m/>
    <n v="49320.662800000006"/>
    <m/>
    <m/>
    <n v="3"/>
    <n v="10.210000000000001"/>
    <s v="****"/>
    <m/>
    <s v="A"/>
    <m/>
    <m/>
    <n v="290"/>
    <x v="275"/>
    <n v="37756"/>
    <m/>
    <m/>
    <m/>
    <m/>
    <m/>
    <m/>
    <m/>
    <m/>
    <m/>
    <m/>
    <m/>
    <m/>
    <m/>
    <m/>
    <x v="12"/>
  </r>
  <r>
    <n v="290"/>
    <n v="5"/>
    <s v="F"/>
    <n v="51081016962"/>
    <n v="510"/>
    <s v="FID"/>
    <s v="Fidelity Investments Inc."/>
    <s v="Fidelity Capital &amp; Income Fund (FAGIX)"/>
    <s v="FCIF"/>
    <m/>
    <n v="2748.8066666666668"/>
    <m/>
    <m/>
    <n v="1.8333333333333333"/>
    <n v="4"/>
    <s v="***"/>
    <m/>
    <s v="A"/>
    <m/>
    <m/>
    <n v="290"/>
    <x v="275"/>
    <n v="2561"/>
    <m/>
    <m/>
    <m/>
    <m/>
    <m/>
    <m/>
    <m/>
    <m/>
    <m/>
    <m/>
    <m/>
    <m/>
    <m/>
    <m/>
    <x v="12"/>
  </r>
  <r>
    <n v="291"/>
    <n v="13"/>
    <s v="F"/>
    <n v="51081016465"/>
    <n v="510"/>
    <s v="SSG"/>
    <s v="State Street Global Advisors"/>
    <s v="State Street Global Equity Fund"/>
    <s v="SSGE"/>
    <m/>
    <n v="76545.929266666673"/>
    <m/>
    <m/>
    <n v="3.1666666666666665"/>
    <n v="10.210000000000001"/>
    <s v="****"/>
    <m/>
    <s v="A"/>
    <m/>
    <m/>
    <n v="291"/>
    <x v="276"/>
    <n v="57844"/>
    <m/>
    <m/>
    <m/>
    <m/>
    <m/>
    <m/>
    <m/>
    <m/>
    <m/>
    <m/>
    <m/>
    <m/>
    <m/>
    <m/>
    <x v="0"/>
  </r>
  <r>
    <n v="291"/>
    <n v="4"/>
    <s v="F"/>
    <n v="51081013868"/>
    <n v="510"/>
    <s v="VGF"/>
    <s v="Vanguard Group"/>
    <s v="Vanguard High Yield Corporate Fund Investor Shares (VWEHX)"/>
    <s v="VHYCFIS"/>
    <m/>
    <n v="38778.06988333333"/>
    <m/>
    <m/>
    <n v="3.0833333333333335"/>
    <n v="5.74"/>
    <s v="*****"/>
    <m/>
    <s v="A"/>
    <m/>
    <m/>
    <n v="291"/>
    <x v="276"/>
    <n v="32947"/>
    <m/>
    <m/>
    <m/>
    <m/>
    <m/>
    <m/>
    <m/>
    <m/>
    <m/>
    <m/>
    <m/>
    <m/>
    <m/>
    <m/>
    <x v="0"/>
  </r>
  <r>
    <n v="291"/>
    <n v="7"/>
    <s v="F"/>
    <n v="51081014443"/>
    <n v="510"/>
    <s v="PMC"/>
    <s v="PIMCO"/>
    <s v="PIMCO Global Multi-Asset A"/>
    <s v="PIMCOGMA"/>
    <m/>
    <n v="22238.777600000001"/>
    <m/>
    <m/>
    <n v="4.25"/>
    <n v="1.92"/>
    <s v="**"/>
    <m/>
    <s v="A"/>
    <m/>
    <m/>
    <n v="291"/>
    <x v="276"/>
    <n v="20561"/>
    <m/>
    <m/>
    <m/>
    <m/>
    <m/>
    <m/>
    <m/>
    <m/>
    <m/>
    <m/>
    <m/>
    <m/>
    <m/>
    <m/>
    <x v="0"/>
  </r>
  <r>
    <n v="291"/>
    <n v="16"/>
    <s v="F"/>
    <n v="51081012140"/>
    <n v="510"/>
    <s v="AMF"/>
    <s v="American Funds"/>
    <s v="American Funds Tax-Advtg Gr &amp; Inc"/>
    <s v="AFTAG"/>
    <m/>
    <n v="11599.553233333334"/>
    <m/>
    <m/>
    <n v="0.91666666666666663"/>
    <n v="3.61"/>
    <s v="**"/>
    <m/>
    <s v="A"/>
    <m/>
    <m/>
    <n v="291"/>
    <x v="276"/>
    <n v="11228"/>
    <m/>
    <m/>
    <m/>
    <m/>
    <m/>
    <m/>
    <m/>
    <m/>
    <m/>
    <m/>
    <m/>
    <m/>
    <m/>
    <m/>
    <x v="0"/>
  </r>
  <r>
    <n v="291"/>
    <n v="15"/>
    <s v="F"/>
    <n v="51081011674"/>
    <n v="510"/>
    <s v="SSG"/>
    <s v="State Street Global Advisors"/>
    <s v="State Street Global Equity Fund"/>
    <s v="SSGE"/>
    <m/>
    <n v="45288.767550000004"/>
    <m/>
    <m/>
    <n v="4.75"/>
    <n v="10.210000000000001"/>
    <s v="****"/>
    <m/>
    <s v="A"/>
    <m/>
    <m/>
    <n v="291"/>
    <x v="276"/>
    <n v="30498"/>
    <m/>
    <m/>
    <m/>
    <m/>
    <m/>
    <m/>
    <m/>
    <m/>
    <m/>
    <m/>
    <m/>
    <m/>
    <m/>
    <m/>
    <x v="0"/>
  </r>
  <r>
    <n v="292"/>
    <n v="9"/>
    <s v="F"/>
    <n v="51081013637"/>
    <n v="510"/>
    <s v="JPM"/>
    <s v="JP Morgan"/>
    <s v="JPMorgan Core Bond Fund"/>
    <s v="JPMCB"/>
    <m/>
    <n v="77107.602400000003"/>
    <m/>
    <m/>
    <n v="0.5"/>
    <n v="7.77"/>
    <s v="****"/>
    <m/>
    <s v="A"/>
    <m/>
    <m/>
    <n v="292"/>
    <x v="277"/>
    <n v="74224"/>
    <m/>
    <m/>
    <m/>
    <m/>
    <m/>
    <m/>
    <m/>
    <m/>
    <m/>
    <m/>
    <m/>
    <m/>
    <m/>
    <m/>
    <x v="1"/>
  </r>
  <r>
    <n v="292"/>
    <n v="14"/>
    <s v="F"/>
    <n v="51081019834"/>
    <n v="510"/>
    <s v="SSG"/>
    <s v="State Street Global Advisors"/>
    <s v="State Street Global Equity Fund"/>
    <s v="SSGE"/>
    <m/>
    <n v="26785.527150000002"/>
    <m/>
    <m/>
    <n v="3.9166666666666665"/>
    <n v="10.210000000000001"/>
    <s v="****"/>
    <m/>
    <s v="A"/>
    <m/>
    <m/>
    <n v="292"/>
    <x v="277"/>
    <n v="19134"/>
    <m/>
    <m/>
    <m/>
    <m/>
    <m/>
    <m/>
    <m/>
    <m/>
    <m/>
    <m/>
    <m/>
    <m/>
    <m/>
    <m/>
    <x v="1"/>
  </r>
  <r>
    <n v="292"/>
    <n v="15"/>
    <s v="F"/>
    <n v="51081010479"/>
    <n v="510"/>
    <s v="SSG"/>
    <s v="State Street Global Advisors"/>
    <s v="State Street Global Equity Fund"/>
    <s v="SSGE"/>
    <m/>
    <n v="108846.55881666666"/>
    <m/>
    <m/>
    <n v="4.833333333333333"/>
    <n v="10.210000000000001"/>
    <s v="****"/>
    <m/>
    <s v="A"/>
    <m/>
    <m/>
    <n v="292"/>
    <x v="277"/>
    <n v="72881"/>
    <m/>
    <m/>
    <m/>
    <m/>
    <m/>
    <m/>
    <m/>
    <m/>
    <m/>
    <m/>
    <m/>
    <m/>
    <m/>
    <m/>
    <x v="1"/>
  </r>
  <r>
    <n v="292"/>
    <n v="7"/>
    <s v="F"/>
    <n v="51081011460"/>
    <n v="510"/>
    <s v="PMC"/>
    <s v="PIMCO"/>
    <s v="PIMCO Global Multi-Asset A"/>
    <s v="PIMCOGMA"/>
    <m/>
    <n v="26518.144"/>
    <m/>
    <m/>
    <n v="2.25"/>
    <n v="1.92"/>
    <s v="**"/>
    <m/>
    <s v="A"/>
    <m/>
    <m/>
    <n v="292"/>
    <x v="277"/>
    <n v="25420"/>
    <m/>
    <m/>
    <m/>
    <m/>
    <m/>
    <m/>
    <m/>
    <m/>
    <m/>
    <m/>
    <m/>
    <m/>
    <m/>
    <m/>
    <x v="1"/>
  </r>
  <r>
    <n v="292"/>
    <n v="6"/>
    <s v="F"/>
    <n v="51081013405"/>
    <n v="510"/>
    <s v="JPM"/>
    <s v="JP Morgan"/>
    <s v="JPMorgan Core Bond Fund"/>
    <s v="JPMCB"/>
    <m/>
    <n v="52152.499125000002"/>
    <m/>
    <m/>
    <n v="4.583333333333333"/>
    <n v="7.77"/>
    <s v="****"/>
    <m/>
    <s v="A"/>
    <m/>
    <m/>
    <n v="292"/>
    <x v="277"/>
    <n v="38457"/>
    <m/>
    <m/>
    <m/>
    <m/>
    <m/>
    <m/>
    <m/>
    <m/>
    <m/>
    <m/>
    <m/>
    <m/>
    <m/>
    <m/>
    <x v="1"/>
  </r>
  <r>
    <n v="292"/>
    <n v="15"/>
    <s v="F"/>
    <n v="51081015842"/>
    <n v="510"/>
    <s v="SSG"/>
    <s v="State Street Global Advisors"/>
    <s v="State Street Global Equity Fund"/>
    <s v="SSGE"/>
    <m/>
    <n v="51521.650766666666"/>
    <m/>
    <m/>
    <n v="2.3333333333333335"/>
    <n v="10.210000000000001"/>
    <s v="****"/>
    <m/>
    <s v="A"/>
    <m/>
    <m/>
    <n v="292"/>
    <x v="277"/>
    <n v="41609"/>
    <m/>
    <m/>
    <m/>
    <m/>
    <m/>
    <m/>
    <m/>
    <m/>
    <m/>
    <m/>
    <m/>
    <m/>
    <m/>
    <m/>
    <x v="1"/>
  </r>
  <r>
    <n v="292"/>
    <n v="14"/>
    <s v="F"/>
    <n v="51081017764"/>
    <n v="510"/>
    <s v="SSG"/>
    <s v="State Street Global Advisors"/>
    <s v="State Street Global Equity Fund"/>
    <s v="SSGE"/>
    <m/>
    <n v="109549.5772"/>
    <m/>
    <m/>
    <n v="4"/>
    <n v="10.210000000000001"/>
    <s v="****"/>
    <m/>
    <s v="A"/>
    <m/>
    <m/>
    <n v="292"/>
    <x v="277"/>
    <n v="77783"/>
    <m/>
    <m/>
    <m/>
    <m/>
    <m/>
    <m/>
    <m/>
    <m/>
    <m/>
    <m/>
    <m/>
    <m/>
    <m/>
    <m/>
    <x v="1"/>
  </r>
  <r>
    <n v="293"/>
    <n v="15"/>
    <s v="F"/>
    <n v="51081019331"/>
    <n v="510"/>
    <s v="SSG"/>
    <s v="State Street Global Advisors"/>
    <s v="State Street Global Equity Fund"/>
    <s v="SSGE"/>
    <m/>
    <n v="99909.040399999998"/>
    <m/>
    <m/>
    <n v="4.083333333333333"/>
    <n v="10.210000000000001"/>
    <s v="****"/>
    <m/>
    <s v="C"/>
    <m/>
    <m/>
    <n v="293"/>
    <x v="278"/>
    <n v="70512"/>
    <m/>
    <m/>
    <m/>
    <m/>
    <m/>
    <m/>
    <m/>
    <m/>
    <m/>
    <m/>
    <m/>
    <m/>
    <m/>
    <m/>
    <x v="2"/>
  </r>
  <r>
    <n v="294"/>
    <n v="11"/>
    <s v="F"/>
    <n v="51081015347"/>
    <n v="510"/>
    <s v="PMC"/>
    <s v="PIMCO"/>
    <s v="PIMCO Global Multi-Asset A"/>
    <s v="PIMCOGMA"/>
    <m/>
    <n v="38630.712"/>
    <m/>
    <m/>
    <n v="5"/>
    <n v="1.92"/>
    <s v="**"/>
    <m/>
    <s v="A"/>
    <m/>
    <m/>
    <n v="294"/>
    <x v="279"/>
    <n v="35247"/>
    <m/>
    <m/>
    <m/>
    <m/>
    <m/>
    <m/>
    <m/>
    <m/>
    <m/>
    <m/>
    <m/>
    <m/>
    <m/>
    <m/>
    <x v="13"/>
  </r>
  <r>
    <n v="294"/>
    <n v="16"/>
    <s v="F"/>
    <n v="51081014514"/>
    <n v="510"/>
    <s v="AMF"/>
    <s v="American Funds"/>
    <s v="American Funds Tax-Advtg Gr &amp; Inc"/>
    <s v="AFTAG"/>
    <m/>
    <n v="59572.143633333333"/>
    <m/>
    <m/>
    <n v="4.833333333333333"/>
    <n v="3.61"/>
    <s v="**"/>
    <m/>
    <s v="A"/>
    <m/>
    <m/>
    <n v="294"/>
    <x v="279"/>
    <n v="50722"/>
    <m/>
    <m/>
    <m/>
    <m/>
    <m/>
    <m/>
    <m/>
    <m/>
    <m/>
    <m/>
    <m/>
    <m/>
    <m/>
    <m/>
    <x v="13"/>
  </r>
  <r>
    <n v="294"/>
    <n v="16"/>
    <s v="F"/>
    <n v="51081010127"/>
    <n v="510"/>
    <s v="AMF"/>
    <s v="American Funds"/>
    <s v="American Funds Tax-Advtg Gr &amp; Inc"/>
    <s v="AFTAG"/>
    <m/>
    <n v="59094.525208333333"/>
    <m/>
    <m/>
    <n v="2.0833333333333335"/>
    <n v="3.61"/>
    <s v="**"/>
    <m/>
    <s v="A"/>
    <m/>
    <m/>
    <n v="294"/>
    <x v="279"/>
    <n v="54961"/>
    <m/>
    <m/>
    <m/>
    <m/>
    <m/>
    <m/>
    <m/>
    <m/>
    <m/>
    <m/>
    <m/>
    <m/>
    <m/>
    <m/>
    <x v="13"/>
  </r>
  <r>
    <n v="295"/>
    <n v="13"/>
    <s v="F"/>
    <n v="51081015237"/>
    <n v="510"/>
    <s v="SSG"/>
    <s v="State Street Global Advisors"/>
    <s v="State Street Global Equity Fund"/>
    <s v="SSGE"/>
    <m/>
    <n v="41227.310208333336"/>
    <m/>
    <m/>
    <n v="0.41666666666666669"/>
    <n v="10.210000000000001"/>
    <s v="****"/>
    <m/>
    <s v="A"/>
    <m/>
    <m/>
    <n v="295"/>
    <x v="280"/>
    <n v="39545"/>
    <m/>
    <m/>
    <m/>
    <m/>
    <m/>
    <m/>
    <m/>
    <m/>
    <m/>
    <m/>
    <m/>
    <m/>
    <m/>
    <m/>
    <x v="14"/>
  </r>
  <r>
    <n v="295"/>
    <n v="12"/>
    <s v="F"/>
    <n v="51081011126"/>
    <n v="510"/>
    <s v="CHS"/>
    <s v="Charles Schwab"/>
    <s v="Schwab Small-Cap Equity Fund"/>
    <s v="SSCE"/>
    <m/>
    <n v="17656.84575"/>
    <m/>
    <m/>
    <n v="1.9166666666666667"/>
    <n v="-11.7"/>
    <s v="*"/>
    <m/>
    <s v="A"/>
    <m/>
    <m/>
    <n v="295"/>
    <x v="280"/>
    <n v="22761"/>
    <m/>
    <m/>
    <m/>
    <m/>
    <m/>
    <m/>
    <m/>
    <m/>
    <m/>
    <m/>
    <m/>
    <m/>
    <m/>
    <m/>
    <x v="14"/>
  </r>
  <r>
    <n v="295"/>
    <n v="5"/>
    <s v="F"/>
    <n v="51081012645"/>
    <n v="510"/>
    <s v="FID"/>
    <s v="Fidelity Investments Inc."/>
    <s v="Fidelity Capital &amp; Income Fund (FAGIX)"/>
    <s v="FCIF"/>
    <m/>
    <n v="20444.546666666665"/>
    <m/>
    <m/>
    <n v="2.1666666666666665"/>
    <n v="4"/>
    <s v="***"/>
    <m/>
    <s v="A"/>
    <m/>
    <m/>
    <n v="295"/>
    <x v="280"/>
    <n v="18814"/>
    <m/>
    <m/>
    <m/>
    <m/>
    <m/>
    <m/>
    <m/>
    <m/>
    <m/>
    <m/>
    <m/>
    <m/>
    <m/>
    <m/>
    <x v="14"/>
  </r>
  <r>
    <n v="295"/>
    <n v="5"/>
    <s v="F"/>
    <n v="51081019157"/>
    <n v="510"/>
    <s v="FID"/>
    <s v="Fidelity Investments Inc."/>
    <s v="Fidelity Capital &amp; Income Fund (FAGIX)"/>
    <s v="FCIF"/>
    <m/>
    <n v="74497.119999999995"/>
    <m/>
    <m/>
    <n v="4.416666666666667"/>
    <n v="4"/>
    <s v="***"/>
    <m/>
    <s v="A"/>
    <m/>
    <m/>
    <n v="295"/>
    <x v="280"/>
    <n v="63312"/>
    <m/>
    <m/>
    <m/>
    <m/>
    <m/>
    <m/>
    <m/>
    <m/>
    <m/>
    <m/>
    <m/>
    <m/>
    <m/>
    <m/>
    <x v="14"/>
  </r>
  <r>
    <n v="296"/>
    <n v="7"/>
    <s v="F"/>
    <n v="51081012416"/>
    <n v="510"/>
    <s v="PMC"/>
    <s v="PIMCO"/>
    <s v="PIMCO Global Multi-Asset A"/>
    <s v="PIMCOGMA"/>
    <m/>
    <n v="60168.353600000002"/>
    <m/>
    <m/>
    <n v="4"/>
    <n v="1.92"/>
    <s v="**"/>
    <m/>
    <s v="A"/>
    <m/>
    <m/>
    <n v="296"/>
    <x v="281"/>
    <n v="55877"/>
    <m/>
    <m/>
    <m/>
    <m/>
    <m/>
    <m/>
    <m/>
    <m/>
    <m/>
    <m/>
    <m/>
    <m/>
    <m/>
    <m/>
    <x v="14"/>
  </r>
  <r>
    <n v="296"/>
    <n v="3"/>
    <s v="F"/>
    <n v="51081015743"/>
    <n v="510"/>
    <s v="BRF"/>
    <s v="BlackRock Funds"/>
    <s v="BlackRock High Yield Bond Fund (BHYIX)"/>
    <s v="BRHYBF"/>
    <m/>
    <n v="49219.5"/>
    <m/>
    <m/>
    <n v="2.5"/>
    <n v="5.6"/>
    <s v="***"/>
    <m/>
    <s v="A"/>
    <m/>
    <m/>
    <n v="296"/>
    <x v="281"/>
    <n v="43175"/>
    <m/>
    <m/>
    <m/>
    <m/>
    <m/>
    <m/>
    <m/>
    <m/>
    <m/>
    <m/>
    <m/>
    <m/>
    <m/>
    <m/>
    <x v="14"/>
  </r>
  <r>
    <n v="297"/>
    <n v="2"/>
    <s v="F"/>
    <n v="51081016725"/>
    <n v="510"/>
    <s v="VGF"/>
    <s v="Vanguard Group"/>
    <s v="Vanguard High Yield Corporate Fund Investor Shares (VWEHX)"/>
    <s v="VHYCFIS"/>
    <m/>
    <n v="30982.229583333334"/>
    <m/>
    <m/>
    <n v="2.0833333333333335"/>
    <n v="5.74"/>
    <s v="*****"/>
    <m/>
    <s v="A"/>
    <m/>
    <m/>
    <n v="297"/>
    <x v="282"/>
    <n v="27673"/>
    <m/>
    <m/>
    <m/>
    <m/>
    <m/>
    <m/>
    <m/>
    <m/>
    <m/>
    <m/>
    <m/>
    <m/>
    <m/>
    <m/>
    <x v="12"/>
  </r>
  <r>
    <n v="297"/>
    <n v="10"/>
    <s v="F"/>
    <n v="51081015872"/>
    <n v="510"/>
    <s v="PMC"/>
    <s v="PIMCO"/>
    <s v="PIMCO Global Multi-Asset A"/>
    <s v="PIMCOGMA"/>
    <m/>
    <n v="1684.4784"/>
    <m/>
    <m/>
    <n v="3.8333333333333335"/>
    <n v="1.92"/>
    <s v="**"/>
    <m/>
    <s v="A"/>
    <m/>
    <m/>
    <n v="297"/>
    <x v="282"/>
    <n v="1569"/>
    <m/>
    <m/>
    <m/>
    <m/>
    <m/>
    <m/>
    <m/>
    <m/>
    <m/>
    <m/>
    <m/>
    <m/>
    <m/>
    <m/>
    <x v="12"/>
  </r>
  <r>
    <n v="298"/>
    <n v="14"/>
    <s v="F"/>
    <n v="51081013579"/>
    <n v="510"/>
    <s v="SSG"/>
    <s v="State Street Global Advisors"/>
    <s v="State Street Global Equity Fund"/>
    <s v="SSGE"/>
    <m/>
    <n v="58072.955300000001"/>
    <m/>
    <m/>
    <n v="1"/>
    <n v="10.210000000000001"/>
    <s v="****"/>
    <m/>
    <s v="A"/>
    <m/>
    <m/>
    <n v="298"/>
    <x v="283"/>
    <n v="52693"/>
    <m/>
    <m/>
    <m/>
    <m/>
    <m/>
    <m/>
    <m/>
    <m/>
    <m/>
    <m/>
    <m/>
    <m/>
    <m/>
    <m/>
    <x v="4"/>
  </r>
  <r>
    <n v="298"/>
    <n v="8"/>
    <s v="F"/>
    <n v="51081014331"/>
    <n v="510"/>
    <s v="FID"/>
    <s v="Fidelity Investments Inc."/>
    <s v="Fidelity Capital &amp; Income Fund (FAGIX)"/>
    <s v="FCIF"/>
    <m/>
    <n v="16522.240000000002"/>
    <m/>
    <m/>
    <n v="3"/>
    <n v="4"/>
    <s v="***"/>
    <m/>
    <s v="A"/>
    <m/>
    <m/>
    <n v="298"/>
    <x v="283"/>
    <n v="14752"/>
    <m/>
    <m/>
    <m/>
    <m/>
    <m/>
    <m/>
    <m/>
    <m/>
    <m/>
    <m/>
    <m/>
    <m/>
    <m/>
    <m/>
    <x v="4"/>
  </r>
  <r>
    <n v="298"/>
    <n v="5"/>
    <s v="F"/>
    <n v="51081010283"/>
    <n v="510"/>
    <s v="FID"/>
    <s v="Fidelity Investments Inc."/>
    <s v="Fidelity Capital &amp; Income Fund (FAGIX)"/>
    <s v="FCIF"/>
    <m/>
    <n v="86651.686666666676"/>
    <m/>
    <m/>
    <n v="3.0833333333333335"/>
    <n v="4"/>
    <s v="***"/>
    <m/>
    <s v="A"/>
    <m/>
    <m/>
    <n v="298"/>
    <x v="283"/>
    <n v="77138"/>
    <m/>
    <m/>
    <m/>
    <m/>
    <m/>
    <m/>
    <m/>
    <m/>
    <m/>
    <m/>
    <m/>
    <m/>
    <m/>
    <m/>
    <x v="4"/>
  </r>
  <r>
    <n v="299"/>
    <n v="8"/>
    <s v="F"/>
    <n v="51081017070"/>
    <n v="510"/>
    <s v="FID"/>
    <s v="Fidelity Investments Inc."/>
    <s v="Fidelity Capital &amp; Income Fund (FAGIX)"/>
    <s v="FCIF"/>
    <m/>
    <n v="39104.433333333334"/>
    <m/>
    <m/>
    <n v="0.83333333333333337"/>
    <n v="4"/>
    <s v="***"/>
    <m/>
    <s v="A"/>
    <m/>
    <m/>
    <n v="299"/>
    <x v="284"/>
    <n v="37843"/>
    <m/>
    <m/>
    <m/>
    <m/>
    <m/>
    <m/>
    <m/>
    <m/>
    <m/>
    <m/>
    <m/>
    <m/>
    <m/>
    <m/>
    <x v="14"/>
  </r>
  <r>
    <n v="301"/>
    <n v="6"/>
    <s v="F"/>
    <n v="51081010874"/>
    <n v="510"/>
    <s v="JPM"/>
    <s v="JP Morgan"/>
    <s v="JPMorgan Core Bond Fund"/>
    <s v="JPMCB"/>
    <m/>
    <n v="33330.688799999996"/>
    <m/>
    <m/>
    <n v="2.1666666666666665"/>
    <n v="7.77"/>
    <s v="****"/>
    <m/>
    <s v="W"/>
    <m/>
    <m/>
    <n v="301"/>
    <x v="285"/>
    <n v="28528"/>
    <m/>
    <m/>
    <m/>
    <m/>
    <m/>
    <m/>
    <m/>
    <m/>
    <m/>
    <m/>
    <m/>
    <m/>
    <m/>
    <m/>
    <x v="1"/>
  </r>
  <r>
    <n v="301"/>
    <n v="12"/>
    <s v="F"/>
    <n v="51081018105"/>
    <n v="510"/>
    <s v="CHS"/>
    <s v="Charles Schwab"/>
    <s v="Schwab Small-Cap Equity Fund"/>
    <s v="SSCE"/>
    <m/>
    <n v="26043.949999999997"/>
    <m/>
    <m/>
    <n v="3.3333333333333335"/>
    <n v="-11.7"/>
    <s v="*"/>
    <m/>
    <s v="W"/>
    <m/>
    <m/>
    <n v="301"/>
    <x v="285"/>
    <n v="42695"/>
    <m/>
    <m/>
    <m/>
    <m/>
    <m/>
    <m/>
    <m/>
    <m/>
    <m/>
    <m/>
    <m/>
    <m/>
    <m/>
    <m/>
    <x v="1"/>
  </r>
  <r>
    <n v="301"/>
    <n v="8"/>
    <s v="F"/>
    <n v="51081014677"/>
    <n v="510"/>
    <s v="FID"/>
    <s v="Fidelity Investments Inc."/>
    <s v="Fidelity Capital &amp; Income Fund (FAGIX)"/>
    <s v="FCIF"/>
    <m/>
    <n v="64831.81"/>
    <m/>
    <m/>
    <n v="4.916666666666667"/>
    <n v="4"/>
    <s v="***"/>
    <m/>
    <s v="W"/>
    <m/>
    <m/>
    <n v="301"/>
    <x v="285"/>
    <n v="54177"/>
    <m/>
    <m/>
    <m/>
    <m/>
    <m/>
    <m/>
    <m/>
    <m/>
    <m/>
    <m/>
    <m/>
    <m/>
    <m/>
    <m/>
    <x v="1"/>
  </r>
  <r>
    <n v="301"/>
    <n v="10"/>
    <s v="F"/>
    <n v="51081019008"/>
    <n v="510"/>
    <s v="PMC"/>
    <s v="PIMCO"/>
    <s v="PIMCO Global Multi-Asset A"/>
    <s v="PIMCOGMA"/>
    <m/>
    <n v="79320.929600000003"/>
    <m/>
    <m/>
    <n v="1.3333333333333333"/>
    <n v="1.92"/>
    <s v="**"/>
    <m/>
    <s v="W"/>
    <m/>
    <m/>
    <n v="301"/>
    <x v="285"/>
    <n v="77341"/>
    <m/>
    <m/>
    <m/>
    <m/>
    <m/>
    <m/>
    <m/>
    <m/>
    <m/>
    <m/>
    <m/>
    <m/>
    <m/>
    <m/>
    <x v="1"/>
  </r>
  <r>
    <n v="302"/>
    <n v="12"/>
    <s v="F"/>
    <n v="51081013143"/>
    <n v="510"/>
    <s v="CHS"/>
    <s v="Charles Schwab"/>
    <s v="Schwab Small-Cap Equity Fund"/>
    <s v="SSCE"/>
    <m/>
    <n v="39892.065499999997"/>
    <m/>
    <m/>
    <n v="2.25"/>
    <n v="-11.7"/>
    <s v="*"/>
    <m/>
    <s v="A"/>
    <m/>
    <m/>
    <n v="302"/>
    <x v="286"/>
    <n v="54146"/>
    <m/>
    <m/>
    <m/>
    <m/>
    <m/>
    <m/>
    <m/>
    <m/>
    <m/>
    <m/>
    <m/>
    <m/>
    <m/>
    <m/>
    <x v="13"/>
  </r>
  <r>
    <n v="302"/>
    <n v="8"/>
    <s v="F"/>
    <n v="51081017624"/>
    <n v="510"/>
    <s v="FID"/>
    <s v="Fidelity Investments Inc."/>
    <s v="Fidelity Capital &amp; Income Fund (FAGIX)"/>
    <s v="FCIF"/>
    <m/>
    <n v="46593.166666666672"/>
    <m/>
    <m/>
    <n v="4.166666666666667"/>
    <n v="4"/>
    <s v="***"/>
    <m/>
    <s v="A"/>
    <m/>
    <m/>
    <n v="302"/>
    <x v="286"/>
    <n v="39937"/>
    <m/>
    <m/>
    <m/>
    <m/>
    <m/>
    <m/>
    <m/>
    <m/>
    <m/>
    <m/>
    <m/>
    <m/>
    <m/>
    <m/>
    <x v="13"/>
  </r>
  <r>
    <n v="302"/>
    <n v="8"/>
    <s v="F"/>
    <n v="51081013826"/>
    <n v="510"/>
    <s v="FID"/>
    <s v="Fidelity Investments Inc."/>
    <s v="Fidelity Capital &amp; Income Fund (FAGIX)"/>
    <s v="FCIF"/>
    <m/>
    <n v="74920.33"/>
    <m/>
    <m/>
    <n v="1.75"/>
    <n v="4"/>
    <s v="***"/>
    <m/>
    <s v="A"/>
    <m/>
    <m/>
    <n v="302"/>
    <x v="286"/>
    <n v="70019"/>
    <m/>
    <m/>
    <m/>
    <m/>
    <m/>
    <m/>
    <m/>
    <m/>
    <m/>
    <m/>
    <m/>
    <m/>
    <m/>
    <m/>
    <x v="13"/>
  </r>
  <r>
    <n v="303"/>
    <n v="7"/>
    <s v="F"/>
    <n v="51081012220"/>
    <n v="510"/>
    <s v="PMC"/>
    <s v="PIMCO"/>
    <s v="PIMCO Global Multi-Asset A"/>
    <s v="PIMCOGMA"/>
    <m/>
    <n v="79598.246400000004"/>
    <m/>
    <m/>
    <n v="0.25"/>
    <n v="1.92"/>
    <s v="**"/>
    <m/>
    <s v="A"/>
    <m/>
    <m/>
    <n v="303"/>
    <x v="287"/>
    <n v="79218"/>
    <m/>
    <m/>
    <m/>
    <m/>
    <m/>
    <m/>
    <m/>
    <m/>
    <m/>
    <m/>
    <m/>
    <m/>
    <m/>
    <m/>
    <x v="7"/>
  </r>
  <r>
    <n v="303"/>
    <n v="9"/>
    <s v="F"/>
    <n v="51081019614"/>
    <n v="510"/>
    <s v="JPM"/>
    <s v="JP Morgan"/>
    <s v="JPMorgan Core Bond Fund"/>
    <s v="JPMCB"/>
    <m/>
    <n v="80946.933174999998"/>
    <m/>
    <m/>
    <n v="3.25"/>
    <n v="7.77"/>
    <s v="****"/>
    <m/>
    <s v="A"/>
    <m/>
    <m/>
    <n v="303"/>
    <x v="287"/>
    <n v="64627"/>
    <m/>
    <m/>
    <m/>
    <m/>
    <m/>
    <m/>
    <m/>
    <m/>
    <m/>
    <m/>
    <m/>
    <m/>
    <m/>
    <m/>
    <x v="7"/>
  </r>
  <r>
    <n v="304"/>
    <n v="9"/>
    <s v="F"/>
    <n v="51081019643"/>
    <n v="510"/>
    <s v="JPM"/>
    <s v="JP Morgan"/>
    <s v="JPMorgan Core Bond Fund"/>
    <s v="JPMCB"/>
    <m/>
    <n v="99705.529799999989"/>
    <m/>
    <m/>
    <n v="4.666666666666667"/>
    <n v="7.77"/>
    <s v="****"/>
    <m/>
    <s v="C"/>
    <m/>
    <m/>
    <n v="304"/>
    <x v="288"/>
    <n v="73173"/>
    <m/>
    <m/>
    <m/>
    <m/>
    <m/>
    <m/>
    <m/>
    <m/>
    <m/>
    <m/>
    <m/>
    <m/>
    <m/>
    <m/>
    <x v="3"/>
  </r>
  <r>
    <n v="304"/>
    <n v="9"/>
    <s v="F"/>
    <n v="51081012351"/>
    <n v="510"/>
    <s v="JPM"/>
    <s v="JP Morgan"/>
    <s v="JPMorgan Core Bond Fund"/>
    <s v="JPMCB"/>
    <m/>
    <n v="35051.125724999998"/>
    <m/>
    <m/>
    <n v="3.9166666666666665"/>
    <n v="7.77"/>
    <s v="****"/>
    <m/>
    <s v="C"/>
    <m/>
    <m/>
    <n v="304"/>
    <x v="288"/>
    <n v="26873"/>
    <m/>
    <m/>
    <m/>
    <m/>
    <m/>
    <m/>
    <m/>
    <m/>
    <m/>
    <m/>
    <m/>
    <m/>
    <m/>
    <m/>
    <x v="3"/>
  </r>
  <r>
    <n v="304"/>
    <n v="16"/>
    <s v="F"/>
    <n v="51081016380"/>
    <n v="510"/>
    <s v="AMF"/>
    <s v="American Funds"/>
    <s v="American Funds Tax-Advtg Gr &amp; Inc"/>
    <s v="AFTAG"/>
    <m/>
    <n v="9919.8723666666665"/>
    <m/>
    <m/>
    <n v="3.8333333333333335"/>
    <n v="3.61"/>
    <s v="**"/>
    <m/>
    <s v="C"/>
    <m/>
    <m/>
    <n v="304"/>
    <x v="288"/>
    <n v="8714"/>
    <m/>
    <m/>
    <m/>
    <m/>
    <m/>
    <m/>
    <m/>
    <m/>
    <m/>
    <m/>
    <m/>
    <m/>
    <m/>
    <m/>
    <x v="3"/>
  </r>
  <r>
    <n v="304"/>
    <n v="3"/>
    <s v="F"/>
    <n v="51081015212"/>
    <n v="510"/>
    <s v="BRF"/>
    <s v="BlackRock Funds"/>
    <s v="BlackRock High Yield Bond Fund (BHYIX)"/>
    <s v="BRHYBF"/>
    <m/>
    <n v="33990.631999999998"/>
    <m/>
    <m/>
    <n v="1.3333333333333333"/>
    <n v="5.6"/>
    <s v="***"/>
    <m/>
    <s v="C"/>
    <m/>
    <m/>
    <n v="304"/>
    <x v="288"/>
    <n v="31629"/>
    <m/>
    <m/>
    <m/>
    <m/>
    <m/>
    <m/>
    <m/>
    <m/>
    <m/>
    <m/>
    <m/>
    <m/>
    <m/>
    <m/>
    <x v="3"/>
  </r>
  <r>
    <n v="305"/>
    <n v="4"/>
    <s v="F"/>
    <n v="51081019217"/>
    <n v="510"/>
    <s v="VGF"/>
    <s v="Vanguard Group"/>
    <s v="Vanguard High Yield Corporate Fund Investor Shares (VWEHX)"/>
    <s v="VHYCFIS"/>
    <m/>
    <n v="5230.3104000000003"/>
    <m/>
    <m/>
    <n v="2.6666666666666665"/>
    <n v="5.74"/>
    <s v="*****"/>
    <m/>
    <s v="A"/>
    <m/>
    <m/>
    <n v="305"/>
    <x v="289"/>
    <n v="4536"/>
    <m/>
    <m/>
    <m/>
    <m/>
    <m/>
    <m/>
    <m/>
    <m/>
    <m/>
    <m/>
    <m/>
    <m/>
    <m/>
    <m/>
    <x v="5"/>
  </r>
  <r>
    <n v="308"/>
    <n v="8"/>
    <s v="F"/>
    <n v="51081018299"/>
    <n v="510"/>
    <s v="FID"/>
    <s v="Fidelity Investments Inc."/>
    <s v="Fidelity Capital &amp; Income Fund (FAGIX)"/>
    <s v="FCIF"/>
    <m/>
    <n v="37728.9"/>
    <m/>
    <m/>
    <n v="2.5"/>
    <n v="4"/>
    <s v="***"/>
    <m/>
    <s v="A"/>
    <m/>
    <m/>
    <n v="308"/>
    <x v="290"/>
    <n v="34299"/>
    <m/>
    <m/>
    <m/>
    <m/>
    <m/>
    <m/>
    <m/>
    <m/>
    <m/>
    <m/>
    <m/>
    <m/>
    <m/>
    <m/>
    <x v="6"/>
  </r>
  <r>
    <n v="309"/>
    <n v="3"/>
    <s v="F"/>
    <n v="51081012175"/>
    <n v="510"/>
    <s v="BRF"/>
    <s v="BlackRock Funds"/>
    <s v="BlackRock High Yield Bond Fund (BHYIX)"/>
    <s v="BRHYBF"/>
    <m/>
    <n v="24537.239999999998"/>
    <m/>
    <m/>
    <n v="1.25"/>
    <n v="5.6"/>
    <s v="***"/>
    <m/>
    <s v="W"/>
    <m/>
    <m/>
    <n v="309"/>
    <x v="291"/>
    <n v="22932"/>
    <m/>
    <m/>
    <m/>
    <m/>
    <m/>
    <m/>
    <m/>
    <m/>
    <m/>
    <m/>
    <m/>
    <m/>
    <m/>
    <m/>
    <x v="7"/>
  </r>
  <r>
    <n v="309"/>
    <n v="12"/>
    <s v="F"/>
    <n v="51081011611"/>
    <n v="510"/>
    <s v="CHS"/>
    <s v="Charles Schwab"/>
    <s v="Schwab Small-Cap Equity Fund"/>
    <s v="SSCE"/>
    <m/>
    <n v="35371.065000000002"/>
    <m/>
    <m/>
    <n v="1.8333333333333333"/>
    <n v="-11.7"/>
    <s v="*"/>
    <m/>
    <s v="W"/>
    <m/>
    <m/>
    <n v="309"/>
    <x v="291"/>
    <n v="45030"/>
    <m/>
    <m/>
    <m/>
    <m/>
    <m/>
    <m/>
    <m/>
    <m/>
    <m/>
    <m/>
    <m/>
    <m/>
    <m/>
    <m/>
    <x v="7"/>
  </r>
  <r>
    <n v="309"/>
    <n v="4"/>
    <s v="F"/>
    <n v="51081014859"/>
    <n v="510"/>
    <s v="VGF"/>
    <s v="Vanguard Group"/>
    <s v="Vanguard High Yield Corporate Fund Investor Shares (VWEHX)"/>
    <s v="VHYCFIS"/>
    <m/>
    <n v="15574.50575"/>
    <m/>
    <m/>
    <n v="2.9166666666666665"/>
    <n v="5.74"/>
    <s v="*****"/>
    <m/>
    <s v="W"/>
    <m/>
    <m/>
    <n v="309"/>
    <x v="291"/>
    <n v="13341"/>
    <m/>
    <m/>
    <m/>
    <m/>
    <m/>
    <m/>
    <m/>
    <m/>
    <m/>
    <m/>
    <m/>
    <m/>
    <m/>
    <m/>
    <x v="7"/>
  </r>
  <r>
    <n v="309"/>
    <n v="1"/>
    <s v="F"/>
    <n v="51081014906"/>
    <n v="510"/>
    <s v="BRF"/>
    <s v="BlackRock Funds"/>
    <s v="BlackRock High Yield Bond Fund (BHYIX)"/>
    <s v="BRHYBF"/>
    <m/>
    <n v="33965.682000000001"/>
    <m/>
    <m/>
    <n v="2.75"/>
    <n v="5.6"/>
    <s v="***"/>
    <m/>
    <s v="W"/>
    <m/>
    <m/>
    <n v="309"/>
    <x v="291"/>
    <n v="29433"/>
    <m/>
    <m/>
    <m/>
    <m/>
    <m/>
    <m/>
    <m/>
    <m/>
    <m/>
    <m/>
    <m/>
    <m/>
    <m/>
    <m/>
    <x v="7"/>
  </r>
  <r>
    <n v="310"/>
    <n v="2"/>
    <s v="F"/>
    <n v="51081019781"/>
    <n v="510"/>
    <s v="VGF"/>
    <s v="Vanguard Group"/>
    <s v="Vanguard High Yield Corporate Fund Investor Shares (VWEHX)"/>
    <s v="VHYCFIS"/>
    <m/>
    <n v="27236.772616666665"/>
    <m/>
    <m/>
    <n v="3.4166666666666665"/>
    <n v="5.74"/>
    <s v="*****"/>
    <m/>
    <s v="A"/>
    <m/>
    <m/>
    <n v="310"/>
    <x v="292"/>
    <n v="22771"/>
    <m/>
    <m/>
    <m/>
    <m/>
    <m/>
    <m/>
    <m/>
    <m/>
    <m/>
    <m/>
    <m/>
    <m/>
    <m/>
    <m/>
    <x v="5"/>
  </r>
  <r>
    <n v="310"/>
    <n v="11"/>
    <s v="F"/>
    <n v="51081015751"/>
    <n v="510"/>
    <s v="PMC"/>
    <s v="PIMCO"/>
    <s v="PIMCO Global Multi-Asset A"/>
    <s v="PIMCOGMA"/>
    <m/>
    <n v="5516.0159999999996"/>
    <m/>
    <m/>
    <n v="4.083333333333333"/>
    <n v="1.92"/>
    <s v="**"/>
    <m/>
    <s v="A"/>
    <m/>
    <m/>
    <n v="310"/>
    <x v="292"/>
    <n v="5115"/>
    <m/>
    <m/>
    <m/>
    <m/>
    <m/>
    <m/>
    <m/>
    <m/>
    <m/>
    <m/>
    <m/>
    <m/>
    <m/>
    <m/>
    <x v="5"/>
  </r>
  <r>
    <n v="310"/>
    <n v="5"/>
    <s v="F"/>
    <n v="51081015080"/>
    <n v="510"/>
    <s v="FID"/>
    <s v="Fidelity Investments Inc."/>
    <s v="Fidelity Capital &amp; Income Fund (FAGIX)"/>
    <s v="FCIF"/>
    <m/>
    <n v="20637.246666666666"/>
    <m/>
    <m/>
    <n v="3.9166666666666665"/>
    <n v="4"/>
    <s v="***"/>
    <m/>
    <s v="A"/>
    <m/>
    <m/>
    <n v="310"/>
    <x v="292"/>
    <n v="17842"/>
    <m/>
    <m/>
    <m/>
    <m/>
    <m/>
    <m/>
    <m/>
    <m/>
    <m/>
    <m/>
    <m/>
    <m/>
    <m/>
    <m/>
    <x v="5"/>
  </r>
  <r>
    <n v="310"/>
    <n v="3"/>
    <s v="F"/>
    <n v="51081018804"/>
    <n v="510"/>
    <s v="BRF"/>
    <s v="BlackRock Funds"/>
    <s v="BlackRock High Yield Bond Fund (BHYIX)"/>
    <s v="BRHYBF"/>
    <m/>
    <n v="85814.86"/>
    <m/>
    <m/>
    <n v="1.5"/>
    <n v="5.6"/>
    <s v="***"/>
    <m/>
    <s v="A"/>
    <m/>
    <m/>
    <n v="310"/>
    <x v="292"/>
    <n v="79165"/>
    <m/>
    <m/>
    <m/>
    <m/>
    <m/>
    <m/>
    <m/>
    <m/>
    <m/>
    <m/>
    <m/>
    <m/>
    <m/>
    <m/>
    <x v="5"/>
  </r>
  <r>
    <n v="311"/>
    <n v="5"/>
    <s v="F"/>
    <n v="51081011228"/>
    <n v="510"/>
    <s v="FID"/>
    <s v="Fidelity Investments Inc."/>
    <s v="Fidelity Capital &amp; Income Fund (FAGIX)"/>
    <s v="FCIF"/>
    <m/>
    <n v="34808.519999999997"/>
    <m/>
    <m/>
    <n v="0.5"/>
    <n v="4"/>
    <s v="***"/>
    <m/>
    <s v="A"/>
    <m/>
    <m/>
    <n v="311"/>
    <x v="293"/>
    <n v="34126"/>
    <m/>
    <m/>
    <m/>
    <m/>
    <m/>
    <m/>
    <m/>
    <m/>
    <m/>
    <m/>
    <m/>
    <m/>
    <m/>
    <m/>
    <x v="10"/>
  </r>
  <r>
    <n v="311"/>
    <n v="16"/>
    <s v="F"/>
    <n v="51081018222"/>
    <n v="510"/>
    <s v="AMF"/>
    <s v="American Funds"/>
    <s v="American Funds Tax-Advtg Gr &amp; Inc"/>
    <s v="AFTAG"/>
    <m/>
    <n v="59098.306299999997"/>
    <m/>
    <m/>
    <n v="2.3333333333333335"/>
    <n v="3.61"/>
    <s v="**"/>
    <m/>
    <s v="A"/>
    <m/>
    <m/>
    <n v="311"/>
    <x v="293"/>
    <n v="54507"/>
    <m/>
    <m/>
    <m/>
    <m/>
    <m/>
    <m/>
    <m/>
    <m/>
    <m/>
    <m/>
    <m/>
    <m/>
    <m/>
    <m/>
    <x v="10"/>
  </r>
  <r>
    <n v="311"/>
    <n v="14"/>
    <s v="F"/>
    <n v="51081018679"/>
    <n v="510"/>
    <s v="SSG"/>
    <s v="State Street Global Advisors"/>
    <s v="State Street Global Equity Fund"/>
    <s v="SSGE"/>
    <m/>
    <n v="23746.439750000001"/>
    <m/>
    <m/>
    <n v="3.25"/>
    <n v="10.210000000000001"/>
    <s v="****"/>
    <m/>
    <s v="A"/>
    <m/>
    <m/>
    <n v="311"/>
    <x v="293"/>
    <n v="17830"/>
    <m/>
    <m/>
    <m/>
    <m/>
    <m/>
    <m/>
    <m/>
    <m/>
    <m/>
    <m/>
    <m/>
    <m/>
    <m/>
    <m/>
    <x v="10"/>
  </r>
  <r>
    <n v="313"/>
    <n v="10"/>
    <s v="F"/>
    <n v="51081019691"/>
    <n v="510"/>
    <s v="PMC"/>
    <s v="PIMCO"/>
    <s v="PIMCO Global Multi-Asset A"/>
    <s v="PIMCOGMA"/>
    <m/>
    <n v="44107.175999999999"/>
    <m/>
    <m/>
    <n v="2.5"/>
    <n v="1.92"/>
    <s v="**"/>
    <m/>
    <s v="D"/>
    <m/>
    <m/>
    <n v="313"/>
    <x v="294"/>
    <n v="42087"/>
    <m/>
    <m/>
    <m/>
    <m/>
    <m/>
    <m/>
    <m/>
    <m/>
    <m/>
    <m/>
    <m/>
    <m/>
    <m/>
    <m/>
    <x v="14"/>
  </r>
  <r>
    <n v="313"/>
    <n v="9"/>
    <s v="F"/>
    <n v="51081010234"/>
    <n v="510"/>
    <s v="JPM"/>
    <s v="JP Morgan"/>
    <s v="JPMorgan Core Bond Fund"/>
    <s v="JPMCB"/>
    <m/>
    <n v="72896.793600000005"/>
    <m/>
    <m/>
    <n v="4.416666666666667"/>
    <n v="7.77"/>
    <s v="****"/>
    <m/>
    <s v="D"/>
    <m/>
    <m/>
    <n v="313"/>
    <x v="294"/>
    <n v="54272"/>
    <m/>
    <m/>
    <m/>
    <m/>
    <m/>
    <m/>
    <m/>
    <m/>
    <m/>
    <m/>
    <m/>
    <m/>
    <m/>
    <m/>
    <x v="14"/>
  </r>
  <r>
    <n v="314"/>
    <n v="4"/>
    <s v="F"/>
    <n v="51081017761"/>
    <n v="510"/>
    <s v="VGF"/>
    <s v="Vanguard Group"/>
    <s v="Vanguard High Yield Corporate Fund Investor Shares (VWEHX)"/>
    <s v="VHYCFIS"/>
    <m/>
    <n v="75259.155333333329"/>
    <m/>
    <m/>
    <n v="2.3333333333333335"/>
    <n v="5.74"/>
    <s v="*****"/>
    <m/>
    <s v="A"/>
    <m/>
    <m/>
    <n v="314"/>
    <x v="295"/>
    <n v="66370"/>
    <m/>
    <m/>
    <m/>
    <m/>
    <m/>
    <m/>
    <m/>
    <m/>
    <m/>
    <m/>
    <m/>
    <m/>
    <m/>
    <m/>
    <x v="2"/>
  </r>
  <r>
    <n v="314"/>
    <n v="7"/>
    <s v="F"/>
    <n v="51081017735"/>
    <n v="510"/>
    <s v="PMC"/>
    <s v="PIMCO"/>
    <s v="PIMCO Global Multi-Asset A"/>
    <s v="PIMCOGMA"/>
    <m/>
    <n v="14187.6"/>
    <m/>
    <m/>
    <n v="0.41666666666666669"/>
    <n v="1.92"/>
    <s v="**"/>
    <m/>
    <s v="A"/>
    <m/>
    <m/>
    <n v="314"/>
    <x v="295"/>
    <n v="14075"/>
    <m/>
    <m/>
    <m/>
    <m/>
    <m/>
    <m/>
    <m/>
    <m/>
    <m/>
    <m/>
    <m/>
    <m/>
    <m/>
    <m/>
    <x v="2"/>
  </r>
  <r>
    <n v="314"/>
    <n v="8"/>
    <s v="F"/>
    <n v="51081017384"/>
    <n v="510"/>
    <s v="FID"/>
    <s v="Fidelity Investments Inc."/>
    <s v="Fidelity Capital &amp; Income Fund (FAGIX)"/>
    <s v="FCIF"/>
    <m/>
    <n v="25528.906666666666"/>
    <m/>
    <m/>
    <n v="0.33333333333333331"/>
    <n v="4"/>
    <s v="***"/>
    <m/>
    <s v="A"/>
    <m/>
    <m/>
    <n v="314"/>
    <x v="295"/>
    <n v="25193"/>
    <m/>
    <m/>
    <m/>
    <m/>
    <m/>
    <m/>
    <m/>
    <m/>
    <m/>
    <m/>
    <m/>
    <m/>
    <m/>
    <m/>
    <x v="2"/>
  </r>
  <r>
    <n v="314"/>
    <n v="14"/>
    <s v="F"/>
    <n v="51081010047"/>
    <n v="510"/>
    <s v="SSG"/>
    <s v="State Street Global Advisors"/>
    <s v="State Street Global Equity Fund"/>
    <s v="SSGE"/>
    <m/>
    <n v="90770.887233333342"/>
    <m/>
    <m/>
    <n v="4.333333333333333"/>
    <n v="10.210000000000001"/>
    <s v="****"/>
    <m/>
    <s v="A"/>
    <m/>
    <m/>
    <n v="314"/>
    <x v="295"/>
    <n v="62929"/>
    <m/>
    <m/>
    <m/>
    <m/>
    <m/>
    <m/>
    <m/>
    <m/>
    <m/>
    <m/>
    <m/>
    <m/>
    <m/>
    <m/>
    <x v="2"/>
  </r>
  <r>
    <n v="315"/>
    <n v="4"/>
    <s v="F"/>
    <n v="51081011529"/>
    <n v="510"/>
    <s v="VGF"/>
    <s v="Vanguard Group"/>
    <s v="Vanguard High Yield Corporate Fund Investor Shares (VWEHX)"/>
    <s v="VHYCFIS"/>
    <m/>
    <n v="24313.788"/>
    <m/>
    <m/>
    <n v="2"/>
    <n v="5.74"/>
    <s v="*****"/>
    <m/>
    <s v="A"/>
    <m/>
    <m/>
    <n v="315"/>
    <x v="296"/>
    <n v="21810"/>
    <m/>
    <m/>
    <m/>
    <m/>
    <m/>
    <m/>
    <m/>
    <m/>
    <m/>
    <m/>
    <m/>
    <m/>
    <m/>
    <m/>
    <x v="15"/>
  </r>
  <r>
    <n v="315"/>
    <n v="15"/>
    <s v="F"/>
    <n v="51081019914"/>
    <n v="510"/>
    <s v="SSG"/>
    <s v="State Street Global Advisors"/>
    <s v="State Street Global Equity Fund"/>
    <s v="SSGE"/>
    <m/>
    <n v="19809.334208333334"/>
    <m/>
    <m/>
    <n v="0.41666666666666669"/>
    <n v="10.210000000000001"/>
    <s v="****"/>
    <m/>
    <s v="A"/>
    <m/>
    <m/>
    <n v="315"/>
    <x v="296"/>
    <n v="19001"/>
    <m/>
    <m/>
    <m/>
    <m/>
    <m/>
    <m/>
    <m/>
    <m/>
    <m/>
    <m/>
    <m/>
    <m/>
    <m/>
    <m/>
    <x v="15"/>
  </r>
  <r>
    <n v="315"/>
    <n v="13"/>
    <s v="F"/>
    <n v="51081012529"/>
    <n v="510"/>
    <s v="SSG"/>
    <s v="State Street Global Advisors"/>
    <s v="State Street Global Equity Fund"/>
    <s v="SSGE"/>
    <m/>
    <n v="81300.599000000002"/>
    <m/>
    <m/>
    <n v="3.3333333333333335"/>
    <n v="10.210000000000001"/>
    <s v="****"/>
    <m/>
    <s v="A"/>
    <m/>
    <m/>
    <n v="315"/>
    <x v="296"/>
    <n v="60657"/>
    <m/>
    <m/>
    <m/>
    <m/>
    <m/>
    <m/>
    <m/>
    <m/>
    <m/>
    <m/>
    <m/>
    <m/>
    <m/>
    <m/>
    <x v="15"/>
  </r>
  <r>
    <n v="315"/>
    <n v="10"/>
    <s v="F"/>
    <n v="51081016547"/>
    <n v="510"/>
    <s v="PMC"/>
    <s v="PIMCO"/>
    <s v="PIMCO Global Multi-Asset A"/>
    <s v="PIMCOGMA"/>
    <m/>
    <n v="4729.1776"/>
    <m/>
    <m/>
    <n v="2.75"/>
    <n v="1.92"/>
    <s v="**"/>
    <m/>
    <s v="A"/>
    <m/>
    <m/>
    <n v="315"/>
    <x v="296"/>
    <n v="4492"/>
    <m/>
    <m/>
    <m/>
    <m/>
    <m/>
    <m/>
    <m/>
    <m/>
    <m/>
    <m/>
    <m/>
    <m/>
    <m/>
    <m/>
    <x v="15"/>
  </r>
  <r>
    <n v="318"/>
    <n v="6"/>
    <s v="F"/>
    <n v="51081017027"/>
    <n v="510"/>
    <s v="JPM"/>
    <s v="JP Morgan"/>
    <s v="JPMorgan Core Bond Fund"/>
    <s v="JPMCB"/>
    <m/>
    <n v="20685.126199999999"/>
    <m/>
    <m/>
    <n v="2"/>
    <n v="7.77"/>
    <s v="****"/>
    <m/>
    <s v="W"/>
    <m/>
    <m/>
    <n v="318"/>
    <x v="297"/>
    <n v="17903"/>
    <m/>
    <m/>
    <m/>
    <m/>
    <m/>
    <m/>
    <m/>
    <m/>
    <m/>
    <m/>
    <m/>
    <m/>
    <m/>
    <m/>
    <x v="1"/>
  </r>
  <r>
    <n v="319"/>
    <n v="6"/>
    <s v="F"/>
    <n v="51081014707"/>
    <n v="510"/>
    <s v="JPM"/>
    <s v="JP Morgan"/>
    <s v="JPMorgan Core Bond Fund"/>
    <s v="JPMCB"/>
    <m/>
    <n v="64740.836875000001"/>
    <m/>
    <m/>
    <n v="2.0833333333333335"/>
    <n v="7.77"/>
    <s v="****"/>
    <m/>
    <s v="A"/>
    <m/>
    <m/>
    <n v="319"/>
    <x v="298"/>
    <n v="55721"/>
    <m/>
    <m/>
    <m/>
    <m/>
    <m/>
    <m/>
    <m/>
    <m/>
    <m/>
    <m/>
    <m/>
    <m/>
    <m/>
    <m/>
    <x v="3"/>
  </r>
  <r>
    <n v="319"/>
    <n v="10"/>
    <s v="F"/>
    <n v="51081017822"/>
    <n v="510"/>
    <s v="PMC"/>
    <s v="PIMCO"/>
    <s v="PIMCO Global Multi-Asset A"/>
    <s v="PIMCOGMA"/>
    <m/>
    <n v="38006.617599999998"/>
    <m/>
    <m/>
    <n v="4.5"/>
    <n v="1.92"/>
    <s v="**"/>
    <m/>
    <s v="A"/>
    <m/>
    <m/>
    <n v="319"/>
    <x v="298"/>
    <n v="34984"/>
    <m/>
    <m/>
    <m/>
    <m/>
    <m/>
    <m/>
    <m/>
    <m/>
    <m/>
    <m/>
    <m/>
    <m/>
    <m/>
    <m/>
    <x v="3"/>
  </r>
  <r>
    <n v="319"/>
    <n v="12"/>
    <s v="F"/>
    <n v="51081013064"/>
    <n v="510"/>
    <s v="CHS"/>
    <s v="Charles Schwab"/>
    <s v="Schwab Small-Cap Equity Fund"/>
    <s v="SSCE"/>
    <m/>
    <n v="20840.079750000001"/>
    <m/>
    <m/>
    <n v="3.4166666666666665"/>
    <n v="-11.7"/>
    <s v="*"/>
    <m/>
    <s v="A"/>
    <m/>
    <m/>
    <n v="319"/>
    <x v="298"/>
    <n v="34719"/>
    <m/>
    <m/>
    <m/>
    <m/>
    <m/>
    <m/>
    <m/>
    <m/>
    <m/>
    <m/>
    <m/>
    <m/>
    <m/>
    <m/>
    <x v="3"/>
  </r>
  <r>
    <n v="321"/>
    <n v="16"/>
    <s v="F"/>
    <n v="51081019910"/>
    <n v="510"/>
    <s v="AMF"/>
    <s v="American Funds"/>
    <s v="American Funds Tax-Advtg Gr &amp; Inc"/>
    <s v="AFTAG"/>
    <m/>
    <n v="44967.840499999998"/>
    <m/>
    <m/>
    <n v="1.4166666666666667"/>
    <n v="3.61"/>
    <s v="**"/>
    <m/>
    <s v="A"/>
    <m/>
    <m/>
    <n v="321"/>
    <x v="299"/>
    <n v="42780"/>
    <m/>
    <m/>
    <m/>
    <m/>
    <m/>
    <m/>
    <m/>
    <m/>
    <m/>
    <m/>
    <m/>
    <m/>
    <m/>
    <m/>
    <x v="9"/>
  </r>
  <r>
    <n v="321"/>
    <n v="11"/>
    <s v="F"/>
    <n v="51081011991"/>
    <n v="510"/>
    <s v="PMC"/>
    <s v="PIMCO"/>
    <s v="PIMCO Global Multi-Asset A"/>
    <s v="PIMCOGMA"/>
    <m/>
    <n v="46855.031999999999"/>
    <m/>
    <m/>
    <n v="2.5"/>
    <n v="1.92"/>
    <s v="**"/>
    <m/>
    <s v="A"/>
    <m/>
    <m/>
    <n v="321"/>
    <x v="299"/>
    <n v="44709"/>
    <m/>
    <m/>
    <m/>
    <m/>
    <m/>
    <m/>
    <m/>
    <m/>
    <m/>
    <m/>
    <m/>
    <m/>
    <m/>
    <m/>
    <x v="9"/>
  </r>
  <r>
    <n v="321"/>
    <n v="13"/>
    <s v="F"/>
    <n v="51081014989"/>
    <n v="510"/>
    <s v="SSG"/>
    <s v="State Street Global Advisors"/>
    <s v="State Street Global Equity Fund"/>
    <s v="SSGE"/>
    <m/>
    <n v="30170.119866666668"/>
    <m/>
    <m/>
    <n v="4.666666666666667"/>
    <n v="10.210000000000001"/>
    <s v="****"/>
    <m/>
    <s v="A"/>
    <m/>
    <m/>
    <n v="321"/>
    <x v="299"/>
    <n v="20434"/>
    <m/>
    <m/>
    <m/>
    <m/>
    <m/>
    <m/>
    <m/>
    <m/>
    <m/>
    <m/>
    <m/>
    <m/>
    <m/>
    <m/>
    <x v="9"/>
  </r>
  <r>
    <n v="321"/>
    <n v="9"/>
    <s v="F"/>
    <n v="51081011679"/>
    <n v="510"/>
    <s v="JPM"/>
    <s v="JP Morgan"/>
    <s v="JPMorgan Core Bond Fund"/>
    <s v="JPMCB"/>
    <m/>
    <n v="72007.744500000001"/>
    <m/>
    <m/>
    <n v="0.91666666666666663"/>
    <n v="7.77"/>
    <s v="****"/>
    <m/>
    <s v="A"/>
    <m/>
    <m/>
    <n v="321"/>
    <x v="299"/>
    <n v="67220"/>
    <m/>
    <m/>
    <m/>
    <m/>
    <m/>
    <m/>
    <m/>
    <m/>
    <m/>
    <m/>
    <m/>
    <m/>
    <m/>
    <m/>
    <x v="9"/>
  </r>
  <r>
    <n v="322"/>
    <n v="10"/>
    <s v="F"/>
    <n v="51081018540"/>
    <n v="510"/>
    <s v="PMC"/>
    <s v="PIMCO"/>
    <s v="PIMCO Global Multi-Asset A"/>
    <s v="PIMCOGMA"/>
    <m/>
    <n v="71586.574399999998"/>
    <m/>
    <m/>
    <n v="3.8333333333333335"/>
    <n v="1.92"/>
    <s v="**"/>
    <m/>
    <s v="W"/>
    <m/>
    <m/>
    <n v="322"/>
    <x v="300"/>
    <n v="66679"/>
    <m/>
    <m/>
    <m/>
    <m/>
    <m/>
    <m/>
    <m/>
    <m/>
    <m/>
    <m/>
    <m/>
    <m/>
    <m/>
    <m/>
    <x v="10"/>
  </r>
  <r>
    <n v="322"/>
    <n v="11"/>
    <s v="F"/>
    <n v="51081015830"/>
    <n v="510"/>
    <s v="PMC"/>
    <s v="PIMCO"/>
    <s v="PIMCO Global Multi-Asset A"/>
    <s v="PIMCOGMA"/>
    <m/>
    <n v="4354.0079999999998"/>
    <m/>
    <m/>
    <n v="1.6666666666666667"/>
    <n v="1.92"/>
    <s v="**"/>
    <m/>
    <s v="W"/>
    <m/>
    <m/>
    <n v="322"/>
    <x v="300"/>
    <n v="4219"/>
    <m/>
    <m/>
    <m/>
    <m/>
    <m/>
    <m/>
    <m/>
    <m/>
    <m/>
    <m/>
    <m/>
    <m/>
    <m/>
    <m/>
    <x v="10"/>
  </r>
  <r>
    <n v="322"/>
    <n v="14"/>
    <s v="F"/>
    <n v="51081013043"/>
    <n v="510"/>
    <s v="SSG"/>
    <s v="State Street Global Advisors"/>
    <s v="State Street Global Equity Fund"/>
    <s v="SSGE"/>
    <m/>
    <n v="76515.125616666672"/>
    <m/>
    <m/>
    <n v="1.1666666666666667"/>
    <n v="10.210000000000001"/>
    <s v="****"/>
    <m/>
    <s v="W"/>
    <m/>
    <m/>
    <n v="322"/>
    <x v="300"/>
    <n v="68371"/>
    <m/>
    <m/>
    <m/>
    <m/>
    <m/>
    <m/>
    <m/>
    <m/>
    <m/>
    <m/>
    <m/>
    <m/>
    <m/>
    <m/>
    <x v="10"/>
  </r>
  <r>
    <n v="323"/>
    <n v="12"/>
    <s v="F"/>
    <n v="51081017013"/>
    <n v="510"/>
    <s v="CHS"/>
    <s v="Charles Schwab"/>
    <s v="Schwab Small-Cap Equity Fund"/>
    <s v="SSCE"/>
    <m/>
    <n v="8350.875"/>
    <m/>
    <m/>
    <n v="3.6666666666666665"/>
    <n v="-11.7"/>
    <s v="*"/>
    <m/>
    <s v="A"/>
    <m/>
    <m/>
    <n v="323"/>
    <x v="301"/>
    <n v="14625"/>
    <m/>
    <m/>
    <m/>
    <m/>
    <m/>
    <m/>
    <m/>
    <m/>
    <m/>
    <m/>
    <m/>
    <m/>
    <m/>
    <m/>
    <x v="14"/>
  </r>
  <r>
    <n v="324"/>
    <n v="14"/>
    <s v="F"/>
    <n v="51081014164"/>
    <n v="510"/>
    <s v="SSG"/>
    <s v="State Street Global Advisors"/>
    <s v="State Street Global Equity Fund"/>
    <s v="SSGE"/>
    <m/>
    <n v="76829.663283333328"/>
    <m/>
    <m/>
    <n v="1.0833333333333333"/>
    <n v="10.210000000000001"/>
    <s v="****"/>
    <m/>
    <s v="A"/>
    <m/>
    <m/>
    <n v="324"/>
    <x v="302"/>
    <n v="69178"/>
    <m/>
    <m/>
    <m/>
    <m/>
    <m/>
    <m/>
    <m/>
    <m/>
    <m/>
    <m/>
    <m/>
    <m/>
    <m/>
    <m/>
    <x v="11"/>
  </r>
  <r>
    <n v="324"/>
    <n v="8"/>
    <s v="F"/>
    <n v="51081013059"/>
    <n v="510"/>
    <s v="FID"/>
    <s v="Fidelity Investments Inc."/>
    <s v="Fidelity Capital &amp; Income Fund (FAGIX)"/>
    <s v="FCIF"/>
    <m/>
    <n v="17292.343333333334"/>
    <m/>
    <m/>
    <n v="1.9166666666666667"/>
    <n v="4"/>
    <s v="***"/>
    <m/>
    <s v="A"/>
    <m/>
    <m/>
    <n v="324"/>
    <x v="302"/>
    <n v="16061"/>
    <m/>
    <m/>
    <m/>
    <m/>
    <m/>
    <m/>
    <m/>
    <m/>
    <m/>
    <m/>
    <m/>
    <m/>
    <m/>
    <m/>
    <x v="11"/>
  </r>
  <r>
    <n v="324"/>
    <n v="10"/>
    <s v="F"/>
    <n v="51081011649"/>
    <n v="510"/>
    <s v="PMC"/>
    <s v="PIMCO"/>
    <s v="PIMCO Global Multi-Asset A"/>
    <s v="PIMCOGMA"/>
    <m/>
    <n v="71769.249599999996"/>
    <m/>
    <m/>
    <n v="3.6666666666666665"/>
    <n v="1.92"/>
    <s v="**"/>
    <m/>
    <s v="A"/>
    <m/>
    <m/>
    <n v="324"/>
    <x v="302"/>
    <n v="67049"/>
    <m/>
    <m/>
    <m/>
    <m/>
    <m/>
    <m/>
    <m/>
    <m/>
    <m/>
    <m/>
    <m/>
    <m/>
    <m/>
    <m/>
    <x v="11"/>
  </r>
  <r>
    <n v="325"/>
    <n v="1"/>
    <s v="F"/>
    <n v="51081016993"/>
    <n v="510"/>
    <s v="BRF"/>
    <s v="BlackRock Funds"/>
    <s v="BlackRock High Yield Bond Fund (BHYIX)"/>
    <s v="BRHYBF"/>
    <m/>
    <n v="56817.253333333334"/>
    <m/>
    <m/>
    <n v="0.83333333333333337"/>
    <n v="5.6"/>
    <s v="***"/>
    <m/>
    <s v="A"/>
    <m/>
    <m/>
    <n v="325"/>
    <x v="303"/>
    <n v="54284"/>
    <m/>
    <m/>
    <m/>
    <m/>
    <m/>
    <m/>
    <m/>
    <m/>
    <m/>
    <m/>
    <m/>
    <m/>
    <m/>
    <m/>
    <x v="4"/>
  </r>
  <r>
    <n v="325"/>
    <n v="6"/>
    <s v="F"/>
    <n v="51081018921"/>
    <n v="510"/>
    <s v="JPM"/>
    <s v="JP Morgan"/>
    <s v="JPMorgan Core Bond Fund"/>
    <s v="JPMCB"/>
    <m/>
    <n v="35196.168449999997"/>
    <m/>
    <m/>
    <n v="1.9166666666666667"/>
    <n v="7.77"/>
    <s v="****"/>
    <m/>
    <s v="A"/>
    <m/>
    <m/>
    <n v="325"/>
    <x v="303"/>
    <n v="30634"/>
    <m/>
    <m/>
    <m/>
    <m/>
    <m/>
    <m/>
    <m/>
    <m/>
    <m/>
    <m/>
    <m/>
    <m/>
    <m/>
    <m/>
    <x v="4"/>
  </r>
  <r>
    <n v="326"/>
    <n v="2"/>
    <s v="F"/>
    <n v="51081010844"/>
    <n v="510"/>
    <s v="VGF"/>
    <s v="Vanguard Group"/>
    <s v="Vanguard High Yield Corporate Fund Investor Shares (VWEHX)"/>
    <s v="VHYCFIS"/>
    <m/>
    <n v="4946.6559999999999"/>
    <m/>
    <m/>
    <n v="2.6666666666666665"/>
    <n v="5.74"/>
    <s v="*****"/>
    <m/>
    <s v="A"/>
    <m/>
    <m/>
    <n v="326"/>
    <x v="304"/>
    <n v="4290"/>
    <m/>
    <m/>
    <m/>
    <m/>
    <m/>
    <m/>
    <m/>
    <m/>
    <m/>
    <m/>
    <m/>
    <m/>
    <m/>
    <m/>
    <x v="1"/>
  </r>
  <r>
    <n v="326"/>
    <n v="7"/>
    <s v="F"/>
    <n v="51081013196"/>
    <n v="510"/>
    <s v="PMC"/>
    <s v="PIMCO"/>
    <s v="PIMCO Global Multi-Asset A"/>
    <s v="PIMCOGMA"/>
    <m/>
    <n v="13301.561599999999"/>
    <m/>
    <m/>
    <n v="4.833333333333333"/>
    <n v="1.92"/>
    <s v="**"/>
    <m/>
    <s v="A"/>
    <m/>
    <m/>
    <n v="326"/>
    <x v="304"/>
    <n v="12172"/>
    <m/>
    <m/>
    <m/>
    <m/>
    <m/>
    <m/>
    <m/>
    <m/>
    <m/>
    <m/>
    <m/>
    <m/>
    <m/>
    <m/>
    <x v="1"/>
  </r>
  <r>
    <n v="326"/>
    <n v="13"/>
    <s v="F"/>
    <n v="51081015414"/>
    <n v="510"/>
    <s v="SSG"/>
    <s v="State Street Global Advisors"/>
    <s v="State Street Global Equity Fund"/>
    <s v="SSGE"/>
    <m/>
    <n v="53861.87266666667"/>
    <m/>
    <m/>
    <n v="0.41666666666666669"/>
    <n v="10.210000000000001"/>
    <s v="****"/>
    <m/>
    <s v="A"/>
    <m/>
    <m/>
    <n v="326"/>
    <x v="304"/>
    <n v="51664"/>
    <m/>
    <m/>
    <m/>
    <m/>
    <m/>
    <m/>
    <m/>
    <m/>
    <m/>
    <m/>
    <m/>
    <m/>
    <m/>
    <m/>
    <x v="1"/>
  </r>
  <r>
    <n v="327"/>
    <n v="16"/>
    <s v="F"/>
    <n v="51081010462"/>
    <n v="510"/>
    <s v="AMF"/>
    <s v="American Funds"/>
    <s v="American Funds Tax-Advtg Gr &amp; Inc"/>
    <s v="AFTAG"/>
    <m/>
    <n v="27453.011599999998"/>
    <m/>
    <m/>
    <n v="4"/>
    <n v="3.61"/>
    <s v="**"/>
    <m/>
    <s v="A"/>
    <m/>
    <m/>
    <n v="327"/>
    <x v="305"/>
    <n v="23989"/>
    <m/>
    <m/>
    <m/>
    <m/>
    <m/>
    <m/>
    <m/>
    <m/>
    <m/>
    <m/>
    <m/>
    <m/>
    <m/>
    <m/>
    <x v="12"/>
  </r>
  <r>
    <n v="327"/>
    <n v="13"/>
    <s v="F"/>
    <n v="51081015422"/>
    <n v="510"/>
    <s v="SSG"/>
    <s v="State Street Global Advisors"/>
    <s v="State Street Global Equity Fund"/>
    <s v="SSGE"/>
    <m/>
    <n v="49198.947325000001"/>
    <m/>
    <m/>
    <n v="3.25"/>
    <n v="10.210000000000001"/>
    <s v="****"/>
    <m/>
    <s v="A"/>
    <m/>
    <m/>
    <n v="327"/>
    <x v="305"/>
    <n v="36941"/>
    <m/>
    <m/>
    <m/>
    <m/>
    <m/>
    <m/>
    <m/>
    <m/>
    <m/>
    <m/>
    <m/>
    <m/>
    <m/>
    <m/>
    <x v="12"/>
  </r>
  <r>
    <n v="327"/>
    <n v="9"/>
    <s v="F"/>
    <n v="51081014150"/>
    <n v="510"/>
    <s v="JPM"/>
    <s v="JP Morgan"/>
    <s v="JPMorgan Core Bond Fund"/>
    <s v="JPMCB"/>
    <m/>
    <n v="21699.42"/>
    <m/>
    <m/>
    <n v="2.6666666666666665"/>
    <n v="7.77"/>
    <s v="****"/>
    <m/>
    <s v="A"/>
    <m/>
    <m/>
    <n v="327"/>
    <x v="305"/>
    <n v="17975"/>
    <m/>
    <m/>
    <m/>
    <m/>
    <m/>
    <m/>
    <m/>
    <m/>
    <m/>
    <m/>
    <m/>
    <m/>
    <m/>
    <m/>
    <x v="12"/>
  </r>
  <r>
    <n v="328"/>
    <n v="10"/>
    <s v="F"/>
    <n v="51081011635"/>
    <n v="510"/>
    <s v="PMC"/>
    <s v="PIMCO"/>
    <s v="PIMCO Global Multi-Asset A"/>
    <s v="PIMCOGMA"/>
    <m/>
    <n v="14795.1504"/>
    <m/>
    <m/>
    <n v="1.1666666666666667"/>
    <n v="1.92"/>
    <s v="**"/>
    <m/>
    <s v="D"/>
    <m/>
    <m/>
    <n v="328"/>
    <x v="306"/>
    <n v="14471"/>
    <m/>
    <m/>
    <m/>
    <m/>
    <m/>
    <m/>
    <m/>
    <m/>
    <m/>
    <m/>
    <m/>
    <m/>
    <m/>
    <m/>
    <x v="12"/>
  </r>
  <r>
    <n v="328"/>
    <n v="5"/>
    <s v="F"/>
    <n v="51081011873"/>
    <n v="510"/>
    <s v="FID"/>
    <s v="Fidelity Investments Inc."/>
    <s v="Fidelity Capital &amp; Income Fund (FAGIX)"/>
    <s v="FCIF"/>
    <m/>
    <n v="78112.906666666662"/>
    <m/>
    <m/>
    <n v="1.8333333333333333"/>
    <n v="4"/>
    <s v="***"/>
    <m/>
    <s v="D"/>
    <m/>
    <m/>
    <n v="328"/>
    <x v="306"/>
    <n v="72776"/>
    <m/>
    <m/>
    <m/>
    <m/>
    <m/>
    <m/>
    <m/>
    <m/>
    <m/>
    <m/>
    <m/>
    <m/>
    <m/>
    <m/>
    <x v="12"/>
  </r>
  <r>
    <n v="328"/>
    <n v="2"/>
    <s v="F"/>
    <n v="51081015563"/>
    <n v="510"/>
    <s v="VGF"/>
    <s v="Vanguard Group"/>
    <s v="Vanguard High Yield Corporate Fund Investor Shares (VWEHX)"/>
    <s v="VHYCFIS"/>
    <m/>
    <n v="27379.856716666665"/>
    <m/>
    <m/>
    <n v="4.083333333333333"/>
    <n v="5.74"/>
    <s v="*****"/>
    <m/>
    <s v="D"/>
    <m/>
    <m/>
    <n v="328"/>
    <x v="306"/>
    <n v="22181"/>
    <m/>
    <m/>
    <m/>
    <m/>
    <m/>
    <m/>
    <m/>
    <m/>
    <m/>
    <m/>
    <m/>
    <m/>
    <m/>
    <m/>
    <x v="12"/>
  </r>
  <r>
    <n v="329"/>
    <n v="7"/>
    <s v="F"/>
    <n v="51081016523"/>
    <n v="510"/>
    <s v="PMC"/>
    <s v="PIMCO"/>
    <s v="PIMCO Global Multi-Asset A"/>
    <s v="PIMCOGMA"/>
    <m/>
    <n v="44415.1296"/>
    <m/>
    <m/>
    <n v="4.916666666666667"/>
    <n v="1.92"/>
    <s v="**"/>
    <m/>
    <s v="A"/>
    <m/>
    <m/>
    <n v="329"/>
    <x v="307"/>
    <n v="40584"/>
    <m/>
    <m/>
    <m/>
    <m/>
    <m/>
    <m/>
    <m/>
    <m/>
    <m/>
    <m/>
    <m/>
    <m/>
    <m/>
    <m/>
    <x v="0"/>
  </r>
  <r>
    <n v="330"/>
    <n v="14"/>
    <s v="F"/>
    <n v="51081012247"/>
    <n v="510"/>
    <s v="SSG"/>
    <s v="State Street Global Advisors"/>
    <s v="State Street Global Equity Fund"/>
    <s v="SSGE"/>
    <m/>
    <n v="74596.850074999995"/>
    <m/>
    <m/>
    <n v="3.25"/>
    <n v="10.210000000000001"/>
    <s v="****"/>
    <m/>
    <s v="D"/>
    <m/>
    <m/>
    <n v="330"/>
    <x v="308"/>
    <n v="56011"/>
    <m/>
    <m/>
    <m/>
    <m/>
    <m/>
    <m/>
    <m/>
    <m/>
    <m/>
    <m/>
    <m/>
    <m/>
    <m/>
    <m/>
    <x v="4"/>
  </r>
  <r>
    <n v="330"/>
    <n v="9"/>
    <s v="F"/>
    <n v="51081017530"/>
    <n v="510"/>
    <s v="JPM"/>
    <s v="JP Morgan"/>
    <s v="JPMorgan Core Bond Fund"/>
    <s v="JPMCB"/>
    <m/>
    <n v="91808.829975000001"/>
    <m/>
    <m/>
    <n v="3.25"/>
    <n v="7.77"/>
    <s v="****"/>
    <m/>
    <s v="D"/>
    <m/>
    <m/>
    <n v="330"/>
    <x v="308"/>
    <n v="73299"/>
    <m/>
    <m/>
    <m/>
    <m/>
    <m/>
    <m/>
    <m/>
    <m/>
    <m/>
    <m/>
    <m/>
    <m/>
    <m/>
    <m/>
    <x v="4"/>
  </r>
  <r>
    <n v="330"/>
    <n v="4"/>
    <s v="F"/>
    <n v="51081013166"/>
    <n v="510"/>
    <s v="VGF"/>
    <s v="Vanguard Group"/>
    <s v="Vanguard High Yield Corporate Fund Investor Shares (VWEHX)"/>
    <s v="VHYCFIS"/>
    <m/>
    <n v="2816.2350000000001"/>
    <m/>
    <m/>
    <n v="0.75"/>
    <n v="5.74"/>
    <s v="*****"/>
    <m/>
    <s v="D"/>
    <m/>
    <m/>
    <n v="330"/>
    <x v="308"/>
    <n v="2700"/>
    <m/>
    <m/>
    <m/>
    <m/>
    <m/>
    <m/>
    <m/>
    <m/>
    <m/>
    <m/>
    <m/>
    <m/>
    <m/>
    <m/>
    <x v="4"/>
  </r>
  <r>
    <n v="330"/>
    <n v="13"/>
    <s v="F"/>
    <n v="51081017548"/>
    <n v="510"/>
    <s v="SSG"/>
    <s v="State Street Global Advisors"/>
    <s v="State Street Global Equity Fund"/>
    <s v="SSGE"/>
    <m/>
    <n v="7274.3860000000004"/>
    <m/>
    <m/>
    <n v="4"/>
    <n v="10.210000000000001"/>
    <s v="****"/>
    <m/>
    <s v="D"/>
    <m/>
    <m/>
    <n v="330"/>
    <x v="308"/>
    <n v="5165"/>
    <m/>
    <m/>
    <m/>
    <m/>
    <m/>
    <m/>
    <m/>
    <m/>
    <m/>
    <m/>
    <m/>
    <m/>
    <m/>
    <m/>
    <x v="4"/>
  </r>
  <r>
    <n v="330"/>
    <n v="3"/>
    <s v="F"/>
    <n v="51081015548"/>
    <n v="510"/>
    <s v="BRF"/>
    <s v="BlackRock Funds"/>
    <s v="BlackRock High Yield Bond Fund (BHYIX)"/>
    <s v="BRHYBF"/>
    <m/>
    <n v="74974.712"/>
    <m/>
    <m/>
    <n v="4.416666666666667"/>
    <n v="5.6"/>
    <s v="***"/>
    <m/>
    <s v="D"/>
    <m/>
    <m/>
    <n v="330"/>
    <x v="308"/>
    <n v="60108"/>
    <m/>
    <m/>
    <m/>
    <m/>
    <m/>
    <m/>
    <m/>
    <m/>
    <m/>
    <m/>
    <m/>
    <m/>
    <m/>
    <m/>
    <x v="4"/>
  </r>
  <r>
    <n v="331"/>
    <n v="13"/>
    <s v="F"/>
    <n v="51081012448"/>
    <n v="510"/>
    <s v="SSG"/>
    <s v="State Street Global Advisors"/>
    <s v="State Street Global Equity Fund"/>
    <s v="SSGE"/>
    <m/>
    <n v="9132.0655999999999"/>
    <m/>
    <m/>
    <n v="4"/>
    <n v="10.210000000000001"/>
    <s v="****"/>
    <m/>
    <s v="A"/>
    <m/>
    <m/>
    <n v="331"/>
    <x v="309"/>
    <n v="6484"/>
    <m/>
    <m/>
    <m/>
    <m/>
    <m/>
    <m/>
    <m/>
    <m/>
    <m/>
    <m/>
    <m/>
    <m/>
    <m/>
    <m/>
    <x v="7"/>
  </r>
  <r>
    <n v="331"/>
    <n v="7"/>
    <s v="F"/>
    <n v="51081015061"/>
    <n v="510"/>
    <s v="PMC"/>
    <s v="PIMCO"/>
    <s v="PIMCO Global Multi-Asset A"/>
    <s v="PIMCOGMA"/>
    <m/>
    <n v="19121.097600000001"/>
    <m/>
    <m/>
    <n v="2"/>
    <n v="1.92"/>
    <s v="**"/>
    <m/>
    <s v="A"/>
    <m/>
    <m/>
    <n v="331"/>
    <x v="309"/>
    <n v="18414"/>
    <m/>
    <m/>
    <m/>
    <m/>
    <m/>
    <m/>
    <m/>
    <m/>
    <m/>
    <m/>
    <m/>
    <m/>
    <m/>
    <m/>
    <x v="7"/>
  </r>
  <r>
    <n v="331"/>
    <n v="6"/>
    <s v="F"/>
    <n v="51081014516"/>
    <n v="510"/>
    <s v="JPM"/>
    <s v="JP Morgan"/>
    <s v="JPMorgan Core Bond Fund"/>
    <s v="JPMCB"/>
    <m/>
    <n v="56049.188399999999"/>
    <m/>
    <m/>
    <n v="4.666666666666667"/>
    <n v="7.77"/>
    <s v="****"/>
    <m/>
    <s v="A"/>
    <m/>
    <m/>
    <n v="331"/>
    <x v="309"/>
    <n v="41134"/>
    <m/>
    <m/>
    <m/>
    <m/>
    <m/>
    <m/>
    <m/>
    <m/>
    <m/>
    <m/>
    <m/>
    <m/>
    <m/>
    <m/>
    <x v="7"/>
  </r>
  <r>
    <n v="331"/>
    <n v="10"/>
    <s v="F"/>
    <n v="51081017860"/>
    <n v="510"/>
    <s v="PMC"/>
    <s v="PIMCO"/>
    <s v="PIMCO Global Multi-Asset A"/>
    <s v="PIMCOGMA"/>
    <m/>
    <n v="11303.459199999999"/>
    <m/>
    <m/>
    <n v="0.75"/>
    <n v="1.92"/>
    <s v="**"/>
    <m/>
    <s v="A"/>
    <m/>
    <m/>
    <n v="331"/>
    <x v="309"/>
    <n v="11143"/>
    <m/>
    <m/>
    <m/>
    <m/>
    <m/>
    <m/>
    <m/>
    <m/>
    <m/>
    <m/>
    <m/>
    <m/>
    <m/>
    <m/>
    <x v="7"/>
  </r>
  <r>
    <n v="331"/>
    <n v="10"/>
    <s v="F"/>
    <n v="51081013247"/>
    <n v="510"/>
    <s v="PMC"/>
    <s v="PIMCO"/>
    <s v="PIMCO Global Multi-Asset A"/>
    <s v="PIMCOGMA"/>
    <m/>
    <n v="28438.745599999998"/>
    <m/>
    <m/>
    <n v="3.5"/>
    <n v="1.92"/>
    <s v="**"/>
    <m/>
    <s v="A"/>
    <m/>
    <m/>
    <n v="331"/>
    <x v="309"/>
    <n v="26648"/>
    <m/>
    <m/>
    <m/>
    <m/>
    <m/>
    <m/>
    <m/>
    <m/>
    <m/>
    <m/>
    <m/>
    <m/>
    <m/>
    <m/>
    <x v="7"/>
  </r>
  <r>
    <n v="331"/>
    <n v="7"/>
    <s v="F"/>
    <n v="51081013031"/>
    <n v="510"/>
    <s v="PMC"/>
    <s v="PIMCO"/>
    <s v="PIMCO Global Multi-Asset A"/>
    <s v="PIMCOGMA"/>
    <m/>
    <n v="62224.447999999997"/>
    <m/>
    <m/>
    <n v="4.25"/>
    <n v="1.92"/>
    <s v="**"/>
    <m/>
    <s v="A"/>
    <m/>
    <m/>
    <n v="331"/>
    <x v="309"/>
    <n v="57530"/>
    <m/>
    <m/>
    <m/>
    <m/>
    <m/>
    <m/>
    <m/>
    <m/>
    <m/>
    <m/>
    <m/>
    <m/>
    <m/>
    <m/>
    <x v="7"/>
  </r>
  <r>
    <n v="331"/>
    <n v="5"/>
    <s v="F"/>
    <n v="51081012403"/>
    <n v="510"/>
    <s v="FID"/>
    <s v="Fidelity Investments Inc."/>
    <s v="Fidelity Capital &amp; Income Fund (FAGIX)"/>
    <s v="FCIF"/>
    <m/>
    <n v="34230.35"/>
    <m/>
    <m/>
    <n v="4.75"/>
    <n v="4"/>
    <s v="***"/>
    <m/>
    <s v="A"/>
    <m/>
    <m/>
    <n v="331"/>
    <x v="309"/>
    <n v="28765"/>
    <m/>
    <m/>
    <m/>
    <m/>
    <m/>
    <m/>
    <m/>
    <m/>
    <m/>
    <m/>
    <m/>
    <m/>
    <m/>
    <m/>
    <x v="7"/>
  </r>
  <r>
    <n v="332"/>
    <n v="15"/>
    <s v="F"/>
    <n v="51081012324"/>
    <n v="510"/>
    <s v="SSG"/>
    <s v="State Street Global Advisors"/>
    <s v="State Street Global Equity Fund"/>
    <s v="SSGE"/>
    <m/>
    <n v="32205.008383333334"/>
    <m/>
    <m/>
    <n v="2.8333333333333335"/>
    <n v="10.210000000000001"/>
    <s v="****"/>
    <m/>
    <s v="A"/>
    <m/>
    <m/>
    <n v="332"/>
    <x v="310"/>
    <n v="24979"/>
    <m/>
    <m/>
    <m/>
    <m/>
    <m/>
    <m/>
    <m/>
    <m/>
    <m/>
    <m/>
    <m/>
    <m/>
    <m/>
    <m/>
    <x v="11"/>
  </r>
  <r>
    <n v="332"/>
    <n v="13"/>
    <s v="F"/>
    <n v="51081019788"/>
    <n v="510"/>
    <s v="SSG"/>
    <s v="State Street Global Advisors"/>
    <s v="State Street Global Equity Fund"/>
    <s v="SSGE"/>
    <m/>
    <n v="76115.600966666665"/>
    <m/>
    <m/>
    <n v="1.1666666666666667"/>
    <n v="10.210000000000001"/>
    <s v="****"/>
    <m/>
    <s v="A"/>
    <m/>
    <m/>
    <n v="332"/>
    <x v="310"/>
    <n v="68014"/>
    <m/>
    <m/>
    <m/>
    <m/>
    <m/>
    <m/>
    <m/>
    <m/>
    <m/>
    <m/>
    <m/>
    <m/>
    <m/>
    <m/>
    <x v="11"/>
  </r>
  <r>
    <n v="332"/>
    <n v="6"/>
    <s v="F"/>
    <n v="51081010979"/>
    <n v="510"/>
    <s v="JPM"/>
    <s v="JP Morgan"/>
    <s v="JPMorgan Core Bond Fund"/>
    <s v="JPMCB"/>
    <m/>
    <n v="83009.214000000007"/>
    <m/>
    <m/>
    <n v="1.6666666666666667"/>
    <n v="7.77"/>
    <s v="****"/>
    <m/>
    <s v="A"/>
    <m/>
    <m/>
    <n v="332"/>
    <x v="310"/>
    <n v="73492"/>
    <m/>
    <m/>
    <m/>
    <m/>
    <m/>
    <m/>
    <m/>
    <m/>
    <m/>
    <m/>
    <m/>
    <m/>
    <m/>
    <m/>
    <x v="11"/>
  </r>
  <r>
    <n v="332"/>
    <n v="12"/>
    <s v="F"/>
    <n v="51081018020"/>
    <n v="510"/>
    <s v="CHS"/>
    <s v="Charles Schwab"/>
    <s v="Schwab Small-Cap Equity Fund"/>
    <s v="SSCE"/>
    <m/>
    <n v="9857.5049999999992"/>
    <m/>
    <m/>
    <n v="0.5"/>
    <n v="-11.7"/>
    <s v="*"/>
    <m/>
    <s v="A"/>
    <m/>
    <m/>
    <n v="332"/>
    <x v="310"/>
    <n v="10470"/>
    <m/>
    <m/>
    <m/>
    <m/>
    <m/>
    <m/>
    <m/>
    <m/>
    <m/>
    <m/>
    <m/>
    <m/>
    <m/>
    <m/>
    <x v="11"/>
  </r>
  <r>
    <n v="332"/>
    <n v="16"/>
    <s v="F"/>
    <n v="51081012748"/>
    <n v="510"/>
    <s v="AMF"/>
    <s v="American Funds"/>
    <s v="American Funds Tax-Advtg Gr &amp; Inc"/>
    <s v="AFTAG"/>
    <m/>
    <n v="9753.9287999999997"/>
    <m/>
    <m/>
    <n v="1.3333333333333333"/>
    <n v="3.61"/>
    <s v="**"/>
    <m/>
    <s v="A"/>
    <m/>
    <m/>
    <n v="332"/>
    <x v="310"/>
    <n v="9306"/>
    <m/>
    <m/>
    <m/>
    <m/>
    <m/>
    <m/>
    <m/>
    <m/>
    <m/>
    <m/>
    <m/>
    <m/>
    <m/>
    <m/>
    <x v="11"/>
  </r>
  <r>
    <n v="332"/>
    <n v="12"/>
    <s v="F"/>
    <n v="51081013285"/>
    <n v="510"/>
    <s v="CHS"/>
    <s v="Charles Schwab"/>
    <s v="Schwab Small-Cap Equity Fund"/>
    <s v="SSCE"/>
    <m/>
    <n v="28345.705249999999"/>
    <m/>
    <m/>
    <n v="0.91666666666666663"/>
    <n v="-11.7"/>
    <s v="*"/>
    <m/>
    <s v="A"/>
    <m/>
    <m/>
    <n v="332"/>
    <x v="310"/>
    <n v="31751"/>
    <m/>
    <m/>
    <m/>
    <m/>
    <m/>
    <m/>
    <m/>
    <m/>
    <m/>
    <m/>
    <m/>
    <m/>
    <m/>
    <m/>
    <x v="11"/>
  </r>
  <r>
    <n v="332"/>
    <n v="6"/>
    <s v="F"/>
    <n v="51081010136"/>
    <n v="510"/>
    <s v="JPM"/>
    <s v="JP Morgan"/>
    <s v="JPMorgan Core Bond Fund"/>
    <s v="JPMCB"/>
    <m/>
    <n v="37033.464"/>
    <m/>
    <m/>
    <n v="4.25"/>
    <n v="7.77"/>
    <s v="****"/>
    <m/>
    <s v="A"/>
    <m/>
    <m/>
    <n v="332"/>
    <x v="310"/>
    <n v="27840"/>
    <m/>
    <m/>
    <m/>
    <m/>
    <m/>
    <m/>
    <m/>
    <m/>
    <m/>
    <m/>
    <m/>
    <m/>
    <m/>
    <m/>
    <x v="11"/>
  </r>
  <r>
    <n v="333"/>
    <n v="6"/>
    <s v="F"/>
    <n v="51081016394"/>
    <n v="510"/>
    <s v="JPM"/>
    <s v="JP Morgan"/>
    <s v="JPMorgan Core Bond Fund"/>
    <s v="JPMCB"/>
    <m/>
    <n v="14010.658425"/>
    <m/>
    <m/>
    <n v="4.416666666666667"/>
    <n v="7.77"/>
    <s v="****"/>
    <m/>
    <s v="A"/>
    <m/>
    <m/>
    <n v="333"/>
    <x v="311"/>
    <n v="10431"/>
    <m/>
    <m/>
    <m/>
    <m/>
    <m/>
    <m/>
    <m/>
    <m/>
    <m/>
    <m/>
    <m/>
    <m/>
    <m/>
    <m/>
    <x v="12"/>
  </r>
  <r>
    <n v="333"/>
    <n v="13"/>
    <s v="F"/>
    <n v="51081018526"/>
    <n v="510"/>
    <s v="SSG"/>
    <s v="State Street Global Advisors"/>
    <s v="State Street Global Equity Fund"/>
    <s v="SSGE"/>
    <m/>
    <n v="33388.97625"/>
    <m/>
    <m/>
    <n v="1.25"/>
    <n v="10.210000000000001"/>
    <s v="****"/>
    <m/>
    <s v="A"/>
    <m/>
    <m/>
    <n v="333"/>
    <x v="311"/>
    <n v="29610"/>
    <m/>
    <m/>
    <m/>
    <m/>
    <m/>
    <m/>
    <m/>
    <m/>
    <m/>
    <m/>
    <m/>
    <m/>
    <m/>
    <m/>
    <x v="12"/>
  </r>
  <r>
    <n v="333"/>
    <n v="15"/>
    <s v="F"/>
    <n v="51081017700"/>
    <n v="510"/>
    <s v="SSG"/>
    <s v="State Street Global Advisors"/>
    <s v="State Street Global Equity Fund"/>
    <s v="SSGE"/>
    <m/>
    <n v="104133.17733333334"/>
    <m/>
    <m/>
    <n v="3.3333333333333335"/>
    <n v="10.210000000000001"/>
    <s v="****"/>
    <m/>
    <s v="A"/>
    <m/>
    <m/>
    <n v="333"/>
    <x v="311"/>
    <n v="77692"/>
    <m/>
    <m/>
    <m/>
    <m/>
    <m/>
    <m/>
    <m/>
    <m/>
    <m/>
    <m/>
    <m/>
    <m/>
    <m/>
    <m/>
    <x v="12"/>
  </r>
  <r>
    <n v="334"/>
    <n v="16"/>
    <s v="F"/>
    <n v="51081017906"/>
    <n v="510"/>
    <s v="AMF"/>
    <s v="American Funds"/>
    <s v="American Funds Tax-Advtg Gr &amp; Inc"/>
    <s v="AFTAG"/>
    <m/>
    <n v="54046.102633333336"/>
    <m/>
    <m/>
    <n v="1.0833333333333333"/>
    <n v="3.61"/>
    <s v="**"/>
    <m/>
    <s v="W"/>
    <m/>
    <m/>
    <n v="334"/>
    <x v="312"/>
    <n v="52012"/>
    <m/>
    <m/>
    <m/>
    <m/>
    <m/>
    <m/>
    <m/>
    <m/>
    <m/>
    <m/>
    <m/>
    <m/>
    <m/>
    <m/>
    <x v="0"/>
  </r>
  <r>
    <n v="334"/>
    <n v="10"/>
    <s v="F"/>
    <n v="51081011106"/>
    <n v="510"/>
    <s v="PMC"/>
    <s v="PIMCO"/>
    <s v="PIMCO Global Multi-Asset A"/>
    <s v="PIMCOGMA"/>
    <m/>
    <n v="82297.127999999997"/>
    <m/>
    <m/>
    <n v="3.5"/>
    <n v="1.92"/>
    <s v="**"/>
    <m/>
    <s v="W"/>
    <m/>
    <m/>
    <n v="334"/>
    <x v="312"/>
    <n v="77115"/>
    <m/>
    <m/>
    <m/>
    <m/>
    <m/>
    <m/>
    <m/>
    <m/>
    <m/>
    <m/>
    <m/>
    <m/>
    <m/>
    <m/>
    <x v="0"/>
  </r>
  <r>
    <n v="334"/>
    <n v="5"/>
    <s v="F"/>
    <n v="51081015083"/>
    <n v="510"/>
    <s v="FID"/>
    <s v="Fidelity Investments Inc."/>
    <s v="Fidelity Capital &amp; Income Fund (FAGIX)"/>
    <s v="FCIF"/>
    <m/>
    <n v="15413.256666666666"/>
    <m/>
    <m/>
    <n v="3.0833333333333335"/>
    <n v="4"/>
    <s v="***"/>
    <m/>
    <s v="W"/>
    <m/>
    <m/>
    <n v="334"/>
    <x v="312"/>
    <n v="13721"/>
    <m/>
    <m/>
    <m/>
    <m/>
    <m/>
    <m/>
    <m/>
    <m/>
    <m/>
    <m/>
    <m/>
    <m/>
    <m/>
    <m/>
    <x v="0"/>
  </r>
  <r>
    <n v="334"/>
    <n v="6"/>
    <s v="F"/>
    <n v="51081011505"/>
    <n v="510"/>
    <s v="JPM"/>
    <s v="JP Morgan"/>
    <s v="JPMorgan Core Bond Fund"/>
    <s v="JPMCB"/>
    <m/>
    <n v="60284.938875"/>
    <m/>
    <m/>
    <n v="2.9166666666666665"/>
    <n v="7.77"/>
    <s v="****"/>
    <m/>
    <s v="W"/>
    <m/>
    <m/>
    <n v="334"/>
    <x v="312"/>
    <n v="49147"/>
    <m/>
    <m/>
    <m/>
    <m/>
    <m/>
    <m/>
    <m/>
    <m/>
    <m/>
    <m/>
    <m/>
    <m/>
    <m/>
    <m/>
    <x v="0"/>
  </r>
  <r>
    <n v="336"/>
    <n v="10"/>
    <s v="F"/>
    <n v="51081019066"/>
    <n v="510"/>
    <s v="PMC"/>
    <s v="PIMCO"/>
    <s v="PIMCO Global Multi-Asset A"/>
    <s v="PIMCOGMA"/>
    <m/>
    <n v="79504.635200000004"/>
    <m/>
    <m/>
    <n v="1.5"/>
    <n v="1.92"/>
    <s v="**"/>
    <m/>
    <s v="C"/>
    <m/>
    <m/>
    <n v="336"/>
    <x v="313"/>
    <n v="77279"/>
    <m/>
    <m/>
    <m/>
    <m/>
    <m/>
    <m/>
    <m/>
    <m/>
    <m/>
    <m/>
    <m/>
    <m/>
    <m/>
    <m/>
    <x v="11"/>
  </r>
  <r>
    <n v="337"/>
    <n v="13"/>
    <s v="F"/>
    <n v="51081018711"/>
    <n v="510"/>
    <s v="SSG"/>
    <s v="State Street Global Advisors"/>
    <s v="State Street Global Equity Fund"/>
    <s v="SSGE"/>
    <m/>
    <n v="58290.794591666672"/>
    <m/>
    <m/>
    <n v="4.916666666666667"/>
    <n v="10.210000000000001"/>
    <s v="****"/>
    <m/>
    <s v="C"/>
    <m/>
    <m/>
    <n v="337"/>
    <x v="314"/>
    <n v="38809"/>
    <m/>
    <m/>
    <m/>
    <m/>
    <m/>
    <m/>
    <m/>
    <m/>
    <m/>
    <m/>
    <m/>
    <m/>
    <m/>
    <m/>
    <x v="6"/>
  </r>
  <r>
    <n v="337"/>
    <n v="1"/>
    <s v="F"/>
    <n v="51081017591"/>
    <n v="510"/>
    <s v="BRF"/>
    <s v="BlackRock Funds"/>
    <s v="BlackRock High Yield Bond Fund (BHYIX)"/>
    <s v="BRHYBF"/>
    <m/>
    <n v="17278.637999999999"/>
    <m/>
    <m/>
    <n v="2.4166666666666665"/>
    <n v="5.6"/>
    <s v="***"/>
    <m/>
    <s v="C"/>
    <m/>
    <m/>
    <n v="337"/>
    <x v="314"/>
    <n v="15219"/>
    <m/>
    <m/>
    <m/>
    <m/>
    <m/>
    <m/>
    <m/>
    <m/>
    <m/>
    <m/>
    <m/>
    <m/>
    <m/>
    <m/>
    <x v="6"/>
  </r>
  <r>
    <n v="337"/>
    <n v="2"/>
    <s v="F"/>
    <n v="51081011325"/>
    <n v="510"/>
    <s v="VGF"/>
    <s v="Vanguard Group"/>
    <s v="Vanguard High Yield Corporate Fund Investor Shares (VWEHX)"/>
    <s v="VHYCFIS"/>
    <m/>
    <n v="67305.208700000003"/>
    <m/>
    <m/>
    <n v="4.5"/>
    <n v="5.74"/>
    <s v="*****"/>
    <m/>
    <s v="C"/>
    <m/>
    <m/>
    <n v="337"/>
    <x v="314"/>
    <n v="53489"/>
    <m/>
    <m/>
    <m/>
    <m/>
    <m/>
    <m/>
    <m/>
    <m/>
    <m/>
    <m/>
    <m/>
    <m/>
    <m/>
    <m/>
    <x v="6"/>
  </r>
  <r>
    <n v="337"/>
    <n v="10"/>
    <s v="F"/>
    <n v="51081016697"/>
    <n v="510"/>
    <s v="PMC"/>
    <s v="PIMCO"/>
    <s v="PIMCO Global Multi-Asset A"/>
    <s v="PIMCOGMA"/>
    <m/>
    <n v="12724.704"/>
    <m/>
    <m/>
    <n v="4.416666666666667"/>
    <n v="1.92"/>
    <s v="**"/>
    <m/>
    <s v="C"/>
    <m/>
    <m/>
    <n v="337"/>
    <x v="314"/>
    <n v="11730"/>
    <m/>
    <m/>
    <m/>
    <m/>
    <m/>
    <m/>
    <m/>
    <m/>
    <m/>
    <m/>
    <m/>
    <m/>
    <m/>
    <m/>
    <x v="6"/>
  </r>
  <r>
    <n v="337"/>
    <n v="11"/>
    <s v="F"/>
    <n v="51081012457"/>
    <n v="510"/>
    <s v="PMC"/>
    <s v="PIMCO"/>
    <s v="PIMCO Global Multi-Asset A"/>
    <s v="PIMCOGMA"/>
    <m/>
    <n v="33805.656000000003"/>
    <m/>
    <m/>
    <n v="1.1666666666666667"/>
    <n v="1.92"/>
    <s v="**"/>
    <m/>
    <s v="C"/>
    <m/>
    <m/>
    <n v="337"/>
    <x v="314"/>
    <n v="33065"/>
    <m/>
    <m/>
    <m/>
    <m/>
    <m/>
    <m/>
    <m/>
    <m/>
    <m/>
    <m/>
    <m/>
    <m/>
    <m/>
    <m/>
    <x v="6"/>
  </r>
  <r>
    <n v="338"/>
    <n v="4"/>
    <s v="F"/>
    <n v="51081014215"/>
    <n v="510"/>
    <s v="VGF"/>
    <s v="Vanguard Group"/>
    <s v="Vanguard High Yield Corporate Fund Investor Shares (VWEHX)"/>
    <s v="VHYCFIS"/>
    <m/>
    <n v="66452.249133333331"/>
    <m/>
    <m/>
    <n v="1.5833333333333333"/>
    <n v="5.74"/>
    <s v="*****"/>
    <m/>
    <s v="A"/>
    <m/>
    <m/>
    <n v="338"/>
    <x v="315"/>
    <n v="60916"/>
    <m/>
    <m/>
    <m/>
    <m/>
    <m/>
    <m/>
    <m/>
    <m/>
    <m/>
    <m/>
    <m/>
    <m/>
    <m/>
    <m/>
    <x v="9"/>
  </r>
  <r>
    <n v="338"/>
    <n v="15"/>
    <s v="F"/>
    <n v="51081012173"/>
    <n v="510"/>
    <s v="SSG"/>
    <s v="State Street Global Advisors"/>
    <s v="State Street Global Equity Fund"/>
    <s v="SSGE"/>
    <m/>
    <n v="51970.738291666668"/>
    <m/>
    <m/>
    <n v="1.9166666666666667"/>
    <n v="10.210000000000001"/>
    <s v="****"/>
    <m/>
    <s v="A"/>
    <m/>
    <m/>
    <n v="338"/>
    <x v="315"/>
    <n v="43465"/>
    <m/>
    <m/>
    <m/>
    <m/>
    <m/>
    <m/>
    <m/>
    <m/>
    <m/>
    <m/>
    <m/>
    <m/>
    <m/>
    <m/>
    <x v="9"/>
  </r>
  <r>
    <n v="338"/>
    <n v="7"/>
    <s v="F"/>
    <n v="51081017024"/>
    <n v="510"/>
    <s v="PMC"/>
    <s v="PIMCO"/>
    <s v="PIMCO Global Multi-Asset A"/>
    <s v="PIMCOGMA"/>
    <m/>
    <n v="75088.991999999998"/>
    <m/>
    <m/>
    <n v="0.66666666666666663"/>
    <n v="1.92"/>
    <s v="**"/>
    <m/>
    <s v="A"/>
    <m/>
    <m/>
    <n v="338"/>
    <x v="315"/>
    <n v="74140"/>
    <m/>
    <m/>
    <m/>
    <m/>
    <m/>
    <m/>
    <m/>
    <m/>
    <m/>
    <m/>
    <m/>
    <m/>
    <m/>
    <m/>
    <x v="9"/>
  </r>
  <r>
    <n v="338"/>
    <n v="10"/>
    <s v="F"/>
    <n v="51081013377"/>
    <n v="510"/>
    <s v="PMC"/>
    <s v="PIMCO"/>
    <s v="PIMCO Global Multi-Asset A"/>
    <s v="PIMCOGMA"/>
    <m/>
    <n v="81651.263999999996"/>
    <m/>
    <m/>
    <n v="2.25"/>
    <n v="1.92"/>
    <s v="**"/>
    <m/>
    <s v="A"/>
    <m/>
    <m/>
    <n v="338"/>
    <x v="315"/>
    <n v="78270"/>
    <m/>
    <m/>
    <m/>
    <m/>
    <m/>
    <m/>
    <m/>
    <m/>
    <m/>
    <m/>
    <m/>
    <m/>
    <m/>
    <m/>
    <x v="9"/>
  </r>
  <r>
    <n v="339"/>
    <n v="13"/>
    <s v="F"/>
    <n v="51081015886"/>
    <n v="510"/>
    <s v="SSG"/>
    <s v="State Street Global Advisors"/>
    <s v="State Street Global Equity Fund"/>
    <s v="SSGE"/>
    <m/>
    <n v="46283.882949999999"/>
    <m/>
    <m/>
    <n v="3.0833333333333335"/>
    <n v="10.210000000000001"/>
    <s v="****"/>
    <m/>
    <s v="C"/>
    <m/>
    <m/>
    <n v="339"/>
    <x v="316"/>
    <n v="35202"/>
    <m/>
    <m/>
    <m/>
    <m/>
    <m/>
    <m/>
    <m/>
    <m/>
    <m/>
    <m/>
    <m/>
    <m/>
    <m/>
    <m/>
    <x v="12"/>
  </r>
  <r>
    <n v="339"/>
    <n v="16"/>
    <s v="F"/>
    <n v="51081015411"/>
    <n v="510"/>
    <s v="AMF"/>
    <s v="American Funds"/>
    <s v="American Funds Tax-Advtg Gr &amp; Inc"/>
    <s v="AFTAG"/>
    <m/>
    <n v="41011.750124999999"/>
    <m/>
    <m/>
    <n v="1.25"/>
    <n v="3.61"/>
    <s v="**"/>
    <m/>
    <s v="C"/>
    <m/>
    <m/>
    <n v="339"/>
    <x v="316"/>
    <n v="39241"/>
    <m/>
    <m/>
    <m/>
    <m/>
    <m/>
    <m/>
    <m/>
    <m/>
    <m/>
    <m/>
    <m/>
    <m/>
    <m/>
    <m/>
    <x v="12"/>
  </r>
  <r>
    <n v="339"/>
    <n v="2"/>
    <s v="F"/>
    <n v="51081012950"/>
    <n v="510"/>
    <s v="VGF"/>
    <s v="Vanguard Group"/>
    <s v="Vanguard High Yield Corporate Fund Investor Shares (VWEHX)"/>
    <s v="VHYCFIS"/>
    <m/>
    <n v="20599.562300000001"/>
    <m/>
    <m/>
    <n v="3.0833333333333335"/>
    <n v="5.74"/>
    <s v="*****"/>
    <m/>
    <s v="C"/>
    <m/>
    <m/>
    <n v="339"/>
    <x v="316"/>
    <n v="17502"/>
    <m/>
    <m/>
    <m/>
    <m/>
    <m/>
    <m/>
    <m/>
    <m/>
    <m/>
    <m/>
    <m/>
    <m/>
    <m/>
    <m/>
    <x v="12"/>
  </r>
  <r>
    <n v="340"/>
    <n v="16"/>
    <s v="F"/>
    <n v="51081015067"/>
    <n v="510"/>
    <s v="AMF"/>
    <s v="American Funds"/>
    <s v="American Funds Tax-Advtg Gr &amp; Inc"/>
    <s v="AFTAG"/>
    <m/>
    <n v="91567.843500000003"/>
    <m/>
    <m/>
    <n v="5"/>
    <n v="3.61"/>
    <s v="**"/>
    <m/>
    <s v="A"/>
    <m/>
    <m/>
    <n v="340"/>
    <x v="317"/>
    <n v="77567"/>
    <m/>
    <m/>
    <m/>
    <m/>
    <m/>
    <m/>
    <m/>
    <m/>
    <m/>
    <m/>
    <m/>
    <m/>
    <m/>
    <m/>
    <x v="3"/>
  </r>
  <r>
    <n v="341"/>
    <n v="4"/>
    <s v="F"/>
    <n v="51081016425"/>
    <n v="510"/>
    <s v="VGF"/>
    <s v="Vanguard Group"/>
    <s v="Vanguard High Yield Corporate Fund Investor Shares (VWEHX)"/>
    <s v="VHYCFIS"/>
    <m/>
    <n v="47031.73518333333"/>
    <m/>
    <m/>
    <n v="3.9166666666666665"/>
    <n v="5.74"/>
    <s v="*****"/>
    <m/>
    <s v="A"/>
    <m/>
    <m/>
    <n v="341"/>
    <x v="318"/>
    <n v="38399"/>
    <m/>
    <m/>
    <m/>
    <m/>
    <m/>
    <m/>
    <m/>
    <m/>
    <m/>
    <m/>
    <m/>
    <m/>
    <m/>
    <m/>
    <x v="12"/>
  </r>
  <r>
    <n v="341"/>
    <n v="8"/>
    <s v="F"/>
    <n v="51081018600"/>
    <n v="510"/>
    <s v="FID"/>
    <s v="Fidelity Investments Inc."/>
    <s v="Fidelity Capital &amp; Income Fund (FAGIX)"/>
    <s v="FCIF"/>
    <m/>
    <n v="78660.19"/>
    <m/>
    <m/>
    <n v="4.75"/>
    <n v="4"/>
    <s v="***"/>
    <m/>
    <s v="A"/>
    <m/>
    <m/>
    <n v="341"/>
    <x v="318"/>
    <n v="66101"/>
    <m/>
    <m/>
    <m/>
    <m/>
    <m/>
    <m/>
    <m/>
    <m/>
    <m/>
    <m/>
    <m/>
    <m/>
    <m/>
    <m/>
    <x v="12"/>
  </r>
  <r>
    <n v="341"/>
    <n v="16"/>
    <s v="F"/>
    <n v="51081010713"/>
    <n v="510"/>
    <s v="AMF"/>
    <s v="American Funds"/>
    <s v="American Funds Tax-Advtg Gr &amp; Inc"/>
    <s v="AFTAG"/>
    <m/>
    <n v="6289.0589"/>
    <m/>
    <m/>
    <n v="1.5"/>
    <n v="3.61"/>
    <s v="**"/>
    <m/>
    <s v="A"/>
    <m/>
    <m/>
    <n v="341"/>
    <x v="318"/>
    <n v="5966"/>
    <m/>
    <m/>
    <m/>
    <m/>
    <m/>
    <m/>
    <m/>
    <m/>
    <m/>
    <m/>
    <m/>
    <m/>
    <m/>
    <m/>
    <x v="12"/>
  </r>
  <r>
    <n v="341"/>
    <n v="8"/>
    <s v="F"/>
    <n v="51081015230"/>
    <n v="510"/>
    <s v="FID"/>
    <s v="Fidelity Investments Inc."/>
    <s v="Fidelity Capital &amp; Income Fund (FAGIX)"/>
    <s v="FCIF"/>
    <m/>
    <n v="57110.706666666665"/>
    <m/>
    <m/>
    <n v="1.9166666666666667"/>
    <n v="4"/>
    <s v="***"/>
    <m/>
    <s v="A"/>
    <m/>
    <m/>
    <n v="341"/>
    <x v="318"/>
    <n v="53044"/>
    <m/>
    <m/>
    <m/>
    <m/>
    <m/>
    <m/>
    <m/>
    <m/>
    <m/>
    <m/>
    <m/>
    <m/>
    <m/>
    <m/>
    <x v="12"/>
  </r>
  <r>
    <n v="341"/>
    <n v="15"/>
    <s v="F"/>
    <n v="51081017220"/>
    <n v="510"/>
    <s v="SSG"/>
    <s v="State Street Global Advisors"/>
    <s v="State Street Global Equity Fund"/>
    <s v="SSGE"/>
    <m/>
    <n v="71001.867800000007"/>
    <m/>
    <m/>
    <n v="0.66666666666666663"/>
    <n v="10.210000000000001"/>
    <s v="****"/>
    <m/>
    <s v="A"/>
    <m/>
    <m/>
    <n v="341"/>
    <x v="318"/>
    <n v="66477"/>
    <m/>
    <m/>
    <m/>
    <m/>
    <m/>
    <m/>
    <m/>
    <m/>
    <m/>
    <m/>
    <m/>
    <m/>
    <m/>
    <m/>
    <x v="12"/>
  </r>
  <r>
    <n v="342"/>
    <n v="5"/>
    <s v="F"/>
    <n v="51081019394"/>
    <n v="510"/>
    <s v="FID"/>
    <s v="Fidelity Investments Inc."/>
    <s v="Fidelity Capital &amp; Income Fund (FAGIX)"/>
    <s v="FCIF"/>
    <m/>
    <n v="52518.78"/>
    <m/>
    <m/>
    <n v="0.5"/>
    <n v="4"/>
    <s v="***"/>
    <m/>
    <s v="D"/>
    <m/>
    <m/>
    <n v="342"/>
    <x v="319"/>
    <n v="51489"/>
    <m/>
    <m/>
    <m/>
    <m/>
    <m/>
    <m/>
    <m/>
    <m/>
    <m/>
    <m/>
    <m/>
    <m/>
    <m/>
    <m/>
    <x v="12"/>
  </r>
  <r>
    <n v="342"/>
    <n v="8"/>
    <s v="F"/>
    <n v="51081014575"/>
    <n v="510"/>
    <s v="FID"/>
    <s v="Fidelity Investments Inc."/>
    <s v="Fidelity Capital &amp; Income Fund (FAGIX)"/>
    <s v="FCIF"/>
    <m/>
    <n v="66865.960000000006"/>
    <m/>
    <m/>
    <n v="2.4166666666666665"/>
    <n v="4"/>
    <s v="***"/>
    <m/>
    <s v="D"/>
    <m/>
    <m/>
    <n v="342"/>
    <x v="319"/>
    <n v="60972"/>
    <m/>
    <m/>
    <m/>
    <m/>
    <m/>
    <m/>
    <m/>
    <m/>
    <m/>
    <m/>
    <m/>
    <m/>
    <m/>
    <m/>
    <x v="12"/>
  </r>
  <r>
    <n v="343"/>
    <n v="5"/>
    <s v="F"/>
    <n v="51081013987"/>
    <n v="510"/>
    <s v="FID"/>
    <s v="Fidelity Investments Inc."/>
    <s v="Fidelity Capital &amp; Income Fund (FAGIX)"/>
    <s v="FCIF"/>
    <m/>
    <n v="73864.490000000005"/>
    <m/>
    <m/>
    <n v="4.75"/>
    <n v="4"/>
    <s v="***"/>
    <m/>
    <s v="A"/>
    <m/>
    <m/>
    <n v="343"/>
    <x v="320"/>
    <n v="62071"/>
    <m/>
    <m/>
    <m/>
    <m/>
    <m/>
    <m/>
    <m/>
    <m/>
    <m/>
    <m/>
    <m/>
    <m/>
    <m/>
    <m/>
    <x v="15"/>
  </r>
  <r>
    <n v="343"/>
    <n v="14"/>
    <s v="F"/>
    <n v="51081014928"/>
    <n v="510"/>
    <s v="SSG"/>
    <s v="State Street Global Advisors"/>
    <s v="State Street Global Equity Fund"/>
    <s v="SSGE"/>
    <m/>
    <n v="39785.675233333335"/>
    <m/>
    <m/>
    <n v="2.3333333333333335"/>
    <n v="10.210000000000001"/>
    <s v="****"/>
    <m/>
    <s v="A"/>
    <m/>
    <m/>
    <n v="343"/>
    <x v="320"/>
    <n v="32131"/>
    <m/>
    <m/>
    <m/>
    <m/>
    <m/>
    <m/>
    <m/>
    <m/>
    <m/>
    <m/>
    <m/>
    <m/>
    <m/>
    <m/>
    <x v="15"/>
  </r>
  <r>
    <n v="343"/>
    <n v="5"/>
    <s v="F"/>
    <n v="51081013918"/>
    <n v="510"/>
    <s v="FID"/>
    <s v="Fidelity Investments Inc."/>
    <s v="Fidelity Capital &amp; Income Fund (FAGIX)"/>
    <s v="FCIF"/>
    <m/>
    <n v="20059.783333333333"/>
    <m/>
    <m/>
    <n v="3.5833333333333335"/>
    <n v="4"/>
    <s v="***"/>
    <m/>
    <s v="A"/>
    <m/>
    <m/>
    <n v="343"/>
    <x v="320"/>
    <n v="17545"/>
    <m/>
    <m/>
    <m/>
    <m/>
    <m/>
    <m/>
    <m/>
    <m/>
    <m/>
    <m/>
    <m/>
    <m/>
    <m/>
    <m/>
    <x v="15"/>
  </r>
  <r>
    <n v="343"/>
    <n v="6"/>
    <s v="F"/>
    <n v="51081019454"/>
    <n v="510"/>
    <s v="JPM"/>
    <s v="JP Morgan"/>
    <s v="JPMorgan Core Bond Fund"/>
    <s v="JPMCB"/>
    <m/>
    <n v="86475.443174999993"/>
    <m/>
    <m/>
    <n v="3.9166666666666665"/>
    <n v="7.77"/>
    <s v="****"/>
    <m/>
    <s v="A"/>
    <m/>
    <m/>
    <n v="343"/>
    <x v="320"/>
    <n v="66299"/>
    <m/>
    <m/>
    <m/>
    <m/>
    <m/>
    <m/>
    <m/>
    <m/>
    <m/>
    <m/>
    <m/>
    <m/>
    <m/>
    <m/>
    <x v="15"/>
  </r>
  <r>
    <n v="344"/>
    <n v="1"/>
    <s v="F"/>
    <n v="51081018692"/>
    <n v="510"/>
    <s v="BRF"/>
    <s v="BlackRock Funds"/>
    <s v="BlackRock High Yield Bond Fund (BHYIX)"/>
    <s v="BRHYBF"/>
    <m/>
    <n v="24352.799999999999"/>
    <m/>
    <m/>
    <n v="3"/>
    <n v="5.6"/>
    <s v="***"/>
    <m/>
    <s v="D"/>
    <m/>
    <m/>
    <n v="344"/>
    <x v="321"/>
    <n v="20850"/>
    <m/>
    <m/>
    <m/>
    <m/>
    <m/>
    <m/>
    <m/>
    <m/>
    <m/>
    <m/>
    <m/>
    <m/>
    <m/>
    <m/>
    <x v="4"/>
  </r>
  <r>
    <n v="345"/>
    <n v="5"/>
    <s v="F"/>
    <n v="51081011354"/>
    <n v="510"/>
    <s v="FID"/>
    <s v="Fidelity Investments Inc."/>
    <s v="Fidelity Capital &amp; Income Fund (FAGIX)"/>
    <s v="FCIF"/>
    <m/>
    <n v="59074.64"/>
    <m/>
    <m/>
    <n v="4.666666666666667"/>
    <n v="4"/>
    <s v="***"/>
    <m/>
    <s v="W"/>
    <m/>
    <m/>
    <n v="345"/>
    <x v="322"/>
    <n v="49782"/>
    <m/>
    <m/>
    <m/>
    <m/>
    <m/>
    <m/>
    <m/>
    <m/>
    <m/>
    <m/>
    <m/>
    <m/>
    <m/>
    <m/>
    <x v="7"/>
  </r>
  <r>
    <n v="345"/>
    <n v="14"/>
    <s v="F"/>
    <n v="51081010310"/>
    <n v="510"/>
    <s v="SSG"/>
    <s v="State Street Global Advisors"/>
    <s v="State Street Global Equity Fund"/>
    <s v="SSGE"/>
    <m/>
    <n v="46181.441800000001"/>
    <m/>
    <m/>
    <n v="0.25"/>
    <n v="10.210000000000001"/>
    <s v="****"/>
    <m/>
    <s v="W"/>
    <m/>
    <m/>
    <n v="345"/>
    <x v="322"/>
    <n v="45032"/>
    <m/>
    <m/>
    <m/>
    <m/>
    <m/>
    <m/>
    <m/>
    <m/>
    <m/>
    <m/>
    <m/>
    <m/>
    <m/>
    <m/>
    <x v="7"/>
  </r>
  <r>
    <n v="346"/>
    <n v="2"/>
    <s v="F"/>
    <n v="51081019992"/>
    <n v="510"/>
    <s v="VGF"/>
    <s v="Vanguard Group"/>
    <s v="Vanguard High Yield Corporate Fund Investor Shares (VWEHX)"/>
    <s v="VHYCFIS"/>
    <m/>
    <n v="30288.493266666668"/>
    <m/>
    <m/>
    <n v="2.3333333333333335"/>
    <n v="5.74"/>
    <s v="*****"/>
    <m/>
    <s v="A"/>
    <m/>
    <m/>
    <n v="346"/>
    <x v="323"/>
    <n v="26711"/>
    <m/>
    <m/>
    <m/>
    <m/>
    <m/>
    <m/>
    <m/>
    <m/>
    <m/>
    <m/>
    <m/>
    <m/>
    <m/>
    <m/>
    <x v="7"/>
  </r>
  <r>
    <n v="346"/>
    <n v="4"/>
    <s v="F"/>
    <n v="51081011619"/>
    <n v="510"/>
    <s v="VGF"/>
    <s v="Vanguard Group"/>
    <s v="Vanguard High Yield Corporate Fund Investor Shares (VWEHX)"/>
    <s v="VHYCFIS"/>
    <m/>
    <n v="63307.453333333331"/>
    <m/>
    <m/>
    <n v="3.3333333333333335"/>
    <n v="5.74"/>
    <s v="*****"/>
    <m/>
    <s v="A"/>
    <m/>
    <m/>
    <n v="346"/>
    <x v="323"/>
    <n v="53140"/>
    <m/>
    <m/>
    <m/>
    <m/>
    <m/>
    <m/>
    <m/>
    <m/>
    <m/>
    <m/>
    <m/>
    <m/>
    <m/>
    <m/>
    <x v="7"/>
  </r>
  <r>
    <n v="346"/>
    <n v="13"/>
    <s v="F"/>
    <n v="51081012200"/>
    <n v="510"/>
    <s v="SSG"/>
    <s v="State Street Global Advisors"/>
    <s v="State Street Global Equity Fund"/>
    <s v="SSGE"/>
    <m/>
    <n v="51090.063666666669"/>
    <m/>
    <m/>
    <n v="0.83333333333333337"/>
    <n v="10.210000000000001"/>
    <s v="****"/>
    <m/>
    <s v="A"/>
    <m/>
    <m/>
    <n v="346"/>
    <x v="323"/>
    <n v="47084"/>
    <m/>
    <m/>
    <m/>
    <m/>
    <m/>
    <m/>
    <m/>
    <m/>
    <m/>
    <m/>
    <m/>
    <m/>
    <m/>
    <m/>
    <x v="7"/>
  </r>
  <r>
    <n v="346"/>
    <n v="9"/>
    <s v="F"/>
    <n v="51081016591"/>
    <n v="510"/>
    <s v="JPM"/>
    <s v="JP Morgan"/>
    <s v="JPMorgan Core Bond Fund"/>
    <s v="JPMCB"/>
    <m/>
    <n v="44721.009250000003"/>
    <m/>
    <m/>
    <n v="1.25"/>
    <n v="7.77"/>
    <s v="****"/>
    <m/>
    <s v="A"/>
    <m/>
    <m/>
    <n v="346"/>
    <x v="323"/>
    <n v="40762"/>
    <m/>
    <m/>
    <m/>
    <m/>
    <m/>
    <m/>
    <m/>
    <m/>
    <m/>
    <m/>
    <m/>
    <m/>
    <m/>
    <m/>
    <x v="7"/>
  </r>
  <r>
    <n v="347"/>
    <n v="10"/>
    <s v="F"/>
    <n v="51081015273"/>
    <n v="510"/>
    <s v="PMC"/>
    <s v="PIMCO"/>
    <s v="PIMCO Global Multi-Asset A"/>
    <s v="PIMCOGMA"/>
    <m/>
    <n v="14583.6288"/>
    <m/>
    <m/>
    <n v="1.9166666666666667"/>
    <n v="1.92"/>
    <s v="**"/>
    <m/>
    <s v="A"/>
    <m/>
    <m/>
    <n v="347"/>
    <x v="324"/>
    <n v="14066"/>
    <m/>
    <m/>
    <m/>
    <m/>
    <m/>
    <m/>
    <m/>
    <m/>
    <m/>
    <m/>
    <m/>
    <m/>
    <m/>
    <m/>
    <x v="0"/>
  </r>
  <r>
    <n v="348"/>
    <n v="2"/>
    <s v="F"/>
    <n v="51081012525"/>
    <n v="510"/>
    <s v="VGF"/>
    <s v="Vanguard Group"/>
    <s v="Vanguard High Yield Corporate Fund Investor Shares (VWEHX)"/>
    <s v="VHYCFIS"/>
    <m/>
    <n v="65397.3393"/>
    <m/>
    <m/>
    <n v="1.5"/>
    <n v="5.74"/>
    <s v="*****"/>
    <m/>
    <s v="A"/>
    <m/>
    <m/>
    <n v="348"/>
    <x v="325"/>
    <n v="60213"/>
    <m/>
    <m/>
    <m/>
    <m/>
    <m/>
    <m/>
    <m/>
    <m/>
    <m/>
    <m/>
    <m/>
    <m/>
    <m/>
    <m/>
    <x v="10"/>
  </r>
  <r>
    <n v="348"/>
    <n v="16"/>
    <s v="F"/>
    <n v="51081013276"/>
    <n v="510"/>
    <s v="AMF"/>
    <s v="American Funds"/>
    <s v="American Funds Tax-Advtg Gr &amp; Inc"/>
    <s v="AFTAG"/>
    <m/>
    <n v="66551.810849999994"/>
    <m/>
    <m/>
    <n v="3.0833333333333335"/>
    <n v="3.61"/>
    <s v="**"/>
    <m/>
    <s v="A"/>
    <m/>
    <m/>
    <n v="348"/>
    <x v="325"/>
    <n v="59886"/>
    <m/>
    <m/>
    <m/>
    <m/>
    <m/>
    <m/>
    <m/>
    <m/>
    <m/>
    <m/>
    <m/>
    <m/>
    <m/>
    <m/>
    <x v="10"/>
  </r>
  <r>
    <n v="348"/>
    <n v="4"/>
    <s v="F"/>
    <n v="51081014836"/>
    <n v="510"/>
    <s v="VGF"/>
    <s v="Vanguard Group"/>
    <s v="Vanguard High Yield Corporate Fund Investor Shares (VWEHX)"/>
    <s v="VHYCFIS"/>
    <m/>
    <n v="68575.307400000005"/>
    <m/>
    <m/>
    <n v="1.8333333333333333"/>
    <n v="5.74"/>
    <s v="*****"/>
    <m/>
    <s v="A"/>
    <m/>
    <m/>
    <n v="348"/>
    <x v="325"/>
    <n v="62046"/>
    <m/>
    <m/>
    <m/>
    <m/>
    <m/>
    <m/>
    <m/>
    <m/>
    <m/>
    <m/>
    <m/>
    <m/>
    <m/>
    <m/>
    <x v="10"/>
  </r>
  <r>
    <n v="348"/>
    <n v="4"/>
    <s v="F"/>
    <n v="51081019404"/>
    <n v="510"/>
    <s v="VGF"/>
    <s v="Vanguard Group"/>
    <s v="Vanguard High Yield Corporate Fund Investor Shares (VWEHX)"/>
    <s v="VHYCFIS"/>
    <m/>
    <n v="57171.476733333329"/>
    <m/>
    <m/>
    <n v="4.916666666666667"/>
    <n v="5.74"/>
    <s v="*****"/>
    <m/>
    <s v="A"/>
    <m/>
    <m/>
    <n v="348"/>
    <x v="325"/>
    <n v="44588"/>
    <m/>
    <m/>
    <m/>
    <m/>
    <m/>
    <m/>
    <m/>
    <m/>
    <m/>
    <m/>
    <m/>
    <m/>
    <m/>
    <m/>
    <x v="10"/>
  </r>
  <r>
    <n v="348"/>
    <n v="16"/>
    <s v="F"/>
    <n v="51081017805"/>
    <n v="510"/>
    <s v="AMF"/>
    <s v="American Funds"/>
    <s v="American Funds Tax-Advtg Gr &amp; Inc"/>
    <s v="AFTAG"/>
    <m/>
    <n v="10502.855"/>
    <m/>
    <m/>
    <n v="3.25"/>
    <n v="3.61"/>
    <s v="**"/>
    <m/>
    <s v="A"/>
    <m/>
    <m/>
    <n v="348"/>
    <x v="325"/>
    <n v="9400"/>
    <m/>
    <m/>
    <m/>
    <m/>
    <m/>
    <m/>
    <m/>
    <m/>
    <m/>
    <m/>
    <m/>
    <m/>
    <m/>
    <m/>
    <x v="10"/>
  </r>
  <r>
    <n v="348"/>
    <n v="12"/>
    <s v="F"/>
    <n v="51081019385"/>
    <n v="510"/>
    <s v="CHS"/>
    <s v="Charles Schwab"/>
    <s v="Schwab Small-Cap Equity Fund"/>
    <s v="SSCE"/>
    <m/>
    <n v="24658.874000000003"/>
    <m/>
    <m/>
    <n v="4.333333333333333"/>
    <n v="-11.7"/>
    <s v="*"/>
    <m/>
    <s v="A"/>
    <m/>
    <m/>
    <n v="348"/>
    <x v="325"/>
    <n v="50018"/>
    <m/>
    <m/>
    <m/>
    <m/>
    <m/>
    <m/>
    <m/>
    <m/>
    <m/>
    <m/>
    <m/>
    <m/>
    <m/>
    <m/>
    <x v="10"/>
  </r>
  <r>
    <n v="349"/>
    <n v="10"/>
    <s v="F"/>
    <n v="51081017798"/>
    <n v="510"/>
    <s v="PMC"/>
    <s v="PIMCO"/>
    <s v="PIMCO Global Multi-Asset A"/>
    <s v="PIMCOGMA"/>
    <m/>
    <n v="70199.193599999999"/>
    <m/>
    <m/>
    <n v="4.916666666666667"/>
    <n v="1.92"/>
    <s v="**"/>
    <m/>
    <s v="A"/>
    <m/>
    <m/>
    <n v="349"/>
    <x v="326"/>
    <n v="64144"/>
    <m/>
    <m/>
    <m/>
    <m/>
    <m/>
    <m/>
    <m/>
    <m/>
    <m/>
    <m/>
    <m/>
    <m/>
    <m/>
    <m/>
    <x v="9"/>
  </r>
  <r>
    <n v="349"/>
    <n v="11"/>
    <s v="F"/>
    <n v="51081012980"/>
    <n v="510"/>
    <s v="PMC"/>
    <s v="PIMCO"/>
    <s v="PIMCO Global Multi-Asset A"/>
    <s v="PIMCOGMA"/>
    <m/>
    <n v="46335.552000000003"/>
    <m/>
    <m/>
    <n v="1.8333333333333333"/>
    <n v="1.92"/>
    <s v="**"/>
    <m/>
    <s v="A"/>
    <m/>
    <m/>
    <n v="349"/>
    <x v="326"/>
    <n v="44760"/>
    <m/>
    <m/>
    <m/>
    <m/>
    <m/>
    <m/>
    <m/>
    <m/>
    <m/>
    <m/>
    <m/>
    <m/>
    <m/>
    <m/>
    <x v="9"/>
  </r>
  <r>
    <n v="349"/>
    <n v="9"/>
    <s v="F"/>
    <n v="51081010240"/>
    <n v="510"/>
    <s v="JPM"/>
    <s v="JP Morgan"/>
    <s v="JPMorgan Core Bond Fund"/>
    <s v="JPMCB"/>
    <m/>
    <n v="17585.62125"/>
    <m/>
    <m/>
    <n v="4.083333333333333"/>
    <n v="7.77"/>
    <s v="****"/>
    <m/>
    <s v="A"/>
    <m/>
    <m/>
    <n v="349"/>
    <x v="326"/>
    <n v="13350"/>
    <m/>
    <m/>
    <m/>
    <m/>
    <m/>
    <m/>
    <m/>
    <m/>
    <m/>
    <m/>
    <m/>
    <m/>
    <m/>
    <m/>
    <x v="9"/>
  </r>
  <r>
    <n v="350"/>
    <n v="14"/>
    <s v="F"/>
    <n v="51081017041"/>
    <n v="510"/>
    <s v="SSG"/>
    <s v="State Street Global Advisors"/>
    <s v="State Street Global Equity Fund"/>
    <s v="SSGE"/>
    <m/>
    <n v="28566.124125000002"/>
    <m/>
    <m/>
    <n v="1.25"/>
    <n v="10.210000000000001"/>
    <s v="****"/>
    <m/>
    <s v="A"/>
    <m/>
    <m/>
    <n v="350"/>
    <x v="327"/>
    <n v="25333"/>
    <m/>
    <m/>
    <m/>
    <m/>
    <m/>
    <m/>
    <m/>
    <m/>
    <m/>
    <m/>
    <m/>
    <m/>
    <m/>
    <m/>
    <x v="5"/>
  </r>
  <r>
    <n v="351"/>
    <n v="12"/>
    <s v="F"/>
    <n v="51081014283"/>
    <n v="510"/>
    <s v="CHS"/>
    <s v="Charles Schwab"/>
    <s v="Schwab Small-Cap Equity Fund"/>
    <s v="SSCE"/>
    <m/>
    <n v="19193.021500000003"/>
    <m/>
    <m/>
    <n v="3.5"/>
    <n v="-11.7"/>
    <s v="*"/>
    <m/>
    <s v="A"/>
    <m/>
    <m/>
    <n v="351"/>
    <x v="328"/>
    <n v="32503"/>
    <m/>
    <m/>
    <m/>
    <m/>
    <m/>
    <m/>
    <m/>
    <m/>
    <m/>
    <m/>
    <m/>
    <m/>
    <m/>
    <m/>
    <x v="11"/>
  </r>
  <r>
    <n v="351"/>
    <n v="8"/>
    <s v="F"/>
    <n v="51081018732"/>
    <n v="510"/>
    <s v="FID"/>
    <s v="Fidelity Investments Inc."/>
    <s v="Fidelity Capital &amp; Income Fund (FAGIX)"/>
    <s v="FCIF"/>
    <m/>
    <n v="81931.820000000007"/>
    <m/>
    <m/>
    <n v="1.4166666666666667"/>
    <n v="4"/>
    <s v="***"/>
    <m/>
    <s v="A"/>
    <m/>
    <m/>
    <n v="351"/>
    <x v="328"/>
    <n v="77538"/>
    <m/>
    <m/>
    <m/>
    <m/>
    <m/>
    <m/>
    <m/>
    <m/>
    <m/>
    <m/>
    <m/>
    <m/>
    <m/>
    <m/>
    <x v="11"/>
  </r>
  <r>
    <n v="351"/>
    <n v="9"/>
    <s v="F"/>
    <n v="51081017336"/>
    <n v="510"/>
    <s v="JPM"/>
    <s v="JP Morgan"/>
    <s v="JPMorgan Core Bond Fund"/>
    <s v="JPMCB"/>
    <m/>
    <n v="54065.222874999999"/>
    <m/>
    <m/>
    <n v="1.25"/>
    <n v="7.77"/>
    <s v="****"/>
    <m/>
    <s v="A"/>
    <m/>
    <m/>
    <n v="351"/>
    <x v="328"/>
    <n v="49279"/>
    <m/>
    <m/>
    <m/>
    <m/>
    <m/>
    <m/>
    <m/>
    <m/>
    <m/>
    <m/>
    <m/>
    <m/>
    <m/>
    <m/>
    <x v="11"/>
  </r>
  <r>
    <n v="351"/>
    <n v="9"/>
    <s v="F"/>
    <n v="51081017736"/>
    <n v="510"/>
    <s v="JPM"/>
    <s v="JP Morgan"/>
    <s v="JPMorgan Core Bond Fund"/>
    <s v="JPMCB"/>
    <m/>
    <n v="55231.342400000001"/>
    <m/>
    <m/>
    <n v="3.25"/>
    <n v="7.77"/>
    <s v="****"/>
    <m/>
    <s v="A"/>
    <m/>
    <m/>
    <n v="351"/>
    <x v="328"/>
    <n v="44096"/>
    <m/>
    <m/>
    <m/>
    <m/>
    <m/>
    <m/>
    <m/>
    <m/>
    <m/>
    <m/>
    <m/>
    <m/>
    <m/>
    <m/>
    <x v="11"/>
  </r>
  <r>
    <n v="351"/>
    <n v="7"/>
    <s v="F"/>
    <n v="51081011548"/>
    <n v="510"/>
    <s v="PMC"/>
    <s v="PIMCO"/>
    <s v="PIMCO Global Multi-Asset A"/>
    <s v="PIMCOGMA"/>
    <m/>
    <n v="25150.464"/>
    <m/>
    <m/>
    <n v="1.25"/>
    <n v="1.92"/>
    <s v="**"/>
    <m/>
    <s v="A"/>
    <m/>
    <m/>
    <n v="351"/>
    <x v="328"/>
    <n v="24561"/>
    <m/>
    <m/>
    <m/>
    <m/>
    <m/>
    <m/>
    <m/>
    <m/>
    <m/>
    <m/>
    <m/>
    <m/>
    <m/>
    <m/>
    <x v="11"/>
  </r>
  <r>
    <n v="351"/>
    <n v="2"/>
    <s v="F"/>
    <n v="51081013482"/>
    <n v="510"/>
    <s v="VGF"/>
    <s v="Vanguard Group"/>
    <s v="Vanguard High Yield Corporate Fund Investor Shares (VWEHX)"/>
    <s v="VHYCFIS"/>
    <m/>
    <n v="48548.151433333333"/>
    <m/>
    <m/>
    <n v="1.0833333333333333"/>
    <n v="5.74"/>
    <s v="*****"/>
    <m/>
    <s v="A"/>
    <m/>
    <m/>
    <n v="351"/>
    <x v="328"/>
    <n v="45706"/>
    <m/>
    <m/>
    <m/>
    <m/>
    <m/>
    <m/>
    <m/>
    <m/>
    <m/>
    <m/>
    <m/>
    <m/>
    <m/>
    <m/>
    <x v="11"/>
  </r>
  <r>
    <n v="352"/>
    <n v="12"/>
    <s v="F"/>
    <n v="51081014308"/>
    <n v="510"/>
    <s v="CHS"/>
    <s v="Charles Schwab"/>
    <s v="Schwab Small-Cap Equity Fund"/>
    <s v="SSCE"/>
    <m/>
    <n v="23267.543750000001"/>
    <m/>
    <m/>
    <n v="2.0833333333333335"/>
    <n v="-11.7"/>
    <s v="*"/>
    <m/>
    <s v="A"/>
    <m/>
    <m/>
    <n v="352"/>
    <x v="329"/>
    <n v="30767"/>
    <m/>
    <m/>
    <m/>
    <m/>
    <m/>
    <m/>
    <m/>
    <m/>
    <m/>
    <m/>
    <m/>
    <m/>
    <m/>
    <m/>
    <x v="15"/>
  </r>
  <r>
    <n v="352"/>
    <n v="1"/>
    <s v="F"/>
    <n v="51081014712"/>
    <n v="510"/>
    <s v="BRF"/>
    <s v="BlackRock Funds"/>
    <s v="BlackRock High Yield Bond Fund (BHYIX)"/>
    <s v="BRHYBF"/>
    <m/>
    <n v="79275.784666666674"/>
    <m/>
    <m/>
    <n v="3.0833333333333335"/>
    <n v="5.6"/>
    <s v="***"/>
    <m/>
    <s v="A"/>
    <m/>
    <m/>
    <n v="352"/>
    <x v="329"/>
    <n v="67603"/>
    <m/>
    <m/>
    <m/>
    <m/>
    <m/>
    <m/>
    <m/>
    <m/>
    <m/>
    <m/>
    <m/>
    <m/>
    <m/>
    <m/>
    <x v="15"/>
  </r>
  <r>
    <n v="352"/>
    <n v="16"/>
    <s v="F"/>
    <n v="51081017129"/>
    <n v="510"/>
    <s v="AMF"/>
    <s v="American Funds"/>
    <s v="American Funds Tax-Advtg Gr &amp; Inc"/>
    <s v="AFTAG"/>
    <m/>
    <n v="76748.379916666672"/>
    <m/>
    <m/>
    <n v="0.91666666666666663"/>
    <n v="3.61"/>
    <s v="**"/>
    <m/>
    <s v="A"/>
    <m/>
    <m/>
    <n v="352"/>
    <x v="329"/>
    <n v="74290"/>
    <m/>
    <m/>
    <m/>
    <m/>
    <m/>
    <m/>
    <m/>
    <m/>
    <m/>
    <m/>
    <m/>
    <m/>
    <m/>
    <m/>
    <x v="15"/>
  </r>
  <r>
    <n v="353"/>
    <n v="8"/>
    <s v="F"/>
    <n v="51081017017"/>
    <n v="510"/>
    <s v="FID"/>
    <s v="Fidelity Investments Inc."/>
    <s v="Fidelity Capital &amp; Income Fund (FAGIX)"/>
    <s v="FCIF"/>
    <m/>
    <n v="53961.916666666664"/>
    <m/>
    <m/>
    <n v="2.0833333333333335"/>
    <n v="4"/>
    <s v="***"/>
    <m/>
    <s v="A"/>
    <m/>
    <m/>
    <n v="353"/>
    <x v="330"/>
    <n v="49811"/>
    <m/>
    <m/>
    <m/>
    <m/>
    <m/>
    <m/>
    <m/>
    <m/>
    <m/>
    <m/>
    <m/>
    <m/>
    <m/>
    <m/>
    <x v="15"/>
  </r>
  <r>
    <n v="353"/>
    <n v="3"/>
    <s v="F"/>
    <n v="51081017222"/>
    <n v="510"/>
    <s v="BRF"/>
    <s v="BlackRock Funds"/>
    <s v="BlackRock High Yield Bond Fund (BHYIX)"/>
    <s v="BRHYBF"/>
    <m/>
    <n v="25821.370666666666"/>
    <m/>
    <m/>
    <n v="4.333333333333333"/>
    <n v="5.6"/>
    <s v="***"/>
    <m/>
    <s v="A"/>
    <m/>
    <m/>
    <n v="353"/>
    <x v="330"/>
    <n v="20779"/>
    <m/>
    <m/>
    <m/>
    <m/>
    <m/>
    <m/>
    <m/>
    <m/>
    <m/>
    <m/>
    <m/>
    <m/>
    <m/>
    <m/>
    <x v="15"/>
  </r>
  <r>
    <n v="354"/>
    <n v="7"/>
    <s v="F"/>
    <n v="51081012943"/>
    <n v="510"/>
    <s v="PMC"/>
    <s v="PIMCO"/>
    <s v="PIMCO Global Multi-Asset A"/>
    <s v="PIMCOGMA"/>
    <m/>
    <n v="10367.430399999999"/>
    <m/>
    <m/>
    <n v="4"/>
    <n v="1.92"/>
    <s v="**"/>
    <m/>
    <s v="A"/>
    <m/>
    <m/>
    <n v="354"/>
    <x v="331"/>
    <n v="9628"/>
    <m/>
    <m/>
    <m/>
    <m/>
    <m/>
    <m/>
    <m/>
    <m/>
    <m/>
    <m/>
    <m/>
    <m/>
    <m/>
    <m/>
    <x v="15"/>
  </r>
  <r>
    <n v="354"/>
    <n v="7"/>
    <s v="F"/>
    <n v="51081019903"/>
    <n v="510"/>
    <s v="PMC"/>
    <s v="PIMCO"/>
    <s v="PIMCO Global Multi-Asset A"/>
    <s v="PIMCOGMA"/>
    <m/>
    <n v="56572.107199999999"/>
    <m/>
    <m/>
    <n v="4.5"/>
    <n v="1.92"/>
    <s v="**"/>
    <m/>
    <s v="A"/>
    <m/>
    <m/>
    <n v="354"/>
    <x v="331"/>
    <n v="52073"/>
    <m/>
    <m/>
    <m/>
    <m/>
    <m/>
    <m/>
    <m/>
    <m/>
    <m/>
    <m/>
    <m/>
    <m/>
    <m/>
    <m/>
    <x v="15"/>
  </r>
  <r>
    <n v="354"/>
    <n v="7"/>
    <s v="F"/>
    <n v="51081014414"/>
    <n v="510"/>
    <s v="PMC"/>
    <s v="PIMCO"/>
    <s v="PIMCO Global Multi-Asset A"/>
    <s v="PIMCOGMA"/>
    <m/>
    <n v="83930.04"/>
    <m/>
    <m/>
    <n v="4.166666666666667"/>
    <n v="1.92"/>
    <s v="**"/>
    <m/>
    <s v="A"/>
    <m/>
    <m/>
    <n v="354"/>
    <x v="331"/>
    <n v="77713"/>
    <m/>
    <m/>
    <m/>
    <m/>
    <m/>
    <m/>
    <m/>
    <m/>
    <m/>
    <m/>
    <m/>
    <m/>
    <m/>
    <m/>
    <x v="15"/>
  </r>
  <r>
    <n v="355"/>
    <n v="5"/>
    <s v="F"/>
    <n v="51081012301"/>
    <n v="510"/>
    <s v="FID"/>
    <s v="Fidelity Investments Inc."/>
    <s v="Fidelity Capital &amp; Income Fund (FAGIX)"/>
    <s v="FCIF"/>
    <m/>
    <n v="44235.73"/>
    <m/>
    <m/>
    <n v="1.5833333333333333"/>
    <n v="4"/>
    <s v="***"/>
    <m/>
    <s v="I"/>
    <m/>
    <m/>
    <n v="355"/>
    <x v="332"/>
    <n v="41601"/>
    <m/>
    <m/>
    <m/>
    <m/>
    <m/>
    <m/>
    <m/>
    <m/>
    <m/>
    <m/>
    <m/>
    <m/>
    <m/>
    <m/>
    <x v="14"/>
  </r>
  <r>
    <n v="355"/>
    <n v="10"/>
    <s v="F"/>
    <n v="51081010954"/>
    <n v="510"/>
    <s v="PMC"/>
    <s v="PIMCO"/>
    <s v="PIMCO Global Multi-Asset A"/>
    <s v="PIMCOGMA"/>
    <m/>
    <n v="49999.68"/>
    <m/>
    <m/>
    <n v="1.5"/>
    <n v="1.92"/>
    <s v="**"/>
    <m/>
    <s v="I"/>
    <m/>
    <m/>
    <n v="355"/>
    <x v="332"/>
    <n v="48600"/>
    <m/>
    <m/>
    <m/>
    <m/>
    <m/>
    <m/>
    <m/>
    <m/>
    <m/>
    <m/>
    <m/>
    <m/>
    <m/>
    <m/>
    <x v="14"/>
  </r>
  <r>
    <n v="355"/>
    <n v="7"/>
    <s v="F"/>
    <n v="51081018485"/>
    <n v="510"/>
    <s v="PMC"/>
    <s v="PIMCO"/>
    <s v="PIMCO Global Multi-Asset A"/>
    <s v="PIMCOGMA"/>
    <m/>
    <n v="69886.351999999999"/>
    <m/>
    <m/>
    <n v="1.8333333333333333"/>
    <n v="1.92"/>
    <s v="**"/>
    <m/>
    <s v="I"/>
    <m/>
    <m/>
    <n v="355"/>
    <x v="332"/>
    <n v="67510"/>
    <m/>
    <m/>
    <m/>
    <m/>
    <m/>
    <m/>
    <m/>
    <m/>
    <m/>
    <m/>
    <m/>
    <m/>
    <m/>
    <m/>
    <x v="14"/>
  </r>
  <r>
    <n v="355"/>
    <n v="9"/>
    <s v="F"/>
    <n v="51081011696"/>
    <n v="510"/>
    <s v="JPM"/>
    <s v="JP Morgan"/>
    <s v="JPMorgan Core Bond Fund"/>
    <s v="JPMCB"/>
    <m/>
    <n v="70847.415249999991"/>
    <m/>
    <m/>
    <n v="3.75"/>
    <n v="7.77"/>
    <s v="****"/>
    <m/>
    <s v="I"/>
    <m/>
    <m/>
    <n v="355"/>
    <x v="332"/>
    <n v="54862"/>
    <m/>
    <m/>
    <m/>
    <m/>
    <m/>
    <m/>
    <m/>
    <m/>
    <m/>
    <m/>
    <m/>
    <m/>
    <m/>
    <m/>
    <x v="14"/>
  </r>
  <r>
    <n v="355"/>
    <n v="10"/>
    <s v="F"/>
    <n v="51081015243"/>
    <n v="510"/>
    <s v="PMC"/>
    <s v="PIMCO"/>
    <s v="PIMCO Global Multi-Asset A"/>
    <s v="PIMCOGMA"/>
    <m/>
    <n v="53122.123200000002"/>
    <m/>
    <m/>
    <n v="0.5"/>
    <n v="1.92"/>
    <s v="**"/>
    <m/>
    <s v="I"/>
    <m/>
    <m/>
    <n v="355"/>
    <x v="332"/>
    <n v="52617"/>
    <m/>
    <m/>
    <m/>
    <m/>
    <m/>
    <m/>
    <m/>
    <m/>
    <m/>
    <m/>
    <m/>
    <m/>
    <m/>
    <m/>
    <x v="14"/>
  </r>
  <r>
    <n v="356"/>
    <n v="3"/>
    <s v="F"/>
    <n v="51081018088"/>
    <n v="510"/>
    <s v="BRF"/>
    <s v="BlackRock Funds"/>
    <s v="BlackRock High Yield Bond Fund (BHYIX)"/>
    <s v="BRHYBF"/>
    <m/>
    <n v="24726.6"/>
    <m/>
    <m/>
    <n v="2.5"/>
    <n v="5.6"/>
    <s v="***"/>
    <m/>
    <s v="A"/>
    <m/>
    <m/>
    <n v="356"/>
    <x v="333"/>
    <n v="21690"/>
    <m/>
    <m/>
    <m/>
    <m/>
    <m/>
    <m/>
    <m/>
    <m/>
    <m/>
    <m/>
    <m/>
    <m/>
    <m/>
    <m/>
    <x v="8"/>
  </r>
  <r>
    <n v="357"/>
    <n v="16"/>
    <s v="F"/>
    <n v="51081011973"/>
    <n v="510"/>
    <s v="AMF"/>
    <s v="American Funds"/>
    <s v="American Funds Tax-Advtg Gr &amp; Inc"/>
    <s v="AFTAG"/>
    <m/>
    <n v="37208.676200000002"/>
    <m/>
    <m/>
    <n v="2.8333333333333335"/>
    <n v="3.61"/>
    <s v="**"/>
    <m/>
    <s v="A"/>
    <m/>
    <m/>
    <n v="357"/>
    <x v="334"/>
    <n v="33756"/>
    <m/>
    <m/>
    <m/>
    <m/>
    <m/>
    <m/>
    <m/>
    <m/>
    <m/>
    <m/>
    <m/>
    <m/>
    <m/>
    <m/>
    <x v="11"/>
  </r>
  <r>
    <n v="357"/>
    <n v="2"/>
    <s v="F"/>
    <n v="51081011688"/>
    <n v="510"/>
    <s v="VGF"/>
    <s v="Vanguard Group"/>
    <s v="Vanguard High Yield Corporate Fund Investor Shares (VWEHX)"/>
    <s v="VHYCFIS"/>
    <m/>
    <n v="75547.035000000003"/>
    <m/>
    <m/>
    <n v="4.166666666666667"/>
    <n v="5.74"/>
    <s v="*****"/>
    <m/>
    <s v="A"/>
    <m/>
    <m/>
    <n v="357"/>
    <x v="334"/>
    <n v="60966"/>
    <m/>
    <m/>
    <m/>
    <m/>
    <m/>
    <m/>
    <m/>
    <m/>
    <m/>
    <m/>
    <m/>
    <m/>
    <m/>
    <m/>
    <x v="11"/>
  </r>
  <r>
    <n v="358"/>
    <n v="12"/>
    <s v="F"/>
    <n v="51081014946"/>
    <n v="510"/>
    <s v="CHS"/>
    <s v="Charles Schwab"/>
    <s v="Schwab Small-Cap Equity Fund"/>
    <s v="SSCE"/>
    <m/>
    <n v="8911.6885000000002"/>
    <m/>
    <m/>
    <n v="3.8333333333333335"/>
    <n v="-11.7"/>
    <s v="*"/>
    <m/>
    <s v="A"/>
    <m/>
    <m/>
    <n v="358"/>
    <x v="335"/>
    <n v="16159"/>
    <m/>
    <m/>
    <m/>
    <m/>
    <m/>
    <m/>
    <m/>
    <m/>
    <m/>
    <m/>
    <m/>
    <m/>
    <m/>
    <m/>
    <x v="3"/>
  </r>
  <r>
    <n v="358"/>
    <n v="3"/>
    <s v="F"/>
    <n v="51081014897"/>
    <n v="510"/>
    <s v="BRF"/>
    <s v="BlackRock Funds"/>
    <s v="BlackRock High Yield Bond Fund (BHYIX)"/>
    <s v="BRHYBF"/>
    <m/>
    <n v="61042.378666666664"/>
    <m/>
    <m/>
    <n v="3.1666666666666665"/>
    <n v="5.6"/>
    <s v="***"/>
    <m/>
    <s v="A"/>
    <m/>
    <m/>
    <n v="358"/>
    <x v="335"/>
    <n v="51848"/>
    <m/>
    <m/>
    <m/>
    <m/>
    <m/>
    <m/>
    <m/>
    <m/>
    <m/>
    <m/>
    <m/>
    <m/>
    <m/>
    <m/>
    <x v="3"/>
  </r>
  <r>
    <n v="358"/>
    <n v="5"/>
    <s v="F"/>
    <n v="51081014015"/>
    <n v="510"/>
    <s v="FID"/>
    <s v="Fidelity Investments Inc."/>
    <s v="Fidelity Capital &amp; Income Fund (FAGIX)"/>
    <s v="FCIF"/>
    <m/>
    <n v="91289.33"/>
    <m/>
    <m/>
    <n v="4.416666666666667"/>
    <n v="4"/>
    <s v="***"/>
    <m/>
    <s v="A"/>
    <m/>
    <m/>
    <n v="358"/>
    <x v="335"/>
    <n v="77583"/>
    <m/>
    <m/>
    <m/>
    <m/>
    <m/>
    <m/>
    <m/>
    <m/>
    <m/>
    <m/>
    <m/>
    <m/>
    <m/>
    <m/>
    <x v="3"/>
  </r>
  <r>
    <n v="358"/>
    <n v="4"/>
    <s v="F"/>
    <n v="51081010651"/>
    <n v="510"/>
    <s v="VGF"/>
    <s v="Vanguard Group"/>
    <s v="Vanguard High Yield Corporate Fund Investor Shares (VWEHX)"/>
    <s v="VHYCFIS"/>
    <m/>
    <n v="39906.92543333333"/>
    <m/>
    <m/>
    <n v="0.58333333333333337"/>
    <n v="5.74"/>
    <s v="*****"/>
    <m/>
    <s v="A"/>
    <m/>
    <m/>
    <n v="358"/>
    <x v="335"/>
    <n v="38614"/>
    <m/>
    <m/>
    <m/>
    <m/>
    <m/>
    <m/>
    <m/>
    <m/>
    <m/>
    <m/>
    <m/>
    <m/>
    <m/>
    <m/>
    <x v="3"/>
  </r>
  <r>
    <n v="358"/>
    <n v="5"/>
    <s v="F"/>
    <n v="51081016834"/>
    <n v="510"/>
    <s v="FID"/>
    <s v="Fidelity Investments Inc."/>
    <s v="Fidelity Capital &amp; Income Fund (FAGIX)"/>
    <s v="FCIF"/>
    <m/>
    <n v="69812.81"/>
    <m/>
    <m/>
    <n v="4.416666666666667"/>
    <n v="4"/>
    <s v="***"/>
    <m/>
    <s v="A"/>
    <m/>
    <m/>
    <n v="358"/>
    <x v="335"/>
    <n v="59331"/>
    <m/>
    <m/>
    <m/>
    <m/>
    <m/>
    <m/>
    <m/>
    <m/>
    <m/>
    <m/>
    <m/>
    <m/>
    <m/>
    <m/>
    <x v="3"/>
  </r>
  <r>
    <n v="358"/>
    <n v="2"/>
    <s v="F"/>
    <n v="51081013385"/>
    <n v="510"/>
    <s v="VGF"/>
    <s v="Vanguard Group"/>
    <s v="Vanguard High Yield Corporate Fund Investor Shares (VWEHX)"/>
    <s v="VHYCFIS"/>
    <m/>
    <n v="40722.385666666669"/>
    <m/>
    <m/>
    <n v="1.4166666666666667"/>
    <n v="5.74"/>
    <s v="*****"/>
    <m/>
    <s v="A"/>
    <m/>
    <m/>
    <n v="358"/>
    <x v="335"/>
    <n v="37660"/>
    <m/>
    <m/>
    <m/>
    <m/>
    <m/>
    <m/>
    <m/>
    <m/>
    <m/>
    <m/>
    <m/>
    <m/>
    <m/>
    <m/>
    <x v="3"/>
  </r>
  <r>
    <n v="359"/>
    <n v="7"/>
    <s v="F"/>
    <n v="51081013421"/>
    <n v="510"/>
    <s v="PMC"/>
    <s v="PIMCO"/>
    <s v="PIMCO Global Multi-Asset A"/>
    <s v="PIMCOGMA"/>
    <m/>
    <n v="50469.849600000001"/>
    <m/>
    <m/>
    <n v="0.66666666666666663"/>
    <n v="1.92"/>
    <s v="**"/>
    <m/>
    <s v="W"/>
    <m/>
    <m/>
    <n v="359"/>
    <x v="336"/>
    <n v="49832"/>
    <m/>
    <m/>
    <m/>
    <m/>
    <m/>
    <m/>
    <m/>
    <m/>
    <m/>
    <m/>
    <m/>
    <m/>
    <m/>
    <m/>
    <x v="13"/>
  </r>
  <r>
    <n v="359"/>
    <n v="1"/>
    <s v="F"/>
    <n v="51081016575"/>
    <n v="510"/>
    <s v="BRF"/>
    <s v="BlackRock Funds"/>
    <s v="BlackRock High Yield Bond Fund (BHYIX)"/>
    <s v="BRHYBF"/>
    <m/>
    <n v="73823.97"/>
    <m/>
    <m/>
    <n v="2.9166666666666665"/>
    <n v="5.6"/>
    <s v="***"/>
    <m/>
    <s v="W"/>
    <m/>
    <m/>
    <n v="359"/>
    <x v="336"/>
    <n v="63459"/>
    <m/>
    <m/>
    <m/>
    <m/>
    <m/>
    <m/>
    <m/>
    <m/>
    <m/>
    <m/>
    <m/>
    <m/>
    <m/>
    <m/>
    <x v="13"/>
  </r>
  <r>
    <n v="359"/>
    <n v="1"/>
    <s v="F"/>
    <n v="51081015211"/>
    <n v="510"/>
    <s v="BRF"/>
    <s v="BlackRock Funds"/>
    <s v="BlackRock High Yield Bond Fund (BHYIX)"/>
    <s v="BRHYBF"/>
    <m/>
    <n v="48740.41133333333"/>
    <m/>
    <m/>
    <n v="3.9166666666666665"/>
    <n v="5.6"/>
    <s v="***"/>
    <m/>
    <s v="W"/>
    <m/>
    <m/>
    <n v="359"/>
    <x v="336"/>
    <n v="39973"/>
    <m/>
    <m/>
    <m/>
    <m/>
    <m/>
    <m/>
    <m/>
    <m/>
    <m/>
    <m/>
    <m/>
    <m/>
    <m/>
    <m/>
    <x v="13"/>
  </r>
  <r>
    <n v="361"/>
    <n v="8"/>
    <s v="F"/>
    <n v="51081016948"/>
    <n v="510"/>
    <s v="FID"/>
    <s v="Fidelity Investments Inc."/>
    <s v="Fidelity Capital &amp; Income Fund (FAGIX)"/>
    <s v="FCIF"/>
    <m/>
    <n v="84361.666666666672"/>
    <m/>
    <m/>
    <n v="4.166666666666667"/>
    <n v="4"/>
    <s v="***"/>
    <m/>
    <s v="A"/>
    <m/>
    <m/>
    <n v="361"/>
    <x v="337"/>
    <n v="72310"/>
    <m/>
    <m/>
    <m/>
    <m/>
    <m/>
    <m/>
    <m/>
    <m/>
    <m/>
    <m/>
    <m/>
    <m/>
    <m/>
    <m/>
    <x v="5"/>
  </r>
  <r>
    <n v="361"/>
    <n v="1"/>
    <s v="F"/>
    <n v="51081019103"/>
    <n v="510"/>
    <s v="BRF"/>
    <s v="BlackRock Funds"/>
    <s v="BlackRock High Yield Bond Fund (BHYIX)"/>
    <s v="BRHYBF"/>
    <m/>
    <n v="85531.703999999998"/>
    <m/>
    <m/>
    <n v="2"/>
    <n v="5.6"/>
    <s v="***"/>
    <m/>
    <s v="A"/>
    <m/>
    <m/>
    <n v="361"/>
    <x v="337"/>
    <n v="76917"/>
    <m/>
    <m/>
    <m/>
    <m/>
    <m/>
    <m/>
    <m/>
    <m/>
    <m/>
    <m/>
    <m/>
    <m/>
    <m/>
    <m/>
    <x v="5"/>
  </r>
  <r>
    <n v="361"/>
    <n v="9"/>
    <s v="F"/>
    <n v="51081016831"/>
    <n v="510"/>
    <s v="JPM"/>
    <s v="JP Morgan"/>
    <s v="JPMorgan Core Bond Fund"/>
    <s v="JPMCB"/>
    <m/>
    <n v="88147.970625000002"/>
    <m/>
    <m/>
    <n v="2.0833333333333335"/>
    <n v="7.77"/>
    <s v="****"/>
    <m/>
    <s v="A"/>
    <m/>
    <m/>
    <n v="361"/>
    <x v="337"/>
    <n v="75867"/>
    <m/>
    <m/>
    <m/>
    <m/>
    <m/>
    <m/>
    <m/>
    <m/>
    <m/>
    <m/>
    <m/>
    <m/>
    <m/>
    <m/>
    <x v="5"/>
  </r>
  <r>
    <n v="362"/>
    <n v="5"/>
    <s v="F"/>
    <n v="51081012787"/>
    <n v="510"/>
    <s v="FID"/>
    <s v="Fidelity Investments Inc."/>
    <s v="Fidelity Capital &amp; Income Fund (FAGIX)"/>
    <s v="FCIF"/>
    <m/>
    <n v="85145.526666666672"/>
    <m/>
    <m/>
    <n v="4.833333333333333"/>
    <n v="4"/>
    <s v="***"/>
    <m/>
    <s v="I"/>
    <m/>
    <m/>
    <n v="362"/>
    <x v="338"/>
    <n v="71351"/>
    <m/>
    <m/>
    <m/>
    <m/>
    <m/>
    <m/>
    <m/>
    <m/>
    <m/>
    <m/>
    <m/>
    <m/>
    <m/>
    <m/>
    <x v="6"/>
  </r>
  <r>
    <n v="363"/>
    <n v="8"/>
    <s v="F"/>
    <n v="51081015248"/>
    <n v="510"/>
    <s v="FID"/>
    <s v="Fidelity Investments Inc."/>
    <s v="Fidelity Capital &amp; Income Fund (FAGIX)"/>
    <s v="FCIF"/>
    <m/>
    <n v="41295.186666666668"/>
    <m/>
    <m/>
    <n v="1.1666666666666667"/>
    <n v="4"/>
    <s v="***"/>
    <m/>
    <s v="A"/>
    <m/>
    <m/>
    <n v="363"/>
    <x v="339"/>
    <n v="39454"/>
    <m/>
    <m/>
    <m/>
    <m/>
    <m/>
    <m/>
    <m/>
    <m/>
    <m/>
    <m/>
    <m/>
    <m/>
    <m/>
    <m/>
    <x v="15"/>
  </r>
  <r>
    <n v="363"/>
    <n v="3"/>
    <s v="F"/>
    <n v="51081019865"/>
    <n v="510"/>
    <s v="BRF"/>
    <s v="BlackRock Funds"/>
    <s v="BlackRock High Yield Bond Fund (BHYIX)"/>
    <s v="BRHYBF"/>
    <m/>
    <n v="72938.092000000004"/>
    <m/>
    <m/>
    <n v="1.8333333333333333"/>
    <n v="5.6"/>
    <s v="***"/>
    <m/>
    <s v="A"/>
    <m/>
    <m/>
    <n v="363"/>
    <x v="339"/>
    <n v="66147"/>
    <m/>
    <m/>
    <m/>
    <m/>
    <m/>
    <m/>
    <m/>
    <m/>
    <m/>
    <m/>
    <m/>
    <m/>
    <m/>
    <m/>
    <x v="15"/>
  </r>
  <r>
    <n v="363"/>
    <n v="5"/>
    <s v="F"/>
    <n v="51081015105"/>
    <n v="510"/>
    <s v="FID"/>
    <s v="Fidelity Investments Inc."/>
    <s v="Fidelity Capital &amp; Income Fund (FAGIX)"/>
    <s v="FCIF"/>
    <m/>
    <n v="78292.666666666672"/>
    <m/>
    <m/>
    <n v="4.166666666666667"/>
    <n v="4"/>
    <s v="***"/>
    <m/>
    <s v="A"/>
    <m/>
    <m/>
    <n v="363"/>
    <x v="339"/>
    <n v="67108"/>
    <m/>
    <m/>
    <m/>
    <m/>
    <m/>
    <m/>
    <m/>
    <m/>
    <m/>
    <m/>
    <m/>
    <m/>
    <m/>
    <m/>
    <x v="15"/>
  </r>
  <r>
    <n v="363"/>
    <n v="16"/>
    <s v="F"/>
    <n v="51081014395"/>
    <n v="510"/>
    <s v="AMF"/>
    <s v="American Funds"/>
    <s v="American Funds Tax-Advtg Gr &amp; Inc"/>
    <s v="AFTAG"/>
    <m/>
    <n v="25699.283066666667"/>
    <m/>
    <m/>
    <n v="1.8333333333333333"/>
    <n v="3.61"/>
    <s v="**"/>
    <m/>
    <s v="A"/>
    <m/>
    <m/>
    <n v="363"/>
    <x v="339"/>
    <n v="24104"/>
    <m/>
    <m/>
    <m/>
    <m/>
    <m/>
    <m/>
    <m/>
    <m/>
    <m/>
    <m/>
    <m/>
    <m/>
    <m/>
    <m/>
    <x v="15"/>
  </r>
  <r>
    <n v="364"/>
    <n v="14"/>
    <s v="F"/>
    <n v="51081014425"/>
    <n v="510"/>
    <s v="SSG"/>
    <s v="State Street Global Advisors"/>
    <s v="State Street Global Equity Fund"/>
    <s v="SSGE"/>
    <m/>
    <n v="15010.393"/>
    <m/>
    <m/>
    <n v="3.3333333333333335"/>
    <n v="10.210000000000001"/>
    <s v="****"/>
    <m/>
    <s v="D"/>
    <m/>
    <m/>
    <n v="364"/>
    <x v="340"/>
    <n v="11199"/>
    <m/>
    <m/>
    <m/>
    <m/>
    <m/>
    <m/>
    <m/>
    <m/>
    <m/>
    <m/>
    <m/>
    <m/>
    <m/>
    <m/>
    <x v="6"/>
  </r>
  <r>
    <n v="364"/>
    <n v="13"/>
    <s v="F"/>
    <n v="51081017660"/>
    <n v="510"/>
    <s v="SSG"/>
    <s v="State Street Global Advisors"/>
    <s v="State Street Global Equity Fund"/>
    <s v="SSGE"/>
    <m/>
    <n v="114922.04901666666"/>
    <m/>
    <m/>
    <n v="4.833333333333333"/>
    <n v="10.210000000000001"/>
    <s v="****"/>
    <m/>
    <s v="D"/>
    <m/>
    <m/>
    <n v="364"/>
    <x v="340"/>
    <n v="76949"/>
    <m/>
    <m/>
    <m/>
    <m/>
    <m/>
    <m/>
    <m/>
    <m/>
    <m/>
    <m/>
    <m/>
    <m/>
    <m/>
    <m/>
    <x v="6"/>
  </r>
  <r>
    <n v="364"/>
    <n v="6"/>
    <s v="F"/>
    <n v="51081015509"/>
    <n v="510"/>
    <s v="JPM"/>
    <s v="JP Morgan"/>
    <s v="JPMorgan Core Bond Fund"/>
    <s v="JPMCB"/>
    <m/>
    <n v="36838.166125000003"/>
    <m/>
    <m/>
    <n v="1.25"/>
    <n v="7.77"/>
    <s v="****"/>
    <m/>
    <s v="D"/>
    <m/>
    <m/>
    <n v="364"/>
    <x v="340"/>
    <n v="33577"/>
    <m/>
    <m/>
    <m/>
    <m/>
    <m/>
    <m/>
    <m/>
    <m/>
    <m/>
    <m/>
    <m/>
    <m/>
    <m/>
    <m/>
    <x v="6"/>
  </r>
  <r>
    <n v="365"/>
    <n v="7"/>
    <s v="F"/>
    <n v="51081017183"/>
    <n v="510"/>
    <s v="PMC"/>
    <s v="PIMCO"/>
    <s v="PIMCO Global Multi-Asset A"/>
    <s v="PIMCOGMA"/>
    <m/>
    <n v="41472.729599999999"/>
    <m/>
    <m/>
    <n v="0.75"/>
    <n v="1.92"/>
    <s v="**"/>
    <m/>
    <s v="A"/>
    <m/>
    <m/>
    <n v="365"/>
    <x v="341"/>
    <n v="40884"/>
    <m/>
    <m/>
    <m/>
    <m/>
    <m/>
    <m/>
    <m/>
    <m/>
    <m/>
    <m/>
    <m/>
    <m/>
    <m/>
    <m/>
    <x v="9"/>
  </r>
  <r>
    <n v="365"/>
    <n v="16"/>
    <s v="F"/>
    <n v="51081015670"/>
    <n v="510"/>
    <s v="AMF"/>
    <s v="American Funds"/>
    <s v="American Funds Tax-Advtg Gr &amp; Inc"/>
    <s v="AFTAG"/>
    <m/>
    <n v="85413.00956666666"/>
    <m/>
    <m/>
    <n v="4.333333333333333"/>
    <n v="3.61"/>
    <s v="**"/>
    <m/>
    <s v="A"/>
    <m/>
    <m/>
    <n v="365"/>
    <x v="341"/>
    <n v="73859"/>
    <m/>
    <m/>
    <m/>
    <m/>
    <m/>
    <m/>
    <m/>
    <m/>
    <m/>
    <m/>
    <m/>
    <m/>
    <m/>
    <m/>
    <x v="9"/>
  </r>
  <r>
    <n v="365"/>
    <n v="14"/>
    <s v="F"/>
    <n v="51081015112"/>
    <n v="510"/>
    <s v="SSG"/>
    <s v="State Street Global Advisors"/>
    <s v="State Street Global Equity Fund"/>
    <s v="SSGE"/>
    <m/>
    <n v="67414.895050000006"/>
    <m/>
    <m/>
    <n v="4.75"/>
    <n v="10.210000000000001"/>
    <s v="****"/>
    <m/>
    <s v="A"/>
    <m/>
    <m/>
    <n v="365"/>
    <x v="341"/>
    <n v="45398"/>
    <m/>
    <m/>
    <m/>
    <m/>
    <m/>
    <m/>
    <m/>
    <m/>
    <m/>
    <m/>
    <m/>
    <m/>
    <m/>
    <m/>
    <x v="9"/>
  </r>
  <r>
    <n v="365"/>
    <n v="3"/>
    <s v="F"/>
    <n v="51081010556"/>
    <n v="510"/>
    <s v="BRF"/>
    <s v="BlackRock Funds"/>
    <s v="BlackRock High Yield Bond Fund (BHYIX)"/>
    <s v="BRHYBF"/>
    <m/>
    <n v="41866.183333333334"/>
    <m/>
    <m/>
    <n v="2.5833333333333335"/>
    <n v="5.6"/>
    <s v="***"/>
    <m/>
    <s v="A"/>
    <m/>
    <m/>
    <n v="365"/>
    <x v="341"/>
    <n v="36575"/>
    <m/>
    <m/>
    <m/>
    <m/>
    <m/>
    <m/>
    <m/>
    <m/>
    <m/>
    <m/>
    <m/>
    <m/>
    <m/>
    <m/>
    <x v="9"/>
  </r>
  <r>
    <n v="366"/>
    <n v="9"/>
    <s v="F"/>
    <n v="51081018268"/>
    <n v="510"/>
    <s v="JPM"/>
    <s v="JP Morgan"/>
    <s v="JPMorgan Core Bond Fund"/>
    <s v="JPMCB"/>
    <m/>
    <n v="38175.626250000001"/>
    <m/>
    <m/>
    <n v="4.166666666666667"/>
    <n v="7.77"/>
    <s v="****"/>
    <m/>
    <s v="A"/>
    <m/>
    <m/>
    <n v="366"/>
    <x v="342"/>
    <n v="28839"/>
    <m/>
    <m/>
    <m/>
    <m/>
    <m/>
    <m/>
    <m/>
    <m/>
    <m/>
    <m/>
    <m/>
    <m/>
    <m/>
    <m/>
    <x v="4"/>
  </r>
  <r>
    <n v="366"/>
    <n v="4"/>
    <s v="F"/>
    <n v="51081014412"/>
    <n v="510"/>
    <s v="VGF"/>
    <s v="Vanguard Group"/>
    <s v="Vanguard High Yield Corporate Fund Investor Shares (VWEHX)"/>
    <s v="VHYCFIS"/>
    <m/>
    <n v="15505.4858"/>
    <m/>
    <m/>
    <n v="4.833333333333333"/>
    <n v="5.74"/>
    <s v="*****"/>
    <m/>
    <s v="A"/>
    <m/>
    <m/>
    <n v="366"/>
    <x v="342"/>
    <n v="12138"/>
    <m/>
    <m/>
    <m/>
    <m/>
    <m/>
    <m/>
    <m/>
    <m/>
    <m/>
    <m/>
    <m/>
    <m/>
    <m/>
    <m/>
    <x v="4"/>
  </r>
  <r>
    <n v="367"/>
    <n v="10"/>
    <s v="F"/>
    <n v="51081016486"/>
    <n v="510"/>
    <s v="PMC"/>
    <s v="PIMCO"/>
    <s v="PIMCO Global Multi-Asset A"/>
    <s v="PIMCOGMA"/>
    <m/>
    <n v="23900.961599999999"/>
    <m/>
    <m/>
    <n v="3.6666666666666665"/>
    <n v="1.92"/>
    <s v="**"/>
    <m/>
    <s v="C"/>
    <m/>
    <m/>
    <n v="367"/>
    <x v="343"/>
    <n v="22329"/>
    <m/>
    <m/>
    <m/>
    <m/>
    <m/>
    <m/>
    <m/>
    <m/>
    <m/>
    <m/>
    <m/>
    <m/>
    <m/>
    <m/>
    <x v="2"/>
  </r>
  <r>
    <n v="367"/>
    <n v="14"/>
    <s v="F"/>
    <n v="51081017792"/>
    <n v="510"/>
    <s v="SSG"/>
    <s v="State Street Global Advisors"/>
    <s v="State Street Global Equity Fund"/>
    <s v="SSGE"/>
    <m/>
    <n v="56811.270750000003"/>
    <m/>
    <m/>
    <n v="3.75"/>
    <n v="10.210000000000001"/>
    <s v="****"/>
    <m/>
    <s v="C"/>
    <m/>
    <m/>
    <n v="367"/>
    <x v="343"/>
    <n v="41082"/>
    <m/>
    <m/>
    <m/>
    <m/>
    <m/>
    <m/>
    <m/>
    <m/>
    <m/>
    <m/>
    <m/>
    <m/>
    <m/>
    <m/>
    <x v="2"/>
  </r>
  <r>
    <n v="367"/>
    <n v="9"/>
    <s v="F"/>
    <n v="51081011632"/>
    <n v="510"/>
    <s v="JPM"/>
    <s v="JP Morgan"/>
    <s v="JPMorgan Core Bond Fund"/>
    <s v="JPMCB"/>
    <m/>
    <n v="84374.151524999994"/>
    <m/>
    <m/>
    <n v="3.0833333333333335"/>
    <n v="7.77"/>
    <s v="****"/>
    <m/>
    <s v="C"/>
    <m/>
    <m/>
    <n v="367"/>
    <x v="343"/>
    <n v="68067"/>
    <m/>
    <m/>
    <m/>
    <m/>
    <m/>
    <m/>
    <m/>
    <m/>
    <m/>
    <m/>
    <m/>
    <m/>
    <m/>
    <m/>
    <x v="2"/>
  </r>
  <r>
    <n v="367"/>
    <n v="8"/>
    <s v="F"/>
    <n v="51081011035"/>
    <n v="510"/>
    <s v="FID"/>
    <s v="Fidelity Investments Inc."/>
    <s v="Fidelity Capital &amp; Income Fund (FAGIX)"/>
    <s v="FCIF"/>
    <m/>
    <n v="9667.9"/>
    <m/>
    <m/>
    <n v="2.5"/>
    <n v="4"/>
    <s v="***"/>
    <m/>
    <s v="C"/>
    <m/>
    <m/>
    <n v="367"/>
    <x v="343"/>
    <n v="8789"/>
    <m/>
    <m/>
    <m/>
    <m/>
    <m/>
    <m/>
    <m/>
    <m/>
    <m/>
    <m/>
    <m/>
    <m/>
    <m/>
    <m/>
    <x v="2"/>
  </r>
  <r>
    <n v="367"/>
    <n v="6"/>
    <s v="F"/>
    <n v="51081017770"/>
    <n v="510"/>
    <s v="JPM"/>
    <s v="JP Morgan"/>
    <s v="JPMorgan Core Bond Fund"/>
    <s v="JPMCB"/>
    <m/>
    <n v="71938.769"/>
    <m/>
    <m/>
    <n v="0.83333333333333337"/>
    <n v="7.77"/>
    <s v="****"/>
    <m/>
    <s v="C"/>
    <m/>
    <m/>
    <n v="367"/>
    <x v="343"/>
    <n v="67564"/>
    <m/>
    <m/>
    <m/>
    <m/>
    <m/>
    <m/>
    <m/>
    <m/>
    <m/>
    <m/>
    <m/>
    <m/>
    <m/>
    <m/>
    <x v="2"/>
  </r>
  <r>
    <n v="368"/>
    <n v="9"/>
    <s v="F"/>
    <n v="51081010867"/>
    <n v="510"/>
    <s v="JPM"/>
    <s v="JP Morgan"/>
    <s v="JPMorgan Core Bond Fund"/>
    <s v="JPMCB"/>
    <m/>
    <n v="68591.003200000006"/>
    <m/>
    <m/>
    <n v="2.3333333333333335"/>
    <n v="7.77"/>
    <s v="****"/>
    <m/>
    <s v="W"/>
    <m/>
    <m/>
    <n v="368"/>
    <x v="344"/>
    <n v="58064"/>
    <m/>
    <m/>
    <m/>
    <m/>
    <m/>
    <m/>
    <m/>
    <m/>
    <m/>
    <m/>
    <m/>
    <m/>
    <m/>
    <m/>
    <x v="12"/>
  </r>
  <r>
    <n v="368"/>
    <n v="11"/>
    <s v="F"/>
    <n v="51081016070"/>
    <n v="510"/>
    <s v="PMC"/>
    <s v="PIMCO"/>
    <s v="PIMCO Global Multi-Asset A"/>
    <s v="PIMCOGMA"/>
    <m/>
    <n v="24207.1168"/>
    <m/>
    <m/>
    <n v="0.58333333333333337"/>
    <n v="1.92"/>
    <s v="**"/>
    <m/>
    <s v="W"/>
    <m/>
    <m/>
    <n v="368"/>
    <x v="344"/>
    <n v="23939"/>
    <m/>
    <m/>
    <m/>
    <m/>
    <m/>
    <m/>
    <m/>
    <m/>
    <m/>
    <m/>
    <m/>
    <m/>
    <m/>
    <m/>
    <x v="12"/>
  </r>
  <r>
    <n v="368"/>
    <n v="15"/>
    <s v="F"/>
    <n v="51081015500"/>
    <n v="510"/>
    <s v="SSG"/>
    <s v="State Street Global Advisors"/>
    <s v="State Street Global Equity Fund"/>
    <s v="SSGE"/>
    <m/>
    <n v="33342.238875000003"/>
    <m/>
    <m/>
    <n v="3.25"/>
    <n v="10.210000000000001"/>
    <s v="****"/>
    <m/>
    <s v="W"/>
    <m/>
    <m/>
    <n v="368"/>
    <x v="344"/>
    <n v="25035"/>
    <m/>
    <m/>
    <m/>
    <m/>
    <m/>
    <m/>
    <m/>
    <m/>
    <m/>
    <m/>
    <m/>
    <m/>
    <m/>
    <m/>
    <x v="12"/>
  </r>
  <r>
    <n v="368"/>
    <n v="5"/>
    <s v="F"/>
    <n v="51081013110"/>
    <n v="510"/>
    <s v="FID"/>
    <s v="Fidelity Investments Inc."/>
    <s v="Fidelity Capital &amp; Income Fund (FAGIX)"/>
    <s v="FCIF"/>
    <m/>
    <n v="73614.06"/>
    <m/>
    <m/>
    <n v="2.1666666666666665"/>
    <n v="4"/>
    <s v="***"/>
    <m/>
    <s v="W"/>
    <m/>
    <m/>
    <n v="368"/>
    <x v="344"/>
    <n v="67743"/>
    <m/>
    <m/>
    <m/>
    <m/>
    <m/>
    <m/>
    <m/>
    <m/>
    <m/>
    <m/>
    <m/>
    <m/>
    <m/>
    <m/>
    <x v="12"/>
  </r>
  <r>
    <n v="368"/>
    <n v="15"/>
    <s v="F"/>
    <n v="51081010809"/>
    <n v="510"/>
    <s v="SSG"/>
    <s v="State Street Global Advisors"/>
    <s v="State Street Global Equity Fund"/>
    <s v="SSGE"/>
    <m/>
    <n v="19855.3158"/>
    <m/>
    <m/>
    <n v="3.5"/>
    <n v="10.210000000000001"/>
    <s v="****"/>
    <m/>
    <s v="W"/>
    <m/>
    <m/>
    <n v="368"/>
    <x v="344"/>
    <n v="14628"/>
    <m/>
    <m/>
    <m/>
    <m/>
    <m/>
    <m/>
    <m/>
    <m/>
    <m/>
    <m/>
    <m/>
    <m/>
    <m/>
    <m/>
    <x v="12"/>
  </r>
  <r>
    <n v="369"/>
    <n v="2"/>
    <s v="F"/>
    <n v="51081019821"/>
    <n v="510"/>
    <s v="VGF"/>
    <s v="Vanguard Group"/>
    <s v="Vanguard High Yield Corporate Fund Investor Shares (VWEHX)"/>
    <s v="VHYCFIS"/>
    <m/>
    <n v="67686.011249999996"/>
    <m/>
    <m/>
    <n v="0.41666666666666669"/>
    <n v="5.74"/>
    <s v="*****"/>
    <m/>
    <s v="A"/>
    <m/>
    <m/>
    <n v="369"/>
    <x v="345"/>
    <n v="66105"/>
    <m/>
    <m/>
    <m/>
    <m/>
    <m/>
    <m/>
    <m/>
    <m/>
    <m/>
    <m/>
    <m/>
    <m/>
    <m/>
    <m/>
    <x v="12"/>
  </r>
  <r>
    <n v="369"/>
    <n v="9"/>
    <s v="F"/>
    <n v="51081015910"/>
    <n v="510"/>
    <s v="JPM"/>
    <s v="JP Morgan"/>
    <s v="JPMorgan Core Bond Fund"/>
    <s v="JPMCB"/>
    <m/>
    <n v="79324.183999999994"/>
    <m/>
    <m/>
    <n v="2.25"/>
    <n v="7.77"/>
    <s v="****"/>
    <m/>
    <s v="A"/>
    <m/>
    <m/>
    <n v="369"/>
    <x v="345"/>
    <n v="67520"/>
    <m/>
    <m/>
    <m/>
    <m/>
    <m/>
    <m/>
    <m/>
    <m/>
    <m/>
    <m/>
    <m/>
    <m/>
    <m/>
    <m/>
    <x v="12"/>
  </r>
  <r>
    <n v="369"/>
    <n v="11"/>
    <s v="F"/>
    <n v="51081015459"/>
    <n v="510"/>
    <s v="PMC"/>
    <s v="PIMCO"/>
    <s v="PIMCO Global Multi-Asset A"/>
    <s v="PIMCOGMA"/>
    <m/>
    <n v="83716.147200000007"/>
    <m/>
    <m/>
    <n v="3.9166666666666665"/>
    <n v="1.92"/>
    <s v="**"/>
    <m/>
    <s v="A"/>
    <m/>
    <m/>
    <n v="369"/>
    <x v="345"/>
    <n v="77861"/>
    <m/>
    <m/>
    <m/>
    <m/>
    <m/>
    <m/>
    <m/>
    <m/>
    <m/>
    <m/>
    <m/>
    <m/>
    <m/>
    <m/>
    <x v="12"/>
  </r>
  <r>
    <n v="370"/>
    <n v="2"/>
    <s v="F"/>
    <n v="51081015026"/>
    <n v="510"/>
    <s v="VGF"/>
    <s v="Vanguard Group"/>
    <s v="Vanguard High Yield Corporate Fund Investor Shares (VWEHX)"/>
    <s v="VHYCFIS"/>
    <m/>
    <n v="2612.7874999999999"/>
    <m/>
    <m/>
    <n v="3.75"/>
    <n v="5.74"/>
    <s v="*****"/>
    <m/>
    <s v="A"/>
    <m/>
    <m/>
    <n v="370"/>
    <x v="346"/>
    <n v="2150"/>
    <m/>
    <m/>
    <m/>
    <m/>
    <m/>
    <m/>
    <m/>
    <m/>
    <m/>
    <m/>
    <m/>
    <m/>
    <m/>
    <m/>
    <x v="15"/>
  </r>
  <r>
    <n v="370"/>
    <n v="10"/>
    <s v="F"/>
    <n v="51081016008"/>
    <n v="510"/>
    <s v="PMC"/>
    <s v="PIMCO"/>
    <s v="PIMCO Global Multi-Asset A"/>
    <s v="PIMCOGMA"/>
    <m/>
    <n v="67940.468800000002"/>
    <m/>
    <m/>
    <n v="4.833333333333333"/>
    <n v="1.92"/>
    <s v="**"/>
    <m/>
    <s v="A"/>
    <m/>
    <m/>
    <n v="370"/>
    <x v="346"/>
    <n v="62171"/>
    <m/>
    <m/>
    <m/>
    <m/>
    <m/>
    <m/>
    <m/>
    <m/>
    <m/>
    <m/>
    <m/>
    <m/>
    <m/>
    <m/>
    <x v="15"/>
  </r>
  <r>
    <n v="370"/>
    <n v="3"/>
    <s v="F"/>
    <n v="51081016325"/>
    <n v="510"/>
    <s v="BRF"/>
    <s v="BlackRock Funds"/>
    <s v="BlackRock High Yield Bond Fund (BHYIX)"/>
    <s v="BRHYBF"/>
    <m/>
    <n v="28832.232"/>
    <m/>
    <m/>
    <n v="1.3333333333333333"/>
    <n v="5.6"/>
    <s v="***"/>
    <m/>
    <s v="A"/>
    <m/>
    <m/>
    <n v="370"/>
    <x v="346"/>
    <n v="26829"/>
    <m/>
    <m/>
    <m/>
    <m/>
    <m/>
    <m/>
    <m/>
    <m/>
    <m/>
    <m/>
    <m/>
    <m/>
    <m/>
    <m/>
    <x v="15"/>
  </r>
  <r>
    <n v="370"/>
    <n v="13"/>
    <s v="F"/>
    <n v="51081011569"/>
    <n v="510"/>
    <s v="SSG"/>
    <s v="State Street Global Advisors"/>
    <s v="State Street Global Equity Fund"/>
    <s v="SSGE"/>
    <m/>
    <n v="6586.8504166666671"/>
    <m/>
    <m/>
    <n v="4.166666666666667"/>
    <n v="10.210000000000001"/>
    <s v="****"/>
    <m/>
    <s v="A"/>
    <m/>
    <m/>
    <n v="370"/>
    <x v="346"/>
    <n v="4621"/>
    <m/>
    <m/>
    <m/>
    <m/>
    <m/>
    <m/>
    <m/>
    <m/>
    <m/>
    <m/>
    <m/>
    <m/>
    <m/>
    <m/>
    <x v="15"/>
  </r>
  <r>
    <n v="371"/>
    <n v="3"/>
    <s v="F"/>
    <n v="51081018157"/>
    <n v="510"/>
    <s v="BRF"/>
    <s v="BlackRock Funds"/>
    <s v="BlackRock High Yield Bond Fund (BHYIX)"/>
    <s v="BRHYBF"/>
    <m/>
    <n v="74942.412666666671"/>
    <m/>
    <m/>
    <n v="4.916666666666667"/>
    <n v="5.6"/>
    <s v="***"/>
    <m/>
    <s v="A"/>
    <m/>
    <m/>
    <n v="371"/>
    <x v="347"/>
    <n v="58763"/>
    <m/>
    <m/>
    <m/>
    <m/>
    <m/>
    <m/>
    <m/>
    <m/>
    <m/>
    <m/>
    <m/>
    <m/>
    <m/>
    <m/>
    <x v="3"/>
  </r>
  <r>
    <n v="371"/>
    <n v="12"/>
    <s v="F"/>
    <n v="51081013340"/>
    <n v="510"/>
    <s v="CHS"/>
    <s v="Charles Schwab"/>
    <s v="Schwab Small-Cap Equity Fund"/>
    <s v="SSCE"/>
    <m/>
    <n v="10183.459000000001"/>
    <m/>
    <m/>
    <n v="3"/>
    <n v="-11.7"/>
    <s v="*"/>
    <m/>
    <s v="A"/>
    <m/>
    <m/>
    <n v="371"/>
    <x v="347"/>
    <n v="15691"/>
    <m/>
    <m/>
    <m/>
    <m/>
    <m/>
    <m/>
    <m/>
    <m/>
    <m/>
    <m/>
    <m/>
    <m/>
    <m/>
    <m/>
    <x v="3"/>
  </r>
  <r>
    <n v="371"/>
    <n v="7"/>
    <s v="F"/>
    <n v="51081019812"/>
    <n v="510"/>
    <s v="PMC"/>
    <s v="PIMCO"/>
    <s v="PIMCO Global Multi-Asset A"/>
    <s v="PIMCOGMA"/>
    <m/>
    <n v="70907.903999999995"/>
    <m/>
    <m/>
    <n v="1.25"/>
    <n v="1.92"/>
    <s v="**"/>
    <m/>
    <s v="A"/>
    <m/>
    <m/>
    <n v="371"/>
    <x v="347"/>
    <n v="69246"/>
    <m/>
    <m/>
    <m/>
    <m/>
    <m/>
    <m/>
    <m/>
    <m/>
    <m/>
    <m/>
    <m/>
    <m/>
    <m/>
    <m/>
    <x v="3"/>
  </r>
  <r>
    <n v="372"/>
    <n v="5"/>
    <s v="F"/>
    <n v="51081017481"/>
    <n v="510"/>
    <s v="FID"/>
    <s v="Fidelity Investments Inc."/>
    <s v="Fidelity Capital &amp; Income Fund (FAGIX)"/>
    <s v="FCIF"/>
    <m/>
    <n v="32385.943333333333"/>
    <m/>
    <m/>
    <n v="1.5833333333333333"/>
    <n v="4"/>
    <s v="***"/>
    <m/>
    <s v="A"/>
    <m/>
    <m/>
    <n v="372"/>
    <x v="348"/>
    <n v="30457"/>
    <m/>
    <m/>
    <m/>
    <m/>
    <m/>
    <m/>
    <m/>
    <m/>
    <m/>
    <m/>
    <m/>
    <m/>
    <m/>
    <m/>
    <x v="9"/>
  </r>
  <r>
    <n v="372"/>
    <n v="9"/>
    <s v="F"/>
    <n v="51081014334"/>
    <n v="510"/>
    <s v="JPM"/>
    <s v="JP Morgan"/>
    <s v="JPMorgan Core Bond Fund"/>
    <s v="JPMCB"/>
    <m/>
    <n v="62846.094574999996"/>
    <m/>
    <m/>
    <n v="3.5833333333333335"/>
    <n v="7.77"/>
    <s v="****"/>
    <m/>
    <s v="A"/>
    <m/>
    <m/>
    <n v="372"/>
    <x v="348"/>
    <n v="49159"/>
    <m/>
    <m/>
    <m/>
    <m/>
    <m/>
    <m/>
    <m/>
    <m/>
    <m/>
    <m/>
    <m/>
    <m/>
    <m/>
    <m/>
    <x v="9"/>
  </r>
  <r>
    <n v="373"/>
    <n v="11"/>
    <s v="F"/>
    <n v="51081013132"/>
    <n v="510"/>
    <s v="PMC"/>
    <s v="PIMCO"/>
    <s v="PIMCO Global Multi-Asset A"/>
    <s v="PIMCOGMA"/>
    <m/>
    <n v="61497.078399999999"/>
    <m/>
    <m/>
    <n v="0.33333333333333331"/>
    <n v="1.92"/>
    <s v="**"/>
    <m/>
    <s v="I"/>
    <m/>
    <m/>
    <n v="373"/>
    <x v="349"/>
    <n v="61106"/>
    <m/>
    <m/>
    <m/>
    <m/>
    <m/>
    <m/>
    <m/>
    <m/>
    <m/>
    <m/>
    <m/>
    <m/>
    <m/>
    <m/>
    <x v="7"/>
  </r>
  <r>
    <n v="373"/>
    <n v="11"/>
    <s v="F"/>
    <n v="51081011968"/>
    <n v="510"/>
    <s v="PMC"/>
    <s v="PIMCO"/>
    <s v="PIMCO Global Multi-Asset A"/>
    <s v="PIMCOGMA"/>
    <m/>
    <n v="32508.614399999999"/>
    <m/>
    <m/>
    <n v="4.833333333333333"/>
    <n v="1.92"/>
    <s v="**"/>
    <m/>
    <s v="I"/>
    <m/>
    <m/>
    <n v="373"/>
    <x v="349"/>
    <n v="29748"/>
    <m/>
    <m/>
    <m/>
    <m/>
    <m/>
    <m/>
    <m/>
    <m/>
    <m/>
    <m/>
    <m/>
    <m/>
    <m/>
    <m/>
    <x v="7"/>
  </r>
  <r>
    <n v="374"/>
    <n v="9"/>
    <s v="F"/>
    <n v="51081015070"/>
    <n v="510"/>
    <s v="JPM"/>
    <s v="JP Morgan"/>
    <s v="JPMorgan Core Bond Fund"/>
    <s v="JPMCB"/>
    <m/>
    <n v="100878.6051"/>
    <m/>
    <m/>
    <n v="3.4166666666666665"/>
    <n v="7.77"/>
    <s v="****"/>
    <m/>
    <s v="I"/>
    <m/>
    <m/>
    <n v="374"/>
    <x v="350"/>
    <n v="79716"/>
    <m/>
    <m/>
    <m/>
    <m/>
    <m/>
    <m/>
    <m/>
    <m/>
    <m/>
    <m/>
    <m/>
    <m/>
    <m/>
    <m/>
    <x v="14"/>
  </r>
  <r>
    <n v="374"/>
    <n v="14"/>
    <s v="F"/>
    <n v="51081012143"/>
    <n v="510"/>
    <s v="SSG"/>
    <s v="State Street Global Advisors"/>
    <s v="State Street Global Equity Fund"/>
    <s v="SSGE"/>
    <m/>
    <n v="43338.917325000002"/>
    <m/>
    <m/>
    <n v="3.25"/>
    <n v="10.210000000000001"/>
    <s v="****"/>
    <m/>
    <s v="I"/>
    <m/>
    <m/>
    <n v="374"/>
    <x v="350"/>
    <n v="32541"/>
    <m/>
    <m/>
    <m/>
    <m/>
    <m/>
    <m/>
    <m/>
    <m/>
    <m/>
    <m/>
    <m/>
    <m/>
    <m/>
    <m/>
    <x v="14"/>
  </r>
  <r>
    <n v="374"/>
    <n v="3"/>
    <s v="F"/>
    <n v="51081012954"/>
    <n v="510"/>
    <s v="BRF"/>
    <s v="BlackRock Funds"/>
    <s v="BlackRock High Yield Bond Fund (BHYIX)"/>
    <s v="BRHYBF"/>
    <m/>
    <n v="12779.508"/>
    <m/>
    <m/>
    <n v="3.8333333333333335"/>
    <n v="5.6"/>
    <s v="***"/>
    <m/>
    <s v="I"/>
    <m/>
    <m/>
    <n v="374"/>
    <x v="350"/>
    <n v="10521"/>
    <m/>
    <m/>
    <m/>
    <m/>
    <m/>
    <m/>
    <m/>
    <m/>
    <m/>
    <m/>
    <m/>
    <m/>
    <m/>
    <m/>
    <x v="14"/>
  </r>
  <r>
    <n v="374"/>
    <n v="2"/>
    <s v="F"/>
    <n v="51081012209"/>
    <n v="510"/>
    <s v="VGF"/>
    <s v="Vanguard Group"/>
    <s v="Vanguard High Yield Corporate Fund Investor Shares (VWEHX)"/>
    <s v="VHYCFIS"/>
    <m/>
    <n v="85584.848400000003"/>
    <m/>
    <m/>
    <n v="1.8333333333333333"/>
    <n v="5.74"/>
    <s v="*****"/>
    <m/>
    <s v="I"/>
    <m/>
    <m/>
    <n v="374"/>
    <x v="350"/>
    <n v="77436"/>
    <m/>
    <m/>
    <m/>
    <m/>
    <m/>
    <m/>
    <m/>
    <m/>
    <m/>
    <m/>
    <m/>
    <m/>
    <m/>
    <m/>
    <x v="14"/>
  </r>
  <r>
    <n v="374"/>
    <n v="2"/>
    <s v="F"/>
    <n v="51081010361"/>
    <n v="510"/>
    <s v="VGF"/>
    <s v="Vanguard Group"/>
    <s v="Vanguard High Yield Corporate Fund Investor Shares (VWEHX)"/>
    <s v="VHYCFIS"/>
    <m/>
    <n v="83263.593599999993"/>
    <m/>
    <m/>
    <n v="4"/>
    <n v="5.74"/>
    <s v="*****"/>
    <m/>
    <s v="I"/>
    <m/>
    <m/>
    <n v="374"/>
    <x v="350"/>
    <n v="67716"/>
    <m/>
    <m/>
    <m/>
    <m/>
    <m/>
    <m/>
    <m/>
    <m/>
    <m/>
    <m/>
    <m/>
    <m/>
    <m/>
    <m/>
    <x v="14"/>
  </r>
  <r>
    <n v="374"/>
    <n v="12"/>
    <s v="F"/>
    <n v="51081017817"/>
    <n v="510"/>
    <s v="CHS"/>
    <s v="Charles Schwab"/>
    <s v="Schwab Small-Cap Equity Fund"/>
    <s v="SSCE"/>
    <m/>
    <n v="15064.052250000001"/>
    <m/>
    <m/>
    <n v="1.4166666666666667"/>
    <n v="-11.7"/>
    <s v="*"/>
    <m/>
    <s v="I"/>
    <m/>
    <m/>
    <n v="374"/>
    <x v="350"/>
    <n v="18057"/>
    <m/>
    <m/>
    <m/>
    <m/>
    <m/>
    <m/>
    <m/>
    <m/>
    <m/>
    <m/>
    <m/>
    <m/>
    <m/>
    <m/>
    <x v="14"/>
  </r>
  <r>
    <n v="374"/>
    <n v="15"/>
    <s v="F"/>
    <n v="51081015662"/>
    <n v="510"/>
    <s v="SSG"/>
    <s v="State Street Global Advisors"/>
    <s v="State Street Global Equity Fund"/>
    <s v="SSGE"/>
    <m/>
    <n v="83647.716533333325"/>
    <m/>
    <m/>
    <n v="2.6666666666666665"/>
    <n v="10.210000000000001"/>
    <s v="****"/>
    <m/>
    <s v="I"/>
    <m/>
    <m/>
    <n v="374"/>
    <x v="350"/>
    <n v="65747"/>
    <m/>
    <m/>
    <m/>
    <m/>
    <m/>
    <m/>
    <m/>
    <m/>
    <m/>
    <m/>
    <m/>
    <m/>
    <m/>
    <m/>
    <x v="14"/>
  </r>
  <r>
    <n v="375"/>
    <n v="15"/>
    <s v="F"/>
    <n v="51081013536"/>
    <n v="510"/>
    <s v="SSG"/>
    <s v="State Street Global Advisors"/>
    <s v="State Street Global Equity Fund"/>
    <s v="SSGE"/>
    <m/>
    <n v="34073.166216666665"/>
    <m/>
    <m/>
    <n v="2.1666666666666665"/>
    <n v="10.210000000000001"/>
    <s v="****"/>
    <m/>
    <s v="A"/>
    <m/>
    <m/>
    <n v="375"/>
    <x v="351"/>
    <n v="27901"/>
    <m/>
    <m/>
    <m/>
    <m/>
    <m/>
    <m/>
    <m/>
    <m/>
    <m/>
    <m/>
    <m/>
    <m/>
    <m/>
    <m/>
    <x v="12"/>
  </r>
  <r>
    <n v="375"/>
    <n v="12"/>
    <s v="F"/>
    <n v="51081013331"/>
    <n v="510"/>
    <s v="CHS"/>
    <s v="Charles Schwab"/>
    <s v="Schwab Small-Cap Equity Fund"/>
    <s v="SSCE"/>
    <m/>
    <n v="17411.2035"/>
    <m/>
    <m/>
    <n v="1.75"/>
    <n v="-11.7"/>
    <s v="*"/>
    <m/>
    <s v="A"/>
    <m/>
    <m/>
    <n v="375"/>
    <x v="351"/>
    <n v="21894"/>
    <m/>
    <m/>
    <m/>
    <m/>
    <m/>
    <m/>
    <m/>
    <m/>
    <m/>
    <m/>
    <m/>
    <m/>
    <m/>
    <m/>
    <x v="12"/>
  </r>
  <r>
    <n v="375"/>
    <n v="4"/>
    <s v="F"/>
    <n v="51081016592"/>
    <n v="510"/>
    <s v="VGF"/>
    <s v="Vanguard Group"/>
    <s v="Vanguard High Yield Corporate Fund Investor Shares (VWEHX)"/>
    <s v="VHYCFIS"/>
    <m/>
    <n v="72747.273466666666"/>
    <m/>
    <m/>
    <n v="4.833333333333333"/>
    <n v="5.74"/>
    <s v="*****"/>
    <m/>
    <s v="A"/>
    <m/>
    <m/>
    <n v="375"/>
    <x v="351"/>
    <n v="56948"/>
    <m/>
    <m/>
    <m/>
    <m/>
    <m/>
    <m/>
    <m/>
    <m/>
    <m/>
    <m/>
    <m/>
    <m/>
    <m/>
    <m/>
    <x v="12"/>
  </r>
  <r>
    <n v="375"/>
    <n v="11"/>
    <s v="F"/>
    <n v="51081016573"/>
    <n v="510"/>
    <s v="PMC"/>
    <s v="PIMCO"/>
    <s v="PIMCO Global Multi-Asset A"/>
    <s v="PIMCOGMA"/>
    <m/>
    <n v="57036.342400000001"/>
    <m/>
    <m/>
    <n v="0.5"/>
    <n v="1.92"/>
    <s v="**"/>
    <m/>
    <s v="A"/>
    <m/>
    <m/>
    <n v="375"/>
    <x v="351"/>
    <n v="56494"/>
    <m/>
    <m/>
    <m/>
    <m/>
    <m/>
    <m/>
    <m/>
    <m/>
    <m/>
    <m/>
    <m/>
    <m/>
    <m/>
    <m/>
    <x v="12"/>
  </r>
  <r>
    <n v="375"/>
    <n v="9"/>
    <s v="F"/>
    <n v="51081011971"/>
    <n v="510"/>
    <s v="JPM"/>
    <s v="JP Morgan"/>
    <s v="JPMorgan Core Bond Fund"/>
    <s v="JPMCB"/>
    <m/>
    <n v="85642.649399999995"/>
    <m/>
    <m/>
    <n v="3.25"/>
    <n v="7.77"/>
    <s v="****"/>
    <m/>
    <s v="A"/>
    <m/>
    <m/>
    <n v="375"/>
    <x v="351"/>
    <n v="68376"/>
    <m/>
    <m/>
    <m/>
    <m/>
    <m/>
    <m/>
    <m/>
    <m/>
    <m/>
    <m/>
    <m/>
    <m/>
    <m/>
    <m/>
    <x v="12"/>
  </r>
  <r>
    <n v="376"/>
    <n v="5"/>
    <s v="F"/>
    <n v="51081017319"/>
    <n v="510"/>
    <s v="FID"/>
    <s v="Fidelity Investments Inc."/>
    <s v="Fidelity Capital &amp; Income Fund (FAGIX)"/>
    <s v="FCIF"/>
    <m/>
    <n v="68744.259999999995"/>
    <m/>
    <m/>
    <n v="0.75"/>
    <n v="4"/>
    <s v="***"/>
    <m/>
    <s v="A"/>
    <m/>
    <m/>
    <n v="376"/>
    <x v="352"/>
    <n v="66742"/>
    <m/>
    <m/>
    <m/>
    <m/>
    <m/>
    <m/>
    <m/>
    <m/>
    <m/>
    <m/>
    <m/>
    <m/>
    <m/>
    <m/>
    <x v="5"/>
  </r>
  <r>
    <n v="376"/>
    <n v="3"/>
    <s v="F"/>
    <n v="51081015667"/>
    <n v="510"/>
    <s v="BRF"/>
    <s v="BlackRock Funds"/>
    <s v="BlackRock High Yield Bond Fund (BHYIX)"/>
    <s v="BRHYBF"/>
    <m/>
    <n v="25471.85"/>
    <m/>
    <m/>
    <n v="4.25"/>
    <n v="5.6"/>
    <s v="***"/>
    <m/>
    <s v="A"/>
    <m/>
    <m/>
    <n v="376"/>
    <x v="352"/>
    <n v="20575"/>
    <m/>
    <m/>
    <m/>
    <m/>
    <m/>
    <m/>
    <m/>
    <m/>
    <m/>
    <m/>
    <m/>
    <m/>
    <m/>
    <m/>
    <x v="5"/>
  </r>
  <r>
    <n v="376"/>
    <n v="7"/>
    <s v="F"/>
    <n v="51081010933"/>
    <n v="510"/>
    <s v="PMC"/>
    <s v="PIMCO"/>
    <s v="PIMCO Global Multi-Asset A"/>
    <s v="PIMCOGMA"/>
    <m/>
    <n v="81158.246400000004"/>
    <m/>
    <m/>
    <n v="3.9166666666666665"/>
    <n v="1.92"/>
    <s v="**"/>
    <m/>
    <s v="A"/>
    <m/>
    <m/>
    <n v="376"/>
    <x v="352"/>
    <n v="75482"/>
    <m/>
    <m/>
    <m/>
    <m/>
    <m/>
    <m/>
    <m/>
    <m/>
    <m/>
    <m/>
    <m/>
    <m/>
    <m/>
    <m/>
    <x v="5"/>
  </r>
  <r>
    <n v="376"/>
    <n v="14"/>
    <s v="F"/>
    <n v="51081013563"/>
    <n v="510"/>
    <s v="SSG"/>
    <s v="State Street Global Advisors"/>
    <s v="State Street Global Equity Fund"/>
    <s v="SSGE"/>
    <m/>
    <n v="78830.051225000003"/>
    <m/>
    <m/>
    <n v="0.75"/>
    <n v="10.210000000000001"/>
    <s v="****"/>
    <m/>
    <s v="A"/>
    <m/>
    <m/>
    <n v="376"/>
    <x v="352"/>
    <n v="73223"/>
    <m/>
    <m/>
    <m/>
    <m/>
    <m/>
    <m/>
    <m/>
    <m/>
    <m/>
    <m/>
    <m/>
    <m/>
    <m/>
    <m/>
    <x v="5"/>
  </r>
  <r>
    <n v="376"/>
    <n v="8"/>
    <s v="F"/>
    <n v="51081018536"/>
    <n v="510"/>
    <s v="FID"/>
    <s v="Fidelity Investments Inc."/>
    <s v="Fidelity Capital &amp; Income Fund (FAGIX)"/>
    <s v="FCIF"/>
    <m/>
    <n v="20913.666666666668"/>
    <m/>
    <m/>
    <n v="4.166666666666667"/>
    <n v="4"/>
    <s v="***"/>
    <m/>
    <s v="A"/>
    <m/>
    <m/>
    <n v="376"/>
    <x v="352"/>
    <n v="17926"/>
    <m/>
    <m/>
    <m/>
    <m/>
    <m/>
    <m/>
    <m/>
    <m/>
    <m/>
    <m/>
    <m/>
    <m/>
    <m/>
    <m/>
    <x v="5"/>
  </r>
  <r>
    <n v="377"/>
    <n v="15"/>
    <s v="F"/>
    <n v="51081014326"/>
    <n v="510"/>
    <s v="SSG"/>
    <s v="State Street Global Advisors"/>
    <s v="State Street Global Equity Fund"/>
    <s v="SSGE"/>
    <m/>
    <n v="18451.956600000001"/>
    <m/>
    <m/>
    <n v="2"/>
    <n v="10.210000000000001"/>
    <s v="****"/>
    <m/>
    <s v="I"/>
    <m/>
    <m/>
    <n v="377"/>
    <x v="353"/>
    <n v="15323"/>
    <m/>
    <m/>
    <m/>
    <m/>
    <m/>
    <m/>
    <m/>
    <m/>
    <m/>
    <m/>
    <m/>
    <m/>
    <m/>
    <m/>
    <x v="11"/>
  </r>
  <r>
    <n v="378"/>
    <n v="3"/>
    <s v="F"/>
    <n v="51081011215"/>
    <n v="510"/>
    <s v="BRF"/>
    <s v="BlackRock Funds"/>
    <s v="BlackRock High Yield Bond Fund (BHYIX)"/>
    <s v="BRHYBF"/>
    <m/>
    <n v="88647.679999999993"/>
    <m/>
    <m/>
    <n v="5"/>
    <n v="5.6"/>
    <s v="***"/>
    <m/>
    <s v="C"/>
    <m/>
    <m/>
    <n v="378"/>
    <x v="354"/>
    <n v="69256"/>
    <m/>
    <m/>
    <m/>
    <m/>
    <m/>
    <m/>
    <m/>
    <m/>
    <m/>
    <m/>
    <m/>
    <m/>
    <m/>
    <m/>
    <x v="10"/>
  </r>
  <r>
    <n v="378"/>
    <n v="3"/>
    <s v="F"/>
    <n v="51081018673"/>
    <n v="510"/>
    <s v="BRF"/>
    <s v="BlackRock Funds"/>
    <s v="BlackRock High Yield Bond Fund (BHYIX)"/>
    <s v="BRHYBF"/>
    <m/>
    <n v="56668.404000000002"/>
    <m/>
    <m/>
    <n v="0.25"/>
    <n v="5.6"/>
    <s v="***"/>
    <m/>
    <s v="C"/>
    <m/>
    <m/>
    <n v="378"/>
    <x v="354"/>
    <n v="55886"/>
    <m/>
    <m/>
    <m/>
    <m/>
    <m/>
    <m/>
    <m/>
    <m/>
    <m/>
    <m/>
    <m/>
    <m/>
    <m/>
    <m/>
    <x v="10"/>
  </r>
  <r>
    <n v="378"/>
    <n v="10"/>
    <s v="F"/>
    <n v="51081019176"/>
    <n v="510"/>
    <s v="PMC"/>
    <s v="PIMCO"/>
    <s v="PIMCO Global Multi-Asset A"/>
    <s v="PIMCOGMA"/>
    <m/>
    <n v="56649.193599999999"/>
    <m/>
    <m/>
    <n v="3.0833333333333335"/>
    <n v="1.92"/>
    <s v="**"/>
    <m/>
    <s v="C"/>
    <m/>
    <m/>
    <n v="378"/>
    <x v="354"/>
    <n v="53483"/>
    <m/>
    <m/>
    <m/>
    <m/>
    <m/>
    <m/>
    <m/>
    <m/>
    <m/>
    <m/>
    <m/>
    <m/>
    <m/>
    <m/>
    <x v="10"/>
  </r>
  <r>
    <n v="378"/>
    <n v="16"/>
    <s v="F"/>
    <n v="51081013953"/>
    <n v="510"/>
    <s v="AMF"/>
    <s v="American Funds"/>
    <s v="American Funds Tax-Advtg Gr &amp; Inc"/>
    <s v="AFTAG"/>
    <m/>
    <n v="48906.911541666668"/>
    <m/>
    <m/>
    <n v="2.5833333333333335"/>
    <n v="3.61"/>
    <s v="**"/>
    <m/>
    <s v="C"/>
    <m/>
    <m/>
    <n v="378"/>
    <x v="354"/>
    <n v="44735"/>
    <m/>
    <m/>
    <m/>
    <m/>
    <m/>
    <m/>
    <m/>
    <m/>
    <m/>
    <m/>
    <m/>
    <m/>
    <m/>
    <m/>
    <x v="10"/>
  </r>
  <r>
    <n v="378"/>
    <n v="7"/>
    <s v="F"/>
    <n v="51081012513"/>
    <n v="510"/>
    <s v="PMC"/>
    <s v="PIMCO"/>
    <s v="PIMCO Global Multi-Asset A"/>
    <s v="PIMCOGMA"/>
    <m/>
    <n v="60343.323199999999"/>
    <m/>
    <m/>
    <n v="4.833333333333333"/>
    <n v="1.92"/>
    <s v="**"/>
    <m/>
    <s v="C"/>
    <m/>
    <m/>
    <n v="378"/>
    <x v="354"/>
    <n v="55219"/>
    <m/>
    <m/>
    <m/>
    <m/>
    <m/>
    <m/>
    <m/>
    <m/>
    <m/>
    <m/>
    <m/>
    <m/>
    <m/>
    <m/>
    <x v="10"/>
  </r>
  <r>
    <n v="379"/>
    <n v="13"/>
    <s v="F"/>
    <n v="51081012810"/>
    <n v="510"/>
    <s v="SSG"/>
    <s v="State Street Global Advisors"/>
    <s v="State Street Global Equity Fund"/>
    <s v="SSGE"/>
    <m/>
    <n v="78283.427075"/>
    <m/>
    <m/>
    <n v="4.75"/>
    <n v="10.210000000000001"/>
    <s v="****"/>
    <m/>
    <s v="D"/>
    <m/>
    <m/>
    <n v="379"/>
    <x v="355"/>
    <n v="52717"/>
    <m/>
    <m/>
    <m/>
    <m/>
    <m/>
    <m/>
    <m/>
    <m/>
    <m/>
    <m/>
    <m/>
    <m/>
    <m/>
    <m/>
    <x v="7"/>
  </r>
  <r>
    <n v="379"/>
    <n v="1"/>
    <s v="F"/>
    <n v="51081019593"/>
    <n v="510"/>
    <s v="BRF"/>
    <s v="BlackRock Funds"/>
    <s v="BlackRock High Yield Bond Fund (BHYIX)"/>
    <s v="BRHYBF"/>
    <m/>
    <n v="46901.88"/>
    <m/>
    <m/>
    <n v="2.5"/>
    <n v="5.6"/>
    <s v="***"/>
    <m/>
    <s v="D"/>
    <m/>
    <m/>
    <n v="379"/>
    <x v="355"/>
    <n v="41142"/>
    <m/>
    <m/>
    <m/>
    <m/>
    <m/>
    <m/>
    <m/>
    <m/>
    <m/>
    <m/>
    <m/>
    <m/>
    <m/>
    <m/>
    <x v="7"/>
  </r>
  <r>
    <n v="379"/>
    <n v="9"/>
    <s v="F"/>
    <n v="51081019018"/>
    <n v="510"/>
    <s v="JPM"/>
    <s v="JP Morgan"/>
    <s v="JPMorgan Core Bond Fund"/>
    <s v="JPMCB"/>
    <m/>
    <n v="106509.90270000001"/>
    <m/>
    <m/>
    <n v="4.916666666666667"/>
    <n v="7.77"/>
    <s v="****"/>
    <m/>
    <s v="D"/>
    <m/>
    <m/>
    <n v="379"/>
    <x v="355"/>
    <n v="77068"/>
    <m/>
    <m/>
    <m/>
    <m/>
    <m/>
    <m/>
    <m/>
    <m/>
    <m/>
    <m/>
    <m/>
    <m/>
    <m/>
    <m/>
    <x v="7"/>
  </r>
  <r>
    <n v="380"/>
    <n v="10"/>
    <s v="F"/>
    <n v="51081016485"/>
    <n v="510"/>
    <s v="PMC"/>
    <s v="PIMCO"/>
    <s v="PIMCO Global Multi-Asset A"/>
    <s v="PIMCOGMA"/>
    <m/>
    <n v="79107.038400000005"/>
    <m/>
    <m/>
    <n v="3.1666666666666665"/>
    <n v="1.92"/>
    <s v="**"/>
    <m/>
    <s v="I"/>
    <m/>
    <m/>
    <n v="380"/>
    <x v="356"/>
    <n v="74573"/>
    <m/>
    <m/>
    <m/>
    <m/>
    <m/>
    <m/>
    <m/>
    <m/>
    <m/>
    <m/>
    <m/>
    <m/>
    <m/>
    <m/>
    <x v="5"/>
  </r>
  <r>
    <n v="380"/>
    <n v="16"/>
    <s v="F"/>
    <n v="51081019283"/>
    <n v="510"/>
    <s v="AMF"/>
    <s v="American Funds"/>
    <s v="American Funds Tax-Advtg Gr &amp; Inc"/>
    <s v="AFTAG"/>
    <m/>
    <n v="66423.984475000005"/>
    <m/>
    <m/>
    <n v="1.75"/>
    <n v="3.61"/>
    <s v="**"/>
    <m/>
    <s v="I"/>
    <m/>
    <m/>
    <n v="380"/>
    <x v="356"/>
    <n v="62477"/>
    <m/>
    <m/>
    <m/>
    <m/>
    <m/>
    <m/>
    <m/>
    <m/>
    <m/>
    <m/>
    <m/>
    <m/>
    <m/>
    <m/>
    <x v="5"/>
  </r>
  <r>
    <n v="381"/>
    <n v="15"/>
    <s v="F"/>
    <n v="51081012912"/>
    <n v="510"/>
    <s v="SSG"/>
    <s v="State Street Global Advisors"/>
    <s v="State Street Global Equity Fund"/>
    <s v="SSGE"/>
    <m/>
    <n v="84148.332125000001"/>
    <m/>
    <m/>
    <n v="1.4166666666666667"/>
    <n v="10.210000000000001"/>
    <s v="****"/>
    <m/>
    <s v="W"/>
    <m/>
    <m/>
    <n v="381"/>
    <x v="357"/>
    <n v="73515"/>
    <m/>
    <m/>
    <m/>
    <m/>
    <m/>
    <m/>
    <m/>
    <m/>
    <m/>
    <m/>
    <m/>
    <m/>
    <m/>
    <m/>
    <x v="2"/>
  </r>
  <r>
    <n v="381"/>
    <n v="16"/>
    <s v="F"/>
    <n v="51081010392"/>
    <n v="510"/>
    <s v="AMF"/>
    <s v="American Funds"/>
    <s v="American Funds Tax-Advtg Gr &amp; Inc"/>
    <s v="AFTAG"/>
    <m/>
    <n v="72608.36576666667"/>
    <m/>
    <m/>
    <n v="3.8333333333333335"/>
    <n v="3.61"/>
    <s v="**"/>
    <m/>
    <s v="W"/>
    <m/>
    <m/>
    <n v="381"/>
    <x v="357"/>
    <n v="63782"/>
    <m/>
    <m/>
    <m/>
    <m/>
    <m/>
    <m/>
    <m/>
    <m/>
    <m/>
    <m/>
    <m/>
    <m/>
    <m/>
    <m/>
    <x v="2"/>
  </r>
  <r>
    <n v="382"/>
    <n v="4"/>
    <s v="F"/>
    <n v="51081018874"/>
    <n v="510"/>
    <s v="VGF"/>
    <s v="Vanguard Group"/>
    <s v="Vanguard High Yield Corporate Fund Investor Shares (VWEHX)"/>
    <s v="VHYCFIS"/>
    <m/>
    <n v="71540.941500000001"/>
    <m/>
    <m/>
    <n v="0.5"/>
    <n v="5.74"/>
    <s v="*****"/>
    <m/>
    <s v="D"/>
    <m/>
    <m/>
    <n v="382"/>
    <x v="358"/>
    <n v="69545"/>
    <m/>
    <m/>
    <m/>
    <m/>
    <m/>
    <m/>
    <m/>
    <m/>
    <m/>
    <m/>
    <m/>
    <m/>
    <m/>
    <m/>
    <x v="8"/>
  </r>
  <r>
    <n v="382"/>
    <n v="2"/>
    <s v="F"/>
    <n v="51081014910"/>
    <n v="510"/>
    <s v="VGF"/>
    <s v="Vanguard Group"/>
    <s v="Vanguard High Yield Corporate Fund Investor Shares (VWEHX)"/>
    <s v="VHYCFIS"/>
    <m/>
    <n v="78899.469733333332"/>
    <m/>
    <m/>
    <n v="3.1666666666666665"/>
    <n v="5.74"/>
    <s v="*****"/>
    <m/>
    <s v="D"/>
    <m/>
    <m/>
    <n v="382"/>
    <x v="358"/>
    <n v="66764"/>
    <m/>
    <m/>
    <m/>
    <m/>
    <m/>
    <m/>
    <m/>
    <m/>
    <m/>
    <m/>
    <m/>
    <m/>
    <m/>
    <m/>
    <x v="8"/>
  </r>
  <r>
    <n v="383"/>
    <n v="5"/>
    <s v="F"/>
    <n v="51081016246"/>
    <n v="510"/>
    <s v="FID"/>
    <s v="Fidelity Investments Inc."/>
    <s v="Fidelity Capital &amp; Income Fund (FAGIX)"/>
    <s v="FCIF"/>
    <m/>
    <n v="63346.146666666667"/>
    <m/>
    <m/>
    <n v="2.1666666666666665"/>
    <n v="4"/>
    <s v="***"/>
    <m/>
    <s v="A"/>
    <m/>
    <m/>
    <n v="383"/>
    <x v="359"/>
    <n v="58294"/>
    <m/>
    <m/>
    <m/>
    <m/>
    <m/>
    <m/>
    <m/>
    <m/>
    <m/>
    <m/>
    <m/>
    <m/>
    <m/>
    <m/>
    <x v="11"/>
  </r>
  <r>
    <n v="383"/>
    <n v="9"/>
    <s v="F"/>
    <n v="51081019618"/>
    <n v="510"/>
    <s v="JPM"/>
    <s v="JP Morgan"/>
    <s v="JPMorgan Core Bond Fund"/>
    <s v="JPMCB"/>
    <m/>
    <n v="65049.161399999997"/>
    <m/>
    <m/>
    <n v="4.666666666666667"/>
    <n v="7.77"/>
    <s v="****"/>
    <m/>
    <s v="A"/>
    <m/>
    <m/>
    <n v="383"/>
    <x v="359"/>
    <n v="47739"/>
    <m/>
    <m/>
    <m/>
    <m/>
    <m/>
    <m/>
    <m/>
    <m/>
    <m/>
    <m/>
    <m/>
    <m/>
    <m/>
    <m/>
    <x v="11"/>
  </r>
  <r>
    <n v="384"/>
    <n v="12"/>
    <s v="F"/>
    <n v="51081010478"/>
    <n v="510"/>
    <s v="CHS"/>
    <s v="Charles Schwab"/>
    <s v="Schwab Small-Cap Equity Fund"/>
    <s v="SSCE"/>
    <m/>
    <n v="66543.505999999994"/>
    <m/>
    <m/>
    <n v="0.66666666666666663"/>
    <n v="-11.7"/>
    <s v="*"/>
    <m/>
    <s v="A"/>
    <m/>
    <m/>
    <n v="384"/>
    <x v="360"/>
    <n v="72173"/>
    <m/>
    <m/>
    <m/>
    <m/>
    <m/>
    <m/>
    <m/>
    <m/>
    <m/>
    <m/>
    <m/>
    <m/>
    <m/>
    <m/>
    <x v="6"/>
  </r>
  <r>
    <n v="384"/>
    <n v="16"/>
    <s v="F"/>
    <n v="51081010008"/>
    <n v="510"/>
    <s v="AMF"/>
    <s v="American Funds"/>
    <s v="American Funds Tax-Advtg Gr &amp; Inc"/>
    <s v="AFTAG"/>
    <m/>
    <n v="89201.485166666665"/>
    <m/>
    <m/>
    <n v="4.333333333333333"/>
    <n v="3.61"/>
    <s v="**"/>
    <m/>
    <s v="A"/>
    <m/>
    <m/>
    <n v="384"/>
    <x v="360"/>
    <n v="77135"/>
    <m/>
    <m/>
    <m/>
    <m/>
    <m/>
    <m/>
    <m/>
    <m/>
    <m/>
    <m/>
    <m/>
    <m/>
    <m/>
    <m/>
    <x v="6"/>
  </r>
  <r>
    <n v="386"/>
    <n v="11"/>
    <s v="F"/>
    <n v="51081017606"/>
    <n v="510"/>
    <s v="PMC"/>
    <s v="PIMCO"/>
    <s v="PIMCO Global Multi-Asset A"/>
    <s v="PIMCOGMA"/>
    <m/>
    <n v="29593.96"/>
    <m/>
    <m/>
    <n v="2.3333333333333335"/>
    <n v="1.92"/>
    <s v="**"/>
    <m/>
    <s v="A"/>
    <m/>
    <m/>
    <n v="386"/>
    <x v="361"/>
    <n v="28325"/>
    <m/>
    <m/>
    <m/>
    <m/>
    <m/>
    <m/>
    <m/>
    <m/>
    <m/>
    <m/>
    <m/>
    <m/>
    <m/>
    <m/>
    <x v="11"/>
  </r>
  <r>
    <n v="387"/>
    <n v="9"/>
    <s v="F"/>
    <n v="51081014849"/>
    <n v="510"/>
    <s v="JPM"/>
    <s v="JP Morgan"/>
    <s v="JPMorgan Core Bond Fund"/>
    <s v="JPMCB"/>
    <m/>
    <n v="78211.305424999999"/>
    <m/>
    <m/>
    <n v="0.25"/>
    <n v="7.77"/>
    <s v="****"/>
    <m/>
    <s v="W"/>
    <m/>
    <m/>
    <n v="387"/>
    <x v="362"/>
    <n v="76721"/>
    <m/>
    <m/>
    <m/>
    <m/>
    <m/>
    <m/>
    <m/>
    <m/>
    <m/>
    <m/>
    <m/>
    <m/>
    <m/>
    <m/>
    <x v="13"/>
  </r>
  <r>
    <n v="387"/>
    <n v="8"/>
    <s v="F"/>
    <n v="51081013884"/>
    <n v="510"/>
    <s v="FID"/>
    <s v="Fidelity Investments Inc."/>
    <s v="Fidelity Capital &amp; Income Fund (FAGIX)"/>
    <s v="FCIF"/>
    <m/>
    <n v="32706.346666666668"/>
    <m/>
    <m/>
    <n v="0.33333333333333331"/>
    <n v="4"/>
    <s v="***"/>
    <m/>
    <s v="W"/>
    <m/>
    <m/>
    <n v="387"/>
    <x v="362"/>
    <n v="32276"/>
    <m/>
    <m/>
    <m/>
    <m/>
    <m/>
    <m/>
    <m/>
    <m/>
    <m/>
    <m/>
    <m/>
    <m/>
    <m/>
    <m/>
    <x v="13"/>
  </r>
  <r>
    <n v="388"/>
    <n v="7"/>
    <s v="F"/>
    <n v="51081016892"/>
    <n v="510"/>
    <s v="PMC"/>
    <s v="PIMCO"/>
    <s v="PIMCO Global Multi-Asset A"/>
    <s v="PIMCOGMA"/>
    <m/>
    <n v="9074.6880000000001"/>
    <m/>
    <m/>
    <n v="1.25"/>
    <n v="1.92"/>
    <s v="**"/>
    <m/>
    <s v="A"/>
    <m/>
    <m/>
    <n v="388"/>
    <x v="363"/>
    <n v="8862"/>
    <m/>
    <m/>
    <m/>
    <m/>
    <m/>
    <m/>
    <m/>
    <m/>
    <m/>
    <m/>
    <m/>
    <m/>
    <m/>
    <m/>
    <x v="13"/>
  </r>
  <r>
    <n v="388"/>
    <n v="10"/>
    <s v="F"/>
    <n v="51081017806"/>
    <n v="510"/>
    <s v="PMC"/>
    <s v="PIMCO"/>
    <s v="PIMCO Global Multi-Asset A"/>
    <s v="PIMCOGMA"/>
    <m/>
    <n v="48722.476799999997"/>
    <m/>
    <m/>
    <n v="2.4166666666666665"/>
    <n v="1.92"/>
    <s v="**"/>
    <m/>
    <s v="A"/>
    <m/>
    <m/>
    <n v="388"/>
    <x v="363"/>
    <n v="46562"/>
    <m/>
    <m/>
    <m/>
    <m/>
    <m/>
    <m/>
    <m/>
    <m/>
    <m/>
    <m/>
    <m/>
    <m/>
    <m/>
    <m/>
    <x v="13"/>
  </r>
  <r>
    <n v="388"/>
    <n v="14"/>
    <s v="F"/>
    <n v="51081012991"/>
    <n v="510"/>
    <s v="SSG"/>
    <s v="State Street Global Advisors"/>
    <s v="State Street Global Equity Fund"/>
    <s v="SSGE"/>
    <m/>
    <n v="50136.436950000003"/>
    <m/>
    <m/>
    <n v="3.5"/>
    <n v="10.210000000000001"/>
    <s v="****"/>
    <m/>
    <s v="A"/>
    <m/>
    <m/>
    <n v="388"/>
    <x v="363"/>
    <n v="36937"/>
    <m/>
    <m/>
    <m/>
    <m/>
    <m/>
    <m/>
    <m/>
    <m/>
    <m/>
    <m/>
    <m/>
    <m/>
    <m/>
    <m/>
    <x v="13"/>
  </r>
  <r>
    <n v="388"/>
    <n v="12"/>
    <s v="F"/>
    <n v="51081010427"/>
    <n v="510"/>
    <s v="CHS"/>
    <s v="Charles Schwab"/>
    <s v="Schwab Small-Cap Equity Fund"/>
    <s v="SSCE"/>
    <m/>
    <n v="14728.704000000002"/>
    <m/>
    <m/>
    <n v="2.6666666666666665"/>
    <n v="-11.7"/>
    <s v="*"/>
    <m/>
    <s v="A"/>
    <m/>
    <m/>
    <n v="388"/>
    <x v="363"/>
    <n v="21408"/>
    <m/>
    <m/>
    <m/>
    <m/>
    <m/>
    <m/>
    <m/>
    <m/>
    <m/>
    <m/>
    <m/>
    <m/>
    <m/>
    <m/>
    <x v="13"/>
  </r>
  <r>
    <n v="389"/>
    <n v="8"/>
    <s v="F"/>
    <n v="51081015851"/>
    <n v="510"/>
    <s v="FID"/>
    <s v="Fidelity Investments Inc."/>
    <s v="Fidelity Capital &amp; Income Fund (FAGIX)"/>
    <s v="FCIF"/>
    <m/>
    <n v="67909.893333333326"/>
    <m/>
    <m/>
    <n v="0.66666666666666663"/>
    <n v="4"/>
    <s v="***"/>
    <m/>
    <s v="A"/>
    <m/>
    <m/>
    <n v="389"/>
    <x v="364"/>
    <n v="66146"/>
    <m/>
    <m/>
    <m/>
    <m/>
    <m/>
    <m/>
    <m/>
    <m/>
    <m/>
    <m/>
    <m/>
    <m/>
    <m/>
    <m/>
    <x v="3"/>
  </r>
  <r>
    <n v="389"/>
    <n v="6"/>
    <s v="F"/>
    <n v="51081016493"/>
    <n v="510"/>
    <s v="JPM"/>
    <s v="JP Morgan"/>
    <s v="JPMorgan Core Bond Fund"/>
    <s v="JPMCB"/>
    <m/>
    <n v="32019.772799999999"/>
    <m/>
    <m/>
    <n v="2.6666666666666665"/>
    <n v="7.77"/>
    <s v="****"/>
    <m/>
    <s v="A"/>
    <m/>
    <m/>
    <n v="389"/>
    <x v="364"/>
    <n v="26524"/>
    <m/>
    <m/>
    <m/>
    <m/>
    <m/>
    <m/>
    <m/>
    <m/>
    <m/>
    <m/>
    <m/>
    <m/>
    <m/>
    <m/>
    <x v="3"/>
  </r>
  <r>
    <n v="389"/>
    <n v="15"/>
    <s v="F"/>
    <n v="51081010324"/>
    <n v="510"/>
    <s v="SSG"/>
    <s v="State Street Global Advisors"/>
    <s v="State Street Global Equity Fund"/>
    <s v="SSGE"/>
    <m/>
    <n v="29086.188000000002"/>
    <m/>
    <m/>
    <n v="5"/>
    <n v="10.210000000000001"/>
    <s v="****"/>
    <m/>
    <s v="A"/>
    <m/>
    <m/>
    <n v="389"/>
    <x v="364"/>
    <n v="19256"/>
    <m/>
    <m/>
    <m/>
    <m/>
    <m/>
    <m/>
    <m/>
    <m/>
    <m/>
    <m/>
    <m/>
    <m/>
    <m/>
    <m/>
    <x v="3"/>
  </r>
  <r>
    <n v="390"/>
    <n v="12"/>
    <s v="F"/>
    <n v="51081018344"/>
    <n v="510"/>
    <s v="CHS"/>
    <s v="Charles Schwab"/>
    <s v="Schwab Small-Cap Equity Fund"/>
    <s v="SSCE"/>
    <m/>
    <n v="54806.487500000003"/>
    <m/>
    <m/>
    <n v="2.5"/>
    <n v="-11.7"/>
    <s v="*"/>
    <m/>
    <s v="A"/>
    <m/>
    <m/>
    <n v="390"/>
    <x v="365"/>
    <n v="77465"/>
    <m/>
    <m/>
    <m/>
    <m/>
    <m/>
    <m/>
    <m/>
    <m/>
    <m/>
    <m/>
    <m/>
    <m/>
    <m/>
    <m/>
    <x v="5"/>
  </r>
  <r>
    <n v="390"/>
    <n v="6"/>
    <s v="F"/>
    <n v="51081012830"/>
    <n v="510"/>
    <s v="JPM"/>
    <s v="JP Morgan"/>
    <s v="JPMorgan Core Bond Fund"/>
    <s v="JPMCB"/>
    <m/>
    <n v="102096.8691"/>
    <m/>
    <m/>
    <n v="3.6666666666666665"/>
    <n v="7.77"/>
    <s v="****"/>
    <m/>
    <s v="A"/>
    <m/>
    <m/>
    <n v="390"/>
    <x v="365"/>
    <n v="79459"/>
    <m/>
    <m/>
    <m/>
    <m/>
    <m/>
    <m/>
    <m/>
    <m/>
    <m/>
    <m/>
    <m/>
    <m/>
    <m/>
    <m/>
    <x v="5"/>
  </r>
  <r>
    <n v="391"/>
    <n v="14"/>
    <s v="F"/>
    <n v="51081017060"/>
    <n v="510"/>
    <s v="SSG"/>
    <s v="State Street Global Advisors"/>
    <s v="State Street Global Equity Fund"/>
    <s v="SSGE"/>
    <m/>
    <n v="83502.810700000002"/>
    <m/>
    <m/>
    <n v="1"/>
    <n v="10.210000000000001"/>
    <s v="****"/>
    <m/>
    <s v="A"/>
    <m/>
    <m/>
    <n v="391"/>
    <x v="366"/>
    <n v="75767"/>
    <m/>
    <m/>
    <m/>
    <m/>
    <m/>
    <m/>
    <m/>
    <m/>
    <m/>
    <m/>
    <m/>
    <m/>
    <m/>
    <m/>
    <x v="15"/>
  </r>
  <r>
    <n v="391"/>
    <n v="11"/>
    <s v="F"/>
    <n v="51081012319"/>
    <n v="510"/>
    <s v="PMC"/>
    <s v="PIMCO"/>
    <s v="PIMCO Global Multi-Asset A"/>
    <s v="PIMCOGMA"/>
    <m/>
    <n v="36746.688000000002"/>
    <m/>
    <m/>
    <n v="2.9166666666666665"/>
    <n v="1.92"/>
    <s v="**"/>
    <m/>
    <s v="A"/>
    <m/>
    <m/>
    <n v="391"/>
    <x v="366"/>
    <n v="34798"/>
    <m/>
    <m/>
    <m/>
    <m/>
    <m/>
    <m/>
    <m/>
    <m/>
    <m/>
    <m/>
    <m/>
    <m/>
    <m/>
    <m/>
    <x v="15"/>
  </r>
  <r>
    <n v="392"/>
    <n v="16"/>
    <s v="F"/>
    <n v="51081014828"/>
    <n v="510"/>
    <s v="AMF"/>
    <s v="American Funds"/>
    <s v="American Funds Tax-Advtg Gr &amp; Inc"/>
    <s v="AFTAG"/>
    <m/>
    <n v="70771.98556666667"/>
    <m/>
    <m/>
    <n v="2.1666666666666665"/>
    <n v="3.61"/>
    <s v="**"/>
    <m/>
    <s v="A"/>
    <m/>
    <m/>
    <n v="392"/>
    <x v="367"/>
    <n v="65638"/>
    <m/>
    <m/>
    <m/>
    <m/>
    <m/>
    <m/>
    <m/>
    <m/>
    <m/>
    <m/>
    <m/>
    <m/>
    <m/>
    <m/>
    <x v="13"/>
  </r>
  <r>
    <n v="393"/>
    <n v="9"/>
    <s v="F"/>
    <n v="51081010913"/>
    <n v="510"/>
    <s v="JPM"/>
    <s v="JP Morgan"/>
    <s v="JPMorgan Core Bond Fund"/>
    <s v="JPMCB"/>
    <m/>
    <n v="81839.613899999997"/>
    <m/>
    <m/>
    <n v="3"/>
    <n v="7.77"/>
    <s v="****"/>
    <m/>
    <s v="A"/>
    <m/>
    <m/>
    <n v="393"/>
    <x v="368"/>
    <n v="66369"/>
    <m/>
    <m/>
    <m/>
    <m/>
    <m/>
    <m/>
    <m/>
    <m/>
    <m/>
    <m/>
    <m/>
    <m/>
    <m/>
    <m/>
    <x v="0"/>
  </r>
  <r>
    <n v="393"/>
    <n v="12"/>
    <s v="F"/>
    <n v="51081010495"/>
    <n v="510"/>
    <s v="CHS"/>
    <s v="Charles Schwab"/>
    <s v="Schwab Small-Cap Equity Fund"/>
    <s v="SSCE"/>
    <m/>
    <n v="38361.317750000002"/>
    <m/>
    <m/>
    <n v="1.4166666666666667"/>
    <n v="-11.7"/>
    <s v="*"/>
    <m/>
    <s v="A"/>
    <m/>
    <m/>
    <n v="393"/>
    <x v="368"/>
    <n v="45983"/>
    <m/>
    <m/>
    <m/>
    <m/>
    <m/>
    <m/>
    <m/>
    <m/>
    <m/>
    <m/>
    <m/>
    <m/>
    <m/>
    <m/>
    <x v="0"/>
  </r>
  <r>
    <n v="393"/>
    <n v="1"/>
    <s v="F"/>
    <n v="51081018408"/>
    <n v="510"/>
    <s v="BRF"/>
    <s v="BlackRock Funds"/>
    <s v="BlackRock High Yield Bond Fund (BHYIX)"/>
    <s v="BRHYBF"/>
    <m/>
    <n v="11042.282666666666"/>
    <m/>
    <m/>
    <n v="3.9166666666666665"/>
    <n v="5.6"/>
    <s v="***"/>
    <m/>
    <s v="A"/>
    <m/>
    <m/>
    <n v="393"/>
    <x v="368"/>
    <n v="9056"/>
    <m/>
    <m/>
    <m/>
    <m/>
    <m/>
    <m/>
    <m/>
    <m/>
    <m/>
    <m/>
    <m/>
    <m/>
    <m/>
    <m/>
    <x v="0"/>
  </r>
  <r>
    <n v="393"/>
    <n v="9"/>
    <s v="F"/>
    <n v="51081010065"/>
    <n v="510"/>
    <s v="JPM"/>
    <s v="JP Morgan"/>
    <s v="JPMorgan Core Bond Fund"/>
    <s v="JPMCB"/>
    <m/>
    <n v="52741.406749999995"/>
    <m/>
    <m/>
    <n v="3.5"/>
    <n v="7.77"/>
    <s v="****"/>
    <m/>
    <s v="A"/>
    <m/>
    <m/>
    <n v="393"/>
    <x v="368"/>
    <n v="41465"/>
    <m/>
    <m/>
    <m/>
    <m/>
    <m/>
    <m/>
    <m/>
    <m/>
    <m/>
    <m/>
    <m/>
    <m/>
    <m/>
    <m/>
    <x v="0"/>
  </r>
  <r>
    <n v="394"/>
    <n v="5"/>
    <s v="F"/>
    <n v="51081014988"/>
    <n v="510"/>
    <s v="FID"/>
    <s v="Fidelity Investments Inc."/>
    <s v="Fidelity Capital &amp; Income Fund (FAGIX)"/>
    <s v="FCIF"/>
    <m/>
    <n v="18073.266666666666"/>
    <m/>
    <m/>
    <n v="3.3333333333333335"/>
    <n v="4"/>
    <s v="***"/>
    <m/>
    <s v="A"/>
    <m/>
    <m/>
    <n v="394"/>
    <x v="369"/>
    <n v="15947"/>
    <m/>
    <m/>
    <m/>
    <m/>
    <m/>
    <m/>
    <m/>
    <m/>
    <m/>
    <m/>
    <m/>
    <m/>
    <m/>
    <m/>
    <x v="10"/>
  </r>
  <r>
    <n v="394"/>
    <n v="13"/>
    <s v="F"/>
    <n v="51081012606"/>
    <n v="510"/>
    <s v="SSG"/>
    <s v="State Street Global Advisors"/>
    <s v="State Street Global Equity Fund"/>
    <s v="SSGE"/>
    <m/>
    <n v="10325.2305"/>
    <m/>
    <m/>
    <n v="2.9166666666666665"/>
    <n v="10.210000000000001"/>
    <s v="****"/>
    <m/>
    <s v="A"/>
    <m/>
    <m/>
    <n v="394"/>
    <x v="369"/>
    <n v="7956"/>
    <m/>
    <m/>
    <m/>
    <m/>
    <m/>
    <m/>
    <m/>
    <m/>
    <m/>
    <m/>
    <m/>
    <m/>
    <m/>
    <m/>
    <x v="10"/>
  </r>
  <r>
    <n v="395"/>
    <n v="13"/>
    <s v="F"/>
    <n v="51081012885"/>
    <n v="510"/>
    <s v="SSG"/>
    <s v="State Street Global Advisors"/>
    <s v="State Street Global Equity Fund"/>
    <s v="SSGE"/>
    <m/>
    <n v="84905.175575000001"/>
    <m/>
    <m/>
    <n v="3.25"/>
    <n v="10.210000000000001"/>
    <s v="****"/>
    <m/>
    <s v="A"/>
    <m/>
    <m/>
    <n v="395"/>
    <x v="370"/>
    <n v="63751"/>
    <m/>
    <m/>
    <m/>
    <m/>
    <m/>
    <m/>
    <m/>
    <m/>
    <m/>
    <m/>
    <m/>
    <m/>
    <m/>
    <m/>
    <x v="5"/>
  </r>
  <r>
    <n v="395"/>
    <n v="2"/>
    <s v="F"/>
    <n v="51081012520"/>
    <n v="510"/>
    <s v="VGF"/>
    <s v="Vanguard Group"/>
    <s v="Vanguard High Yield Corporate Fund Investor Shares (VWEHX)"/>
    <s v="VHYCFIS"/>
    <m/>
    <n v="6189.7250666666669"/>
    <m/>
    <m/>
    <n v="4.666666666666667"/>
    <n v="5.74"/>
    <s v="*****"/>
    <m/>
    <s v="A"/>
    <m/>
    <m/>
    <n v="395"/>
    <x v="370"/>
    <n v="4882"/>
    <m/>
    <m/>
    <m/>
    <m/>
    <m/>
    <m/>
    <m/>
    <m/>
    <m/>
    <m/>
    <m/>
    <m/>
    <m/>
    <m/>
    <x v="5"/>
  </r>
  <r>
    <n v="395"/>
    <n v="4"/>
    <s v="F"/>
    <n v="51081012916"/>
    <n v="510"/>
    <s v="VGF"/>
    <s v="Vanguard Group"/>
    <s v="Vanguard High Yield Corporate Fund Investor Shares (VWEHX)"/>
    <s v="VHYCFIS"/>
    <m/>
    <n v="55323.473400000003"/>
    <m/>
    <m/>
    <n v="2.3333333333333335"/>
    <n v="5.74"/>
    <s v="*****"/>
    <m/>
    <s v="A"/>
    <m/>
    <m/>
    <n v="395"/>
    <x v="370"/>
    <n v="48789"/>
    <m/>
    <m/>
    <m/>
    <m/>
    <m/>
    <m/>
    <m/>
    <m/>
    <m/>
    <m/>
    <m/>
    <m/>
    <m/>
    <m/>
    <x v="5"/>
  </r>
  <r>
    <n v="396"/>
    <n v="12"/>
    <s v="F"/>
    <n v="51081018304"/>
    <n v="510"/>
    <s v="CHS"/>
    <s v="Charles Schwab"/>
    <s v="Schwab Small-Cap Equity Fund"/>
    <s v="SSCE"/>
    <m/>
    <n v="54116.79"/>
    <m/>
    <m/>
    <n v="0.66666666666666663"/>
    <n v="-11.7"/>
    <s v="*"/>
    <m/>
    <s v="A"/>
    <m/>
    <m/>
    <n v="396"/>
    <x v="371"/>
    <n v="58695"/>
    <m/>
    <m/>
    <m/>
    <m/>
    <m/>
    <m/>
    <m/>
    <m/>
    <m/>
    <m/>
    <m/>
    <m/>
    <m/>
    <m/>
    <x v="11"/>
  </r>
  <r>
    <n v="396"/>
    <n v="3"/>
    <s v="F"/>
    <n v="51081017273"/>
    <n v="510"/>
    <s v="BRF"/>
    <s v="BlackRock Funds"/>
    <s v="BlackRock High Yield Bond Fund (BHYIX)"/>
    <s v="BRHYBF"/>
    <m/>
    <n v="82383.040666666668"/>
    <m/>
    <m/>
    <n v="1.0833333333333333"/>
    <n v="5.6"/>
    <s v="***"/>
    <m/>
    <s v="A"/>
    <m/>
    <m/>
    <n v="396"/>
    <x v="371"/>
    <n v="77671"/>
    <m/>
    <m/>
    <m/>
    <m/>
    <m/>
    <m/>
    <m/>
    <m/>
    <m/>
    <m/>
    <m/>
    <m/>
    <m/>
    <m/>
    <x v="11"/>
  </r>
  <r>
    <n v="396"/>
    <n v="7"/>
    <s v="F"/>
    <n v="51081014558"/>
    <n v="510"/>
    <s v="PMC"/>
    <s v="PIMCO"/>
    <s v="PIMCO Global Multi-Asset A"/>
    <s v="PIMCOGMA"/>
    <m/>
    <n v="20726.400000000001"/>
    <m/>
    <m/>
    <n v="0.83333333333333337"/>
    <n v="1.92"/>
    <s v="**"/>
    <m/>
    <s v="A"/>
    <m/>
    <m/>
    <n v="396"/>
    <x v="371"/>
    <n v="20400"/>
    <m/>
    <m/>
    <m/>
    <m/>
    <m/>
    <m/>
    <m/>
    <m/>
    <m/>
    <m/>
    <m/>
    <m/>
    <m/>
    <m/>
    <x v="11"/>
  </r>
  <r>
    <n v="396"/>
    <n v="12"/>
    <s v="F"/>
    <n v="51081018376"/>
    <n v="510"/>
    <s v="CHS"/>
    <s v="Charles Schwab"/>
    <s v="Schwab Small-Cap Equity Fund"/>
    <s v="SSCE"/>
    <m/>
    <n v="52043.2955"/>
    <m/>
    <m/>
    <n v="0.5"/>
    <n v="-11.7"/>
    <s v="*"/>
    <m/>
    <s v="A"/>
    <m/>
    <m/>
    <n v="396"/>
    <x v="371"/>
    <n v="55277"/>
    <m/>
    <m/>
    <m/>
    <m/>
    <m/>
    <m/>
    <m/>
    <m/>
    <m/>
    <m/>
    <m/>
    <m/>
    <m/>
    <m/>
    <x v="11"/>
  </r>
  <r>
    <n v="397"/>
    <n v="1"/>
    <s v="F"/>
    <n v="51081014023"/>
    <n v="510"/>
    <s v="BRF"/>
    <s v="BlackRock Funds"/>
    <s v="BlackRock High Yield Bond Fund (BHYIX)"/>
    <s v="BRHYBF"/>
    <m/>
    <n v="69341.010666666669"/>
    <m/>
    <m/>
    <n v="2.1666666666666665"/>
    <n v="5.6"/>
    <s v="***"/>
    <m/>
    <s v="A"/>
    <m/>
    <m/>
    <n v="397"/>
    <x v="372"/>
    <n v="61838"/>
    <m/>
    <m/>
    <m/>
    <m/>
    <m/>
    <m/>
    <m/>
    <m/>
    <m/>
    <m/>
    <m/>
    <m/>
    <m/>
    <m/>
    <x v="13"/>
  </r>
  <r>
    <n v="397"/>
    <n v="14"/>
    <s v="F"/>
    <n v="51081017500"/>
    <n v="510"/>
    <s v="SSG"/>
    <s v="State Street Global Advisors"/>
    <s v="State Street Global Equity Fund"/>
    <s v="SSGE"/>
    <m/>
    <n v="100796.24006666667"/>
    <m/>
    <m/>
    <n v="3.4166666666666665"/>
    <n v="10.210000000000001"/>
    <s v="****"/>
    <m/>
    <s v="A"/>
    <m/>
    <m/>
    <n v="397"/>
    <x v="372"/>
    <n v="74728"/>
    <m/>
    <m/>
    <m/>
    <m/>
    <m/>
    <m/>
    <m/>
    <m/>
    <m/>
    <m/>
    <m/>
    <m/>
    <m/>
    <m/>
    <x v="13"/>
  </r>
  <r>
    <n v="397"/>
    <n v="7"/>
    <s v="F"/>
    <n v="51081017670"/>
    <n v="510"/>
    <s v="PMC"/>
    <s v="PIMCO"/>
    <s v="PIMCO Global Multi-Asset A"/>
    <s v="PIMCOGMA"/>
    <m/>
    <n v="47970"/>
    <m/>
    <m/>
    <n v="2.0833333333333335"/>
    <n v="1.92"/>
    <s v="**"/>
    <m/>
    <s v="A"/>
    <m/>
    <m/>
    <n v="397"/>
    <x v="372"/>
    <n v="46125"/>
    <m/>
    <m/>
    <m/>
    <m/>
    <m/>
    <m/>
    <m/>
    <m/>
    <m/>
    <m/>
    <m/>
    <m/>
    <m/>
    <m/>
    <x v="13"/>
  </r>
  <r>
    <n v="398"/>
    <n v="15"/>
    <s v="F"/>
    <n v="51081013138"/>
    <n v="510"/>
    <s v="SSG"/>
    <s v="State Street Global Advisors"/>
    <s v="State Street Global Equity Fund"/>
    <s v="SSGE"/>
    <m/>
    <n v="28912.168241666666"/>
    <m/>
    <m/>
    <n v="0.58333333333333337"/>
    <n v="10.210000000000001"/>
    <s v="****"/>
    <m/>
    <s v="A"/>
    <m/>
    <m/>
    <n v="398"/>
    <x v="373"/>
    <n v="27287"/>
    <m/>
    <m/>
    <m/>
    <m/>
    <m/>
    <m/>
    <m/>
    <m/>
    <m/>
    <m/>
    <m/>
    <m/>
    <m/>
    <m/>
    <x v="5"/>
  </r>
  <r>
    <n v="398"/>
    <n v="2"/>
    <s v="F"/>
    <n v="51081018488"/>
    <n v="510"/>
    <s v="VGF"/>
    <s v="Vanguard Group"/>
    <s v="Vanguard High Yield Corporate Fund Investor Shares (VWEHX)"/>
    <s v="VHYCFIS"/>
    <m/>
    <n v="16866.625"/>
    <m/>
    <m/>
    <n v="2.5"/>
    <n v="5.74"/>
    <s v="*****"/>
    <m/>
    <s v="A"/>
    <m/>
    <m/>
    <n v="398"/>
    <x v="373"/>
    <n v="14750"/>
    <m/>
    <m/>
    <m/>
    <m/>
    <m/>
    <m/>
    <m/>
    <m/>
    <m/>
    <m/>
    <m/>
    <m/>
    <m/>
    <m/>
    <x v="5"/>
  </r>
  <r>
    <n v="399"/>
    <n v="8"/>
    <s v="F"/>
    <n v="51081015513"/>
    <n v="510"/>
    <s v="FID"/>
    <s v="Fidelity Investments Inc."/>
    <s v="Fidelity Capital &amp; Income Fund (FAGIX)"/>
    <s v="FCIF"/>
    <m/>
    <n v="39551.723333333335"/>
    <m/>
    <m/>
    <n v="1.0833333333333333"/>
    <n v="4"/>
    <s v="***"/>
    <m/>
    <s v="D"/>
    <m/>
    <m/>
    <n v="399"/>
    <x v="374"/>
    <n v="37909"/>
    <m/>
    <m/>
    <m/>
    <m/>
    <m/>
    <m/>
    <m/>
    <m/>
    <m/>
    <m/>
    <m/>
    <m/>
    <m/>
    <m/>
    <x v="10"/>
  </r>
  <r>
    <n v="399"/>
    <n v="5"/>
    <s v="F"/>
    <n v="51081019165"/>
    <n v="510"/>
    <s v="FID"/>
    <s v="Fidelity Investments Inc."/>
    <s v="Fidelity Capital &amp; Income Fund (FAGIX)"/>
    <s v="FCIF"/>
    <m/>
    <n v="58047.66"/>
    <m/>
    <m/>
    <n v="3.5"/>
    <n v="4"/>
    <s v="***"/>
    <m/>
    <s v="D"/>
    <m/>
    <m/>
    <n v="399"/>
    <x v="374"/>
    <n v="50919"/>
    <m/>
    <m/>
    <m/>
    <m/>
    <m/>
    <m/>
    <m/>
    <m/>
    <m/>
    <m/>
    <m/>
    <m/>
    <m/>
    <m/>
    <x v="10"/>
  </r>
  <r>
    <n v="399"/>
    <n v="13"/>
    <s v="F"/>
    <n v="51081012875"/>
    <n v="510"/>
    <s v="SSG"/>
    <s v="State Street Global Advisors"/>
    <s v="State Street Global Equity Fund"/>
    <s v="SSGE"/>
    <m/>
    <n v="51734.357383333336"/>
    <m/>
    <m/>
    <n v="1.0833333333333333"/>
    <n v="10.210000000000001"/>
    <s v="****"/>
    <m/>
    <s v="D"/>
    <m/>
    <m/>
    <n v="399"/>
    <x v="374"/>
    <n v="46582"/>
    <m/>
    <m/>
    <m/>
    <m/>
    <m/>
    <m/>
    <m/>
    <m/>
    <m/>
    <m/>
    <m/>
    <m/>
    <m/>
    <m/>
    <x v="10"/>
  </r>
  <r>
    <n v="399"/>
    <n v="14"/>
    <s v="F"/>
    <n v="51081011388"/>
    <n v="510"/>
    <s v="SSG"/>
    <s v="State Street Global Advisors"/>
    <s v="State Street Global Equity Fund"/>
    <s v="SSGE"/>
    <m/>
    <n v="97181.168916666677"/>
    <m/>
    <m/>
    <n v="3.8333333333333335"/>
    <n v="10.210000000000001"/>
    <s v="****"/>
    <m/>
    <s v="D"/>
    <m/>
    <m/>
    <n v="399"/>
    <x v="374"/>
    <n v="69845"/>
    <m/>
    <m/>
    <m/>
    <m/>
    <m/>
    <m/>
    <m/>
    <m/>
    <m/>
    <m/>
    <m/>
    <m/>
    <m/>
    <m/>
    <x v="10"/>
  </r>
  <r>
    <n v="399"/>
    <n v="16"/>
    <s v="F"/>
    <n v="51081018891"/>
    <n v="510"/>
    <s v="AMF"/>
    <s v="American Funds"/>
    <s v="American Funds Tax-Advtg Gr &amp; Inc"/>
    <s v="AFTAG"/>
    <m/>
    <n v="65749.738133333332"/>
    <m/>
    <m/>
    <n v="3.6666666666666665"/>
    <n v="3.61"/>
    <s v="**"/>
    <m/>
    <s v="D"/>
    <m/>
    <m/>
    <n v="399"/>
    <x v="374"/>
    <n v="58064"/>
    <m/>
    <m/>
    <m/>
    <m/>
    <m/>
    <m/>
    <m/>
    <m/>
    <m/>
    <m/>
    <m/>
    <m/>
    <m/>
    <m/>
    <x v="10"/>
  </r>
  <r>
    <n v="399"/>
    <n v="15"/>
    <s v="F"/>
    <n v="51081011209"/>
    <n v="510"/>
    <s v="SSG"/>
    <s v="State Street Global Advisors"/>
    <s v="State Street Global Equity Fund"/>
    <s v="SSGE"/>
    <m/>
    <n v="90036.641183333326"/>
    <m/>
    <m/>
    <n v="2.1666666666666665"/>
    <n v="10.210000000000001"/>
    <s v="****"/>
    <m/>
    <s v="D"/>
    <m/>
    <m/>
    <n v="399"/>
    <x v="374"/>
    <n v="73727"/>
    <m/>
    <m/>
    <m/>
    <m/>
    <m/>
    <m/>
    <m/>
    <m/>
    <m/>
    <m/>
    <m/>
    <m/>
    <m/>
    <m/>
    <x v="10"/>
  </r>
  <r>
    <n v="399"/>
    <n v="12"/>
    <s v="F"/>
    <n v="51081011686"/>
    <n v="510"/>
    <s v="CHS"/>
    <s v="Charles Schwab"/>
    <s v="Schwab Small-Cap Equity Fund"/>
    <s v="SSCE"/>
    <m/>
    <n v="35110.474000000002"/>
    <m/>
    <m/>
    <n v="4.333333333333333"/>
    <n v="-11.7"/>
    <s v="*"/>
    <m/>
    <s v="D"/>
    <m/>
    <m/>
    <n v="399"/>
    <x v="374"/>
    <n v="71218"/>
    <m/>
    <m/>
    <m/>
    <m/>
    <m/>
    <m/>
    <m/>
    <m/>
    <m/>
    <m/>
    <m/>
    <m/>
    <m/>
    <m/>
    <x v="10"/>
  </r>
  <r>
    <n v="400"/>
    <n v="2"/>
    <s v="F"/>
    <n v="51081018520"/>
    <n v="510"/>
    <s v="VGF"/>
    <s v="Vanguard Group"/>
    <s v="Vanguard High Yield Corporate Fund Investor Shares (VWEHX)"/>
    <s v="VHYCFIS"/>
    <m/>
    <n v="40492.498449999999"/>
    <m/>
    <m/>
    <n v="1.5833333333333333"/>
    <n v="5.74"/>
    <s v="*****"/>
    <m/>
    <s v="D"/>
    <m/>
    <m/>
    <n v="400"/>
    <x v="375"/>
    <n v="37119"/>
    <m/>
    <m/>
    <m/>
    <m/>
    <m/>
    <m/>
    <m/>
    <m/>
    <m/>
    <m/>
    <m/>
    <m/>
    <m/>
    <m/>
    <x v="14"/>
  </r>
  <r>
    <n v="401"/>
    <n v="13"/>
    <s v="F"/>
    <n v="51081012028"/>
    <n v="510"/>
    <s v="SSG"/>
    <s v="State Street Global Advisors"/>
    <s v="State Street Global Equity Fund"/>
    <s v="SSGE"/>
    <m/>
    <n v="34311.97825"/>
    <m/>
    <m/>
    <n v="1.5"/>
    <n v="10.210000000000001"/>
    <s v="****"/>
    <m/>
    <s v="A"/>
    <m/>
    <m/>
    <n v="401"/>
    <x v="376"/>
    <n v="29755"/>
    <m/>
    <m/>
    <m/>
    <m/>
    <m/>
    <m/>
    <m/>
    <m/>
    <m/>
    <m/>
    <m/>
    <m/>
    <m/>
    <m/>
    <x v="0"/>
  </r>
  <r>
    <n v="401"/>
    <n v="9"/>
    <s v="F"/>
    <n v="51081014289"/>
    <n v="510"/>
    <s v="JPM"/>
    <s v="JP Morgan"/>
    <s v="JPMorgan Core Bond Fund"/>
    <s v="JPMCB"/>
    <m/>
    <n v="43480.152849999999"/>
    <m/>
    <m/>
    <n v="3.25"/>
    <n v="7.77"/>
    <s v="****"/>
    <m/>
    <s v="A"/>
    <m/>
    <m/>
    <n v="401"/>
    <x v="376"/>
    <n v="34714"/>
    <m/>
    <m/>
    <m/>
    <m/>
    <m/>
    <m/>
    <m/>
    <m/>
    <m/>
    <m/>
    <m/>
    <m/>
    <m/>
    <m/>
    <x v="0"/>
  </r>
  <r>
    <n v="402"/>
    <n v="9"/>
    <s v="F"/>
    <n v="51081015704"/>
    <n v="510"/>
    <s v="JPM"/>
    <s v="JP Morgan"/>
    <s v="JPMorgan Core Bond Fund"/>
    <s v="JPMCB"/>
    <m/>
    <n v="20866.271249999998"/>
    <m/>
    <m/>
    <n v="4.166666666666667"/>
    <n v="7.77"/>
    <s v="****"/>
    <m/>
    <s v="A"/>
    <m/>
    <m/>
    <n v="402"/>
    <x v="377"/>
    <n v="15763"/>
    <m/>
    <m/>
    <m/>
    <m/>
    <m/>
    <m/>
    <m/>
    <m/>
    <m/>
    <m/>
    <m/>
    <m/>
    <m/>
    <m/>
    <x v="8"/>
  </r>
  <r>
    <n v="402"/>
    <n v="7"/>
    <s v="F"/>
    <n v="51081011661"/>
    <n v="510"/>
    <s v="PMC"/>
    <s v="PIMCO"/>
    <s v="PIMCO Global Multi-Asset A"/>
    <s v="PIMCOGMA"/>
    <m/>
    <n v="82539.441600000006"/>
    <m/>
    <m/>
    <n v="3.8333333333333335"/>
    <n v="1.92"/>
    <s v="**"/>
    <m/>
    <s v="A"/>
    <m/>
    <m/>
    <n v="402"/>
    <x v="377"/>
    <n v="76881"/>
    <m/>
    <m/>
    <m/>
    <m/>
    <m/>
    <m/>
    <m/>
    <m/>
    <m/>
    <m/>
    <m/>
    <m/>
    <m/>
    <m/>
    <x v="8"/>
  </r>
  <r>
    <n v="402"/>
    <n v="16"/>
    <s v="F"/>
    <n v="51081019806"/>
    <n v="510"/>
    <s v="AMF"/>
    <s v="American Funds"/>
    <s v="American Funds Tax-Advtg Gr &amp; Inc"/>
    <s v="AFTAG"/>
    <m/>
    <n v="35327.549783333336"/>
    <m/>
    <m/>
    <n v="2.5833333333333335"/>
    <n v="3.61"/>
    <s v="**"/>
    <m/>
    <s v="A"/>
    <m/>
    <m/>
    <n v="402"/>
    <x v="377"/>
    <n v="32314"/>
    <m/>
    <m/>
    <m/>
    <m/>
    <m/>
    <m/>
    <m/>
    <m/>
    <m/>
    <m/>
    <m/>
    <m/>
    <m/>
    <m/>
    <x v="8"/>
  </r>
  <r>
    <n v="402"/>
    <n v="5"/>
    <s v="F"/>
    <n v="51081016165"/>
    <n v="510"/>
    <s v="FID"/>
    <s v="Fidelity Investments Inc."/>
    <s v="Fidelity Capital &amp; Income Fund (FAGIX)"/>
    <s v="FCIF"/>
    <m/>
    <n v="23449.65"/>
    <m/>
    <m/>
    <n v="3.75"/>
    <n v="4"/>
    <s v="***"/>
    <m/>
    <s v="A"/>
    <m/>
    <m/>
    <n v="402"/>
    <x v="377"/>
    <n v="20391"/>
    <m/>
    <m/>
    <m/>
    <m/>
    <m/>
    <m/>
    <m/>
    <m/>
    <m/>
    <m/>
    <m/>
    <m/>
    <m/>
    <m/>
    <x v="8"/>
  </r>
  <r>
    <n v="402"/>
    <n v="4"/>
    <s v="F"/>
    <n v="51081015035"/>
    <n v="510"/>
    <s v="VGF"/>
    <s v="Vanguard Group"/>
    <s v="Vanguard High Yield Corporate Fund Investor Shares (VWEHX)"/>
    <s v="VHYCFIS"/>
    <m/>
    <n v="36159.55733333333"/>
    <m/>
    <m/>
    <n v="4.666666666666667"/>
    <n v="5.74"/>
    <s v="*****"/>
    <m/>
    <s v="A"/>
    <m/>
    <m/>
    <n v="402"/>
    <x v="377"/>
    <n v="28520"/>
    <m/>
    <m/>
    <m/>
    <m/>
    <m/>
    <m/>
    <m/>
    <m/>
    <m/>
    <m/>
    <m/>
    <m/>
    <m/>
    <m/>
    <x v="8"/>
  </r>
  <r>
    <n v="403"/>
    <n v="14"/>
    <s v="F"/>
    <n v="51081013472"/>
    <n v="510"/>
    <s v="SSG"/>
    <s v="State Street Global Advisors"/>
    <s v="State Street Global Equity Fund"/>
    <s v="SSGE"/>
    <m/>
    <n v="93188.670133333333"/>
    <m/>
    <m/>
    <n v="4.666666666666667"/>
    <n v="10.210000000000001"/>
    <s v="****"/>
    <m/>
    <s v="I"/>
    <m/>
    <m/>
    <n v="403"/>
    <x v="378"/>
    <n v="63116"/>
    <m/>
    <m/>
    <m/>
    <m/>
    <m/>
    <m/>
    <m/>
    <m/>
    <m/>
    <m/>
    <m/>
    <m/>
    <m/>
    <m/>
    <x v="4"/>
  </r>
  <r>
    <n v="403"/>
    <n v="12"/>
    <s v="F"/>
    <n v="51081016693"/>
    <n v="510"/>
    <s v="CHS"/>
    <s v="Charles Schwab"/>
    <s v="Schwab Small-Cap Equity Fund"/>
    <s v="SSCE"/>
    <m/>
    <n v="17072.165000000001"/>
    <m/>
    <m/>
    <n v="0.33333333333333331"/>
    <n v="-11.7"/>
    <s v="*"/>
    <m/>
    <s v="I"/>
    <m/>
    <m/>
    <n v="403"/>
    <x v="378"/>
    <n v="17765"/>
    <m/>
    <m/>
    <m/>
    <m/>
    <m/>
    <m/>
    <m/>
    <m/>
    <m/>
    <m/>
    <m/>
    <m/>
    <m/>
    <m/>
    <x v="4"/>
  </r>
  <r>
    <n v="404"/>
    <n v="11"/>
    <s v="F"/>
    <n v="51081010742"/>
    <n v="510"/>
    <s v="PMC"/>
    <s v="PIMCO"/>
    <s v="PIMCO Global Multi-Asset A"/>
    <s v="PIMCOGMA"/>
    <m/>
    <n v="66827.070399999997"/>
    <m/>
    <m/>
    <n v="1.3333333333333333"/>
    <n v="1.92"/>
    <s v="**"/>
    <m/>
    <s v="A"/>
    <m/>
    <m/>
    <n v="404"/>
    <x v="379"/>
    <n v="65159"/>
    <m/>
    <m/>
    <m/>
    <m/>
    <m/>
    <m/>
    <m/>
    <m/>
    <m/>
    <m/>
    <m/>
    <m/>
    <m/>
    <m/>
    <x v="13"/>
  </r>
  <r>
    <n v="404"/>
    <n v="11"/>
    <s v="F"/>
    <n v="51081013818"/>
    <n v="510"/>
    <s v="PMC"/>
    <s v="PIMCO"/>
    <s v="PIMCO Global Multi-Asset A"/>
    <s v="PIMCOGMA"/>
    <m/>
    <n v="11581.2736"/>
    <m/>
    <m/>
    <n v="0.58333333333333337"/>
    <n v="1.92"/>
    <s v="**"/>
    <m/>
    <s v="A"/>
    <m/>
    <m/>
    <n v="404"/>
    <x v="379"/>
    <n v="11453"/>
    <m/>
    <m/>
    <m/>
    <m/>
    <m/>
    <m/>
    <m/>
    <m/>
    <m/>
    <m/>
    <m/>
    <m/>
    <m/>
    <m/>
    <x v="13"/>
  </r>
  <r>
    <n v="405"/>
    <n v="7"/>
    <s v="F"/>
    <n v="51081019952"/>
    <n v="510"/>
    <s v="PMC"/>
    <s v="PIMCO"/>
    <s v="PIMCO Global Multi-Asset A"/>
    <s v="PIMCOGMA"/>
    <m/>
    <n v="68338.142399999997"/>
    <m/>
    <m/>
    <n v="2"/>
    <n v="1.92"/>
    <s v="**"/>
    <m/>
    <s v="A"/>
    <m/>
    <m/>
    <n v="405"/>
    <x v="380"/>
    <n v="65811"/>
    <m/>
    <m/>
    <m/>
    <m/>
    <m/>
    <m/>
    <m/>
    <m/>
    <m/>
    <m/>
    <m/>
    <m/>
    <m/>
    <m/>
    <x v="15"/>
  </r>
  <r>
    <n v="405"/>
    <n v="6"/>
    <s v="F"/>
    <n v="51081013764"/>
    <n v="510"/>
    <s v="JPM"/>
    <s v="JP Morgan"/>
    <s v="JPMorgan Core Bond Fund"/>
    <s v="JPMCB"/>
    <m/>
    <n v="83029.882249999995"/>
    <m/>
    <m/>
    <n v="3.25"/>
    <n v="7.77"/>
    <s v="****"/>
    <m/>
    <s v="A"/>
    <m/>
    <m/>
    <n v="405"/>
    <x v="380"/>
    <n v="66290"/>
    <m/>
    <m/>
    <m/>
    <m/>
    <m/>
    <m/>
    <m/>
    <m/>
    <m/>
    <m/>
    <m/>
    <m/>
    <m/>
    <m/>
    <x v="15"/>
  </r>
  <r>
    <n v="405"/>
    <n v="13"/>
    <s v="F"/>
    <n v="51081017364"/>
    <n v="510"/>
    <s v="SSG"/>
    <s v="State Street Global Advisors"/>
    <s v="State Street Global Equity Fund"/>
    <s v="SSGE"/>
    <m/>
    <n v="16708.113166666666"/>
    <m/>
    <m/>
    <n v="0.83333333333333337"/>
    <n v="10.210000000000001"/>
    <s v="****"/>
    <m/>
    <s v="A"/>
    <m/>
    <m/>
    <n v="405"/>
    <x v="380"/>
    <n v="15398"/>
    <m/>
    <m/>
    <m/>
    <m/>
    <m/>
    <m/>
    <m/>
    <m/>
    <m/>
    <m/>
    <m/>
    <m/>
    <m/>
    <m/>
    <x v="15"/>
  </r>
  <r>
    <n v="405"/>
    <n v="6"/>
    <s v="F"/>
    <n v="51081010300"/>
    <n v="510"/>
    <s v="JPM"/>
    <s v="JP Morgan"/>
    <s v="JPMorgan Core Bond Fund"/>
    <s v="JPMCB"/>
    <m/>
    <n v="65547.279599999994"/>
    <m/>
    <m/>
    <n v="0.5"/>
    <n v="7.77"/>
    <s v="****"/>
    <m/>
    <s v="A"/>
    <m/>
    <m/>
    <n v="405"/>
    <x v="380"/>
    <n v="63096"/>
    <m/>
    <m/>
    <m/>
    <m/>
    <m/>
    <m/>
    <m/>
    <m/>
    <m/>
    <m/>
    <m/>
    <m/>
    <m/>
    <m/>
    <x v="15"/>
  </r>
  <r>
    <n v="405"/>
    <n v="4"/>
    <s v="F"/>
    <n v="51081014264"/>
    <n v="510"/>
    <s v="VGF"/>
    <s v="Vanguard Group"/>
    <s v="Vanguard High Yield Corporate Fund Investor Shares (VWEHX)"/>
    <s v="VHYCFIS"/>
    <m/>
    <n v="21934.240466666666"/>
    <m/>
    <m/>
    <n v="2.8333333333333335"/>
    <n v="5.74"/>
    <s v="*****"/>
    <m/>
    <s v="A"/>
    <m/>
    <m/>
    <n v="405"/>
    <x v="380"/>
    <n v="18866"/>
    <m/>
    <m/>
    <m/>
    <m/>
    <m/>
    <m/>
    <m/>
    <m/>
    <m/>
    <m/>
    <m/>
    <m/>
    <m/>
    <m/>
    <x v="15"/>
  </r>
  <r>
    <n v="406"/>
    <n v="1"/>
    <s v="F"/>
    <n v="51081015840"/>
    <n v="510"/>
    <s v="BRF"/>
    <s v="BlackRock Funds"/>
    <s v="BlackRock High Yield Bond Fund (BHYIX)"/>
    <s v="BRHYBF"/>
    <m/>
    <n v="70372.962"/>
    <m/>
    <m/>
    <n v="2.5833333333333335"/>
    <n v="5.6"/>
    <s v="***"/>
    <m/>
    <s v="A"/>
    <m/>
    <m/>
    <n v="406"/>
    <x v="381"/>
    <n v="61479"/>
    <m/>
    <m/>
    <m/>
    <m/>
    <m/>
    <m/>
    <m/>
    <m/>
    <m/>
    <m/>
    <m/>
    <m/>
    <m/>
    <m/>
    <x v="9"/>
  </r>
  <r>
    <n v="406"/>
    <n v="15"/>
    <s v="F"/>
    <n v="51081017748"/>
    <n v="510"/>
    <s v="SSG"/>
    <s v="State Street Global Advisors"/>
    <s v="State Street Global Equity Fund"/>
    <s v="SSGE"/>
    <m/>
    <n v="66379.285966666663"/>
    <m/>
    <m/>
    <n v="1.1666666666666667"/>
    <n v="10.210000000000001"/>
    <s v="****"/>
    <m/>
    <s v="A"/>
    <m/>
    <m/>
    <n v="406"/>
    <x v="381"/>
    <n v="59314"/>
    <m/>
    <m/>
    <m/>
    <m/>
    <m/>
    <m/>
    <m/>
    <m/>
    <m/>
    <m/>
    <m/>
    <m/>
    <m/>
    <m/>
    <x v="9"/>
  </r>
  <r>
    <n v="407"/>
    <n v="3"/>
    <s v="F"/>
    <n v="51081017131"/>
    <n v="510"/>
    <s v="BRF"/>
    <s v="BlackRock Funds"/>
    <s v="BlackRock High Yield Bond Fund (BHYIX)"/>
    <s v="BRHYBF"/>
    <m/>
    <n v="98177.083333333328"/>
    <m/>
    <m/>
    <n v="4.583333333333333"/>
    <n v="5.6"/>
    <s v="***"/>
    <m/>
    <s v="C"/>
    <m/>
    <m/>
    <n v="407"/>
    <x v="382"/>
    <n v="78125"/>
    <m/>
    <m/>
    <m/>
    <m/>
    <m/>
    <m/>
    <m/>
    <m/>
    <m/>
    <m/>
    <m/>
    <m/>
    <m/>
    <m/>
    <x v="7"/>
  </r>
  <r>
    <n v="407"/>
    <n v="5"/>
    <s v="F"/>
    <n v="51081016854"/>
    <n v="510"/>
    <s v="FID"/>
    <s v="Fidelity Investments Inc."/>
    <s v="Fidelity Capital &amp; Income Fund (FAGIX)"/>
    <s v="FCIF"/>
    <m/>
    <n v="20110.650000000001"/>
    <m/>
    <m/>
    <n v="1.25"/>
    <n v="4"/>
    <s v="***"/>
    <m/>
    <s v="C"/>
    <m/>
    <m/>
    <n v="407"/>
    <x v="382"/>
    <n v="19153"/>
    <m/>
    <m/>
    <m/>
    <m/>
    <m/>
    <m/>
    <m/>
    <m/>
    <m/>
    <m/>
    <m/>
    <m/>
    <m/>
    <m/>
    <x v="7"/>
  </r>
  <r>
    <n v="407"/>
    <n v="2"/>
    <s v="F"/>
    <n v="51081016095"/>
    <n v="510"/>
    <s v="VGF"/>
    <s v="Vanguard Group"/>
    <s v="Vanguard High Yield Corporate Fund Investor Shares (VWEHX)"/>
    <s v="VHYCFIS"/>
    <m/>
    <n v="9452.9113333333335"/>
    <m/>
    <m/>
    <n v="4.333333333333333"/>
    <n v="5.74"/>
    <s v="*****"/>
    <m/>
    <s v="C"/>
    <m/>
    <m/>
    <n v="407"/>
    <x v="382"/>
    <n v="7570"/>
    <m/>
    <m/>
    <m/>
    <m/>
    <m/>
    <m/>
    <m/>
    <m/>
    <m/>
    <m/>
    <m/>
    <m/>
    <m/>
    <m/>
    <x v="7"/>
  </r>
  <r>
    <n v="408"/>
    <n v="10"/>
    <s v="F"/>
    <n v="51081018066"/>
    <n v="510"/>
    <s v="PMC"/>
    <s v="PIMCO"/>
    <s v="PIMCO Global Multi-Asset A"/>
    <s v="PIMCOGMA"/>
    <m/>
    <n v="16808.4912"/>
    <m/>
    <m/>
    <n v="3.6666666666666665"/>
    <n v="1.92"/>
    <s v="**"/>
    <m/>
    <s v="C"/>
    <m/>
    <m/>
    <n v="408"/>
    <x v="383"/>
    <n v="15703"/>
    <m/>
    <m/>
    <m/>
    <m/>
    <m/>
    <m/>
    <m/>
    <m/>
    <m/>
    <m/>
    <m/>
    <m/>
    <m/>
    <m/>
    <x v="12"/>
  </r>
  <r>
    <n v="408"/>
    <n v="7"/>
    <s v="F"/>
    <n v="51081016204"/>
    <n v="510"/>
    <s v="PMC"/>
    <s v="PIMCO"/>
    <s v="PIMCO Global Multi-Asset A"/>
    <s v="PIMCOGMA"/>
    <m/>
    <n v="66494.649600000004"/>
    <m/>
    <m/>
    <n v="4.916666666666667"/>
    <n v="1.92"/>
    <s v="**"/>
    <m/>
    <s v="C"/>
    <m/>
    <m/>
    <n v="408"/>
    <x v="383"/>
    <n v="60759"/>
    <m/>
    <m/>
    <m/>
    <m/>
    <m/>
    <m/>
    <m/>
    <m/>
    <m/>
    <m/>
    <m/>
    <m/>
    <m/>
    <m/>
    <x v="12"/>
  </r>
  <r>
    <n v="408"/>
    <n v="9"/>
    <s v="F"/>
    <n v="51081017069"/>
    <n v="510"/>
    <s v="JPM"/>
    <s v="JP Morgan"/>
    <s v="JPMorgan Core Bond Fund"/>
    <s v="JPMCB"/>
    <m/>
    <n v="64605.722349999996"/>
    <m/>
    <m/>
    <n v="2.8333333333333335"/>
    <n v="7.77"/>
    <s v="****"/>
    <m/>
    <s v="C"/>
    <m/>
    <m/>
    <n v="408"/>
    <x v="383"/>
    <n v="52949"/>
    <m/>
    <m/>
    <m/>
    <m/>
    <m/>
    <m/>
    <m/>
    <m/>
    <m/>
    <m/>
    <m/>
    <m/>
    <m/>
    <m/>
    <x v="12"/>
  </r>
  <r>
    <n v="408"/>
    <n v="16"/>
    <s v="F"/>
    <n v="51081013454"/>
    <n v="510"/>
    <s v="AMF"/>
    <s v="American Funds"/>
    <s v="American Funds Tax-Advtg Gr &amp; Inc"/>
    <s v="AFTAG"/>
    <m/>
    <n v="87424.424849999996"/>
    <m/>
    <m/>
    <n v="3.8333333333333335"/>
    <n v="3.61"/>
    <s v="**"/>
    <m/>
    <s v="C"/>
    <m/>
    <m/>
    <n v="408"/>
    <x v="383"/>
    <n v="76797"/>
    <m/>
    <m/>
    <m/>
    <m/>
    <m/>
    <m/>
    <m/>
    <m/>
    <m/>
    <m/>
    <m/>
    <m/>
    <m/>
    <m/>
    <x v="12"/>
  </r>
  <r>
    <n v="409"/>
    <n v="11"/>
    <s v="F"/>
    <n v="51081017866"/>
    <n v="510"/>
    <s v="PMC"/>
    <s v="PIMCO"/>
    <s v="PIMCO Global Multi-Asset A"/>
    <s v="PIMCOGMA"/>
    <m/>
    <n v="22104.444800000001"/>
    <m/>
    <m/>
    <n v="3.0833333333333335"/>
    <n v="1.92"/>
    <s v="**"/>
    <m/>
    <s v="D"/>
    <m/>
    <m/>
    <n v="409"/>
    <x v="384"/>
    <n v="20869"/>
    <m/>
    <m/>
    <m/>
    <m/>
    <m/>
    <m/>
    <m/>
    <m/>
    <m/>
    <m/>
    <m/>
    <m/>
    <m/>
    <m/>
    <x v="13"/>
  </r>
  <r>
    <n v="409"/>
    <n v="8"/>
    <s v="F"/>
    <n v="51081019656"/>
    <n v="510"/>
    <s v="FID"/>
    <s v="Fidelity Investments Inc."/>
    <s v="Fidelity Capital &amp; Income Fund (FAGIX)"/>
    <s v="FCIF"/>
    <m/>
    <n v="84418.5"/>
    <m/>
    <m/>
    <n v="3.0833333333333335"/>
    <n v="4"/>
    <s v="***"/>
    <m/>
    <s v="D"/>
    <m/>
    <m/>
    <n v="409"/>
    <x v="384"/>
    <n v="75150"/>
    <m/>
    <m/>
    <m/>
    <m/>
    <m/>
    <m/>
    <m/>
    <m/>
    <m/>
    <m/>
    <m/>
    <m/>
    <m/>
    <m/>
    <x v="13"/>
  </r>
  <r>
    <n v="409"/>
    <n v="14"/>
    <s v="F"/>
    <n v="51081011339"/>
    <n v="510"/>
    <s v="SSG"/>
    <s v="State Street Global Advisors"/>
    <s v="State Street Global Equity Fund"/>
    <s v="SSGE"/>
    <m/>
    <n v="25598.263650000001"/>
    <m/>
    <m/>
    <n v="3.5"/>
    <n v="10.210000000000001"/>
    <s v="****"/>
    <m/>
    <s v="D"/>
    <m/>
    <m/>
    <n v="409"/>
    <x v="384"/>
    <n v="18859"/>
    <m/>
    <m/>
    <m/>
    <m/>
    <m/>
    <m/>
    <m/>
    <m/>
    <m/>
    <m/>
    <m/>
    <m/>
    <m/>
    <m/>
    <x v="13"/>
  </r>
  <r>
    <n v="411"/>
    <n v="5"/>
    <s v="F"/>
    <n v="51081016601"/>
    <n v="510"/>
    <s v="FID"/>
    <s v="Fidelity Investments Inc."/>
    <s v="Fidelity Capital &amp; Income Fund (FAGIX)"/>
    <s v="FCIF"/>
    <m/>
    <n v="36688.720000000001"/>
    <m/>
    <m/>
    <n v="1.5"/>
    <n v="4"/>
    <s v="***"/>
    <m/>
    <s v="A"/>
    <m/>
    <m/>
    <n v="411"/>
    <x v="385"/>
    <n v="34612"/>
    <m/>
    <m/>
    <m/>
    <m/>
    <m/>
    <m/>
    <m/>
    <m/>
    <m/>
    <m/>
    <m/>
    <m/>
    <m/>
    <m/>
    <x v="8"/>
  </r>
  <r>
    <n v="411"/>
    <n v="7"/>
    <s v="F"/>
    <n v="51081012190"/>
    <n v="510"/>
    <s v="PMC"/>
    <s v="PIMCO"/>
    <s v="PIMCO Global Multi-Asset A"/>
    <s v="PIMCOGMA"/>
    <m/>
    <n v="36978.944000000003"/>
    <m/>
    <m/>
    <n v="4.583333333333333"/>
    <n v="1.92"/>
    <s v="**"/>
    <m/>
    <s v="A"/>
    <m/>
    <m/>
    <n v="411"/>
    <x v="385"/>
    <n v="33988"/>
    <m/>
    <m/>
    <m/>
    <m/>
    <m/>
    <m/>
    <m/>
    <m/>
    <m/>
    <m/>
    <m/>
    <m/>
    <m/>
    <m/>
    <x v="8"/>
  </r>
  <r>
    <n v="411"/>
    <n v="4"/>
    <s v="F"/>
    <n v="51081013204"/>
    <n v="510"/>
    <s v="VGF"/>
    <s v="Vanguard Group"/>
    <s v="Vanguard High Yield Corporate Fund Investor Shares (VWEHX)"/>
    <s v="VHYCFIS"/>
    <m/>
    <n v="68835.340349999999"/>
    <m/>
    <m/>
    <n v="2.75"/>
    <n v="5.74"/>
    <s v="*****"/>
    <m/>
    <s v="A"/>
    <m/>
    <m/>
    <n v="411"/>
    <x v="385"/>
    <n v="59451"/>
    <m/>
    <m/>
    <m/>
    <m/>
    <m/>
    <m/>
    <m/>
    <m/>
    <m/>
    <m/>
    <m/>
    <m/>
    <m/>
    <m/>
    <x v="8"/>
  </r>
  <r>
    <n v="411"/>
    <n v="3"/>
    <s v="F"/>
    <n v="51081012248"/>
    <n v="510"/>
    <s v="BRF"/>
    <s v="BlackRock Funds"/>
    <s v="BlackRock High Yield Bond Fund (BHYIX)"/>
    <s v="BRHYBF"/>
    <m/>
    <n v="8159.5753333333332"/>
    <m/>
    <m/>
    <n v="4.083333333333333"/>
    <n v="5.6"/>
    <s v="***"/>
    <m/>
    <s v="A"/>
    <m/>
    <m/>
    <n v="411"/>
    <x v="385"/>
    <n v="6641"/>
    <m/>
    <m/>
    <m/>
    <m/>
    <m/>
    <m/>
    <m/>
    <m/>
    <m/>
    <m/>
    <m/>
    <m/>
    <m/>
    <m/>
    <x v="8"/>
  </r>
  <r>
    <n v="411"/>
    <n v="3"/>
    <s v="F"/>
    <n v="51081014871"/>
    <n v="510"/>
    <s v="BRF"/>
    <s v="BlackRock Funds"/>
    <s v="BlackRock High Yield Bond Fund (BHYIX)"/>
    <s v="BRHYBF"/>
    <m/>
    <n v="78147.892666666667"/>
    <m/>
    <m/>
    <n v="3.4166666666666665"/>
    <n v="5.6"/>
    <s v="***"/>
    <m/>
    <s v="A"/>
    <m/>
    <m/>
    <n v="411"/>
    <x v="385"/>
    <n v="65597"/>
    <m/>
    <m/>
    <m/>
    <m/>
    <m/>
    <m/>
    <m/>
    <m/>
    <m/>
    <m/>
    <m/>
    <m/>
    <m/>
    <m/>
    <x v="8"/>
  </r>
  <r>
    <n v="411"/>
    <n v="13"/>
    <s v="F"/>
    <n v="51081013383"/>
    <n v="510"/>
    <s v="SSG"/>
    <s v="State Street Global Advisors"/>
    <s v="State Street Global Equity Fund"/>
    <s v="SSGE"/>
    <m/>
    <n v="71465.597125"/>
    <m/>
    <m/>
    <n v="3.75"/>
    <n v="10.210000000000001"/>
    <s v="****"/>
    <m/>
    <s v="A"/>
    <m/>
    <m/>
    <n v="411"/>
    <x v="385"/>
    <n v="51679"/>
    <m/>
    <m/>
    <m/>
    <m/>
    <m/>
    <m/>
    <m/>
    <m/>
    <m/>
    <m/>
    <m/>
    <m/>
    <m/>
    <m/>
    <x v="8"/>
  </r>
  <r>
    <n v="411"/>
    <n v="14"/>
    <s v="F"/>
    <n v="51081017683"/>
    <n v="510"/>
    <s v="SSG"/>
    <s v="State Street Global Advisors"/>
    <s v="State Street Global Equity Fund"/>
    <s v="SSGE"/>
    <m/>
    <n v="19596.684041666667"/>
    <m/>
    <m/>
    <n v="1.0833333333333333"/>
    <n v="10.210000000000001"/>
    <s v="****"/>
    <m/>
    <s v="A"/>
    <m/>
    <m/>
    <n v="411"/>
    <x v="385"/>
    <n v="17645"/>
    <m/>
    <m/>
    <m/>
    <m/>
    <m/>
    <m/>
    <m/>
    <m/>
    <m/>
    <m/>
    <m/>
    <m/>
    <m/>
    <m/>
    <x v="8"/>
  </r>
  <r>
    <n v="412"/>
    <n v="9"/>
    <s v="F"/>
    <n v="51081019887"/>
    <n v="510"/>
    <s v="JPM"/>
    <s v="JP Morgan"/>
    <s v="JPMorgan Core Bond Fund"/>
    <s v="JPMCB"/>
    <m/>
    <n v="83354.098199999993"/>
    <m/>
    <m/>
    <n v="0.66666666666666663"/>
    <n v="7.77"/>
    <s v="****"/>
    <m/>
    <s v="A"/>
    <m/>
    <m/>
    <n v="412"/>
    <x v="386"/>
    <n v="79249"/>
    <m/>
    <m/>
    <m/>
    <m/>
    <m/>
    <m/>
    <m/>
    <m/>
    <m/>
    <m/>
    <m/>
    <m/>
    <m/>
    <m/>
    <x v="3"/>
  </r>
  <r>
    <n v="412"/>
    <n v="13"/>
    <s v="F"/>
    <n v="51081014851"/>
    <n v="510"/>
    <s v="SSG"/>
    <s v="State Street Global Advisors"/>
    <s v="State Street Global Equity Fund"/>
    <s v="SSGE"/>
    <m/>
    <n v="4730.3647500000006"/>
    <m/>
    <m/>
    <n v="3.5"/>
    <n v="10.210000000000001"/>
    <s v="****"/>
    <m/>
    <s v="A"/>
    <m/>
    <m/>
    <n v="412"/>
    <x v="386"/>
    <n v="3485"/>
    <m/>
    <m/>
    <m/>
    <m/>
    <m/>
    <m/>
    <m/>
    <m/>
    <m/>
    <m/>
    <m/>
    <m/>
    <m/>
    <m/>
    <x v="3"/>
  </r>
  <r>
    <n v="412"/>
    <n v="11"/>
    <s v="F"/>
    <n v="51081017593"/>
    <n v="510"/>
    <s v="PMC"/>
    <s v="PIMCO"/>
    <s v="PIMCO Global Multi-Asset A"/>
    <s v="PIMCOGMA"/>
    <m/>
    <n v="83266.92"/>
    <m/>
    <m/>
    <n v="4.166666666666667"/>
    <n v="1.92"/>
    <s v="**"/>
    <m/>
    <s v="A"/>
    <m/>
    <m/>
    <n v="412"/>
    <x v="386"/>
    <n v="77099"/>
    <m/>
    <m/>
    <m/>
    <m/>
    <m/>
    <m/>
    <m/>
    <m/>
    <m/>
    <m/>
    <m/>
    <m/>
    <m/>
    <m/>
    <x v="3"/>
  </r>
  <r>
    <n v="412"/>
    <n v="16"/>
    <s v="F"/>
    <n v="51081010674"/>
    <n v="510"/>
    <s v="AMF"/>
    <s v="American Funds"/>
    <s v="American Funds Tax-Advtg Gr &amp; Inc"/>
    <s v="AFTAG"/>
    <m/>
    <n v="21277.500424999998"/>
    <m/>
    <m/>
    <n v="4.75"/>
    <n v="3.61"/>
    <s v="**"/>
    <m/>
    <s v="A"/>
    <m/>
    <m/>
    <n v="412"/>
    <x v="386"/>
    <n v="18163"/>
    <m/>
    <m/>
    <m/>
    <m/>
    <m/>
    <m/>
    <m/>
    <m/>
    <m/>
    <m/>
    <m/>
    <m/>
    <m/>
    <m/>
    <x v="3"/>
  </r>
  <r>
    <n v="413"/>
    <n v="8"/>
    <s v="F"/>
    <n v="51081018676"/>
    <n v="510"/>
    <s v="FID"/>
    <s v="Fidelity Investments Inc."/>
    <s v="Fidelity Capital &amp; Income Fund (FAGIX)"/>
    <s v="FCIF"/>
    <m/>
    <n v="57719.76"/>
    <m/>
    <m/>
    <n v="2.4166666666666665"/>
    <n v="4"/>
    <s v="***"/>
    <m/>
    <s v="C"/>
    <m/>
    <m/>
    <n v="413"/>
    <x v="387"/>
    <n v="52632"/>
    <m/>
    <m/>
    <m/>
    <m/>
    <m/>
    <m/>
    <m/>
    <m/>
    <m/>
    <m/>
    <m/>
    <m/>
    <m/>
    <m/>
    <x v="15"/>
  </r>
  <r>
    <n v="413"/>
    <n v="14"/>
    <s v="F"/>
    <n v="51081013442"/>
    <n v="510"/>
    <s v="SSG"/>
    <s v="State Street Global Advisors"/>
    <s v="State Street Global Equity Fund"/>
    <s v="SSGE"/>
    <m/>
    <n v="112524.87808333334"/>
    <m/>
    <m/>
    <n v="4.583333333333333"/>
    <n v="10.210000000000001"/>
    <s v="****"/>
    <m/>
    <s v="C"/>
    <m/>
    <m/>
    <n v="413"/>
    <x v="387"/>
    <n v="76654"/>
    <m/>
    <m/>
    <m/>
    <m/>
    <m/>
    <m/>
    <m/>
    <m/>
    <m/>
    <m/>
    <m/>
    <m/>
    <m/>
    <m/>
    <x v="15"/>
  </r>
  <r>
    <n v="414"/>
    <n v="4"/>
    <s v="F"/>
    <n v="51081015470"/>
    <n v="510"/>
    <s v="VGF"/>
    <s v="Vanguard Group"/>
    <s v="Vanguard High Yield Corporate Fund Investor Shares (VWEHX)"/>
    <s v="VHYCFIS"/>
    <m/>
    <n v="34749.689599999998"/>
    <m/>
    <m/>
    <n v="4.666666666666667"/>
    <n v="5.74"/>
    <s v="*****"/>
    <m/>
    <s v="A"/>
    <m/>
    <m/>
    <n v="414"/>
    <x v="388"/>
    <n v="27408"/>
    <m/>
    <m/>
    <m/>
    <m/>
    <m/>
    <m/>
    <m/>
    <m/>
    <m/>
    <m/>
    <m/>
    <m/>
    <m/>
    <m/>
    <x v="0"/>
  </r>
  <r>
    <n v="414"/>
    <n v="16"/>
    <s v="F"/>
    <n v="51081014720"/>
    <n v="510"/>
    <s v="AMF"/>
    <s v="American Funds"/>
    <s v="American Funds Tax-Advtg Gr &amp; Inc"/>
    <s v="AFTAG"/>
    <m/>
    <n v="23969.146250000002"/>
    <m/>
    <m/>
    <n v="2.5"/>
    <n v="3.61"/>
    <s v="**"/>
    <m/>
    <s v="A"/>
    <m/>
    <m/>
    <n v="414"/>
    <x v="388"/>
    <n v="21985"/>
    <m/>
    <m/>
    <m/>
    <m/>
    <m/>
    <m/>
    <m/>
    <m/>
    <m/>
    <m/>
    <m/>
    <m/>
    <m/>
    <m/>
    <x v="0"/>
  </r>
  <r>
    <n v="415"/>
    <n v="2"/>
    <s v="F"/>
    <n v="51081010244"/>
    <n v="510"/>
    <s v="VGF"/>
    <s v="Vanguard Group"/>
    <s v="Vanguard High Yield Corporate Fund Investor Shares (VWEHX)"/>
    <s v="VHYCFIS"/>
    <m/>
    <n v="64270.938133333329"/>
    <m/>
    <m/>
    <n v="3.6666666666666665"/>
    <n v="5.74"/>
    <s v="*****"/>
    <m/>
    <s v="A"/>
    <m/>
    <m/>
    <n v="415"/>
    <x v="389"/>
    <n v="53096"/>
    <m/>
    <m/>
    <m/>
    <m/>
    <m/>
    <m/>
    <m/>
    <m/>
    <m/>
    <m/>
    <m/>
    <m/>
    <m/>
    <m/>
    <x v="0"/>
  </r>
  <r>
    <n v="415"/>
    <n v="11"/>
    <s v="F"/>
    <n v="51081018645"/>
    <n v="510"/>
    <s v="PMC"/>
    <s v="PIMCO"/>
    <s v="PIMCO Global Multi-Asset A"/>
    <s v="PIMCOGMA"/>
    <m/>
    <n v="28023.407999999999"/>
    <m/>
    <m/>
    <n v="0.41666666666666669"/>
    <n v="1.92"/>
    <s v="**"/>
    <m/>
    <s v="A"/>
    <m/>
    <m/>
    <n v="415"/>
    <x v="389"/>
    <n v="27801"/>
    <m/>
    <m/>
    <m/>
    <m/>
    <m/>
    <m/>
    <m/>
    <m/>
    <m/>
    <m/>
    <m/>
    <m/>
    <m/>
    <m/>
    <x v="0"/>
  </r>
  <r>
    <n v="415"/>
    <n v="14"/>
    <s v="F"/>
    <n v="51081016341"/>
    <n v="510"/>
    <s v="SSG"/>
    <s v="State Street Global Advisors"/>
    <s v="State Street Global Equity Fund"/>
    <s v="SSGE"/>
    <m/>
    <n v="50656.265866666668"/>
    <m/>
    <m/>
    <n v="0.66666666666666663"/>
    <n v="10.210000000000001"/>
    <s v="****"/>
    <m/>
    <s v="A"/>
    <m/>
    <m/>
    <n v="415"/>
    <x v="389"/>
    <n v="47428"/>
    <m/>
    <m/>
    <m/>
    <m/>
    <m/>
    <m/>
    <m/>
    <m/>
    <m/>
    <m/>
    <m/>
    <m/>
    <m/>
    <m/>
    <x v="0"/>
  </r>
  <r>
    <n v="415"/>
    <n v="5"/>
    <s v="F"/>
    <n v="51081012572"/>
    <n v="510"/>
    <s v="FID"/>
    <s v="Fidelity Investments Inc."/>
    <s v="Fidelity Capital &amp; Income Fund (FAGIX)"/>
    <s v="FCIF"/>
    <m/>
    <n v="42563.78"/>
    <m/>
    <m/>
    <n v="4.5"/>
    <n v="4"/>
    <s v="***"/>
    <m/>
    <s v="A"/>
    <m/>
    <m/>
    <n v="415"/>
    <x v="389"/>
    <n v="36071"/>
    <m/>
    <m/>
    <m/>
    <m/>
    <m/>
    <m/>
    <m/>
    <m/>
    <m/>
    <m/>
    <m/>
    <m/>
    <m/>
    <m/>
    <x v="0"/>
  </r>
  <r>
    <n v="415"/>
    <n v="2"/>
    <s v="F"/>
    <n v="51081019257"/>
    <n v="510"/>
    <s v="VGF"/>
    <s v="Vanguard Group"/>
    <s v="Vanguard High Yield Corporate Fund Investor Shares (VWEHX)"/>
    <s v="VHYCFIS"/>
    <m/>
    <n v="67195.513049999994"/>
    <m/>
    <m/>
    <n v="3.25"/>
    <n v="5.74"/>
    <s v="*****"/>
    <m/>
    <s v="A"/>
    <m/>
    <m/>
    <n v="415"/>
    <x v="389"/>
    <n v="56631"/>
    <m/>
    <m/>
    <m/>
    <m/>
    <m/>
    <m/>
    <m/>
    <m/>
    <m/>
    <m/>
    <m/>
    <m/>
    <m/>
    <m/>
    <x v="0"/>
  </r>
  <r>
    <n v="416"/>
    <n v="8"/>
    <s v="F"/>
    <n v="51081013669"/>
    <n v="510"/>
    <s v="FID"/>
    <s v="Fidelity Investments Inc."/>
    <s v="Fidelity Capital &amp; Income Fund (FAGIX)"/>
    <s v="FCIF"/>
    <m/>
    <n v="56888.25"/>
    <m/>
    <m/>
    <n v="0.25"/>
    <n v="4"/>
    <s v="***"/>
    <m/>
    <s v="A"/>
    <m/>
    <m/>
    <n v="416"/>
    <x v="390"/>
    <n v="56325"/>
    <m/>
    <m/>
    <m/>
    <m/>
    <m/>
    <m/>
    <m/>
    <m/>
    <m/>
    <m/>
    <m/>
    <m/>
    <m/>
    <m/>
    <x v="14"/>
  </r>
  <r>
    <n v="416"/>
    <n v="8"/>
    <s v="F"/>
    <n v="51081019473"/>
    <n v="510"/>
    <s v="FID"/>
    <s v="Fidelity Investments Inc."/>
    <s v="Fidelity Capital &amp; Income Fund (FAGIX)"/>
    <s v="FCIF"/>
    <m/>
    <n v="39792.573333333334"/>
    <m/>
    <m/>
    <n v="3.5833333333333335"/>
    <n v="4"/>
    <s v="***"/>
    <m/>
    <s v="A"/>
    <m/>
    <m/>
    <n v="416"/>
    <x v="390"/>
    <n v="34804"/>
    <m/>
    <m/>
    <m/>
    <m/>
    <m/>
    <m/>
    <m/>
    <m/>
    <m/>
    <m/>
    <m/>
    <m/>
    <m/>
    <m/>
    <x v="14"/>
  </r>
  <r>
    <n v="417"/>
    <n v="3"/>
    <s v="F"/>
    <n v="51081013760"/>
    <n v="510"/>
    <s v="BRF"/>
    <s v="BlackRock Funds"/>
    <s v="BlackRock High Yield Bond Fund (BHYIX)"/>
    <s v="BRHYBF"/>
    <m/>
    <n v="82846.92"/>
    <m/>
    <m/>
    <n v="3.5"/>
    <n v="5.6"/>
    <s v="***"/>
    <m/>
    <s v="C"/>
    <m/>
    <m/>
    <n v="417"/>
    <x v="391"/>
    <n v="69270"/>
    <m/>
    <m/>
    <m/>
    <m/>
    <m/>
    <m/>
    <m/>
    <m/>
    <m/>
    <m/>
    <m/>
    <m/>
    <m/>
    <m/>
    <x v="8"/>
  </r>
  <r>
    <n v="417"/>
    <n v="2"/>
    <s v="F"/>
    <n v="51081014043"/>
    <n v="510"/>
    <s v="VGF"/>
    <s v="Vanguard Group"/>
    <s v="Vanguard High Yield Corporate Fund Investor Shares (VWEHX)"/>
    <s v="VHYCFIS"/>
    <m/>
    <n v="14594.1679"/>
    <m/>
    <m/>
    <n v="1.75"/>
    <n v="5.74"/>
    <s v="*****"/>
    <m/>
    <s v="C"/>
    <m/>
    <m/>
    <n v="417"/>
    <x v="391"/>
    <n v="13262"/>
    <m/>
    <m/>
    <m/>
    <m/>
    <m/>
    <m/>
    <m/>
    <m/>
    <m/>
    <m/>
    <m/>
    <m/>
    <m/>
    <m/>
    <x v="8"/>
  </r>
  <r>
    <n v="417"/>
    <n v="7"/>
    <s v="F"/>
    <n v="51081019997"/>
    <n v="510"/>
    <s v="PMC"/>
    <s v="PIMCO"/>
    <s v="PIMCO Global Multi-Asset A"/>
    <s v="PIMCOGMA"/>
    <m/>
    <n v="33244.864000000001"/>
    <m/>
    <m/>
    <n v="3.75"/>
    <n v="1.92"/>
    <s v="**"/>
    <m/>
    <s v="C"/>
    <m/>
    <m/>
    <n v="417"/>
    <x v="391"/>
    <n v="31012"/>
    <m/>
    <m/>
    <m/>
    <m/>
    <m/>
    <m/>
    <m/>
    <m/>
    <m/>
    <m/>
    <m/>
    <m/>
    <m/>
    <m/>
    <x v="8"/>
  </r>
  <r>
    <n v="417"/>
    <n v="12"/>
    <s v="F"/>
    <n v="51081011145"/>
    <n v="510"/>
    <s v="CHS"/>
    <s v="Charles Schwab"/>
    <s v="Schwab Small-Cap Equity Fund"/>
    <s v="SSCE"/>
    <m/>
    <n v="38173.481749999999"/>
    <m/>
    <m/>
    <n v="1.5833333333333333"/>
    <n v="-11.7"/>
    <s v="*"/>
    <m/>
    <s v="C"/>
    <m/>
    <m/>
    <n v="417"/>
    <x v="391"/>
    <n v="46853"/>
    <m/>
    <m/>
    <m/>
    <m/>
    <m/>
    <m/>
    <m/>
    <m/>
    <m/>
    <m/>
    <m/>
    <m/>
    <m/>
    <m/>
    <x v="8"/>
  </r>
  <r>
    <n v="418"/>
    <n v="4"/>
    <s v="F"/>
    <n v="51081018931"/>
    <n v="510"/>
    <s v="VGF"/>
    <s v="Vanguard Group"/>
    <s v="Vanguard High Yield Corporate Fund Investor Shares (VWEHX)"/>
    <s v="VHYCFIS"/>
    <m/>
    <n v="41726.777283333329"/>
    <m/>
    <m/>
    <n v="0.91666666666666663"/>
    <n v="5.74"/>
    <s v="*****"/>
    <m/>
    <s v="A"/>
    <m/>
    <m/>
    <n v="418"/>
    <x v="392"/>
    <n v="39641"/>
    <m/>
    <m/>
    <m/>
    <m/>
    <m/>
    <m/>
    <m/>
    <m/>
    <m/>
    <m/>
    <m/>
    <m/>
    <m/>
    <m/>
    <x v="9"/>
  </r>
  <r>
    <n v="418"/>
    <n v="14"/>
    <s v="F"/>
    <n v="51081017283"/>
    <n v="510"/>
    <s v="SSG"/>
    <s v="State Street Global Advisors"/>
    <s v="State Street Global Equity Fund"/>
    <s v="SSGE"/>
    <m/>
    <n v="117542.5785"/>
    <m/>
    <m/>
    <n v="5"/>
    <n v="10.210000000000001"/>
    <s v="****"/>
    <m/>
    <s v="A"/>
    <m/>
    <m/>
    <n v="418"/>
    <x v="392"/>
    <n v="77817"/>
    <m/>
    <m/>
    <m/>
    <m/>
    <m/>
    <m/>
    <m/>
    <m/>
    <m/>
    <m/>
    <m/>
    <m/>
    <m/>
    <m/>
    <x v="9"/>
  </r>
  <r>
    <n v="418"/>
    <n v="1"/>
    <s v="F"/>
    <n v="51081013294"/>
    <n v="510"/>
    <s v="BRF"/>
    <s v="BlackRock Funds"/>
    <s v="BlackRock High Yield Bond Fund (BHYIX)"/>
    <s v="BRHYBF"/>
    <m/>
    <n v="91126.91333333333"/>
    <m/>
    <m/>
    <n v="2.5833333333333335"/>
    <n v="5.6"/>
    <s v="***"/>
    <m/>
    <s v="A"/>
    <m/>
    <m/>
    <n v="418"/>
    <x v="392"/>
    <n v="79610"/>
    <m/>
    <m/>
    <m/>
    <m/>
    <m/>
    <m/>
    <m/>
    <m/>
    <m/>
    <m/>
    <m/>
    <m/>
    <m/>
    <m/>
    <x v="9"/>
  </r>
  <r>
    <n v="419"/>
    <n v="7"/>
    <s v="F"/>
    <n v="51081010833"/>
    <n v="510"/>
    <s v="PMC"/>
    <s v="PIMCO"/>
    <s v="PIMCO Global Multi-Asset A"/>
    <s v="PIMCOGMA"/>
    <m/>
    <n v="22208.342400000001"/>
    <m/>
    <m/>
    <n v="1.3333333333333333"/>
    <n v="1.92"/>
    <s v="**"/>
    <m/>
    <s v="A"/>
    <m/>
    <m/>
    <n v="419"/>
    <x v="393"/>
    <n v="21654"/>
    <m/>
    <m/>
    <m/>
    <m/>
    <m/>
    <m/>
    <m/>
    <m/>
    <m/>
    <m/>
    <m/>
    <m/>
    <m/>
    <m/>
    <x v="1"/>
  </r>
  <r>
    <n v="420"/>
    <n v="14"/>
    <s v="F"/>
    <n v="51081013113"/>
    <n v="510"/>
    <s v="SSG"/>
    <s v="State Street Global Advisors"/>
    <s v="State Street Global Equity Fund"/>
    <s v="SSGE"/>
    <m/>
    <n v="13528.020666666667"/>
    <m/>
    <m/>
    <n v="0.41666666666666669"/>
    <n v="10.210000000000001"/>
    <s v="****"/>
    <m/>
    <s v="A"/>
    <m/>
    <m/>
    <n v="420"/>
    <x v="394"/>
    <n v="12976"/>
    <m/>
    <m/>
    <m/>
    <m/>
    <m/>
    <m/>
    <m/>
    <m/>
    <m/>
    <m/>
    <m/>
    <m/>
    <m/>
    <m/>
    <x v="10"/>
  </r>
  <r>
    <n v="420"/>
    <n v="6"/>
    <s v="F"/>
    <n v="51081019756"/>
    <n v="510"/>
    <s v="JPM"/>
    <s v="JP Morgan"/>
    <s v="JPMorgan Core Bond Fund"/>
    <s v="JPMCB"/>
    <m/>
    <n v="7958.6408499999998"/>
    <m/>
    <m/>
    <n v="1.75"/>
    <n v="7.77"/>
    <s v="****"/>
    <m/>
    <s v="A"/>
    <m/>
    <m/>
    <n v="420"/>
    <x v="394"/>
    <n v="7006"/>
    <m/>
    <m/>
    <m/>
    <m/>
    <m/>
    <m/>
    <m/>
    <m/>
    <m/>
    <m/>
    <m/>
    <m/>
    <m/>
    <m/>
    <x v="10"/>
  </r>
  <r>
    <n v="420"/>
    <n v="15"/>
    <s v="F"/>
    <n v="51081019239"/>
    <n v="510"/>
    <s v="SSG"/>
    <s v="State Street Global Advisors"/>
    <s v="State Street Global Equity Fund"/>
    <s v="SSGE"/>
    <m/>
    <n v="24671.111666666668"/>
    <m/>
    <m/>
    <n v="4.166666666666667"/>
    <n v="10.210000000000001"/>
    <s v="****"/>
    <m/>
    <s v="A"/>
    <m/>
    <m/>
    <n v="420"/>
    <x v="394"/>
    <n v="17308"/>
    <m/>
    <m/>
    <m/>
    <m/>
    <m/>
    <m/>
    <m/>
    <m/>
    <m/>
    <m/>
    <m/>
    <m/>
    <m/>
    <m/>
    <x v="10"/>
  </r>
  <r>
    <n v="421"/>
    <n v="9"/>
    <s v="F"/>
    <n v="51081013559"/>
    <n v="510"/>
    <s v="JPM"/>
    <s v="JP Morgan"/>
    <s v="JPMorgan Core Bond Fund"/>
    <s v="JPMCB"/>
    <m/>
    <n v="21952.457549999999"/>
    <m/>
    <m/>
    <n v="2.4166666666666665"/>
    <n v="7.77"/>
    <s v="****"/>
    <m/>
    <s v="A"/>
    <m/>
    <m/>
    <n v="421"/>
    <x v="395"/>
    <n v="18482"/>
    <m/>
    <m/>
    <m/>
    <m/>
    <m/>
    <m/>
    <m/>
    <m/>
    <m/>
    <m/>
    <m/>
    <m/>
    <m/>
    <m/>
    <x v="12"/>
  </r>
  <r>
    <n v="421"/>
    <n v="15"/>
    <s v="F"/>
    <n v="51081019192"/>
    <n v="510"/>
    <s v="SSG"/>
    <s v="State Street Global Advisors"/>
    <s v="State Street Global Equity Fund"/>
    <s v="SSGE"/>
    <m/>
    <n v="9917.09"/>
    <m/>
    <m/>
    <n v="1.5"/>
    <n v="10.210000000000001"/>
    <s v="****"/>
    <m/>
    <s v="A"/>
    <m/>
    <m/>
    <n v="421"/>
    <x v="395"/>
    <n v="8600"/>
    <m/>
    <m/>
    <m/>
    <m/>
    <m/>
    <m/>
    <m/>
    <m/>
    <m/>
    <m/>
    <m/>
    <m/>
    <m/>
    <m/>
    <x v="12"/>
  </r>
  <r>
    <n v="421"/>
    <n v="11"/>
    <s v="F"/>
    <n v="51081016991"/>
    <n v="510"/>
    <s v="PMC"/>
    <s v="PIMCO"/>
    <s v="PIMCO Global Multi-Asset A"/>
    <s v="PIMCOGMA"/>
    <m/>
    <n v="82374.895999999993"/>
    <m/>
    <m/>
    <n v="2.5"/>
    <n v="1.92"/>
    <s v="**"/>
    <m/>
    <s v="A"/>
    <m/>
    <m/>
    <n v="421"/>
    <x v="395"/>
    <n v="78602"/>
    <m/>
    <m/>
    <m/>
    <m/>
    <m/>
    <m/>
    <m/>
    <m/>
    <m/>
    <m/>
    <m/>
    <m/>
    <m/>
    <m/>
    <x v="12"/>
  </r>
  <r>
    <n v="421"/>
    <n v="4"/>
    <s v="F"/>
    <n v="51081011762"/>
    <n v="510"/>
    <s v="VGF"/>
    <s v="Vanguard Group"/>
    <s v="Vanguard High Yield Corporate Fund Investor Shares (VWEHX)"/>
    <s v="VHYCFIS"/>
    <m/>
    <n v="78045.326249999998"/>
    <m/>
    <m/>
    <n v="3.25"/>
    <n v="5.74"/>
    <s v="*****"/>
    <m/>
    <s v="A"/>
    <m/>
    <m/>
    <n v="421"/>
    <x v="395"/>
    <n v="65775"/>
    <m/>
    <m/>
    <m/>
    <m/>
    <m/>
    <m/>
    <m/>
    <m/>
    <m/>
    <m/>
    <m/>
    <m/>
    <m/>
    <m/>
    <x v="12"/>
  </r>
  <r>
    <n v="422"/>
    <n v="7"/>
    <s v="F"/>
    <n v="51081017569"/>
    <n v="510"/>
    <s v="PMC"/>
    <s v="PIMCO"/>
    <s v="PIMCO Global Multi-Asset A"/>
    <s v="PIMCOGMA"/>
    <m/>
    <n v="83939.334399999992"/>
    <m/>
    <m/>
    <n v="4.333333333333333"/>
    <n v="1.92"/>
    <s v="**"/>
    <m/>
    <s v="A"/>
    <m/>
    <m/>
    <n v="422"/>
    <x v="396"/>
    <n v="77492"/>
    <m/>
    <m/>
    <m/>
    <m/>
    <m/>
    <m/>
    <m/>
    <m/>
    <m/>
    <m/>
    <m/>
    <m/>
    <m/>
    <m/>
    <x v="5"/>
  </r>
  <r>
    <n v="422"/>
    <n v="10"/>
    <s v="F"/>
    <n v="51081012427"/>
    <n v="510"/>
    <s v="PMC"/>
    <s v="PIMCO"/>
    <s v="PIMCO Global Multi-Asset A"/>
    <s v="PIMCOGMA"/>
    <m/>
    <n v="16135.6"/>
    <m/>
    <m/>
    <n v="2.0833333333333335"/>
    <n v="1.92"/>
    <s v="**"/>
    <m/>
    <s v="A"/>
    <m/>
    <m/>
    <n v="422"/>
    <x v="396"/>
    <n v="15515"/>
    <m/>
    <m/>
    <m/>
    <m/>
    <m/>
    <m/>
    <m/>
    <m/>
    <m/>
    <m/>
    <m/>
    <m/>
    <m/>
    <m/>
    <x v="5"/>
  </r>
  <r>
    <n v="423"/>
    <n v="2"/>
    <s v="F"/>
    <n v="51081010099"/>
    <n v="510"/>
    <s v="VGF"/>
    <s v="Vanguard Group"/>
    <s v="Vanguard High Yield Corporate Fund Investor Shares (VWEHX)"/>
    <s v="VHYCFIS"/>
    <m/>
    <n v="42799.9427"/>
    <m/>
    <m/>
    <n v="1.5"/>
    <n v="5.74"/>
    <s v="*****"/>
    <m/>
    <s v="A"/>
    <m/>
    <m/>
    <n v="423"/>
    <x v="397"/>
    <n v="39407"/>
    <m/>
    <m/>
    <m/>
    <m/>
    <m/>
    <m/>
    <m/>
    <m/>
    <m/>
    <m/>
    <m/>
    <m/>
    <m/>
    <m/>
    <x v="14"/>
  </r>
  <r>
    <n v="423"/>
    <n v="3"/>
    <s v="F"/>
    <n v="51081013327"/>
    <n v="510"/>
    <s v="BRF"/>
    <s v="BlackRock Funds"/>
    <s v="BlackRock High Yield Bond Fund (BHYIX)"/>
    <s v="BRHYBF"/>
    <m/>
    <n v="2767.3599999999997"/>
    <m/>
    <m/>
    <n v="5"/>
    <n v="5.6"/>
    <s v="***"/>
    <m/>
    <s v="A"/>
    <m/>
    <m/>
    <n v="423"/>
    <x v="397"/>
    <n v="2162"/>
    <m/>
    <m/>
    <m/>
    <m/>
    <m/>
    <m/>
    <m/>
    <m/>
    <m/>
    <m/>
    <m/>
    <m/>
    <m/>
    <m/>
    <x v="14"/>
  </r>
  <r>
    <n v="423"/>
    <n v="3"/>
    <s v="F"/>
    <n v="51081017472"/>
    <n v="510"/>
    <s v="BRF"/>
    <s v="BlackRock Funds"/>
    <s v="BlackRock High Yield Bond Fund (BHYIX)"/>
    <s v="BRHYBF"/>
    <m/>
    <n v="44560.218000000001"/>
    <m/>
    <m/>
    <n v="3.25"/>
    <n v="5.6"/>
    <s v="***"/>
    <m/>
    <s v="A"/>
    <m/>
    <m/>
    <n v="423"/>
    <x v="397"/>
    <n v="37699"/>
    <m/>
    <m/>
    <m/>
    <m/>
    <m/>
    <m/>
    <m/>
    <m/>
    <m/>
    <m/>
    <m/>
    <m/>
    <m/>
    <m/>
    <x v="14"/>
  </r>
  <r>
    <n v="424"/>
    <n v="14"/>
    <s v="F"/>
    <n v="51081012505"/>
    <n v="510"/>
    <s v="SSG"/>
    <s v="State Street Global Advisors"/>
    <s v="State Street Global Equity Fund"/>
    <s v="SSGE"/>
    <m/>
    <n v="56083.150750000001"/>
    <m/>
    <m/>
    <n v="3.25"/>
    <n v="10.210000000000001"/>
    <s v="****"/>
    <m/>
    <s v="A"/>
    <m/>
    <m/>
    <n v="424"/>
    <x v="398"/>
    <n v="42110"/>
    <m/>
    <m/>
    <m/>
    <m/>
    <m/>
    <m/>
    <m/>
    <m/>
    <m/>
    <m/>
    <m/>
    <m/>
    <m/>
    <m/>
    <x v="2"/>
  </r>
  <r>
    <n v="424"/>
    <n v="1"/>
    <s v="F"/>
    <n v="51081018889"/>
    <n v="510"/>
    <s v="BRF"/>
    <s v="BlackRock Funds"/>
    <s v="BlackRock High Yield Bond Fund (BHYIX)"/>
    <s v="BRHYBF"/>
    <m/>
    <n v="75030.732000000004"/>
    <m/>
    <m/>
    <n v="1.75"/>
    <n v="5.6"/>
    <s v="***"/>
    <m/>
    <s v="A"/>
    <m/>
    <m/>
    <n v="424"/>
    <x v="398"/>
    <n v="68334"/>
    <m/>
    <m/>
    <m/>
    <m/>
    <m/>
    <m/>
    <m/>
    <m/>
    <m/>
    <m/>
    <m/>
    <m/>
    <m/>
    <m/>
    <x v="2"/>
  </r>
  <r>
    <n v="424"/>
    <n v="16"/>
    <s v="F"/>
    <n v="51081017279"/>
    <n v="510"/>
    <s v="AMF"/>
    <s v="American Funds"/>
    <s v="American Funds Tax-Advtg Gr &amp; Inc"/>
    <s v="AFTAG"/>
    <m/>
    <n v="46652.60585"/>
    <m/>
    <m/>
    <n v="4.5"/>
    <n v="3.61"/>
    <s v="**"/>
    <m/>
    <s v="A"/>
    <m/>
    <m/>
    <n v="424"/>
    <x v="398"/>
    <n v="40133"/>
    <m/>
    <m/>
    <m/>
    <m/>
    <m/>
    <m/>
    <m/>
    <m/>
    <m/>
    <m/>
    <m/>
    <m/>
    <m/>
    <m/>
    <x v="2"/>
  </r>
  <r>
    <n v="424"/>
    <n v="11"/>
    <s v="F"/>
    <n v="51081011910"/>
    <n v="510"/>
    <s v="PMC"/>
    <s v="PIMCO"/>
    <s v="PIMCO Global Multi-Asset A"/>
    <s v="PIMCOGMA"/>
    <m/>
    <n v="64297.849600000001"/>
    <m/>
    <m/>
    <n v="3"/>
    <n v="1.92"/>
    <s v="**"/>
    <m/>
    <s v="A"/>
    <m/>
    <m/>
    <n v="424"/>
    <x v="398"/>
    <n v="60796"/>
    <m/>
    <m/>
    <m/>
    <m/>
    <m/>
    <m/>
    <m/>
    <m/>
    <m/>
    <m/>
    <m/>
    <m/>
    <m/>
    <m/>
    <x v="2"/>
  </r>
  <r>
    <n v="424"/>
    <n v="12"/>
    <s v="F"/>
    <n v="51081014096"/>
    <n v="510"/>
    <s v="CHS"/>
    <s v="Charles Schwab"/>
    <s v="Schwab Small-Cap Equity Fund"/>
    <s v="SSCE"/>
    <m/>
    <n v="3166.1760000000004"/>
    <m/>
    <m/>
    <n v="2.6666666666666665"/>
    <n v="-11.7"/>
    <s v="*"/>
    <m/>
    <s v="A"/>
    <m/>
    <m/>
    <n v="424"/>
    <x v="398"/>
    <n v="4602"/>
    <m/>
    <m/>
    <m/>
    <m/>
    <m/>
    <m/>
    <m/>
    <m/>
    <m/>
    <m/>
    <m/>
    <m/>
    <m/>
    <m/>
    <x v="2"/>
  </r>
  <r>
    <n v="424"/>
    <n v="5"/>
    <s v="F"/>
    <n v="51081010646"/>
    <n v="510"/>
    <s v="FID"/>
    <s v="Fidelity Investments Inc."/>
    <s v="Fidelity Capital &amp; Income Fund (FAGIX)"/>
    <s v="FCIF"/>
    <m/>
    <n v="72199.679999999993"/>
    <m/>
    <m/>
    <n v="0.5"/>
    <n v="4"/>
    <s v="***"/>
    <m/>
    <s v="A"/>
    <m/>
    <m/>
    <n v="424"/>
    <x v="398"/>
    <n v="70784"/>
    <m/>
    <m/>
    <m/>
    <m/>
    <m/>
    <m/>
    <m/>
    <m/>
    <m/>
    <m/>
    <m/>
    <m/>
    <m/>
    <m/>
    <x v="2"/>
  </r>
  <r>
    <n v="424"/>
    <n v="11"/>
    <s v="F"/>
    <n v="51081019651"/>
    <n v="510"/>
    <s v="PMC"/>
    <s v="PIMCO"/>
    <s v="PIMCO Global Multi-Asset A"/>
    <s v="PIMCOGMA"/>
    <m/>
    <n v="28911.903999999999"/>
    <m/>
    <m/>
    <n v="4.083333333333333"/>
    <n v="1.92"/>
    <s v="**"/>
    <m/>
    <s v="A"/>
    <m/>
    <m/>
    <n v="424"/>
    <x v="398"/>
    <n v="26810"/>
    <m/>
    <m/>
    <m/>
    <m/>
    <m/>
    <m/>
    <m/>
    <m/>
    <m/>
    <m/>
    <m/>
    <m/>
    <m/>
    <m/>
    <x v="2"/>
  </r>
  <r>
    <n v="425"/>
    <n v="6"/>
    <s v="F"/>
    <n v="51081017010"/>
    <n v="510"/>
    <s v="JPM"/>
    <s v="JP Morgan"/>
    <s v="JPMorgan Core Bond Fund"/>
    <s v="JPMCB"/>
    <m/>
    <n v="57804.421499999997"/>
    <m/>
    <m/>
    <n v="1.6666666666666667"/>
    <n v="7.77"/>
    <s v="****"/>
    <m/>
    <s v="A"/>
    <m/>
    <m/>
    <n v="425"/>
    <x v="399"/>
    <n v="51177"/>
    <m/>
    <m/>
    <m/>
    <m/>
    <m/>
    <m/>
    <m/>
    <m/>
    <m/>
    <m/>
    <m/>
    <m/>
    <m/>
    <m/>
    <x v="15"/>
  </r>
  <r>
    <n v="425"/>
    <n v="7"/>
    <s v="F"/>
    <n v="51081016658"/>
    <n v="510"/>
    <s v="PMC"/>
    <s v="PIMCO"/>
    <s v="PIMCO Global Multi-Asset A"/>
    <s v="PIMCOGMA"/>
    <m/>
    <n v="20636.3904"/>
    <m/>
    <m/>
    <n v="3.5833333333333335"/>
    <n v="1.92"/>
    <s v="**"/>
    <m/>
    <s v="A"/>
    <m/>
    <m/>
    <n v="425"/>
    <x v="399"/>
    <n v="19308"/>
    <m/>
    <m/>
    <m/>
    <m/>
    <m/>
    <m/>
    <m/>
    <m/>
    <m/>
    <m/>
    <m/>
    <m/>
    <m/>
    <m/>
    <x v="15"/>
  </r>
  <r>
    <n v="425"/>
    <n v="14"/>
    <s v="F"/>
    <n v="51081016126"/>
    <n v="510"/>
    <s v="SSG"/>
    <s v="State Street Global Advisors"/>
    <s v="State Street Global Equity Fund"/>
    <s v="SSGE"/>
    <m/>
    <n v="111879.82346666667"/>
    <m/>
    <m/>
    <n v="4.833333333333333"/>
    <n v="10.210000000000001"/>
    <s v="****"/>
    <m/>
    <s v="A"/>
    <m/>
    <m/>
    <n v="425"/>
    <x v="399"/>
    <n v="74912"/>
    <m/>
    <m/>
    <m/>
    <m/>
    <m/>
    <m/>
    <m/>
    <m/>
    <m/>
    <m/>
    <m/>
    <m/>
    <m/>
    <m/>
    <x v="15"/>
  </r>
  <r>
    <n v="426"/>
    <n v="9"/>
    <s v="F"/>
    <n v="51081017880"/>
    <n v="510"/>
    <s v="JPM"/>
    <s v="JP Morgan"/>
    <s v="JPMorgan Core Bond Fund"/>
    <s v="JPMCB"/>
    <m/>
    <n v="61649.940699999999"/>
    <m/>
    <m/>
    <n v="4.333333333333333"/>
    <n v="7.77"/>
    <s v="****"/>
    <m/>
    <s v="D"/>
    <m/>
    <m/>
    <n v="426"/>
    <x v="400"/>
    <n v="46121"/>
    <m/>
    <m/>
    <m/>
    <m/>
    <m/>
    <m/>
    <m/>
    <m/>
    <m/>
    <m/>
    <m/>
    <m/>
    <m/>
    <m/>
    <x v="8"/>
  </r>
  <r>
    <n v="426"/>
    <n v="7"/>
    <s v="F"/>
    <n v="51081017206"/>
    <n v="510"/>
    <s v="PMC"/>
    <s v="PIMCO"/>
    <s v="PIMCO Global Multi-Asset A"/>
    <s v="PIMCOGMA"/>
    <m/>
    <n v="4870.2367999999997"/>
    <m/>
    <m/>
    <n v="1.0833333333333333"/>
    <n v="1.92"/>
    <s v="**"/>
    <m/>
    <s v="D"/>
    <m/>
    <m/>
    <n v="426"/>
    <x v="400"/>
    <n v="4771"/>
    <m/>
    <m/>
    <m/>
    <m/>
    <m/>
    <m/>
    <m/>
    <m/>
    <m/>
    <m/>
    <m/>
    <m/>
    <m/>
    <m/>
    <x v="8"/>
  </r>
  <r>
    <n v="426"/>
    <n v="9"/>
    <s v="F"/>
    <n v="51081013016"/>
    <n v="510"/>
    <s v="JPM"/>
    <s v="JP Morgan"/>
    <s v="JPMorgan Core Bond Fund"/>
    <s v="JPMCB"/>
    <m/>
    <n v="61744.5334"/>
    <m/>
    <m/>
    <n v="0.25"/>
    <n v="7.77"/>
    <s v="****"/>
    <m/>
    <s v="D"/>
    <m/>
    <m/>
    <n v="426"/>
    <x v="400"/>
    <n v="60568"/>
    <m/>
    <m/>
    <m/>
    <m/>
    <m/>
    <m/>
    <m/>
    <m/>
    <m/>
    <m/>
    <m/>
    <m/>
    <m/>
    <m/>
    <x v="8"/>
  </r>
  <r>
    <n v="426"/>
    <n v="10"/>
    <s v="F"/>
    <n v="51081018677"/>
    <n v="510"/>
    <s v="PMC"/>
    <s v="PIMCO"/>
    <s v="PIMCO Global Multi-Asset A"/>
    <s v="PIMCOGMA"/>
    <m/>
    <n v="31316.307199999999"/>
    <m/>
    <m/>
    <n v="3.0833333333333335"/>
    <n v="1.92"/>
    <s v="**"/>
    <m/>
    <s v="D"/>
    <m/>
    <m/>
    <n v="426"/>
    <x v="400"/>
    <n v="29566"/>
    <m/>
    <m/>
    <m/>
    <m/>
    <m/>
    <m/>
    <m/>
    <m/>
    <m/>
    <m/>
    <m/>
    <m/>
    <m/>
    <m/>
    <x v="8"/>
  </r>
  <r>
    <n v="428"/>
    <n v="16"/>
    <s v="F"/>
    <n v="51081012176"/>
    <n v="510"/>
    <s v="AMF"/>
    <s v="American Funds"/>
    <s v="American Funds Tax-Advtg Gr &amp; Inc"/>
    <s v="AFTAG"/>
    <m/>
    <n v="21611.23"/>
    <m/>
    <m/>
    <n v="3.3333333333333335"/>
    <n v="3.61"/>
    <s v="**"/>
    <m/>
    <s v="A"/>
    <m/>
    <m/>
    <n v="428"/>
    <x v="401"/>
    <n v="19290"/>
    <m/>
    <m/>
    <m/>
    <m/>
    <m/>
    <m/>
    <m/>
    <m/>
    <m/>
    <m/>
    <m/>
    <m/>
    <m/>
    <m/>
    <x v="11"/>
  </r>
  <r>
    <n v="428"/>
    <n v="10"/>
    <s v="F"/>
    <n v="51081017538"/>
    <n v="510"/>
    <s v="PMC"/>
    <s v="PIMCO"/>
    <s v="PIMCO Global Multi-Asset A"/>
    <s v="PIMCOGMA"/>
    <m/>
    <n v="30463.32"/>
    <m/>
    <m/>
    <n v="5"/>
    <n v="1.92"/>
    <s v="**"/>
    <m/>
    <s v="A"/>
    <m/>
    <m/>
    <n v="428"/>
    <x v="401"/>
    <n v="27795"/>
    <m/>
    <m/>
    <m/>
    <m/>
    <m/>
    <m/>
    <m/>
    <m/>
    <m/>
    <m/>
    <m/>
    <m/>
    <m/>
    <m/>
    <x v="11"/>
  </r>
  <r>
    <n v="429"/>
    <n v="11"/>
    <s v="F"/>
    <n v="51081011528"/>
    <n v="510"/>
    <s v="PMC"/>
    <s v="PIMCO"/>
    <s v="PIMCO Global Multi-Asset A"/>
    <s v="PIMCOGMA"/>
    <m/>
    <n v="66450.796799999996"/>
    <m/>
    <m/>
    <n v="2.25"/>
    <n v="1.92"/>
    <s v="**"/>
    <m/>
    <s v="A"/>
    <m/>
    <m/>
    <n v="429"/>
    <x v="402"/>
    <n v="63699"/>
    <m/>
    <m/>
    <m/>
    <m/>
    <m/>
    <m/>
    <m/>
    <m/>
    <m/>
    <m/>
    <m/>
    <m/>
    <m/>
    <m/>
    <x v="3"/>
  </r>
  <r>
    <n v="429"/>
    <n v="8"/>
    <s v="F"/>
    <n v="51081011798"/>
    <n v="510"/>
    <s v="FID"/>
    <s v="Fidelity Investments Inc."/>
    <s v="Fidelity Capital &amp; Income Fund (FAGIX)"/>
    <s v="FCIF"/>
    <m/>
    <n v="74078.716666666674"/>
    <m/>
    <m/>
    <n v="3.9166666666666665"/>
    <n v="4"/>
    <s v="***"/>
    <m/>
    <s v="A"/>
    <m/>
    <m/>
    <n v="429"/>
    <x v="402"/>
    <n v="64045"/>
    <m/>
    <m/>
    <m/>
    <m/>
    <m/>
    <m/>
    <m/>
    <m/>
    <m/>
    <m/>
    <m/>
    <m/>
    <m/>
    <m/>
    <x v="3"/>
  </r>
  <r>
    <n v="430"/>
    <n v="14"/>
    <s v="F"/>
    <n v="51081015788"/>
    <n v="510"/>
    <s v="SSG"/>
    <s v="State Street Global Advisors"/>
    <s v="State Street Global Equity Fund"/>
    <s v="SSGE"/>
    <m/>
    <n v="89413.622400000007"/>
    <m/>
    <m/>
    <n v="3"/>
    <n v="10.210000000000001"/>
    <s v="****"/>
    <m/>
    <s v="A"/>
    <m/>
    <m/>
    <n v="430"/>
    <x v="403"/>
    <n v="68448"/>
    <m/>
    <m/>
    <m/>
    <m/>
    <m/>
    <m/>
    <m/>
    <m/>
    <m/>
    <m/>
    <m/>
    <m/>
    <m/>
    <m/>
    <x v="13"/>
  </r>
  <r>
    <n v="430"/>
    <n v="11"/>
    <s v="F"/>
    <n v="51081014623"/>
    <n v="510"/>
    <s v="PMC"/>
    <s v="PIMCO"/>
    <s v="PIMCO Global Multi-Asset A"/>
    <s v="PIMCOGMA"/>
    <m/>
    <n v="37670.587200000002"/>
    <m/>
    <m/>
    <n v="3.6666666666666665"/>
    <n v="1.92"/>
    <s v="**"/>
    <m/>
    <s v="A"/>
    <m/>
    <m/>
    <n v="430"/>
    <x v="403"/>
    <n v="35193"/>
    <m/>
    <m/>
    <m/>
    <m/>
    <m/>
    <m/>
    <m/>
    <m/>
    <m/>
    <m/>
    <m/>
    <m/>
    <m/>
    <m/>
    <x v="13"/>
  </r>
  <r>
    <n v="430"/>
    <n v="4"/>
    <s v="F"/>
    <n v="51081017799"/>
    <n v="510"/>
    <s v="VGF"/>
    <s v="Vanguard Group"/>
    <s v="Vanguard High Yield Corporate Fund Investor Shares (VWEHX)"/>
    <s v="VHYCFIS"/>
    <m/>
    <n v="43916.7045"/>
    <m/>
    <m/>
    <n v="3.75"/>
    <n v="5.74"/>
    <s v="*****"/>
    <m/>
    <s v="A"/>
    <m/>
    <m/>
    <n v="430"/>
    <x v="403"/>
    <n v="36138"/>
    <m/>
    <m/>
    <m/>
    <m/>
    <m/>
    <m/>
    <m/>
    <m/>
    <m/>
    <m/>
    <m/>
    <m/>
    <m/>
    <m/>
    <x v="13"/>
  </r>
  <r>
    <n v="430"/>
    <n v="12"/>
    <s v="F"/>
    <n v="51081018058"/>
    <n v="510"/>
    <s v="CHS"/>
    <s v="Charles Schwab"/>
    <s v="Schwab Small-Cap Equity Fund"/>
    <s v="SSCE"/>
    <m/>
    <n v="26227.830750000001"/>
    <m/>
    <m/>
    <n v="0.58333333333333337"/>
    <n v="-11.7"/>
    <s v="*"/>
    <m/>
    <s v="A"/>
    <m/>
    <m/>
    <n v="430"/>
    <x v="403"/>
    <n v="28149"/>
    <m/>
    <m/>
    <m/>
    <m/>
    <m/>
    <m/>
    <m/>
    <m/>
    <m/>
    <m/>
    <m/>
    <m/>
    <m/>
    <m/>
    <x v="13"/>
  </r>
  <r>
    <n v="430"/>
    <n v="5"/>
    <s v="F"/>
    <n v="51081018746"/>
    <n v="510"/>
    <s v="FID"/>
    <s v="Fidelity Investments Inc."/>
    <s v="Fidelity Capital &amp; Income Fund (FAGIX)"/>
    <s v="FCIF"/>
    <m/>
    <n v="45749.78"/>
    <m/>
    <m/>
    <n v="4.5"/>
    <n v="4"/>
    <s v="***"/>
    <m/>
    <s v="A"/>
    <m/>
    <m/>
    <n v="430"/>
    <x v="403"/>
    <n v="38771"/>
    <m/>
    <m/>
    <m/>
    <m/>
    <m/>
    <m/>
    <m/>
    <m/>
    <m/>
    <m/>
    <m/>
    <m/>
    <m/>
    <m/>
    <x v="13"/>
  </r>
  <r>
    <n v="431"/>
    <n v="14"/>
    <s v="F"/>
    <n v="51081017587"/>
    <n v="510"/>
    <s v="SSG"/>
    <s v="State Street Global Advisors"/>
    <s v="State Street Global Equity Fund"/>
    <s v="SSGE"/>
    <m/>
    <n v="47754.822375000003"/>
    <m/>
    <m/>
    <n v="3.75"/>
    <n v="10.210000000000001"/>
    <s v="****"/>
    <m/>
    <s v="A"/>
    <m/>
    <m/>
    <n v="431"/>
    <x v="404"/>
    <n v="34533"/>
    <m/>
    <m/>
    <m/>
    <m/>
    <m/>
    <m/>
    <m/>
    <m/>
    <m/>
    <m/>
    <m/>
    <m/>
    <m/>
    <m/>
    <x v="1"/>
  </r>
  <r>
    <n v="431"/>
    <n v="9"/>
    <s v="F"/>
    <n v="51081018951"/>
    <n v="510"/>
    <s v="JPM"/>
    <s v="JP Morgan"/>
    <s v="JPMorgan Core Bond Fund"/>
    <s v="JPMCB"/>
    <m/>
    <n v="61171.636200000001"/>
    <m/>
    <m/>
    <n v="0.66666666666666663"/>
    <n v="7.77"/>
    <s v="****"/>
    <m/>
    <s v="A"/>
    <m/>
    <m/>
    <n v="431"/>
    <x v="404"/>
    <n v="58159"/>
    <m/>
    <m/>
    <m/>
    <m/>
    <m/>
    <m/>
    <m/>
    <m/>
    <m/>
    <m/>
    <m/>
    <m/>
    <m/>
    <m/>
    <x v="1"/>
  </r>
  <r>
    <n v="433"/>
    <n v="14"/>
    <s v="F"/>
    <n v="51081014616"/>
    <n v="510"/>
    <s v="SSG"/>
    <s v="State Street Global Advisors"/>
    <s v="State Street Global Equity Fund"/>
    <s v="SSGE"/>
    <m/>
    <n v="9898.2351999999992"/>
    <m/>
    <m/>
    <n v="4"/>
    <n v="10.210000000000001"/>
    <s v="****"/>
    <m/>
    <s v="A"/>
    <m/>
    <m/>
    <n v="433"/>
    <x v="405"/>
    <n v="7028"/>
    <m/>
    <m/>
    <m/>
    <m/>
    <m/>
    <m/>
    <m/>
    <m/>
    <m/>
    <m/>
    <m/>
    <m/>
    <m/>
    <m/>
    <x v="5"/>
  </r>
  <r>
    <n v="433"/>
    <n v="11"/>
    <s v="F"/>
    <n v="51081010139"/>
    <n v="510"/>
    <s v="PMC"/>
    <s v="PIMCO"/>
    <s v="PIMCO Global Multi-Asset A"/>
    <s v="PIMCOGMA"/>
    <m/>
    <n v="74011.756800000003"/>
    <m/>
    <m/>
    <n v="0.5"/>
    <n v="1.92"/>
    <s v="**"/>
    <m/>
    <s v="A"/>
    <m/>
    <m/>
    <n v="433"/>
    <x v="405"/>
    <n v="73308"/>
    <m/>
    <m/>
    <m/>
    <m/>
    <m/>
    <m/>
    <m/>
    <m/>
    <m/>
    <m/>
    <m/>
    <m/>
    <m/>
    <m/>
    <x v="5"/>
  </r>
  <r>
    <n v="433"/>
    <n v="11"/>
    <s v="F"/>
    <n v="51081014165"/>
    <n v="510"/>
    <s v="PMC"/>
    <s v="PIMCO"/>
    <s v="PIMCO Global Multi-Asset A"/>
    <s v="PIMCOGMA"/>
    <m/>
    <n v="57630.774400000002"/>
    <m/>
    <m/>
    <n v="4.083333333333333"/>
    <n v="1.92"/>
    <s v="**"/>
    <m/>
    <s v="A"/>
    <m/>
    <m/>
    <n v="433"/>
    <x v="405"/>
    <n v="53441"/>
    <m/>
    <m/>
    <m/>
    <m/>
    <m/>
    <m/>
    <m/>
    <m/>
    <m/>
    <m/>
    <m/>
    <m/>
    <m/>
    <m/>
    <x v="5"/>
  </r>
  <r>
    <n v="433"/>
    <n v="2"/>
    <s v="F"/>
    <n v="51081019613"/>
    <n v="510"/>
    <s v="VGF"/>
    <s v="Vanguard Group"/>
    <s v="Vanguard High Yield Corporate Fund Investor Shares (VWEHX)"/>
    <s v="VHYCFIS"/>
    <m/>
    <n v="79254.689916666655"/>
    <m/>
    <m/>
    <n v="4.583333333333333"/>
    <n v="5.74"/>
    <s v="*****"/>
    <m/>
    <s v="A"/>
    <m/>
    <m/>
    <n v="433"/>
    <x v="405"/>
    <n v="62747"/>
    <m/>
    <m/>
    <m/>
    <m/>
    <m/>
    <m/>
    <m/>
    <m/>
    <m/>
    <m/>
    <m/>
    <m/>
    <m/>
    <m/>
    <x v="5"/>
  </r>
  <r>
    <n v="434"/>
    <n v="7"/>
    <s v="F"/>
    <n v="51081010406"/>
    <n v="510"/>
    <s v="PMC"/>
    <s v="PIMCO"/>
    <s v="PIMCO Global Multi-Asset A"/>
    <s v="PIMCOGMA"/>
    <m/>
    <n v="15823.374400000001"/>
    <m/>
    <m/>
    <n v="3.5"/>
    <n v="1.92"/>
    <s v="**"/>
    <m/>
    <s v="A"/>
    <m/>
    <m/>
    <n v="434"/>
    <x v="406"/>
    <n v="14827"/>
    <m/>
    <m/>
    <m/>
    <m/>
    <m/>
    <m/>
    <m/>
    <m/>
    <m/>
    <m/>
    <m/>
    <m/>
    <m/>
    <m/>
    <x v="3"/>
  </r>
  <r>
    <n v="434"/>
    <n v="4"/>
    <s v="F"/>
    <n v="51081012369"/>
    <n v="510"/>
    <s v="VGF"/>
    <s v="Vanguard Group"/>
    <s v="Vanguard High Yield Corporate Fund Investor Shares (VWEHX)"/>
    <s v="VHYCFIS"/>
    <m/>
    <n v="13966.061099999999"/>
    <m/>
    <m/>
    <n v="4.75"/>
    <n v="5.74"/>
    <s v="*****"/>
    <m/>
    <s v="A"/>
    <m/>
    <m/>
    <n v="434"/>
    <x v="406"/>
    <n v="10974"/>
    <m/>
    <m/>
    <m/>
    <m/>
    <m/>
    <m/>
    <m/>
    <m/>
    <m/>
    <m/>
    <m/>
    <m/>
    <m/>
    <m/>
    <x v="3"/>
  </r>
  <r>
    <n v="434"/>
    <n v="7"/>
    <s v="F"/>
    <n v="51081019533"/>
    <n v="510"/>
    <s v="PMC"/>
    <s v="PIMCO"/>
    <s v="PIMCO Global Multi-Asset A"/>
    <s v="PIMCOGMA"/>
    <m/>
    <n v="32730.588800000001"/>
    <m/>
    <m/>
    <n v="1"/>
    <n v="1.92"/>
    <s v="**"/>
    <m/>
    <s v="A"/>
    <m/>
    <m/>
    <n v="434"/>
    <x v="406"/>
    <n v="32114"/>
    <m/>
    <m/>
    <m/>
    <m/>
    <m/>
    <m/>
    <m/>
    <m/>
    <m/>
    <m/>
    <m/>
    <m/>
    <m/>
    <m/>
    <x v="3"/>
  </r>
  <r>
    <n v="435"/>
    <n v="8"/>
    <s v="F"/>
    <n v="51081010379"/>
    <n v="510"/>
    <s v="FID"/>
    <s v="Fidelity Investments Inc."/>
    <s v="Fidelity Capital &amp; Income Fund (FAGIX)"/>
    <s v="FCIF"/>
    <m/>
    <n v="41803.300000000003"/>
    <m/>
    <m/>
    <n v="2.5"/>
    <n v="4"/>
    <s v="***"/>
    <m/>
    <s v="A"/>
    <m/>
    <m/>
    <n v="435"/>
    <x v="407"/>
    <n v="38003"/>
    <m/>
    <m/>
    <m/>
    <m/>
    <m/>
    <m/>
    <m/>
    <m/>
    <m/>
    <m/>
    <m/>
    <m/>
    <m/>
    <m/>
    <x v="14"/>
  </r>
  <r>
    <n v="436"/>
    <n v="4"/>
    <s v="F"/>
    <n v="51081010504"/>
    <n v="510"/>
    <s v="VGF"/>
    <s v="Vanguard Group"/>
    <s v="Vanguard High Yield Corporate Fund Investor Shares (VWEHX)"/>
    <s v="VHYCFIS"/>
    <m/>
    <n v="14107.245433333333"/>
    <m/>
    <m/>
    <n v="3.8333333333333335"/>
    <n v="5.74"/>
    <s v="*****"/>
    <m/>
    <s v="A"/>
    <m/>
    <m/>
    <n v="436"/>
    <x v="408"/>
    <n v="11563"/>
    <m/>
    <m/>
    <m/>
    <m/>
    <m/>
    <m/>
    <m/>
    <m/>
    <m/>
    <m/>
    <m/>
    <m/>
    <m/>
    <m/>
    <x v="2"/>
  </r>
  <r>
    <n v="436"/>
    <n v="9"/>
    <s v="F"/>
    <n v="51081018155"/>
    <n v="510"/>
    <s v="JPM"/>
    <s v="JP Morgan"/>
    <s v="JPMorgan Core Bond Fund"/>
    <s v="JPMCB"/>
    <m/>
    <n v="13864.954449999999"/>
    <m/>
    <m/>
    <n v="4.5"/>
    <n v="7.77"/>
    <s v="****"/>
    <m/>
    <s v="A"/>
    <m/>
    <m/>
    <n v="436"/>
    <x v="408"/>
    <n v="10273"/>
    <m/>
    <m/>
    <m/>
    <m/>
    <m/>
    <m/>
    <m/>
    <m/>
    <m/>
    <m/>
    <m/>
    <m/>
    <m/>
    <m/>
    <x v="2"/>
  </r>
  <r>
    <n v="436"/>
    <n v="13"/>
    <s v="F"/>
    <n v="51081014376"/>
    <n v="510"/>
    <s v="SSG"/>
    <s v="State Street Global Advisors"/>
    <s v="State Street Global Equity Fund"/>
    <s v="SSGE"/>
    <m/>
    <n v="77846.769050000003"/>
    <m/>
    <m/>
    <n v="1.75"/>
    <n v="10.210000000000001"/>
    <s v="****"/>
    <m/>
    <s v="A"/>
    <m/>
    <m/>
    <n v="436"/>
    <x v="408"/>
    <n v="66046"/>
    <m/>
    <m/>
    <m/>
    <m/>
    <m/>
    <m/>
    <m/>
    <m/>
    <m/>
    <m/>
    <m/>
    <m/>
    <m/>
    <m/>
    <x v="2"/>
  </r>
  <r>
    <n v="437"/>
    <n v="12"/>
    <s v="F"/>
    <n v="51081010031"/>
    <n v="510"/>
    <s v="CHS"/>
    <s v="Charles Schwab"/>
    <s v="Schwab Small-Cap Equity Fund"/>
    <s v="SSCE"/>
    <m/>
    <n v="52045.741249999999"/>
    <m/>
    <m/>
    <n v="0.41666666666666669"/>
    <n v="-11.7"/>
    <s v="*"/>
    <m/>
    <s v="A"/>
    <m/>
    <m/>
    <n v="437"/>
    <x v="409"/>
    <n v="54713"/>
    <m/>
    <m/>
    <m/>
    <m/>
    <m/>
    <m/>
    <m/>
    <m/>
    <m/>
    <m/>
    <m/>
    <m/>
    <m/>
    <m/>
    <x v="15"/>
  </r>
  <r>
    <n v="437"/>
    <n v="3"/>
    <s v="F"/>
    <n v="51081018185"/>
    <n v="510"/>
    <s v="BRF"/>
    <s v="BlackRock Funds"/>
    <s v="BlackRock High Yield Bond Fund (BHYIX)"/>
    <s v="BRHYBF"/>
    <m/>
    <n v="50228.639999999999"/>
    <m/>
    <m/>
    <n v="1"/>
    <n v="5.6"/>
    <s v="***"/>
    <m/>
    <s v="A"/>
    <m/>
    <m/>
    <n v="437"/>
    <x v="409"/>
    <n v="47565"/>
    <m/>
    <m/>
    <m/>
    <m/>
    <m/>
    <m/>
    <m/>
    <m/>
    <m/>
    <m/>
    <m/>
    <m/>
    <m/>
    <m/>
    <x v="15"/>
  </r>
  <r>
    <n v="438"/>
    <n v="2"/>
    <s v="F"/>
    <n v="51081017363"/>
    <n v="510"/>
    <s v="VGF"/>
    <s v="Vanguard Group"/>
    <s v="Vanguard High Yield Corporate Fund Investor Shares (VWEHX)"/>
    <s v="VHYCFIS"/>
    <m/>
    <n v="18936.543600000001"/>
    <m/>
    <m/>
    <n v="1.75"/>
    <n v="5.74"/>
    <s v="*****"/>
    <m/>
    <s v="A"/>
    <m/>
    <m/>
    <n v="438"/>
    <x v="410"/>
    <n v="17208"/>
    <m/>
    <m/>
    <m/>
    <m/>
    <m/>
    <m/>
    <m/>
    <m/>
    <m/>
    <m/>
    <m/>
    <m/>
    <m/>
    <m/>
    <x v="5"/>
  </r>
  <r>
    <n v="439"/>
    <n v="10"/>
    <s v="F"/>
    <n v="51081011749"/>
    <n v="510"/>
    <s v="PMC"/>
    <s v="PIMCO"/>
    <s v="PIMCO Global Multi-Asset A"/>
    <s v="PIMCOGMA"/>
    <m/>
    <n v="16378.886399999999"/>
    <m/>
    <m/>
    <n v="4.833333333333333"/>
    <n v="1.92"/>
    <s v="**"/>
    <m/>
    <s v="A"/>
    <m/>
    <m/>
    <n v="439"/>
    <x v="411"/>
    <n v="14988"/>
    <m/>
    <m/>
    <m/>
    <m/>
    <m/>
    <m/>
    <m/>
    <m/>
    <m/>
    <m/>
    <m/>
    <m/>
    <m/>
    <m/>
    <x v="15"/>
  </r>
  <r>
    <n v="440"/>
    <n v="8"/>
    <s v="F"/>
    <n v="51081015675"/>
    <n v="510"/>
    <s v="FID"/>
    <s v="Fidelity Investments Inc."/>
    <s v="Fidelity Capital &amp; Income Fund (FAGIX)"/>
    <s v="FCIF"/>
    <m/>
    <n v="35957.186666666668"/>
    <m/>
    <m/>
    <n v="4.666666666666667"/>
    <n v="4"/>
    <s v="***"/>
    <m/>
    <s v="A"/>
    <m/>
    <m/>
    <n v="440"/>
    <x v="412"/>
    <n v="30301"/>
    <m/>
    <m/>
    <m/>
    <m/>
    <m/>
    <m/>
    <m/>
    <m/>
    <m/>
    <m/>
    <m/>
    <m/>
    <m/>
    <m/>
    <x v="15"/>
  </r>
  <r>
    <n v="441"/>
    <n v="1"/>
    <s v="F"/>
    <n v="51081016194"/>
    <n v="510"/>
    <s v="BRF"/>
    <s v="BlackRock Funds"/>
    <s v="BlackRock High Yield Bond Fund (BHYIX)"/>
    <s v="BRHYBF"/>
    <m/>
    <n v="33857.138666666666"/>
    <m/>
    <m/>
    <n v="4.083333333333333"/>
    <n v="5.6"/>
    <s v="***"/>
    <m/>
    <s v="A"/>
    <m/>
    <m/>
    <n v="441"/>
    <x v="413"/>
    <n v="27556"/>
    <m/>
    <m/>
    <m/>
    <m/>
    <m/>
    <m/>
    <m/>
    <m/>
    <m/>
    <m/>
    <m/>
    <m/>
    <m/>
    <m/>
    <x v="0"/>
  </r>
  <r>
    <n v="441"/>
    <n v="7"/>
    <s v="F"/>
    <n v="51081011007"/>
    <n v="510"/>
    <s v="PMC"/>
    <s v="PIMCO"/>
    <s v="PIMCO Global Multi-Asset A"/>
    <s v="PIMCOGMA"/>
    <m/>
    <n v="38470.368000000002"/>
    <m/>
    <m/>
    <n v="0.91666666666666663"/>
    <n v="1.92"/>
    <s v="**"/>
    <m/>
    <s v="A"/>
    <m/>
    <m/>
    <n v="441"/>
    <x v="413"/>
    <n v="37805"/>
    <m/>
    <m/>
    <m/>
    <m/>
    <m/>
    <m/>
    <m/>
    <m/>
    <m/>
    <m/>
    <m/>
    <m/>
    <m/>
    <m/>
    <x v="0"/>
  </r>
  <r>
    <n v="442"/>
    <n v="13"/>
    <s v="F"/>
    <n v="51081012582"/>
    <n v="510"/>
    <s v="SSG"/>
    <s v="State Street Global Advisors"/>
    <s v="State Street Global Equity Fund"/>
    <s v="SSGE"/>
    <m/>
    <n v="10695.323333333334"/>
    <m/>
    <m/>
    <n v="1.6666666666666667"/>
    <n v="10.210000000000001"/>
    <s v="****"/>
    <m/>
    <s v="A"/>
    <m/>
    <m/>
    <n v="442"/>
    <x v="414"/>
    <n v="9140"/>
    <m/>
    <m/>
    <m/>
    <m/>
    <m/>
    <m/>
    <m/>
    <m/>
    <m/>
    <m/>
    <m/>
    <m/>
    <m/>
    <m/>
    <x v="5"/>
  </r>
  <r>
    <n v="442"/>
    <n v="6"/>
    <s v="F"/>
    <n v="51081014424"/>
    <n v="510"/>
    <s v="JPM"/>
    <s v="JP Morgan"/>
    <s v="JPMorgan Core Bond Fund"/>
    <s v="JPMCB"/>
    <m/>
    <n v="74368.159075000003"/>
    <m/>
    <m/>
    <n v="0.75"/>
    <n v="7.77"/>
    <s v="****"/>
    <m/>
    <s v="A"/>
    <m/>
    <m/>
    <n v="442"/>
    <x v="414"/>
    <n v="70273"/>
    <m/>
    <m/>
    <m/>
    <m/>
    <m/>
    <m/>
    <m/>
    <m/>
    <m/>
    <m/>
    <m/>
    <m/>
    <m/>
    <m/>
    <x v="5"/>
  </r>
  <r>
    <n v="442"/>
    <n v="1"/>
    <s v="F"/>
    <n v="51081015288"/>
    <n v="510"/>
    <s v="BRF"/>
    <s v="BlackRock Funds"/>
    <s v="BlackRock High Yield Bond Fund (BHYIX)"/>
    <s v="BRHYBF"/>
    <m/>
    <n v="18297.650666666668"/>
    <m/>
    <m/>
    <n v="1.8333333333333333"/>
    <n v="5.6"/>
    <s v="***"/>
    <m/>
    <s v="A"/>
    <m/>
    <m/>
    <n v="442"/>
    <x v="414"/>
    <n v="16594"/>
    <m/>
    <m/>
    <m/>
    <m/>
    <m/>
    <m/>
    <m/>
    <m/>
    <m/>
    <m/>
    <m/>
    <m/>
    <m/>
    <m/>
    <x v="5"/>
  </r>
  <r>
    <n v="442"/>
    <n v="16"/>
    <s v="F"/>
    <n v="51081014974"/>
    <n v="510"/>
    <s v="AMF"/>
    <s v="American Funds"/>
    <s v="American Funds Tax-Advtg Gr &amp; Inc"/>
    <s v="AFTAG"/>
    <m/>
    <n v="88112.746375000002"/>
    <m/>
    <m/>
    <n v="2.9166666666666665"/>
    <n v="3.61"/>
    <s v="**"/>
    <m/>
    <s v="A"/>
    <m/>
    <m/>
    <n v="442"/>
    <x v="414"/>
    <n v="79719"/>
    <m/>
    <m/>
    <m/>
    <m/>
    <m/>
    <m/>
    <m/>
    <m/>
    <m/>
    <m/>
    <m/>
    <m/>
    <m/>
    <m/>
    <x v="5"/>
  </r>
  <r>
    <n v="442"/>
    <n v="13"/>
    <s v="F"/>
    <n v="51081010939"/>
    <n v="510"/>
    <s v="SSG"/>
    <s v="State Street Global Advisors"/>
    <s v="State Street Global Equity Fund"/>
    <s v="SSGE"/>
    <m/>
    <n v="5763.2338333333337"/>
    <m/>
    <m/>
    <n v="1.9166666666666667"/>
    <n v="10.210000000000001"/>
    <s v="****"/>
    <m/>
    <s v="A"/>
    <m/>
    <m/>
    <n v="442"/>
    <x v="414"/>
    <n v="4820"/>
    <m/>
    <m/>
    <m/>
    <m/>
    <m/>
    <m/>
    <m/>
    <m/>
    <m/>
    <m/>
    <m/>
    <m/>
    <m/>
    <m/>
    <x v="5"/>
  </r>
  <r>
    <n v="443"/>
    <n v="6"/>
    <s v="F"/>
    <n v="51081017020"/>
    <n v="510"/>
    <s v="JPM"/>
    <s v="JP Morgan"/>
    <s v="JPMorgan Core Bond Fund"/>
    <s v="JPMCB"/>
    <m/>
    <n v="44026.517"/>
    <m/>
    <m/>
    <n v="2"/>
    <n v="7.77"/>
    <s v="****"/>
    <m/>
    <s v="A"/>
    <m/>
    <m/>
    <n v="443"/>
    <x v="415"/>
    <n v="38105"/>
    <m/>
    <m/>
    <m/>
    <m/>
    <m/>
    <m/>
    <m/>
    <m/>
    <m/>
    <m/>
    <m/>
    <m/>
    <m/>
    <m/>
    <x v="1"/>
  </r>
  <r>
    <n v="443"/>
    <n v="16"/>
    <s v="F"/>
    <n v="51081014184"/>
    <n v="510"/>
    <s v="AMF"/>
    <s v="American Funds"/>
    <s v="American Funds Tax-Advtg Gr &amp; Inc"/>
    <s v="AFTAG"/>
    <m/>
    <n v="5057.0829666666668"/>
    <m/>
    <m/>
    <n v="4.333333333333333"/>
    <n v="3.61"/>
    <s v="**"/>
    <m/>
    <s v="A"/>
    <m/>
    <m/>
    <n v="443"/>
    <x v="415"/>
    <n v="4373"/>
    <m/>
    <m/>
    <m/>
    <m/>
    <m/>
    <m/>
    <m/>
    <m/>
    <m/>
    <m/>
    <m/>
    <m/>
    <m/>
    <m/>
    <x v="1"/>
  </r>
  <r>
    <n v="443"/>
    <n v="3"/>
    <s v="F"/>
    <n v="51081015142"/>
    <n v="510"/>
    <s v="BRF"/>
    <s v="BlackRock Funds"/>
    <s v="BlackRock High Yield Bond Fund (BHYIX)"/>
    <s v="BRHYBF"/>
    <m/>
    <n v="70075.503333333327"/>
    <m/>
    <m/>
    <n v="4.583333333333333"/>
    <n v="5.6"/>
    <s v="***"/>
    <m/>
    <s v="A"/>
    <m/>
    <m/>
    <n v="443"/>
    <x v="415"/>
    <n v="55763"/>
    <m/>
    <m/>
    <m/>
    <m/>
    <m/>
    <m/>
    <m/>
    <m/>
    <m/>
    <m/>
    <m/>
    <m/>
    <m/>
    <m/>
    <x v="1"/>
  </r>
  <r>
    <n v="443"/>
    <n v="2"/>
    <s v="F"/>
    <n v="51081016316"/>
    <n v="510"/>
    <s v="VGF"/>
    <s v="Vanguard Group"/>
    <s v="Vanguard High Yield Corporate Fund Investor Shares (VWEHX)"/>
    <s v="VHYCFIS"/>
    <m/>
    <n v="43322.277083333334"/>
    <m/>
    <m/>
    <n v="2.0833333333333335"/>
    <n v="5.74"/>
    <s v="*****"/>
    <m/>
    <s v="A"/>
    <m/>
    <m/>
    <n v="443"/>
    <x v="415"/>
    <n v="38695"/>
    <m/>
    <m/>
    <m/>
    <m/>
    <m/>
    <m/>
    <m/>
    <m/>
    <m/>
    <m/>
    <m/>
    <m/>
    <m/>
    <m/>
    <x v="1"/>
  </r>
  <r>
    <n v="444"/>
    <n v="12"/>
    <s v="F"/>
    <n v="51081017692"/>
    <n v="510"/>
    <s v="CHS"/>
    <s v="Charles Schwab"/>
    <s v="Schwab Small-Cap Equity Fund"/>
    <s v="SSCE"/>
    <m/>
    <n v="33189.86"/>
    <m/>
    <m/>
    <n v="3.0833333333333335"/>
    <n v="-11.7"/>
    <s v="*"/>
    <m/>
    <s v="A"/>
    <m/>
    <m/>
    <n v="444"/>
    <x v="416"/>
    <n v="51920"/>
    <m/>
    <m/>
    <m/>
    <m/>
    <m/>
    <m/>
    <m/>
    <m/>
    <m/>
    <m/>
    <m/>
    <m/>
    <m/>
    <m/>
    <x v="13"/>
  </r>
  <r>
    <n v="444"/>
    <n v="16"/>
    <s v="F"/>
    <n v="51081015528"/>
    <n v="510"/>
    <s v="AMF"/>
    <s v="American Funds"/>
    <s v="American Funds Tax-Advtg Gr &amp; Inc"/>
    <s v="AFTAG"/>
    <m/>
    <n v="80068.825299999997"/>
    <m/>
    <m/>
    <n v="2.4166666666666665"/>
    <n v="3.61"/>
    <s v="**"/>
    <m/>
    <s v="A"/>
    <m/>
    <m/>
    <n v="444"/>
    <x v="416"/>
    <n v="73644"/>
    <m/>
    <m/>
    <m/>
    <m/>
    <m/>
    <m/>
    <m/>
    <m/>
    <m/>
    <m/>
    <m/>
    <m/>
    <m/>
    <m/>
    <x v="13"/>
  </r>
  <r>
    <n v="444"/>
    <n v="9"/>
    <s v="F"/>
    <n v="51081010183"/>
    <n v="510"/>
    <s v="JPM"/>
    <s v="JP Morgan"/>
    <s v="JPMorgan Core Bond Fund"/>
    <s v="JPMCB"/>
    <m/>
    <n v="22233.563125000001"/>
    <m/>
    <m/>
    <n v="2.25"/>
    <n v="7.77"/>
    <s v="****"/>
    <m/>
    <s v="A"/>
    <m/>
    <m/>
    <n v="444"/>
    <x v="416"/>
    <n v="18925"/>
    <m/>
    <m/>
    <m/>
    <m/>
    <m/>
    <m/>
    <m/>
    <m/>
    <m/>
    <m/>
    <m/>
    <m/>
    <m/>
    <m/>
    <x v="13"/>
  </r>
  <r>
    <n v="445"/>
    <n v="7"/>
    <s v="F"/>
    <n v="51081010851"/>
    <n v="510"/>
    <s v="PMC"/>
    <s v="PIMCO"/>
    <s v="PIMCO Global Multi-Asset A"/>
    <s v="PIMCOGMA"/>
    <m/>
    <n v="77672.195200000002"/>
    <m/>
    <m/>
    <n v="3.0833333333333335"/>
    <n v="1.92"/>
    <s v="**"/>
    <m/>
    <s v="A"/>
    <m/>
    <m/>
    <n v="445"/>
    <x v="417"/>
    <n v="73331"/>
    <m/>
    <m/>
    <m/>
    <m/>
    <m/>
    <m/>
    <m/>
    <m/>
    <m/>
    <m/>
    <m/>
    <m/>
    <m/>
    <m/>
    <x v="14"/>
  </r>
  <r>
    <n v="445"/>
    <n v="8"/>
    <s v="F"/>
    <n v="51081010517"/>
    <n v="510"/>
    <s v="FID"/>
    <s v="Fidelity Investments Inc."/>
    <s v="Fidelity Capital &amp; Income Fund (FAGIX)"/>
    <s v="FCIF"/>
    <m/>
    <n v="66012.3"/>
    <m/>
    <m/>
    <n v="3.75"/>
    <n v="4"/>
    <s v="***"/>
    <m/>
    <s v="A"/>
    <m/>
    <m/>
    <n v="445"/>
    <x v="417"/>
    <n v="57402"/>
    <m/>
    <m/>
    <m/>
    <m/>
    <m/>
    <m/>
    <m/>
    <m/>
    <m/>
    <m/>
    <m/>
    <m/>
    <m/>
    <m/>
    <x v="14"/>
  </r>
  <r>
    <n v="445"/>
    <n v="2"/>
    <s v="F"/>
    <n v="51081011496"/>
    <n v="510"/>
    <s v="VGF"/>
    <s v="Vanguard Group"/>
    <s v="Vanguard High Yield Corporate Fund Investor Shares (VWEHX)"/>
    <s v="VHYCFIS"/>
    <m/>
    <n v="18253.885200000001"/>
    <m/>
    <m/>
    <n v="3.25"/>
    <n v="5.74"/>
    <s v="*****"/>
    <m/>
    <s v="A"/>
    <m/>
    <m/>
    <n v="445"/>
    <x v="417"/>
    <n v="15384"/>
    <m/>
    <m/>
    <m/>
    <m/>
    <m/>
    <m/>
    <m/>
    <m/>
    <m/>
    <m/>
    <m/>
    <m/>
    <m/>
    <m/>
    <x v="14"/>
  </r>
  <r>
    <n v="445"/>
    <n v="15"/>
    <s v="F"/>
    <n v="51081010229"/>
    <n v="510"/>
    <s v="SSG"/>
    <s v="State Street Global Advisors"/>
    <s v="State Street Global Equity Fund"/>
    <s v="SSGE"/>
    <m/>
    <n v="15797.422125000001"/>
    <m/>
    <m/>
    <n v="3.0833333333333335"/>
    <n v="10.210000000000001"/>
    <s v="****"/>
    <m/>
    <s v="A"/>
    <m/>
    <m/>
    <n v="445"/>
    <x v="417"/>
    <n v="12015"/>
    <m/>
    <m/>
    <m/>
    <m/>
    <m/>
    <m/>
    <m/>
    <m/>
    <m/>
    <m/>
    <m/>
    <m/>
    <m/>
    <m/>
    <x v="14"/>
  </r>
  <r>
    <n v="446"/>
    <n v="15"/>
    <s v="F"/>
    <n v="51081018653"/>
    <n v="510"/>
    <s v="SSG"/>
    <s v="State Street Global Advisors"/>
    <s v="State Street Global Equity Fund"/>
    <s v="SSGE"/>
    <m/>
    <n v="13988.121875000001"/>
    <m/>
    <m/>
    <n v="2.25"/>
    <n v="10.210000000000001"/>
    <s v="****"/>
    <m/>
    <s v="D"/>
    <m/>
    <m/>
    <n v="446"/>
    <x v="418"/>
    <n v="11375"/>
    <m/>
    <m/>
    <m/>
    <m/>
    <m/>
    <m/>
    <m/>
    <m/>
    <m/>
    <m/>
    <m/>
    <m/>
    <m/>
    <m/>
    <x v="14"/>
  </r>
  <r>
    <n v="446"/>
    <n v="15"/>
    <s v="F"/>
    <n v="51081013317"/>
    <n v="510"/>
    <s v="SSG"/>
    <s v="State Street Global Advisors"/>
    <s v="State Street Global Equity Fund"/>
    <s v="SSGE"/>
    <m/>
    <n v="76910.901100000003"/>
    <m/>
    <m/>
    <n v="1.75"/>
    <n v="10.210000000000001"/>
    <s v="****"/>
    <m/>
    <s v="D"/>
    <m/>
    <m/>
    <n v="446"/>
    <x v="418"/>
    <n v="65252"/>
    <m/>
    <m/>
    <m/>
    <m/>
    <m/>
    <m/>
    <m/>
    <m/>
    <m/>
    <m/>
    <m/>
    <m/>
    <m/>
    <m/>
    <x v="14"/>
  </r>
  <r>
    <n v="447"/>
    <n v="10"/>
    <s v="F"/>
    <n v="51081015915"/>
    <n v="510"/>
    <s v="PMC"/>
    <s v="PIMCO"/>
    <s v="PIMCO Global Multi-Asset A"/>
    <s v="PIMCOGMA"/>
    <m/>
    <n v="46914.559999999998"/>
    <m/>
    <m/>
    <n v="1.25"/>
    <n v="1.92"/>
    <s v="**"/>
    <m/>
    <s v="A"/>
    <m/>
    <m/>
    <n v="447"/>
    <x v="419"/>
    <n v="45815"/>
    <m/>
    <m/>
    <m/>
    <m/>
    <m/>
    <m/>
    <m/>
    <m/>
    <m/>
    <m/>
    <m/>
    <m/>
    <m/>
    <m/>
    <x v="13"/>
  </r>
  <r>
    <n v="447"/>
    <n v="4"/>
    <s v="F"/>
    <n v="51081014456"/>
    <n v="510"/>
    <s v="VGF"/>
    <s v="Vanguard Group"/>
    <s v="Vanguard High Yield Corporate Fund Investor Shares (VWEHX)"/>
    <s v="VHYCFIS"/>
    <m/>
    <n v="65053.039199999999"/>
    <m/>
    <m/>
    <n v="2"/>
    <n v="5.74"/>
    <s v="*****"/>
    <m/>
    <s v="A"/>
    <m/>
    <m/>
    <n v="447"/>
    <x v="419"/>
    <n v="58354"/>
    <m/>
    <m/>
    <m/>
    <m/>
    <m/>
    <m/>
    <m/>
    <m/>
    <m/>
    <m/>
    <m/>
    <m/>
    <m/>
    <m/>
    <x v="13"/>
  </r>
  <r>
    <n v="448"/>
    <n v="9"/>
    <s v="F"/>
    <n v="51081010306"/>
    <n v="510"/>
    <s v="JPM"/>
    <s v="JP Morgan"/>
    <s v="JPMorgan Core Bond Fund"/>
    <s v="JPMCB"/>
    <m/>
    <n v="25227.879300000001"/>
    <m/>
    <m/>
    <n v="1"/>
    <n v="7.77"/>
    <s v="****"/>
    <m/>
    <s v="I"/>
    <m/>
    <m/>
    <n v="448"/>
    <x v="420"/>
    <n v="23409"/>
    <m/>
    <m/>
    <m/>
    <m/>
    <m/>
    <m/>
    <m/>
    <m/>
    <m/>
    <m/>
    <m/>
    <m/>
    <m/>
    <m/>
    <x v="8"/>
  </r>
  <r>
    <n v="448"/>
    <n v="9"/>
    <s v="F"/>
    <n v="51081012709"/>
    <n v="510"/>
    <s v="JPM"/>
    <s v="JP Morgan"/>
    <s v="JPMorgan Core Bond Fund"/>
    <s v="JPMCB"/>
    <m/>
    <n v="13444.796700000001"/>
    <m/>
    <m/>
    <n v="0.5"/>
    <n v="7.77"/>
    <s v="****"/>
    <m/>
    <s v="I"/>
    <m/>
    <m/>
    <n v="448"/>
    <x v="420"/>
    <n v="12942"/>
    <m/>
    <m/>
    <m/>
    <m/>
    <m/>
    <m/>
    <m/>
    <m/>
    <m/>
    <m/>
    <m/>
    <m/>
    <m/>
    <m/>
    <x v="8"/>
  </r>
  <r>
    <n v="448"/>
    <n v="13"/>
    <s v="F"/>
    <n v="51081013312"/>
    <n v="510"/>
    <s v="SSG"/>
    <s v="State Street Global Advisors"/>
    <s v="State Street Global Equity Fund"/>
    <s v="SSGE"/>
    <m/>
    <n v="17391.474158333334"/>
    <m/>
    <m/>
    <n v="3.5833333333333335"/>
    <n v="10.210000000000001"/>
    <s v="****"/>
    <m/>
    <s v="I"/>
    <m/>
    <m/>
    <n v="448"/>
    <x v="420"/>
    <n v="12733"/>
    <m/>
    <m/>
    <m/>
    <m/>
    <m/>
    <m/>
    <m/>
    <m/>
    <m/>
    <m/>
    <m/>
    <m/>
    <m/>
    <m/>
    <x v="8"/>
  </r>
  <r>
    <n v="449"/>
    <n v="10"/>
    <s v="F"/>
    <n v="51081019110"/>
    <n v="510"/>
    <s v="PMC"/>
    <s v="PIMCO"/>
    <s v="PIMCO Global Multi-Asset A"/>
    <s v="PIMCOGMA"/>
    <m/>
    <n v="45542.588799999998"/>
    <m/>
    <m/>
    <n v="1.8333333333333333"/>
    <n v="1.92"/>
    <s v="**"/>
    <m/>
    <s v="A"/>
    <m/>
    <m/>
    <n v="449"/>
    <x v="421"/>
    <n v="43994"/>
    <m/>
    <m/>
    <m/>
    <m/>
    <m/>
    <m/>
    <m/>
    <m/>
    <m/>
    <m/>
    <m/>
    <m/>
    <m/>
    <m/>
    <x v="4"/>
  </r>
  <r>
    <n v="449"/>
    <n v="15"/>
    <s v="F"/>
    <n v="51081015731"/>
    <n v="510"/>
    <s v="SSG"/>
    <s v="State Street Global Advisors"/>
    <s v="State Street Global Equity Fund"/>
    <s v="SSGE"/>
    <m/>
    <n v="56157.980250000001"/>
    <m/>
    <m/>
    <n v="1.25"/>
    <n v="10.210000000000001"/>
    <s v="****"/>
    <m/>
    <s v="A"/>
    <m/>
    <m/>
    <n v="449"/>
    <x v="421"/>
    <n v="49802"/>
    <m/>
    <m/>
    <m/>
    <m/>
    <m/>
    <m/>
    <m/>
    <m/>
    <m/>
    <m/>
    <m/>
    <m/>
    <m/>
    <m/>
    <x v="4"/>
  </r>
  <r>
    <n v="449"/>
    <n v="4"/>
    <s v="F"/>
    <n v="51081011380"/>
    <n v="510"/>
    <s v="VGF"/>
    <s v="Vanguard Group"/>
    <s v="Vanguard High Yield Corporate Fund Investor Shares (VWEHX)"/>
    <s v="VHYCFIS"/>
    <m/>
    <n v="73056.265050000002"/>
    <m/>
    <m/>
    <n v="0.75"/>
    <n v="5.74"/>
    <s v="*****"/>
    <m/>
    <s v="A"/>
    <m/>
    <m/>
    <n v="449"/>
    <x v="421"/>
    <n v="70041"/>
    <m/>
    <m/>
    <m/>
    <m/>
    <m/>
    <m/>
    <m/>
    <m/>
    <m/>
    <m/>
    <m/>
    <m/>
    <m/>
    <m/>
    <x v="4"/>
  </r>
  <r>
    <n v="450"/>
    <n v="13"/>
    <s v="F"/>
    <n v="51081017107"/>
    <n v="510"/>
    <s v="SSG"/>
    <s v="State Street Global Advisors"/>
    <s v="State Street Global Equity Fund"/>
    <s v="SSGE"/>
    <m/>
    <n v="45470.311600000001"/>
    <m/>
    <m/>
    <n v="2.25"/>
    <n v="10.210000000000001"/>
    <s v="****"/>
    <m/>
    <s v="A"/>
    <m/>
    <m/>
    <n v="450"/>
    <x v="422"/>
    <n v="36976"/>
    <m/>
    <m/>
    <m/>
    <m/>
    <m/>
    <m/>
    <m/>
    <m/>
    <m/>
    <m/>
    <m/>
    <m/>
    <m/>
    <m/>
    <x v="3"/>
  </r>
  <r>
    <n v="451"/>
    <n v="13"/>
    <s v="F"/>
    <n v="51081015338"/>
    <n v="510"/>
    <s v="SSG"/>
    <s v="State Street Global Advisors"/>
    <s v="State Street Global Equity Fund"/>
    <s v="SSGE"/>
    <m/>
    <n v="11675.345000000001"/>
    <m/>
    <m/>
    <n v="1.4166666666666667"/>
    <n v="10.210000000000001"/>
    <s v="****"/>
    <m/>
    <s v="A"/>
    <m/>
    <m/>
    <n v="451"/>
    <x v="423"/>
    <n v="10200"/>
    <m/>
    <m/>
    <m/>
    <m/>
    <m/>
    <m/>
    <m/>
    <m/>
    <m/>
    <m/>
    <m/>
    <m/>
    <m/>
    <m/>
    <x v="2"/>
  </r>
  <r>
    <n v="451"/>
    <n v="15"/>
    <s v="F"/>
    <n v="51081014635"/>
    <n v="510"/>
    <s v="SSG"/>
    <s v="State Street Global Advisors"/>
    <s v="State Street Global Equity Fund"/>
    <s v="SSGE"/>
    <m/>
    <n v="53846.175333333333"/>
    <m/>
    <m/>
    <n v="0.83333333333333337"/>
    <n v="10.210000000000001"/>
    <s v="****"/>
    <m/>
    <s v="A"/>
    <m/>
    <m/>
    <n v="451"/>
    <x v="423"/>
    <n v="49624"/>
    <m/>
    <m/>
    <m/>
    <m/>
    <m/>
    <m/>
    <m/>
    <m/>
    <m/>
    <m/>
    <m/>
    <m/>
    <m/>
    <m/>
    <x v="2"/>
  </r>
  <r>
    <n v="451"/>
    <n v="6"/>
    <s v="F"/>
    <n v="51081017011"/>
    <n v="510"/>
    <s v="JPM"/>
    <s v="JP Morgan"/>
    <s v="JPMorgan Core Bond Fund"/>
    <s v="JPMCB"/>
    <m/>
    <n v="54810.495474999996"/>
    <m/>
    <m/>
    <n v="4.083333333333333"/>
    <n v="7.77"/>
    <s v="****"/>
    <m/>
    <s v="A"/>
    <m/>
    <m/>
    <n v="451"/>
    <x v="423"/>
    <n v="41609"/>
    <m/>
    <m/>
    <m/>
    <m/>
    <m/>
    <m/>
    <m/>
    <m/>
    <m/>
    <m/>
    <m/>
    <m/>
    <m/>
    <m/>
    <x v="2"/>
  </r>
  <r>
    <n v="452"/>
    <n v="7"/>
    <s v="F"/>
    <n v="51081014835"/>
    <n v="510"/>
    <s v="PMC"/>
    <s v="PIMCO"/>
    <s v="PIMCO Global Multi-Asset A"/>
    <s v="PIMCOGMA"/>
    <m/>
    <n v="25831.776000000002"/>
    <m/>
    <m/>
    <n v="0.91666666666666663"/>
    <n v="1.92"/>
    <s v="**"/>
    <m/>
    <s v="I"/>
    <m/>
    <m/>
    <n v="452"/>
    <x v="424"/>
    <n v="25385"/>
    <m/>
    <m/>
    <m/>
    <m/>
    <m/>
    <m/>
    <m/>
    <m/>
    <m/>
    <m/>
    <m/>
    <m/>
    <m/>
    <m/>
    <x v="4"/>
  </r>
  <r>
    <n v="452"/>
    <n v="5"/>
    <s v="F"/>
    <n v="51081010328"/>
    <n v="510"/>
    <s v="FID"/>
    <s v="Fidelity Investments Inc."/>
    <s v="Fidelity Capital &amp; Income Fund (FAGIX)"/>
    <s v="FCIF"/>
    <m/>
    <n v="83119.3"/>
    <m/>
    <m/>
    <n v="2.5"/>
    <n v="4"/>
    <s v="***"/>
    <m/>
    <s v="I"/>
    <m/>
    <m/>
    <n v="452"/>
    <x v="424"/>
    <n v="75563"/>
    <m/>
    <m/>
    <m/>
    <m/>
    <m/>
    <m/>
    <m/>
    <m/>
    <m/>
    <m/>
    <m/>
    <m/>
    <m/>
    <m/>
    <x v="4"/>
  </r>
  <r>
    <n v="453"/>
    <n v="6"/>
    <s v="F"/>
    <n v="51081016709"/>
    <n v="510"/>
    <s v="JPM"/>
    <s v="JP Morgan"/>
    <s v="JPMorgan Core Bond Fund"/>
    <s v="JPMCB"/>
    <m/>
    <n v="8005.5445250000002"/>
    <m/>
    <m/>
    <n v="0.25"/>
    <n v="7.77"/>
    <s v="****"/>
    <m/>
    <s v="A"/>
    <m/>
    <m/>
    <n v="453"/>
    <x v="425"/>
    <n v="7853"/>
    <m/>
    <m/>
    <m/>
    <m/>
    <m/>
    <m/>
    <m/>
    <m/>
    <m/>
    <m/>
    <m/>
    <m/>
    <m/>
    <m/>
    <x v="11"/>
  </r>
  <r>
    <n v="454"/>
    <n v="10"/>
    <s v="F"/>
    <n v="51081012335"/>
    <n v="510"/>
    <s v="PMC"/>
    <s v="PIMCO"/>
    <s v="PIMCO Global Multi-Asset A"/>
    <s v="PIMCOGMA"/>
    <m/>
    <n v="40006.199999999997"/>
    <m/>
    <m/>
    <n v="3.6666666666666665"/>
    <n v="1.92"/>
    <s v="**"/>
    <m/>
    <s v="A"/>
    <m/>
    <m/>
    <n v="454"/>
    <x v="426"/>
    <n v="37375"/>
    <m/>
    <m/>
    <m/>
    <m/>
    <m/>
    <m/>
    <m/>
    <m/>
    <m/>
    <m/>
    <m/>
    <m/>
    <m/>
    <m/>
    <x v="6"/>
  </r>
  <r>
    <n v="454"/>
    <n v="5"/>
    <s v="F"/>
    <n v="51081012985"/>
    <n v="510"/>
    <s v="FID"/>
    <s v="Fidelity Investments Inc."/>
    <s v="Fidelity Capital &amp; Income Fund (FAGIX)"/>
    <s v="FCIF"/>
    <m/>
    <n v="67949.916666666672"/>
    <m/>
    <m/>
    <n v="2.0833333333333335"/>
    <n v="4"/>
    <s v="***"/>
    <m/>
    <s v="A"/>
    <m/>
    <m/>
    <n v="454"/>
    <x v="426"/>
    <n v="62723"/>
    <m/>
    <m/>
    <m/>
    <m/>
    <m/>
    <m/>
    <m/>
    <m/>
    <m/>
    <m/>
    <m/>
    <m/>
    <m/>
    <m/>
    <x v="6"/>
  </r>
  <r>
    <n v="454"/>
    <n v="10"/>
    <s v="F"/>
    <n v="51081012605"/>
    <n v="510"/>
    <s v="PMC"/>
    <s v="PIMCO"/>
    <s v="PIMCO Global Multi-Asset A"/>
    <s v="PIMCOGMA"/>
    <m/>
    <n v="47643.839999999997"/>
    <m/>
    <m/>
    <n v="1.1666666666666667"/>
    <n v="1.92"/>
    <s v="**"/>
    <m/>
    <s v="A"/>
    <m/>
    <m/>
    <n v="454"/>
    <x v="426"/>
    <n v="46600"/>
    <m/>
    <m/>
    <m/>
    <m/>
    <m/>
    <m/>
    <m/>
    <m/>
    <m/>
    <m/>
    <m/>
    <m/>
    <m/>
    <m/>
    <x v="6"/>
  </r>
  <r>
    <n v="454"/>
    <n v="13"/>
    <s v="F"/>
    <n v="51081011455"/>
    <n v="510"/>
    <s v="SSG"/>
    <s v="State Street Global Advisors"/>
    <s v="State Street Global Equity Fund"/>
    <s v="SSGE"/>
    <m/>
    <n v="83686.79783333333"/>
    <m/>
    <m/>
    <n v="2.9166666666666665"/>
    <n v="10.210000000000001"/>
    <s v="****"/>
    <m/>
    <s v="A"/>
    <m/>
    <m/>
    <n v="454"/>
    <x v="426"/>
    <n v="64484"/>
    <m/>
    <m/>
    <m/>
    <m/>
    <m/>
    <m/>
    <m/>
    <m/>
    <m/>
    <m/>
    <m/>
    <m/>
    <m/>
    <m/>
    <x v="6"/>
  </r>
  <r>
    <n v="454"/>
    <n v="13"/>
    <s v="F"/>
    <n v="51081010664"/>
    <n v="510"/>
    <s v="SSG"/>
    <s v="State Street Global Advisors"/>
    <s v="State Street Global Equity Fund"/>
    <s v="SSGE"/>
    <m/>
    <n v="74255.204333333328"/>
    <m/>
    <m/>
    <n v="4.583333333333333"/>
    <n v="10.210000000000001"/>
    <s v="****"/>
    <m/>
    <s v="A"/>
    <m/>
    <m/>
    <n v="454"/>
    <x v="426"/>
    <n v="50584"/>
    <m/>
    <m/>
    <m/>
    <m/>
    <m/>
    <m/>
    <m/>
    <m/>
    <m/>
    <m/>
    <m/>
    <m/>
    <m/>
    <m/>
    <x v="6"/>
  </r>
  <r>
    <n v="455"/>
    <n v="10"/>
    <s v="F"/>
    <n v="51081014674"/>
    <n v="510"/>
    <s v="PMC"/>
    <s v="PIMCO"/>
    <s v="PIMCO Global Multi-Asset A"/>
    <s v="PIMCOGMA"/>
    <m/>
    <n v="55782.358399999997"/>
    <m/>
    <m/>
    <n v="1.75"/>
    <n v="1.92"/>
    <s v="**"/>
    <m/>
    <s v="A"/>
    <m/>
    <m/>
    <n v="455"/>
    <x v="427"/>
    <n v="53969"/>
    <m/>
    <m/>
    <m/>
    <m/>
    <m/>
    <m/>
    <m/>
    <m/>
    <m/>
    <m/>
    <m/>
    <m/>
    <m/>
    <m/>
    <x v="12"/>
  </r>
  <r>
    <n v="455"/>
    <n v="3"/>
    <s v="F"/>
    <n v="51081013399"/>
    <n v="510"/>
    <s v="BRF"/>
    <s v="BlackRock Funds"/>
    <s v="BlackRock High Yield Bond Fund (BHYIX)"/>
    <s v="BRHYBF"/>
    <m/>
    <n v="82632.11"/>
    <m/>
    <m/>
    <n v="3.75"/>
    <n v="5.6"/>
    <s v="***"/>
    <m/>
    <s v="A"/>
    <m/>
    <m/>
    <n v="455"/>
    <x v="427"/>
    <n v="68291"/>
    <m/>
    <m/>
    <m/>
    <m/>
    <m/>
    <m/>
    <m/>
    <m/>
    <m/>
    <m/>
    <m/>
    <m/>
    <m/>
    <m/>
    <x v="12"/>
  </r>
  <r>
    <n v="455"/>
    <n v="12"/>
    <s v="F"/>
    <n v="51081017931"/>
    <n v="510"/>
    <s v="CHS"/>
    <s v="Charles Schwab"/>
    <s v="Schwab Small-Cap Equity Fund"/>
    <s v="SSCE"/>
    <m/>
    <n v="62199.902999999998"/>
    <m/>
    <m/>
    <n v="0.58333333333333337"/>
    <n v="-11.7"/>
    <s v="*"/>
    <m/>
    <s v="A"/>
    <m/>
    <m/>
    <n v="455"/>
    <x v="427"/>
    <n v="66756"/>
    <m/>
    <m/>
    <m/>
    <m/>
    <m/>
    <m/>
    <m/>
    <m/>
    <m/>
    <m/>
    <m/>
    <m/>
    <m/>
    <m/>
    <x v="12"/>
  </r>
  <r>
    <n v="456"/>
    <n v="4"/>
    <s v="F"/>
    <n v="51081010581"/>
    <n v="510"/>
    <s v="VGF"/>
    <s v="Vanguard Group"/>
    <s v="Vanguard High Yield Corporate Fund Investor Shares (VWEHX)"/>
    <s v="VHYCFIS"/>
    <m/>
    <n v="62277.263299999999"/>
    <m/>
    <m/>
    <n v="3.25"/>
    <n v="5.74"/>
    <s v="*****"/>
    <m/>
    <s v="A"/>
    <m/>
    <m/>
    <n v="456"/>
    <x v="428"/>
    <n v="52486"/>
    <m/>
    <m/>
    <m/>
    <m/>
    <m/>
    <m/>
    <m/>
    <m/>
    <m/>
    <m/>
    <m/>
    <m/>
    <m/>
    <m/>
    <x v="5"/>
  </r>
  <r>
    <n v="456"/>
    <n v="15"/>
    <s v="F"/>
    <n v="51081013150"/>
    <n v="510"/>
    <s v="SSG"/>
    <s v="State Street Global Advisors"/>
    <s v="State Street Global Equity Fund"/>
    <s v="SSGE"/>
    <m/>
    <n v="74081.112066666668"/>
    <m/>
    <m/>
    <n v="3.6666666666666665"/>
    <n v="10.210000000000001"/>
    <s v="****"/>
    <m/>
    <s v="A"/>
    <m/>
    <m/>
    <n v="456"/>
    <x v="428"/>
    <n v="53902"/>
    <m/>
    <m/>
    <m/>
    <m/>
    <m/>
    <m/>
    <m/>
    <m/>
    <m/>
    <m/>
    <m/>
    <m/>
    <m/>
    <m/>
    <x v="5"/>
  </r>
  <r>
    <n v="456"/>
    <n v="13"/>
    <s v="F"/>
    <n v="51081013450"/>
    <n v="510"/>
    <s v="SSG"/>
    <s v="State Street Global Advisors"/>
    <s v="State Street Global Equity Fund"/>
    <s v="SSGE"/>
    <m/>
    <n v="51384.336625000004"/>
    <m/>
    <m/>
    <n v="1.75"/>
    <n v="10.210000000000001"/>
    <s v="****"/>
    <m/>
    <s v="A"/>
    <m/>
    <m/>
    <n v="456"/>
    <x v="428"/>
    <n v="43595"/>
    <m/>
    <m/>
    <m/>
    <m/>
    <m/>
    <m/>
    <m/>
    <m/>
    <m/>
    <m/>
    <m/>
    <m/>
    <m/>
    <m/>
    <x v="5"/>
  </r>
  <r>
    <n v="457"/>
    <n v="14"/>
    <s v="F"/>
    <n v="51081015676"/>
    <n v="510"/>
    <s v="SSG"/>
    <s v="State Street Global Advisors"/>
    <s v="State Street Global Equity Fund"/>
    <s v="SSGE"/>
    <m/>
    <n v="80400.405224999995"/>
    <m/>
    <m/>
    <n v="3.4166666666666665"/>
    <n v="10.210000000000001"/>
    <s v="****"/>
    <m/>
    <s v="A"/>
    <m/>
    <m/>
    <n v="457"/>
    <x v="429"/>
    <n v="59607"/>
    <m/>
    <m/>
    <m/>
    <m/>
    <m/>
    <m/>
    <m/>
    <m/>
    <m/>
    <m/>
    <m/>
    <m/>
    <m/>
    <m/>
    <x v="9"/>
  </r>
  <r>
    <n v="457"/>
    <n v="3"/>
    <s v="F"/>
    <n v="51081016542"/>
    <n v="510"/>
    <s v="BRF"/>
    <s v="BlackRock Funds"/>
    <s v="BlackRock High Yield Bond Fund (BHYIX)"/>
    <s v="BRHYBF"/>
    <m/>
    <n v="22156.959999999999"/>
    <m/>
    <m/>
    <n v="3"/>
    <n v="5.6"/>
    <s v="***"/>
    <m/>
    <s v="A"/>
    <m/>
    <m/>
    <n v="457"/>
    <x v="429"/>
    <n v="18970"/>
    <m/>
    <m/>
    <m/>
    <m/>
    <m/>
    <m/>
    <m/>
    <m/>
    <m/>
    <m/>
    <m/>
    <m/>
    <m/>
    <m/>
    <x v="9"/>
  </r>
  <r>
    <n v="457"/>
    <n v="6"/>
    <s v="F"/>
    <n v="51081015815"/>
    <n v="510"/>
    <s v="JPM"/>
    <s v="JP Morgan"/>
    <s v="JPMorgan Core Bond Fund"/>
    <s v="JPMCB"/>
    <m/>
    <n v="57448.730599999995"/>
    <m/>
    <m/>
    <n v="1.5"/>
    <n v="7.77"/>
    <s v="****"/>
    <m/>
    <s v="A"/>
    <m/>
    <m/>
    <n v="457"/>
    <x v="429"/>
    <n v="51452"/>
    <m/>
    <m/>
    <m/>
    <m/>
    <m/>
    <m/>
    <m/>
    <m/>
    <m/>
    <m/>
    <m/>
    <m/>
    <m/>
    <m/>
    <x v="9"/>
  </r>
  <r>
    <n v="458"/>
    <n v="9"/>
    <s v="F"/>
    <n v="51081016431"/>
    <n v="510"/>
    <s v="JPM"/>
    <s v="JP Morgan"/>
    <s v="JPMorgan Core Bond Fund"/>
    <s v="JPMCB"/>
    <m/>
    <n v="53348.80025"/>
    <m/>
    <m/>
    <n v="1.25"/>
    <n v="7.77"/>
    <s v="****"/>
    <m/>
    <s v="C"/>
    <m/>
    <m/>
    <n v="458"/>
    <x v="430"/>
    <n v="48626"/>
    <m/>
    <m/>
    <m/>
    <m/>
    <m/>
    <m/>
    <m/>
    <m/>
    <m/>
    <m/>
    <m/>
    <m/>
    <m/>
    <m/>
    <x v="9"/>
  </r>
  <r>
    <n v="458"/>
    <n v="5"/>
    <s v="F"/>
    <n v="51081013965"/>
    <n v="510"/>
    <s v="FID"/>
    <s v="Fidelity Investments Inc."/>
    <s v="Fidelity Capital &amp; Income Fund (FAGIX)"/>
    <s v="FCIF"/>
    <m/>
    <n v="34828.5"/>
    <m/>
    <m/>
    <n v="1.25"/>
    <n v="4"/>
    <s v="***"/>
    <m/>
    <s v="C"/>
    <m/>
    <m/>
    <n v="458"/>
    <x v="430"/>
    <n v="33170"/>
    <m/>
    <m/>
    <m/>
    <m/>
    <m/>
    <m/>
    <m/>
    <m/>
    <m/>
    <m/>
    <m/>
    <m/>
    <m/>
    <m/>
    <x v="9"/>
  </r>
  <r>
    <n v="458"/>
    <n v="9"/>
    <s v="F"/>
    <n v="51081018195"/>
    <n v="510"/>
    <s v="JPM"/>
    <s v="JP Morgan"/>
    <s v="JPMorgan Core Bond Fund"/>
    <s v="JPMCB"/>
    <m/>
    <n v="3076.6246500000002"/>
    <m/>
    <m/>
    <n v="0.25"/>
    <n v="7.77"/>
    <s v="****"/>
    <m/>
    <s v="C"/>
    <m/>
    <m/>
    <n v="458"/>
    <x v="430"/>
    <n v="3018"/>
    <m/>
    <m/>
    <m/>
    <m/>
    <m/>
    <m/>
    <m/>
    <m/>
    <m/>
    <m/>
    <m/>
    <m/>
    <m/>
    <m/>
    <x v="9"/>
  </r>
  <r>
    <n v="458"/>
    <n v="5"/>
    <s v="F"/>
    <n v="51081016696"/>
    <n v="510"/>
    <s v="FID"/>
    <s v="Fidelity Investments Inc."/>
    <s v="Fidelity Capital &amp; Income Fund (FAGIX)"/>
    <s v="FCIF"/>
    <m/>
    <n v="12364.44"/>
    <m/>
    <m/>
    <n v="4"/>
    <n v="4"/>
    <s v="***"/>
    <m/>
    <s v="C"/>
    <m/>
    <m/>
    <n v="458"/>
    <x v="430"/>
    <n v="10659"/>
    <m/>
    <m/>
    <m/>
    <m/>
    <m/>
    <m/>
    <m/>
    <m/>
    <m/>
    <m/>
    <m/>
    <m/>
    <m/>
    <m/>
    <x v="9"/>
  </r>
  <r>
    <n v="459"/>
    <n v="7"/>
    <s v="F"/>
    <n v="51081019750"/>
    <n v="510"/>
    <s v="PMC"/>
    <s v="PIMCO"/>
    <s v="PIMCO Global Multi-Asset A"/>
    <s v="PIMCOGMA"/>
    <m/>
    <n v="22938.624"/>
    <m/>
    <m/>
    <n v="1.25"/>
    <n v="1.92"/>
    <s v="**"/>
    <m/>
    <s v="C"/>
    <m/>
    <m/>
    <n v="459"/>
    <x v="431"/>
    <n v="22401"/>
    <m/>
    <m/>
    <m/>
    <m/>
    <m/>
    <m/>
    <m/>
    <m/>
    <m/>
    <m/>
    <m/>
    <m/>
    <m/>
    <m/>
    <x v="15"/>
  </r>
  <r>
    <n v="459"/>
    <n v="4"/>
    <s v="F"/>
    <n v="51081016657"/>
    <n v="510"/>
    <s v="VGF"/>
    <s v="Vanguard Group"/>
    <s v="Vanguard High Yield Corporate Fund Investor Shares (VWEHX)"/>
    <s v="VHYCFIS"/>
    <m/>
    <n v="40627.022750000004"/>
    <m/>
    <m/>
    <n v="3.75"/>
    <n v="5.74"/>
    <s v="*****"/>
    <m/>
    <s v="C"/>
    <m/>
    <m/>
    <n v="459"/>
    <x v="431"/>
    <n v="33431"/>
    <m/>
    <m/>
    <m/>
    <m/>
    <m/>
    <m/>
    <m/>
    <m/>
    <m/>
    <m/>
    <m/>
    <m/>
    <m/>
    <m/>
    <x v="15"/>
  </r>
  <r>
    <n v="459"/>
    <n v="4"/>
    <s v="F"/>
    <n v="51081013692"/>
    <n v="510"/>
    <s v="VGF"/>
    <s v="Vanguard Group"/>
    <s v="Vanguard High Yield Corporate Fund Investor Shares (VWEHX)"/>
    <s v="VHYCFIS"/>
    <m/>
    <n v="86431.738533333337"/>
    <m/>
    <m/>
    <n v="4.666666666666667"/>
    <n v="5.74"/>
    <s v="*****"/>
    <m/>
    <s v="C"/>
    <m/>
    <m/>
    <n v="459"/>
    <x v="431"/>
    <n v="68171"/>
    <m/>
    <m/>
    <m/>
    <m/>
    <m/>
    <m/>
    <m/>
    <m/>
    <m/>
    <m/>
    <m/>
    <m/>
    <m/>
    <m/>
    <x v="15"/>
  </r>
  <r>
    <n v="459"/>
    <n v="1"/>
    <s v="F"/>
    <n v="51081019161"/>
    <n v="510"/>
    <s v="BRF"/>
    <s v="BlackRock Funds"/>
    <s v="BlackRock High Yield Bond Fund (BHYIX)"/>
    <s v="BRHYBF"/>
    <m/>
    <n v="36707.389333333333"/>
    <m/>
    <m/>
    <n v="1.3333333333333333"/>
    <n v="5.6"/>
    <s v="***"/>
    <m/>
    <s v="C"/>
    <m/>
    <m/>
    <n v="459"/>
    <x v="431"/>
    <n v="34157"/>
    <m/>
    <m/>
    <m/>
    <m/>
    <m/>
    <m/>
    <m/>
    <m/>
    <m/>
    <m/>
    <m/>
    <m/>
    <m/>
    <m/>
    <x v="15"/>
  </r>
  <r>
    <n v="460"/>
    <n v="10"/>
    <s v="F"/>
    <n v="51081017075"/>
    <n v="510"/>
    <s v="PMC"/>
    <s v="PIMCO"/>
    <s v="PIMCO Global Multi-Asset A"/>
    <s v="PIMCOGMA"/>
    <m/>
    <n v="40530.556799999998"/>
    <m/>
    <m/>
    <n v="1.75"/>
    <n v="1.92"/>
    <s v="**"/>
    <m/>
    <s v="A"/>
    <m/>
    <m/>
    <n v="460"/>
    <x v="432"/>
    <n v="39213"/>
    <m/>
    <m/>
    <m/>
    <m/>
    <m/>
    <m/>
    <m/>
    <m/>
    <m/>
    <m/>
    <m/>
    <m/>
    <m/>
    <m/>
    <x v="6"/>
  </r>
  <r>
    <n v="460"/>
    <n v="11"/>
    <s v="F"/>
    <n v="51081013186"/>
    <n v="510"/>
    <s v="PMC"/>
    <s v="PIMCO"/>
    <s v="PIMCO Global Multi-Asset A"/>
    <s v="PIMCOGMA"/>
    <m/>
    <n v="80164.656000000003"/>
    <m/>
    <m/>
    <n v="3.1666666666666665"/>
    <n v="1.92"/>
    <s v="**"/>
    <m/>
    <s v="A"/>
    <m/>
    <m/>
    <n v="460"/>
    <x v="432"/>
    <n v="75570"/>
    <m/>
    <m/>
    <m/>
    <m/>
    <m/>
    <m/>
    <m/>
    <m/>
    <m/>
    <m/>
    <m/>
    <m/>
    <m/>
    <m/>
    <x v="6"/>
  </r>
  <r>
    <n v="460"/>
    <n v="4"/>
    <s v="F"/>
    <n v="51081010602"/>
    <n v="510"/>
    <s v="VGF"/>
    <s v="Vanguard Group"/>
    <s v="Vanguard High Yield Corporate Fund Investor Shares (VWEHX)"/>
    <s v="VHYCFIS"/>
    <m/>
    <n v="90805.821866666665"/>
    <m/>
    <m/>
    <n v="2.4166666666666665"/>
    <n v="5.74"/>
    <s v="*****"/>
    <m/>
    <s v="A"/>
    <m/>
    <m/>
    <n v="460"/>
    <x v="432"/>
    <n v="79744"/>
    <m/>
    <m/>
    <m/>
    <m/>
    <m/>
    <m/>
    <m/>
    <m/>
    <m/>
    <m/>
    <m/>
    <m/>
    <m/>
    <m/>
    <x v="6"/>
  </r>
  <r>
    <n v="461"/>
    <n v="2"/>
    <s v="F"/>
    <n v="51081011761"/>
    <n v="510"/>
    <s v="VGF"/>
    <s v="Vanguard Group"/>
    <s v="Vanguard High Yield Corporate Fund Investor Shares (VWEHX)"/>
    <s v="VHYCFIS"/>
    <m/>
    <n v="54509.456666666665"/>
    <m/>
    <m/>
    <n v="3.3333333333333335"/>
    <n v="5.74"/>
    <s v="*****"/>
    <m/>
    <s v="A"/>
    <m/>
    <m/>
    <n v="461"/>
    <x v="433"/>
    <n v="45755"/>
    <m/>
    <m/>
    <m/>
    <m/>
    <m/>
    <m/>
    <m/>
    <m/>
    <m/>
    <m/>
    <m/>
    <m/>
    <m/>
    <m/>
    <x v="15"/>
  </r>
  <r>
    <n v="461"/>
    <n v="14"/>
    <s v="F"/>
    <n v="51081012241"/>
    <n v="510"/>
    <s v="SSG"/>
    <s v="State Street Global Advisors"/>
    <s v="State Street Global Equity Fund"/>
    <s v="SSGE"/>
    <m/>
    <n v="101937.96258333334"/>
    <m/>
    <m/>
    <n v="4.583333333333333"/>
    <n v="10.210000000000001"/>
    <s v="****"/>
    <m/>
    <s v="A"/>
    <m/>
    <m/>
    <n v="461"/>
    <x v="433"/>
    <n v="69442"/>
    <m/>
    <m/>
    <m/>
    <m/>
    <m/>
    <m/>
    <m/>
    <m/>
    <m/>
    <m/>
    <m/>
    <m/>
    <m/>
    <m/>
    <x v="15"/>
  </r>
  <r>
    <n v="461"/>
    <n v="5"/>
    <s v="F"/>
    <n v="51081013798"/>
    <n v="510"/>
    <s v="FID"/>
    <s v="Fidelity Investments Inc."/>
    <s v="Fidelity Capital &amp; Income Fund (FAGIX)"/>
    <s v="FCIF"/>
    <m/>
    <n v="29318.3"/>
    <m/>
    <m/>
    <n v="2.5"/>
    <n v="4"/>
    <s v="***"/>
    <m/>
    <s v="A"/>
    <m/>
    <m/>
    <n v="461"/>
    <x v="433"/>
    <n v="26653"/>
    <m/>
    <m/>
    <m/>
    <m/>
    <m/>
    <m/>
    <m/>
    <m/>
    <m/>
    <m/>
    <m/>
    <m/>
    <m/>
    <m/>
    <x v="15"/>
  </r>
  <r>
    <n v="461"/>
    <n v="1"/>
    <s v="F"/>
    <n v="51081012320"/>
    <n v="510"/>
    <s v="BRF"/>
    <s v="BlackRock Funds"/>
    <s v="BlackRock High Yield Bond Fund (BHYIX)"/>
    <s v="BRHYBF"/>
    <m/>
    <n v="1915.5640000000001"/>
    <m/>
    <m/>
    <n v="1.0833333333333333"/>
    <n v="5.6"/>
    <s v="***"/>
    <m/>
    <s v="A"/>
    <m/>
    <m/>
    <n v="461"/>
    <x v="433"/>
    <n v="1806"/>
    <m/>
    <m/>
    <m/>
    <m/>
    <m/>
    <m/>
    <m/>
    <m/>
    <m/>
    <m/>
    <m/>
    <m/>
    <m/>
    <m/>
    <x v="15"/>
  </r>
  <r>
    <n v="462"/>
    <n v="8"/>
    <s v="F"/>
    <n v="51081016951"/>
    <n v="510"/>
    <s v="FID"/>
    <s v="Fidelity Investments Inc."/>
    <s v="Fidelity Capital &amp; Income Fund (FAGIX)"/>
    <s v="FCIF"/>
    <m/>
    <n v="25632.880000000001"/>
    <m/>
    <m/>
    <n v="1"/>
    <n v="4"/>
    <s v="***"/>
    <m/>
    <s v="A"/>
    <m/>
    <m/>
    <n v="462"/>
    <x v="434"/>
    <n v="24647"/>
    <m/>
    <m/>
    <m/>
    <m/>
    <m/>
    <m/>
    <m/>
    <m/>
    <m/>
    <m/>
    <m/>
    <m/>
    <m/>
    <m/>
    <x v="8"/>
  </r>
  <r>
    <n v="462"/>
    <n v="5"/>
    <s v="F"/>
    <n v="51081017498"/>
    <n v="510"/>
    <s v="FID"/>
    <s v="Fidelity Investments Inc."/>
    <s v="Fidelity Capital &amp; Income Fund (FAGIX)"/>
    <s v="FCIF"/>
    <m/>
    <n v="41166.300000000003"/>
    <m/>
    <m/>
    <n v="1.25"/>
    <n v="4"/>
    <s v="***"/>
    <m/>
    <s v="A"/>
    <m/>
    <m/>
    <n v="462"/>
    <x v="434"/>
    <n v="39206"/>
    <m/>
    <m/>
    <m/>
    <m/>
    <m/>
    <m/>
    <m/>
    <m/>
    <m/>
    <m/>
    <m/>
    <m/>
    <m/>
    <m/>
    <x v="8"/>
  </r>
  <r>
    <n v="463"/>
    <n v="8"/>
    <s v="F"/>
    <n v="51081010778"/>
    <n v="510"/>
    <s v="FID"/>
    <s v="Fidelity Investments Inc."/>
    <s v="Fidelity Capital &amp; Income Fund (FAGIX)"/>
    <s v="FCIF"/>
    <m/>
    <n v="15995.43"/>
    <m/>
    <m/>
    <n v="1.75"/>
    <n v="4"/>
    <s v="***"/>
    <m/>
    <s v="A"/>
    <m/>
    <m/>
    <n v="463"/>
    <x v="435"/>
    <n v="14949"/>
    <m/>
    <m/>
    <m/>
    <m/>
    <m/>
    <m/>
    <m/>
    <m/>
    <m/>
    <m/>
    <m/>
    <m/>
    <m/>
    <m/>
    <x v="4"/>
  </r>
  <r>
    <n v="463"/>
    <n v="9"/>
    <s v="F"/>
    <n v="51081018479"/>
    <n v="510"/>
    <s v="JPM"/>
    <s v="JP Morgan"/>
    <s v="JPMorgan Core Bond Fund"/>
    <s v="JPMCB"/>
    <m/>
    <n v="86951.239375000005"/>
    <m/>
    <m/>
    <n v="2.0833333333333335"/>
    <n v="7.77"/>
    <s v="****"/>
    <m/>
    <s v="A"/>
    <m/>
    <m/>
    <n v="463"/>
    <x v="435"/>
    <n v="74837"/>
    <m/>
    <m/>
    <m/>
    <m/>
    <m/>
    <m/>
    <m/>
    <m/>
    <m/>
    <m/>
    <m/>
    <m/>
    <m/>
    <m/>
    <x v="4"/>
  </r>
  <r>
    <n v="463"/>
    <n v="10"/>
    <s v="F"/>
    <n v="51081012691"/>
    <n v="510"/>
    <s v="PMC"/>
    <s v="PIMCO"/>
    <s v="PIMCO Global Multi-Asset A"/>
    <s v="PIMCOGMA"/>
    <m/>
    <n v="39766.118399999999"/>
    <m/>
    <m/>
    <n v="4.916666666666667"/>
    <n v="1.92"/>
    <s v="**"/>
    <m/>
    <s v="A"/>
    <m/>
    <m/>
    <n v="463"/>
    <x v="435"/>
    <n v="36336"/>
    <m/>
    <m/>
    <m/>
    <m/>
    <m/>
    <m/>
    <m/>
    <m/>
    <m/>
    <m/>
    <m/>
    <m/>
    <m/>
    <m/>
    <x v="4"/>
  </r>
  <r>
    <n v="463"/>
    <n v="10"/>
    <s v="F"/>
    <n v="51081015028"/>
    <n v="510"/>
    <s v="PMC"/>
    <s v="PIMCO"/>
    <s v="PIMCO Global Multi-Asset A"/>
    <s v="PIMCOGMA"/>
    <m/>
    <n v="6750.3119999999999"/>
    <m/>
    <m/>
    <n v="1.6666666666666667"/>
    <n v="1.92"/>
    <s v="**"/>
    <m/>
    <s v="A"/>
    <m/>
    <m/>
    <n v="463"/>
    <x v="435"/>
    <n v="6541"/>
    <m/>
    <m/>
    <m/>
    <m/>
    <m/>
    <m/>
    <m/>
    <m/>
    <m/>
    <m/>
    <m/>
    <m/>
    <m/>
    <m/>
    <x v="4"/>
  </r>
  <r>
    <n v="463"/>
    <n v="13"/>
    <s v="F"/>
    <n v="51081019548"/>
    <n v="510"/>
    <s v="SSG"/>
    <s v="State Street Global Advisors"/>
    <s v="State Street Global Equity Fund"/>
    <s v="SSGE"/>
    <m/>
    <n v="68992.100566666661"/>
    <m/>
    <m/>
    <n v="4.083333333333333"/>
    <n v="10.210000000000001"/>
    <s v="****"/>
    <m/>
    <s v="A"/>
    <m/>
    <m/>
    <n v="463"/>
    <x v="435"/>
    <n v="48692"/>
    <m/>
    <m/>
    <m/>
    <m/>
    <m/>
    <m/>
    <m/>
    <m/>
    <m/>
    <m/>
    <m/>
    <m/>
    <m/>
    <m/>
    <x v="4"/>
  </r>
  <r>
    <n v="464"/>
    <n v="1"/>
    <s v="F"/>
    <n v="51081019982"/>
    <n v="510"/>
    <s v="BRF"/>
    <s v="BlackRock Funds"/>
    <s v="BlackRock High Yield Bond Fund (BHYIX)"/>
    <s v="BRHYBF"/>
    <m/>
    <n v="77744.368000000002"/>
    <m/>
    <m/>
    <n v="2"/>
    <n v="5.6"/>
    <s v="***"/>
    <m/>
    <s v="A"/>
    <m/>
    <m/>
    <n v="464"/>
    <x v="436"/>
    <n v="69914"/>
    <m/>
    <m/>
    <m/>
    <m/>
    <m/>
    <m/>
    <m/>
    <m/>
    <m/>
    <m/>
    <m/>
    <m/>
    <m/>
    <m/>
    <x v="6"/>
  </r>
  <r>
    <n v="464"/>
    <n v="3"/>
    <s v="F"/>
    <n v="51081019928"/>
    <n v="510"/>
    <s v="BRF"/>
    <s v="BlackRock Funds"/>
    <s v="BlackRock High Yield Bond Fund (BHYIX)"/>
    <s v="BRHYBF"/>
    <m/>
    <n v="8599.7706666666672"/>
    <m/>
    <m/>
    <n v="4.666666666666667"/>
    <n v="5.6"/>
    <s v="***"/>
    <m/>
    <s v="A"/>
    <m/>
    <m/>
    <n v="464"/>
    <x v="436"/>
    <n v="6818"/>
    <m/>
    <m/>
    <m/>
    <m/>
    <m/>
    <m/>
    <m/>
    <m/>
    <m/>
    <m/>
    <m/>
    <m/>
    <m/>
    <m/>
    <x v="6"/>
  </r>
  <r>
    <n v="464"/>
    <n v="16"/>
    <s v="F"/>
    <n v="51081010071"/>
    <n v="510"/>
    <s v="AMF"/>
    <s v="American Funds"/>
    <s v="American Funds Tax-Advtg Gr &amp; Inc"/>
    <s v="AFTAG"/>
    <m/>
    <n v="78969.878299999997"/>
    <m/>
    <m/>
    <n v="4.5"/>
    <n v="3.61"/>
    <s v="**"/>
    <m/>
    <s v="A"/>
    <m/>
    <m/>
    <n v="464"/>
    <x v="436"/>
    <n v="67934"/>
    <m/>
    <m/>
    <m/>
    <m/>
    <m/>
    <m/>
    <m/>
    <m/>
    <m/>
    <m/>
    <m/>
    <m/>
    <m/>
    <m/>
    <x v="6"/>
  </r>
  <r>
    <n v="465"/>
    <n v="3"/>
    <s v="F"/>
    <n v="51081010116"/>
    <n v="510"/>
    <s v="BRF"/>
    <s v="BlackRock Funds"/>
    <s v="BlackRock High Yield Bond Fund (BHYIX)"/>
    <s v="BRHYBF"/>
    <m/>
    <n v="16668.651999999998"/>
    <m/>
    <m/>
    <n v="3.5"/>
    <n v="5.6"/>
    <s v="***"/>
    <m/>
    <s v="I"/>
    <m/>
    <m/>
    <n v="465"/>
    <x v="437"/>
    <n v="13937"/>
    <m/>
    <m/>
    <m/>
    <m/>
    <m/>
    <m/>
    <m/>
    <m/>
    <m/>
    <m/>
    <m/>
    <m/>
    <m/>
    <m/>
    <x v="6"/>
  </r>
  <r>
    <n v="466"/>
    <n v="6"/>
    <s v="F"/>
    <n v="51081012610"/>
    <n v="510"/>
    <s v="JPM"/>
    <s v="JP Morgan"/>
    <s v="JPMorgan Core Bond Fund"/>
    <s v="JPMCB"/>
    <m/>
    <n v="76522.906900000002"/>
    <m/>
    <m/>
    <n v="0.33333333333333331"/>
    <n v="7.77"/>
    <s v="****"/>
    <m/>
    <s v="A"/>
    <m/>
    <m/>
    <n v="466"/>
    <x v="438"/>
    <n v="74591"/>
    <m/>
    <m/>
    <m/>
    <m/>
    <m/>
    <m/>
    <m/>
    <m/>
    <m/>
    <m/>
    <m/>
    <m/>
    <m/>
    <m/>
    <x v="15"/>
  </r>
  <r>
    <n v="466"/>
    <n v="3"/>
    <s v="F"/>
    <n v="51081018735"/>
    <n v="510"/>
    <s v="BRF"/>
    <s v="BlackRock Funds"/>
    <s v="BlackRock High Yield Bond Fund (BHYIX)"/>
    <s v="BRHYBF"/>
    <m/>
    <n v="76243.199999999997"/>
    <m/>
    <m/>
    <n v="2.5"/>
    <n v="5.6"/>
    <s v="***"/>
    <m/>
    <s v="A"/>
    <m/>
    <m/>
    <n v="466"/>
    <x v="438"/>
    <n v="66880"/>
    <m/>
    <m/>
    <m/>
    <m/>
    <m/>
    <m/>
    <m/>
    <m/>
    <m/>
    <m/>
    <m/>
    <m/>
    <m/>
    <m/>
    <x v="15"/>
  </r>
  <r>
    <n v="467"/>
    <n v="9"/>
    <s v="F"/>
    <n v="51081017118"/>
    <n v="510"/>
    <s v="JPM"/>
    <s v="JP Morgan"/>
    <s v="JPMorgan Core Bond Fund"/>
    <s v="JPMCB"/>
    <m/>
    <n v="67239.6584"/>
    <m/>
    <m/>
    <n v="2"/>
    <n v="7.77"/>
    <s v="****"/>
    <m/>
    <s v="C"/>
    <m/>
    <m/>
    <n v="467"/>
    <x v="439"/>
    <n v="58196"/>
    <m/>
    <m/>
    <m/>
    <m/>
    <m/>
    <m/>
    <m/>
    <m/>
    <m/>
    <m/>
    <m/>
    <m/>
    <m/>
    <m/>
    <x v="5"/>
  </r>
  <r>
    <n v="467"/>
    <n v="11"/>
    <s v="F"/>
    <n v="51081014545"/>
    <n v="510"/>
    <s v="PMC"/>
    <s v="PIMCO"/>
    <s v="PIMCO Global Multi-Asset A"/>
    <s v="PIMCOGMA"/>
    <m/>
    <n v="25649.062399999999"/>
    <m/>
    <m/>
    <n v="3.5833333333333335"/>
    <n v="1.92"/>
    <s v="**"/>
    <m/>
    <s v="C"/>
    <m/>
    <m/>
    <n v="467"/>
    <x v="439"/>
    <n v="23998"/>
    <m/>
    <m/>
    <m/>
    <m/>
    <m/>
    <m/>
    <m/>
    <m/>
    <m/>
    <m/>
    <m/>
    <m/>
    <m/>
    <m/>
    <x v="5"/>
  </r>
  <r>
    <n v="467"/>
    <n v="14"/>
    <s v="F"/>
    <n v="51081014920"/>
    <n v="510"/>
    <s v="SSG"/>
    <s v="State Street Global Advisors"/>
    <s v="State Street Global Equity Fund"/>
    <s v="SSGE"/>
    <m/>
    <n v="3884.5905750000002"/>
    <m/>
    <m/>
    <n v="2.75"/>
    <n v="10.210000000000001"/>
    <s v="****"/>
    <m/>
    <s v="C"/>
    <m/>
    <m/>
    <n v="467"/>
    <x v="439"/>
    <n v="3033"/>
    <m/>
    <m/>
    <m/>
    <m/>
    <m/>
    <m/>
    <m/>
    <m/>
    <m/>
    <m/>
    <m/>
    <m/>
    <m/>
    <m/>
    <x v="5"/>
  </r>
  <r>
    <n v="467"/>
    <n v="11"/>
    <s v="F"/>
    <n v="51081012300"/>
    <n v="510"/>
    <s v="PMC"/>
    <s v="PIMCO"/>
    <s v="PIMCO Global Multi-Asset A"/>
    <s v="PIMCOGMA"/>
    <m/>
    <n v="65896.678400000004"/>
    <m/>
    <m/>
    <n v="4.5"/>
    <n v="1.92"/>
    <s v="**"/>
    <m/>
    <s v="C"/>
    <m/>
    <m/>
    <n v="467"/>
    <x v="439"/>
    <n v="60656"/>
    <m/>
    <m/>
    <m/>
    <m/>
    <m/>
    <m/>
    <m/>
    <m/>
    <m/>
    <m/>
    <m/>
    <m/>
    <m/>
    <m/>
    <x v="5"/>
  </r>
  <r>
    <n v="467"/>
    <n v="9"/>
    <s v="F"/>
    <n v="51081016406"/>
    <n v="510"/>
    <s v="JPM"/>
    <s v="JP Morgan"/>
    <s v="JPMorgan Core Bond Fund"/>
    <s v="JPMCB"/>
    <m/>
    <n v="47839.038500000002"/>
    <m/>
    <m/>
    <n v="1.25"/>
    <n v="7.77"/>
    <s v="****"/>
    <m/>
    <s v="C"/>
    <m/>
    <m/>
    <n v="467"/>
    <x v="439"/>
    <n v="43604"/>
    <m/>
    <m/>
    <m/>
    <m/>
    <m/>
    <m/>
    <m/>
    <m/>
    <m/>
    <m/>
    <m/>
    <m/>
    <m/>
    <m/>
    <x v="5"/>
  </r>
  <r>
    <n v="468"/>
    <n v="6"/>
    <s v="F"/>
    <n v="51081015308"/>
    <n v="510"/>
    <s v="JPM"/>
    <s v="JP Morgan"/>
    <s v="JPMorgan Core Bond Fund"/>
    <s v="JPMCB"/>
    <m/>
    <n v="95314.457549999992"/>
    <m/>
    <m/>
    <n v="2.8333333333333335"/>
    <n v="7.77"/>
    <s v="****"/>
    <m/>
    <s v="A"/>
    <m/>
    <m/>
    <n v="468"/>
    <x v="440"/>
    <n v="78117"/>
    <m/>
    <m/>
    <m/>
    <m/>
    <m/>
    <m/>
    <m/>
    <m/>
    <m/>
    <m/>
    <m/>
    <m/>
    <m/>
    <m/>
    <x v="5"/>
  </r>
  <r>
    <n v="468"/>
    <n v="15"/>
    <s v="F"/>
    <n v="51081010605"/>
    <n v="510"/>
    <s v="SSG"/>
    <s v="State Street Global Advisors"/>
    <s v="State Street Global Equity Fund"/>
    <s v="SSGE"/>
    <m/>
    <n v="64114.756025000002"/>
    <m/>
    <m/>
    <n v="3.5833333333333335"/>
    <n v="10.210000000000001"/>
    <s v="****"/>
    <m/>
    <s v="A"/>
    <m/>
    <m/>
    <n v="468"/>
    <x v="440"/>
    <n v="46941"/>
    <m/>
    <m/>
    <m/>
    <m/>
    <m/>
    <m/>
    <m/>
    <m/>
    <m/>
    <m/>
    <m/>
    <m/>
    <m/>
    <m/>
    <x v="5"/>
  </r>
  <r>
    <n v="468"/>
    <n v="11"/>
    <s v="F"/>
    <n v="51081017980"/>
    <n v="510"/>
    <s v="PMC"/>
    <s v="PIMCO"/>
    <s v="PIMCO Global Multi-Asset A"/>
    <s v="PIMCOGMA"/>
    <m/>
    <n v="23456.9856"/>
    <m/>
    <m/>
    <n v="0.75"/>
    <n v="1.92"/>
    <s v="**"/>
    <m/>
    <s v="A"/>
    <m/>
    <m/>
    <n v="468"/>
    <x v="440"/>
    <n v="23124"/>
    <m/>
    <m/>
    <m/>
    <m/>
    <m/>
    <m/>
    <m/>
    <m/>
    <m/>
    <m/>
    <m/>
    <m/>
    <m/>
    <m/>
    <x v="5"/>
  </r>
  <r>
    <n v="470"/>
    <n v="10"/>
    <s v="F"/>
    <n v="51081018064"/>
    <n v="510"/>
    <s v="PMC"/>
    <s v="PIMCO"/>
    <s v="PIMCO Global Multi-Asset A"/>
    <s v="PIMCOGMA"/>
    <m/>
    <n v="49275.0432"/>
    <m/>
    <m/>
    <n v="3.0833333333333335"/>
    <n v="1.92"/>
    <s v="**"/>
    <m/>
    <s v="W"/>
    <m/>
    <m/>
    <n v="470"/>
    <x v="441"/>
    <n v="46521"/>
    <m/>
    <m/>
    <m/>
    <m/>
    <m/>
    <m/>
    <m/>
    <m/>
    <m/>
    <m/>
    <m/>
    <m/>
    <m/>
    <m/>
    <x v="7"/>
  </r>
  <r>
    <n v="470"/>
    <n v="14"/>
    <s v="F"/>
    <n v="51081012383"/>
    <n v="510"/>
    <s v="SSG"/>
    <s v="State Street Global Advisors"/>
    <s v="State Street Global Equity Fund"/>
    <s v="SSGE"/>
    <m/>
    <n v="37519.8995"/>
    <m/>
    <m/>
    <n v="0.33333333333333331"/>
    <n v="10.210000000000001"/>
    <s v="****"/>
    <m/>
    <s v="W"/>
    <m/>
    <m/>
    <n v="470"/>
    <x v="441"/>
    <n v="36285"/>
    <m/>
    <m/>
    <m/>
    <m/>
    <m/>
    <m/>
    <m/>
    <m/>
    <m/>
    <m/>
    <m/>
    <m/>
    <m/>
    <m/>
    <x v="7"/>
  </r>
  <r>
    <n v="470"/>
    <n v="12"/>
    <s v="F"/>
    <n v="51081012815"/>
    <n v="510"/>
    <s v="CHS"/>
    <s v="Charles Schwab"/>
    <s v="Schwab Small-Cap Equity Fund"/>
    <s v="SSCE"/>
    <m/>
    <n v="40012.908500000005"/>
    <m/>
    <m/>
    <n v="3.1666666666666665"/>
    <n v="-11.7"/>
    <s v="*"/>
    <m/>
    <s v="W"/>
    <m/>
    <m/>
    <n v="470"/>
    <x v="441"/>
    <n v="63563"/>
    <m/>
    <m/>
    <m/>
    <m/>
    <m/>
    <m/>
    <m/>
    <m/>
    <m/>
    <m/>
    <m/>
    <m/>
    <m/>
    <m/>
    <x v="7"/>
  </r>
  <r>
    <n v="470"/>
    <n v="2"/>
    <s v="F"/>
    <n v="51081014117"/>
    <n v="510"/>
    <s v="VGF"/>
    <s v="Vanguard Group"/>
    <s v="Vanguard High Yield Corporate Fund Investor Shares (VWEHX)"/>
    <s v="VHYCFIS"/>
    <m/>
    <n v="4561.7842666666666"/>
    <m/>
    <m/>
    <n v="4.666666666666667"/>
    <n v="5.74"/>
    <s v="*****"/>
    <m/>
    <s v="W"/>
    <m/>
    <m/>
    <n v="470"/>
    <x v="441"/>
    <n v="3598"/>
    <m/>
    <m/>
    <m/>
    <m/>
    <m/>
    <m/>
    <m/>
    <m/>
    <m/>
    <m/>
    <m/>
    <m/>
    <m/>
    <m/>
    <x v="7"/>
  </r>
  <r>
    <n v="470"/>
    <n v="6"/>
    <s v="F"/>
    <n v="51081011096"/>
    <n v="510"/>
    <s v="JPM"/>
    <s v="JP Morgan"/>
    <s v="JPMorgan Core Bond Fund"/>
    <s v="JPMCB"/>
    <m/>
    <n v="109455.26459999999"/>
    <m/>
    <m/>
    <n v="4.833333333333333"/>
    <n v="7.77"/>
    <s v="****"/>
    <m/>
    <s v="W"/>
    <m/>
    <m/>
    <n v="470"/>
    <x v="441"/>
    <n v="79572"/>
    <m/>
    <m/>
    <m/>
    <m/>
    <m/>
    <m/>
    <m/>
    <m/>
    <m/>
    <m/>
    <m/>
    <m/>
    <m/>
    <m/>
    <x v="7"/>
  </r>
  <r>
    <n v="470"/>
    <n v="14"/>
    <s v="F"/>
    <n v="51081012622"/>
    <n v="510"/>
    <s v="SSG"/>
    <s v="State Street Global Advisors"/>
    <s v="State Street Global Equity Fund"/>
    <s v="SSGE"/>
    <m/>
    <n v="74807.38933333334"/>
    <m/>
    <m/>
    <n v="0.66666666666666663"/>
    <n v="10.210000000000001"/>
    <s v="****"/>
    <m/>
    <s v="W"/>
    <m/>
    <m/>
    <n v="470"/>
    <x v="441"/>
    <n v="70040"/>
    <m/>
    <m/>
    <m/>
    <m/>
    <m/>
    <m/>
    <m/>
    <m/>
    <m/>
    <m/>
    <m/>
    <m/>
    <m/>
    <m/>
    <x v="7"/>
  </r>
  <r>
    <n v="471"/>
    <n v="11"/>
    <s v="F"/>
    <n v="51081013672"/>
    <n v="510"/>
    <s v="PMC"/>
    <s v="PIMCO"/>
    <s v="PIMCO Global Multi-Asset A"/>
    <s v="PIMCOGMA"/>
    <m/>
    <n v="29408.880000000001"/>
    <m/>
    <m/>
    <n v="4.333333333333333"/>
    <n v="1.92"/>
    <s v="**"/>
    <m/>
    <s v="A"/>
    <m/>
    <m/>
    <n v="471"/>
    <x v="442"/>
    <n v="27150"/>
    <m/>
    <m/>
    <m/>
    <m/>
    <m/>
    <m/>
    <m/>
    <m/>
    <m/>
    <m/>
    <m/>
    <m/>
    <m/>
    <m/>
    <x v="3"/>
  </r>
  <r>
    <n v="471"/>
    <n v="8"/>
    <s v="F"/>
    <n v="51081015876"/>
    <n v="510"/>
    <s v="FID"/>
    <s v="Fidelity Investments Inc."/>
    <s v="Fidelity Capital &amp; Income Fund (FAGIX)"/>
    <s v="FCIF"/>
    <m/>
    <n v="38285.206666666665"/>
    <m/>
    <m/>
    <n v="3.4166666666666665"/>
    <n v="4"/>
    <s v="***"/>
    <m/>
    <s v="A"/>
    <m/>
    <m/>
    <n v="471"/>
    <x v="442"/>
    <n v="33682"/>
    <m/>
    <m/>
    <m/>
    <m/>
    <m/>
    <m/>
    <m/>
    <m/>
    <m/>
    <m/>
    <m/>
    <m/>
    <m/>
    <m/>
    <x v="3"/>
  </r>
  <r>
    <n v="471"/>
    <n v="16"/>
    <s v="F"/>
    <n v="51081010559"/>
    <n v="510"/>
    <s v="AMF"/>
    <s v="American Funds"/>
    <s v="American Funds Tax-Advtg Gr &amp; Inc"/>
    <s v="AFTAG"/>
    <m/>
    <n v="25797.742174999999"/>
    <m/>
    <m/>
    <n v="0.25"/>
    <n v="3.61"/>
    <s v="**"/>
    <m/>
    <s v="A"/>
    <m/>
    <m/>
    <n v="471"/>
    <x v="442"/>
    <n v="25567"/>
    <m/>
    <m/>
    <m/>
    <m/>
    <m/>
    <m/>
    <m/>
    <m/>
    <m/>
    <m/>
    <m/>
    <m/>
    <m/>
    <m/>
    <x v="3"/>
  </r>
  <r>
    <n v="471"/>
    <n v="14"/>
    <s v="F"/>
    <n v="51081016164"/>
    <n v="510"/>
    <s v="SSG"/>
    <s v="State Street Global Advisors"/>
    <s v="State Street Global Equity Fund"/>
    <s v="SSGE"/>
    <m/>
    <n v="38587.112533333333"/>
    <m/>
    <m/>
    <n v="0.66666666666666663"/>
    <n v="10.210000000000001"/>
    <s v="****"/>
    <m/>
    <s v="A"/>
    <m/>
    <m/>
    <n v="471"/>
    <x v="442"/>
    <n v="36128"/>
    <m/>
    <m/>
    <m/>
    <m/>
    <m/>
    <m/>
    <m/>
    <m/>
    <m/>
    <m/>
    <m/>
    <m/>
    <m/>
    <m/>
    <x v="3"/>
  </r>
  <r>
    <n v="471"/>
    <n v="6"/>
    <s v="F"/>
    <n v="51081014077"/>
    <n v="510"/>
    <s v="JPM"/>
    <s v="JP Morgan"/>
    <s v="JPMorgan Core Bond Fund"/>
    <s v="JPMCB"/>
    <m/>
    <n v="58789.765925"/>
    <m/>
    <m/>
    <n v="3.25"/>
    <n v="7.77"/>
    <s v="****"/>
    <m/>
    <s v="A"/>
    <m/>
    <m/>
    <n v="471"/>
    <x v="442"/>
    <n v="46937"/>
    <m/>
    <m/>
    <m/>
    <m/>
    <m/>
    <m/>
    <m/>
    <m/>
    <m/>
    <m/>
    <m/>
    <m/>
    <m/>
    <m/>
    <x v="3"/>
  </r>
  <r>
    <n v="471"/>
    <n v="4"/>
    <s v="F"/>
    <n v="51081019316"/>
    <n v="510"/>
    <s v="VGF"/>
    <s v="Vanguard Group"/>
    <s v="Vanguard High Yield Corporate Fund Investor Shares (VWEHX)"/>
    <s v="VHYCFIS"/>
    <m/>
    <n v="40939.341999999997"/>
    <m/>
    <m/>
    <n v="3.75"/>
    <n v="5.74"/>
    <s v="*****"/>
    <m/>
    <s v="A"/>
    <m/>
    <m/>
    <n v="471"/>
    <x v="442"/>
    <n v="33688"/>
    <m/>
    <m/>
    <m/>
    <m/>
    <m/>
    <m/>
    <m/>
    <m/>
    <m/>
    <m/>
    <m/>
    <m/>
    <m/>
    <m/>
    <x v="3"/>
  </r>
  <r>
    <n v="471"/>
    <n v="7"/>
    <s v="F"/>
    <n v="51081016026"/>
    <n v="510"/>
    <s v="PMC"/>
    <s v="PIMCO"/>
    <s v="PIMCO Global Multi-Asset A"/>
    <s v="PIMCOGMA"/>
    <m/>
    <n v="60018.96"/>
    <m/>
    <m/>
    <n v="2.5"/>
    <n v="1.92"/>
    <s v="**"/>
    <m/>
    <s v="A"/>
    <m/>
    <m/>
    <n v="471"/>
    <x v="442"/>
    <n v="57270"/>
    <m/>
    <m/>
    <m/>
    <m/>
    <m/>
    <m/>
    <m/>
    <m/>
    <m/>
    <m/>
    <m/>
    <m/>
    <m/>
    <m/>
    <x v="3"/>
  </r>
  <r>
    <n v="472"/>
    <n v="10"/>
    <s v="F"/>
    <n v="51081010873"/>
    <n v="510"/>
    <s v="PMC"/>
    <s v="PIMCO"/>
    <s v="PIMCO Global Multi-Asset A"/>
    <s v="PIMCOGMA"/>
    <m/>
    <n v="75890.588799999998"/>
    <m/>
    <m/>
    <n v="4.833333333333333"/>
    <n v="1.92"/>
    <s v="**"/>
    <m/>
    <s v="D"/>
    <m/>
    <m/>
    <n v="472"/>
    <x v="443"/>
    <n v="69446"/>
    <m/>
    <m/>
    <m/>
    <m/>
    <m/>
    <m/>
    <m/>
    <m/>
    <m/>
    <m/>
    <m/>
    <m/>
    <m/>
    <m/>
    <x v="11"/>
  </r>
  <r>
    <n v="473"/>
    <n v="10"/>
    <s v="F"/>
    <n v="51081015724"/>
    <n v="510"/>
    <s v="PMC"/>
    <s v="PIMCO"/>
    <s v="PIMCO Global Multi-Asset A"/>
    <s v="PIMCOGMA"/>
    <m/>
    <n v="38663.167999999998"/>
    <m/>
    <m/>
    <n v="1.25"/>
    <n v="1.92"/>
    <s v="**"/>
    <m/>
    <s v="W"/>
    <m/>
    <m/>
    <n v="473"/>
    <x v="444"/>
    <n v="37757"/>
    <m/>
    <m/>
    <m/>
    <m/>
    <m/>
    <m/>
    <m/>
    <m/>
    <m/>
    <m/>
    <m/>
    <m/>
    <m/>
    <m/>
    <x v="6"/>
  </r>
  <r>
    <n v="473"/>
    <n v="4"/>
    <s v="F"/>
    <n v="51081014832"/>
    <n v="510"/>
    <s v="VGF"/>
    <s v="Vanguard Group"/>
    <s v="Vanguard High Yield Corporate Fund Investor Shares (VWEHX)"/>
    <s v="VHYCFIS"/>
    <m/>
    <n v="72330.858899999992"/>
    <m/>
    <m/>
    <n v="4.5"/>
    <n v="5.74"/>
    <s v="*****"/>
    <m/>
    <s v="W"/>
    <m/>
    <m/>
    <n v="473"/>
    <x v="444"/>
    <n v="57483"/>
    <m/>
    <m/>
    <m/>
    <m/>
    <m/>
    <m/>
    <m/>
    <m/>
    <m/>
    <m/>
    <m/>
    <m/>
    <m/>
    <m/>
    <x v="6"/>
  </r>
  <r>
    <n v="473"/>
    <n v="3"/>
    <s v="F"/>
    <n v="51081017046"/>
    <n v="510"/>
    <s v="BRF"/>
    <s v="BlackRock Funds"/>
    <s v="BlackRock High Yield Bond Fund (BHYIX)"/>
    <s v="BRHYBF"/>
    <m/>
    <n v="25705.86"/>
    <m/>
    <m/>
    <n v="2.5"/>
    <n v="5.6"/>
    <s v="***"/>
    <m/>
    <s v="W"/>
    <m/>
    <m/>
    <n v="473"/>
    <x v="444"/>
    <n v="22549"/>
    <m/>
    <m/>
    <m/>
    <m/>
    <m/>
    <m/>
    <m/>
    <m/>
    <m/>
    <m/>
    <m/>
    <m/>
    <m/>
    <m/>
    <x v="6"/>
  </r>
  <r>
    <n v="473"/>
    <n v="15"/>
    <s v="F"/>
    <n v="51081019406"/>
    <n v="510"/>
    <s v="SSG"/>
    <s v="State Street Global Advisors"/>
    <s v="State Street Global Equity Fund"/>
    <s v="SSGE"/>
    <m/>
    <n v="31794.63"/>
    <m/>
    <m/>
    <n v="4"/>
    <n v="10.210000000000001"/>
    <s v="****"/>
    <m/>
    <s v="W"/>
    <m/>
    <m/>
    <n v="473"/>
    <x v="444"/>
    <n v="22575"/>
    <m/>
    <m/>
    <m/>
    <m/>
    <m/>
    <m/>
    <m/>
    <m/>
    <m/>
    <m/>
    <m/>
    <m/>
    <m/>
    <m/>
    <x v="6"/>
  </r>
  <r>
    <n v="474"/>
    <n v="9"/>
    <s v="F"/>
    <n v="51081012857"/>
    <n v="510"/>
    <s v="JPM"/>
    <s v="JP Morgan"/>
    <s v="JPMorgan Core Bond Fund"/>
    <s v="JPMCB"/>
    <m/>
    <n v="71350.640925"/>
    <m/>
    <m/>
    <n v="1.0833333333333333"/>
    <n v="7.77"/>
    <s v="****"/>
    <m/>
    <s v="W"/>
    <m/>
    <m/>
    <n v="474"/>
    <x v="445"/>
    <n v="65811"/>
    <m/>
    <m/>
    <m/>
    <m/>
    <m/>
    <m/>
    <m/>
    <m/>
    <m/>
    <m/>
    <m/>
    <m/>
    <m/>
    <m/>
    <x v="10"/>
  </r>
  <r>
    <n v="474"/>
    <n v="10"/>
    <s v="F"/>
    <n v="51081019433"/>
    <n v="510"/>
    <s v="PMC"/>
    <s v="PIMCO"/>
    <s v="PIMCO Global Multi-Asset A"/>
    <s v="PIMCOGMA"/>
    <m/>
    <n v="22818.784"/>
    <m/>
    <m/>
    <n v="1.5"/>
    <n v="1.92"/>
    <s v="**"/>
    <m/>
    <s v="W"/>
    <m/>
    <m/>
    <n v="474"/>
    <x v="445"/>
    <n v="22180"/>
    <m/>
    <m/>
    <m/>
    <m/>
    <m/>
    <m/>
    <m/>
    <m/>
    <m/>
    <m/>
    <m/>
    <m/>
    <m/>
    <m/>
    <x v="10"/>
  </r>
  <r>
    <n v="474"/>
    <n v="16"/>
    <s v="F"/>
    <n v="51081015717"/>
    <n v="510"/>
    <s v="AMF"/>
    <s v="American Funds"/>
    <s v="American Funds Tax-Advtg Gr &amp; Inc"/>
    <s v="AFTAG"/>
    <m/>
    <n v="65543.927750000003"/>
    <m/>
    <m/>
    <n v="1.1666666666666667"/>
    <n v="3.61"/>
    <s v="**"/>
    <m/>
    <s v="W"/>
    <m/>
    <m/>
    <n v="474"/>
    <x v="445"/>
    <n v="62895"/>
    <m/>
    <m/>
    <m/>
    <m/>
    <m/>
    <m/>
    <m/>
    <m/>
    <m/>
    <m/>
    <m/>
    <m/>
    <m/>
    <m/>
    <x v="10"/>
  </r>
  <r>
    <n v="474"/>
    <n v="3"/>
    <s v="F"/>
    <n v="51081017037"/>
    <n v="510"/>
    <s v="BRF"/>
    <s v="BlackRock Funds"/>
    <s v="BlackRock High Yield Bond Fund (BHYIX)"/>
    <s v="BRHYBF"/>
    <m/>
    <n v="41621.477333333336"/>
    <m/>
    <m/>
    <n v="4.666666666666667"/>
    <n v="5.6"/>
    <s v="***"/>
    <m/>
    <s v="W"/>
    <m/>
    <m/>
    <n v="474"/>
    <x v="445"/>
    <n v="32998"/>
    <m/>
    <m/>
    <m/>
    <m/>
    <m/>
    <m/>
    <m/>
    <m/>
    <m/>
    <m/>
    <m/>
    <m/>
    <m/>
    <m/>
    <x v="10"/>
  </r>
  <r>
    <n v="474"/>
    <n v="14"/>
    <s v="F"/>
    <n v="51081019926"/>
    <n v="510"/>
    <s v="SSG"/>
    <s v="State Street Global Advisors"/>
    <s v="State Street Global Equity Fund"/>
    <s v="SSGE"/>
    <m/>
    <n v="76253.556599999996"/>
    <m/>
    <m/>
    <n v="2"/>
    <n v="10.210000000000001"/>
    <s v="****"/>
    <m/>
    <s v="W"/>
    <m/>
    <m/>
    <n v="474"/>
    <x v="445"/>
    <n v="63323"/>
    <m/>
    <m/>
    <m/>
    <m/>
    <m/>
    <m/>
    <m/>
    <m/>
    <m/>
    <m/>
    <m/>
    <m/>
    <m/>
    <m/>
    <x v="10"/>
  </r>
  <r>
    <n v="474"/>
    <n v="1"/>
    <s v="F"/>
    <n v="51081016984"/>
    <n v="510"/>
    <s v="BRF"/>
    <s v="BlackRock Funds"/>
    <s v="BlackRock High Yield Bond Fund (BHYIX)"/>
    <s v="BRHYBF"/>
    <m/>
    <n v="56740.733333333337"/>
    <m/>
    <m/>
    <n v="4.166666666666667"/>
    <n v="5.6"/>
    <s v="***"/>
    <m/>
    <s v="W"/>
    <m/>
    <m/>
    <n v="474"/>
    <x v="445"/>
    <n v="46006"/>
    <m/>
    <m/>
    <m/>
    <m/>
    <m/>
    <m/>
    <m/>
    <m/>
    <m/>
    <m/>
    <m/>
    <m/>
    <m/>
    <m/>
    <x v="10"/>
  </r>
  <r>
    <n v="474"/>
    <n v="1"/>
    <s v="F"/>
    <n v="51081017610"/>
    <n v="510"/>
    <s v="BRF"/>
    <s v="BlackRock Funds"/>
    <s v="BlackRock High Yield Bond Fund (BHYIX)"/>
    <s v="BRHYBF"/>
    <m/>
    <n v="78215.382666666672"/>
    <m/>
    <m/>
    <n v="1.9166666666666667"/>
    <n v="5.6"/>
    <s v="***"/>
    <m/>
    <s v="W"/>
    <m/>
    <m/>
    <n v="474"/>
    <x v="445"/>
    <n v="70634"/>
    <m/>
    <m/>
    <m/>
    <m/>
    <m/>
    <m/>
    <m/>
    <m/>
    <m/>
    <m/>
    <m/>
    <m/>
    <m/>
    <m/>
    <x v="10"/>
  </r>
  <r>
    <n v="475"/>
    <n v="4"/>
    <s v="F"/>
    <n v="51081012743"/>
    <n v="510"/>
    <s v="VGF"/>
    <s v="Vanguard Group"/>
    <s v="Vanguard High Yield Corporate Fund Investor Shares (VWEHX)"/>
    <s v="VHYCFIS"/>
    <m/>
    <n v="8474.9582499999997"/>
    <m/>
    <m/>
    <n v="0.41666666666666669"/>
    <n v="5.74"/>
    <s v="*****"/>
    <m/>
    <s v="C"/>
    <m/>
    <m/>
    <n v="475"/>
    <x v="446"/>
    <n v="8277"/>
    <m/>
    <m/>
    <m/>
    <m/>
    <m/>
    <m/>
    <m/>
    <m/>
    <m/>
    <m/>
    <m/>
    <m/>
    <m/>
    <m/>
    <x v="6"/>
  </r>
  <r>
    <n v="475"/>
    <n v="15"/>
    <s v="F"/>
    <n v="51081010486"/>
    <n v="510"/>
    <s v="SSG"/>
    <s v="State Street Global Advisors"/>
    <s v="State Street Global Equity Fund"/>
    <s v="SSGE"/>
    <m/>
    <n v="72610.396049999996"/>
    <m/>
    <m/>
    <n v="1.5"/>
    <n v="10.210000000000001"/>
    <s v="****"/>
    <m/>
    <s v="C"/>
    <m/>
    <m/>
    <n v="475"/>
    <x v="446"/>
    <n v="62967"/>
    <m/>
    <m/>
    <m/>
    <m/>
    <m/>
    <m/>
    <m/>
    <m/>
    <m/>
    <m/>
    <m/>
    <m/>
    <m/>
    <m/>
    <x v="6"/>
  </r>
  <r>
    <n v="476"/>
    <n v="13"/>
    <s v="F"/>
    <n v="51081011442"/>
    <n v="510"/>
    <s v="SSG"/>
    <s v="State Street Global Advisors"/>
    <s v="State Street Global Equity Fund"/>
    <s v="SSGE"/>
    <m/>
    <n v="16684.865075000002"/>
    <m/>
    <m/>
    <n v="0.58333333333333337"/>
    <n v="10.210000000000001"/>
    <s v="****"/>
    <m/>
    <s v="A"/>
    <m/>
    <m/>
    <n v="476"/>
    <x v="447"/>
    <n v="15747"/>
    <m/>
    <m/>
    <m/>
    <m/>
    <m/>
    <m/>
    <m/>
    <m/>
    <m/>
    <m/>
    <m/>
    <m/>
    <m/>
    <m/>
    <x v="12"/>
  </r>
  <r>
    <n v="476"/>
    <n v="12"/>
    <s v="F"/>
    <n v="51081013738"/>
    <n v="510"/>
    <s v="CHS"/>
    <s v="Charles Schwab"/>
    <s v="Schwab Small-Cap Equity Fund"/>
    <s v="SSCE"/>
    <m/>
    <n v="35576.179250000001"/>
    <m/>
    <m/>
    <n v="2.5833333333333335"/>
    <n v="-11.7"/>
    <s v="*"/>
    <m/>
    <s v="A"/>
    <m/>
    <m/>
    <n v="476"/>
    <x v="447"/>
    <n v="50987"/>
    <m/>
    <m/>
    <m/>
    <m/>
    <m/>
    <m/>
    <m/>
    <m/>
    <m/>
    <m/>
    <m/>
    <m/>
    <m/>
    <m/>
    <x v="12"/>
  </r>
  <r>
    <n v="476"/>
    <n v="13"/>
    <s v="F"/>
    <n v="51081015694"/>
    <n v="510"/>
    <s v="SSG"/>
    <s v="State Street Global Advisors"/>
    <s v="State Street Global Equity Fund"/>
    <s v="SSGE"/>
    <m/>
    <n v="6150.3595333333333"/>
    <m/>
    <m/>
    <n v="0.91666666666666663"/>
    <n v="10.210000000000001"/>
    <s v="****"/>
    <m/>
    <s v="A"/>
    <m/>
    <m/>
    <n v="476"/>
    <x v="447"/>
    <n v="5624"/>
    <m/>
    <m/>
    <m/>
    <m/>
    <m/>
    <m/>
    <m/>
    <m/>
    <m/>
    <m/>
    <m/>
    <m/>
    <m/>
    <m/>
    <x v="12"/>
  </r>
  <r>
    <n v="476"/>
    <n v="8"/>
    <s v="F"/>
    <n v="51081014470"/>
    <n v="510"/>
    <s v="FID"/>
    <s v="Fidelity Investments Inc."/>
    <s v="Fidelity Capital &amp; Income Fund (FAGIX)"/>
    <s v="FCIF"/>
    <m/>
    <n v="74293.956666666665"/>
    <m/>
    <m/>
    <n v="4.083333333333333"/>
    <n v="4"/>
    <s v="***"/>
    <m/>
    <s v="A"/>
    <m/>
    <m/>
    <n v="476"/>
    <x v="447"/>
    <n v="63863"/>
    <m/>
    <m/>
    <m/>
    <m/>
    <m/>
    <m/>
    <m/>
    <m/>
    <m/>
    <m/>
    <m/>
    <m/>
    <m/>
    <m/>
    <x v="12"/>
  </r>
  <r>
    <n v="477"/>
    <n v="10"/>
    <s v="F"/>
    <n v="51081014306"/>
    <n v="510"/>
    <s v="PMC"/>
    <s v="PIMCO"/>
    <s v="PIMCO Global Multi-Asset A"/>
    <s v="PIMCOGMA"/>
    <m/>
    <n v="80604.888000000006"/>
    <m/>
    <m/>
    <n v="3.1666666666666665"/>
    <n v="1.92"/>
    <s v="**"/>
    <m/>
    <s v="A"/>
    <m/>
    <m/>
    <n v="477"/>
    <x v="448"/>
    <n v="75985"/>
    <m/>
    <m/>
    <m/>
    <m/>
    <m/>
    <m/>
    <m/>
    <m/>
    <m/>
    <m/>
    <m/>
    <m/>
    <m/>
    <m/>
    <x v="14"/>
  </r>
  <r>
    <n v="477"/>
    <n v="9"/>
    <s v="F"/>
    <n v="51081013913"/>
    <n v="510"/>
    <s v="JPM"/>
    <s v="JP Morgan"/>
    <s v="JPMorgan Core Bond Fund"/>
    <s v="JPMCB"/>
    <m/>
    <n v="74352.528649999993"/>
    <m/>
    <m/>
    <n v="3.8333333333333335"/>
    <n v="7.77"/>
    <s v="****"/>
    <m/>
    <s v="A"/>
    <m/>
    <m/>
    <n v="477"/>
    <x v="448"/>
    <n v="57289"/>
    <m/>
    <m/>
    <m/>
    <m/>
    <m/>
    <m/>
    <m/>
    <m/>
    <m/>
    <m/>
    <m/>
    <m/>
    <m/>
    <m/>
    <x v="14"/>
  </r>
  <r>
    <n v="477"/>
    <n v="16"/>
    <s v="F"/>
    <n v="51081013179"/>
    <n v="510"/>
    <s v="AMF"/>
    <s v="American Funds"/>
    <s v="American Funds Tax-Advtg Gr &amp; Inc"/>
    <s v="AFTAG"/>
    <m/>
    <n v="24927.251850000001"/>
    <m/>
    <m/>
    <n v="3.5"/>
    <n v="3.61"/>
    <s v="**"/>
    <m/>
    <s v="A"/>
    <m/>
    <m/>
    <n v="477"/>
    <x v="448"/>
    <n v="22131"/>
    <m/>
    <m/>
    <m/>
    <m/>
    <m/>
    <m/>
    <m/>
    <m/>
    <m/>
    <m/>
    <m/>
    <m/>
    <m/>
    <m/>
    <x v="14"/>
  </r>
  <r>
    <n v="478"/>
    <n v="3"/>
    <s v="F"/>
    <n v="51081019588"/>
    <n v="510"/>
    <s v="BRF"/>
    <s v="BlackRock Funds"/>
    <s v="BlackRock High Yield Bond Fund (BHYIX)"/>
    <s v="BRHYBF"/>
    <m/>
    <n v="12786.304"/>
    <m/>
    <m/>
    <n v="0.33333333333333331"/>
    <n v="5.6"/>
    <s v="***"/>
    <m/>
    <s v="A"/>
    <m/>
    <m/>
    <n v="478"/>
    <x v="449"/>
    <n v="12552"/>
    <m/>
    <m/>
    <m/>
    <m/>
    <m/>
    <m/>
    <m/>
    <m/>
    <m/>
    <m/>
    <m/>
    <m/>
    <m/>
    <m/>
    <x v="6"/>
  </r>
  <r>
    <n v="478"/>
    <n v="8"/>
    <s v="F"/>
    <n v="51081019620"/>
    <n v="510"/>
    <s v="FID"/>
    <s v="Fidelity Investments Inc."/>
    <s v="Fidelity Capital &amp; Income Fund (FAGIX)"/>
    <s v="FCIF"/>
    <m/>
    <n v="57847.24"/>
    <m/>
    <m/>
    <n v="3.4166666666666665"/>
    <n v="4"/>
    <s v="***"/>
    <m/>
    <s v="A"/>
    <m/>
    <m/>
    <n v="478"/>
    <x v="449"/>
    <n v="50892"/>
    <m/>
    <m/>
    <m/>
    <m/>
    <m/>
    <m/>
    <m/>
    <m/>
    <m/>
    <m/>
    <m/>
    <m/>
    <m/>
    <m/>
    <x v="6"/>
  </r>
  <r>
    <n v="478"/>
    <n v="1"/>
    <s v="F"/>
    <n v="51081018285"/>
    <n v="510"/>
    <s v="BRF"/>
    <s v="BlackRock Funds"/>
    <s v="BlackRock High Yield Bond Fund (BHYIX)"/>
    <s v="BRHYBF"/>
    <m/>
    <n v="67931.028000000006"/>
    <m/>
    <m/>
    <n v="1.5"/>
    <n v="5.6"/>
    <s v="***"/>
    <m/>
    <s v="A"/>
    <m/>
    <m/>
    <n v="478"/>
    <x v="449"/>
    <n v="62667"/>
    <m/>
    <m/>
    <m/>
    <m/>
    <m/>
    <m/>
    <m/>
    <m/>
    <m/>
    <m/>
    <m/>
    <m/>
    <m/>
    <m/>
    <x v="6"/>
  </r>
  <r>
    <n v="479"/>
    <n v="3"/>
    <s v="F"/>
    <n v="51081010639"/>
    <n v="510"/>
    <s v="BRF"/>
    <s v="BlackRock Funds"/>
    <s v="BlackRock High Yield Bond Fund (BHYIX)"/>
    <s v="BRHYBF"/>
    <m/>
    <n v="38622.94933333333"/>
    <m/>
    <m/>
    <n v="3.0833333333333335"/>
    <n v="5.6"/>
    <s v="***"/>
    <m/>
    <s v="A"/>
    <m/>
    <m/>
    <n v="479"/>
    <x v="450"/>
    <n v="32936"/>
    <m/>
    <m/>
    <m/>
    <m/>
    <m/>
    <m/>
    <m/>
    <m/>
    <m/>
    <m/>
    <m/>
    <m/>
    <m/>
    <m/>
    <x v="0"/>
  </r>
  <r>
    <n v="479"/>
    <n v="11"/>
    <s v="F"/>
    <n v="51081017111"/>
    <n v="510"/>
    <s v="PMC"/>
    <s v="PIMCO"/>
    <s v="PIMCO Global Multi-Asset A"/>
    <s v="PIMCOGMA"/>
    <m/>
    <n v="58084.185599999997"/>
    <m/>
    <m/>
    <n v="1.75"/>
    <n v="1.92"/>
    <s v="**"/>
    <m/>
    <s v="A"/>
    <m/>
    <m/>
    <n v="479"/>
    <x v="450"/>
    <n v="56196"/>
    <m/>
    <m/>
    <m/>
    <m/>
    <m/>
    <m/>
    <m/>
    <m/>
    <m/>
    <m/>
    <m/>
    <m/>
    <m/>
    <m/>
    <x v="0"/>
  </r>
  <r>
    <n v="479"/>
    <n v="12"/>
    <s v="F"/>
    <n v="51081012676"/>
    <n v="510"/>
    <s v="CHS"/>
    <s v="Charles Schwab"/>
    <s v="Schwab Small-Cap Equity Fund"/>
    <s v="SSCE"/>
    <m/>
    <n v="26960.336000000003"/>
    <m/>
    <m/>
    <n v="3.6666666666666665"/>
    <n v="-11.7"/>
    <s v="*"/>
    <m/>
    <s v="A"/>
    <m/>
    <m/>
    <n v="479"/>
    <x v="450"/>
    <n v="47216"/>
    <m/>
    <m/>
    <m/>
    <m/>
    <m/>
    <m/>
    <m/>
    <m/>
    <m/>
    <m/>
    <m/>
    <m/>
    <m/>
    <m/>
    <x v="0"/>
  </r>
  <r>
    <n v="479"/>
    <n v="4"/>
    <s v="F"/>
    <n v="51081018911"/>
    <n v="510"/>
    <s v="VGF"/>
    <s v="Vanguard Group"/>
    <s v="Vanguard High Yield Corporate Fund Investor Shares (VWEHX)"/>
    <s v="VHYCFIS"/>
    <m/>
    <n v="24552.0926"/>
    <m/>
    <m/>
    <n v="3.25"/>
    <n v="5.74"/>
    <s v="*****"/>
    <m/>
    <s v="A"/>
    <m/>
    <m/>
    <n v="479"/>
    <x v="450"/>
    <n v="20692"/>
    <m/>
    <m/>
    <m/>
    <m/>
    <m/>
    <m/>
    <m/>
    <m/>
    <m/>
    <m/>
    <m/>
    <m/>
    <m/>
    <m/>
    <x v="0"/>
  </r>
  <r>
    <n v="480"/>
    <n v="7"/>
    <s v="F"/>
    <n v="51081015264"/>
    <n v="510"/>
    <s v="PMC"/>
    <s v="PIMCO"/>
    <s v="PIMCO Global Multi-Asset A"/>
    <s v="PIMCOGMA"/>
    <m/>
    <n v="54914.022400000002"/>
    <m/>
    <m/>
    <n v="2.5833333333333335"/>
    <n v="1.92"/>
    <s v="**"/>
    <m/>
    <s v="A"/>
    <m/>
    <m/>
    <n v="480"/>
    <x v="451"/>
    <n v="52319"/>
    <m/>
    <m/>
    <m/>
    <m/>
    <m/>
    <m/>
    <m/>
    <m/>
    <m/>
    <m/>
    <m/>
    <m/>
    <m/>
    <m/>
    <x v="15"/>
  </r>
  <r>
    <n v="480"/>
    <n v="15"/>
    <s v="F"/>
    <n v="51081013391"/>
    <n v="510"/>
    <s v="SSG"/>
    <s v="State Street Global Advisors"/>
    <s v="State Street Global Equity Fund"/>
    <s v="SSGE"/>
    <m/>
    <n v="103539.40966666667"/>
    <m/>
    <m/>
    <n v="3.3333333333333335"/>
    <n v="10.210000000000001"/>
    <s v="****"/>
    <m/>
    <s v="A"/>
    <m/>
    <m/>
    <n v="480"/>
    <x v="451"/>
    <n v="77249"/>
    <m/>
    <m/>
    <m/>
    <m/>
    <m/>
    <m/>
    <m/>
    <m/>
    <m/>
    <m/>
    <m/>
    <m/>
    <m/>
    <m/>
    <x v="15"/>
  </r>
  <r>
    <n v="481"/>
    <n v="12"/>
    <s v="F"/>
    <n v="51081011251"/>
    <n v="510"/>
    <s v="CHS"/>
    <s v="Charles Schwab"/>
    <s v="Schwab Small-Cap Equity Fund"/>
    <s v="SSCE"/>
    <m/>
    <n v="52787.168749999997"/>
    <m/>
    <m/>
    <n v="1.4166666666666667"/>
    <n v="-11.7"/>
    <s v="*"/>
    <m/>
    <s v="A"/>
    <m/>
    <m/>
    <n v="481"/>
    <x v="452"/>
    <n v="63275"/>
    <m/>
    <m/>
    <m/>
    <m/>
    <m/>
    <m/>
    <m/>
    <m/>
    <m/>
    <m/>
    <m/>
    <m/>
    <m/>
    <m/>
    <x v="1"/>
  </r>
  <r>
    <n v="481"/>
    <n v="3"/>
    <s v="F"/>
    <n v="51081013397"/>
    <n v="510"/>
    <s v="BRF"/>
    <s v="BlackRock Funds"/>
    <s v="BlackRock High Yield Bond Fund (BHYIX)"/>
    <s v="BRHYBF"/>
    <m/>
    <n v="30327.426666666666"/>
    <m/>
    <m/>
    <n v="4.916666666666667"/>
    <n v="5.6"/>
    <s v="***"/>
    <m/>
    <s v="A"/>
    <m/>
    <m/>
    <n v="481"/>
    <x v="452"/>
    <n v="23780"/>
    <m/>
    <m/>
    <m/>
    <m/>
    <m/>
    <m/>
    <m/>
    <m/>
    <m/>
    <m/>
    <m/>
    <m/>
    <m/>
    <m/>
    <x v="1"/>
  </r>
  <r>
    <n v="481"/>
    <n v="14"/>
    <s v="F"/>
    <n v="51081010803"/>
    <n v="510"/>
    <s v="SSG"/>
    <s v="State Street Global Advisors"/>
    <s v="State Street Global Equity Fund"/>
    <s v="SSGE"/>
    <m/>
    <n v="58722.990408333331"/>
    <m/>
    <m/>
    <n v="1.5833333333333333"/>
    <n v="10.210000000000001"/>
    <s v="****"/>
    <m/>
    <s v="A"/>
    <m/>
    <m/>
    <n v="481"/>
    <x v="452"/>
    <n v="50551"/>
    <m/>
    <m/>
    <m/>
    <m/>
    <m/>
    <m/>
    <m/>
    <m/>
    <m/>
    <m/>
    <m/>
    <m/>
    <m/>
    <m/>
    <x v="1"/>
  </r>
  <r>
    <n v="481"/>
    <n v="16"/>
    <s v="F"/>
    <n v="51081015239"/>
    <n v="510"/>
    <s v="AMF"/>
    <s v="American Funds"/>
    <s v="American Funds Tax-Advtg Gr &amp; Inc"/>
    <s v="AFTAG"/>
    <m/>
    <n v="17519.309033333335"/>
    <m/>
    <m/>
    <n v="0.33333333333333331"/>
    <n v="3.61"/>
    <s v="**"/>
    <m/>
    <s v="A"/>
    <m/>
    <m/>
    <n v="481"/>
    <x v="452"/>
    <n v="17311"/>
    <m/>
    <m/>
    <m/>
    <m/>
    <m/>
    <m/>
    <m/>
    <m/>
    <m/>
    <m/>
    <m/>
    <m/>
    <m/>
    <m/>
    <x v="1"/>
  </r>
  <r>
    <n v="482"/>
    <n v="7"/>
    <s v="F"/>
    <n v="51081015635"/>
    <n v="510"/>
    <s v="PMC"/>
    <s v="PIMCO"/>
    <s v="PIMCO Global Multi-Asset A"/>
    <s v="PIMCOGMA"/>
    <m/>
    <n v="44796.24"/>
    <m/>
    <m/>
    <n v="4.166666666666667"/>
    <n v="1.92"/>
    <s v="**"/>
    <m/>
    <s v="I"/>
    <m/>
    <m/>
    <n v="482"/>
    <x v="453"/>
    <n v="41478"/>
    <m/>
    <m/>
    <m/>
    <m/>
    <m/>
    <m/>
    <m/>
    <m/>
    <m/>
    <m/>
    <m/>
    <m/>
    <m/>
    <m/>
    <x v="5"/>
  </r>
  <r>
    <n v="483"/>
    <n v="2"/>
    <s v="F"/>
    <n v="51081014862"/>
    <n v="510"/>
    <s v="VGF"/>
    <s v="Vanguard Group"/>
    <s v="Vanguard High Yield Corporate Fund Investor Shares (VWEHX)"/>
    <s v="VHYCFIS"/>
    <m/>
    <n v="78371.828033333339"/>
    <m/>
    <m/>
    <n v="3.5833333333333335"/>
    <n v="5.74"/>
    <s v="*****"/>
    <m/>
    <s v="A"/>
    <m/>
    <m/>
    <n v="483"/>
    <x v="454"/>
    <n v="65002"/>
    <m/>
    <m/>
    <m/>
    <m/>
    <m/>
    <m/>
    <m/>
    <m/>
    <m/>
    <m/>
    <m/>
    <m/>
    <m/>
    <m/>
    <x v="1"/>
  </r>
  <r>
    <n v="483"/>
    <n v="10"/>
    <s v="F"/>
    <n v="51081017814"/>
    <n v="510"/>
    <s v="PMC"/>
    <s v="PIMCO"/>
    <s v="PIMCO Global Multi-Asset A"/>
    <s v="PIMCOGMA"/>
    <m/>
    <n v="4534.3999999999996"/>
    <m/>
    <m/>
    <n v="2.0833333333333335"/>
    <n v="1.92"/>
    <s v="**"/>
    <m/>
    <s v="A"/>
    <m/>
    <m/>
    <n v="483"/>
    <x v="454"/>
    <n v="4360"/>
    <m/>
    <m/>
    <m/>
    <m/>
    <m/>
    <m/>
    <m/>
    <m/>
    <m/>
    <m/>
    <m/>
    <m/>
    <m/>
    <m/>
    <x v="1"/>
  </r>
  <r>
    <n v="484"/>
    <n v="4"/>
    <s v="F"/>
    <n v="51081017916"/>
    <n v="510"/>
    <s v="VGF"/>
    <s v="Vanguard Group"/>
    <s v="Vanguard High Yield Corporate Fund Investor Shares (VWEHX)"/>
    <s v="VHYCFIS"/>
    <m/>
    <n v="40110.541499999999"/>
    <m/>
    <m/>
    <n v="3.75"/>
    <n v="5.74"/>
    <s v="*****"/>
    <m/>
    <s v="A"/>
    <m/>
    <m/>
    <n v="484"/>
    <x v="455"/>
    <n v="33006"/>
    <m/>
    <m/>
    <m/>
    <m/>
    <m/>
    <m/>
    <m/>
    <m/>
    <m/>
    <m/>
    <m/>
    <m/>
    <m/>
    <m/>
    <x v="8"/>
  </r>
  <r>
    <n v="484"/>
    <n v="8"/>
    <s v="F"/>
    <n v="51081012425"/>
    <n v="510"/>
    <s v="FID"/>
    <s v="Fidelity Investments Inc."/>
    <s v="Fidelity Capital &amp; Income Fund (FAGIX)"/>
    <s v="FCIF"/>
    <m/>
    <n v="59053.11"/>
    <m/>
    <m/>
    <n v="2.75"/>
    <n v="4"/>
    <s v="***"/>
    <m/>
    <s v="A"/>
    <m/>
    <m/>
    <n v="484"/>
    <x v="455"/>
    <n v="53201"/>
    <m/>
    <m/>
    <m/>
    <m/>
    <m/>
    <m/>
    <m/>
    <m/>
    <m/>
    <m/>
    <m/>
    <m/>
    <m/>
    <m/>
    <x v="8"/>
  </r>
  <r>
    <n v="484"/>
    <n v="16"/>
    <s v="F"/>
    <n v="51081013648"/>
    <n v="510"/>
    <s v="AMF"/>
    <s v="American Funds"/>
    <s v="American Funds Tax-Advtg Gr &amp; Inc"/>
    <s v="AFTAG"/>
    <m/>
    <n v="64850.514416666665"/>
    <m/>
    <m/>
    <n v="3.4166666666666665"/>
    <n v="3.61"/>
    <s v="**"/>
    <m/>
    <s v="A"/>
    <m/>
    <m/>
    <n v="484"/>
    <x v="455"/>
    <n v="57730"/>
    <m/>
    <m/>
    <m/>
    <m/>
    <m/>
    <m/>
    <m/>
    <m/>
    <m/>
    <m/>
    <m/>
    <m/>
    <m/>
    <m/>
    <x v="8"/>
  </r>
  <r>
    <n v="485"/>
    <n v="6"/>
    <s v="F"/>
    <n v="51081018738"/>
    <n v="510"/>
    <s v="JPM"/>
    <s v="JP Morgan"/>
    <s v="JPMorgan Core Bond Fund"/>
    <s v="JPMCB"/>
    <m/>
    <n v="96961.544599999994"/>
    <m/>
    <m/>
    <n v="4.333333333333333"/>
    <n v="7.77"/>
    <s v="****"/>
    <m/>
    <s v="A"/>
    <m/>
    <m/>
    <n v="485"/>
    <x v="456"/>
    <n v="72538"/>
    <m/>
    <m/>
    <m/>
    <m/>
    <m/>
    <m/>
    <m/>
    <m/>
    <m/>
    <m/>
    <m/>
    <m/>
    <m/>
    <m/>
    <x v="0"/>
  </r>
  <r>
    <n v="485"/>
    <n v="15"/>
    <s v="F"/>
    <n v="51081019906"/>
    <n v="510"/>
    <s v="SSG"/>
    <s v="State Street Global Advisors"/>
    <s v="State Street Global Equity Fund"/>
    <s v="SSGE"/>
    <m/>
    <n v="24775.322899999999"/>
    <m/>
    <m/>
    <n v="4.75"/>
    <n v="10.210000000000001"/>
    <s v="****"/>
    <m/>
    <s v="A"/>
    <m/>
    <m/>
    <n v="485"/>
    <x v="456"/>
    <n v="16684"/>
    <m/>
    <m/>
    <m/>
    <m/>
    <m/>
    <m/>
    <m/>
    <m/>
    <m/>
    <m/>
    <m/>
    <m/>
    <m/>
    <m/>
    <x v="0"/>
  </r>
  <r>
    <n v="485"/>
    <n v="7"/>
    <s v="F"/>
    <n v="51081011940"/>
    <n v="510"/>
    <s v="PMC"/>
    <s v="PIMCO"/>
    <s v="PIMCO Global Multi-Asset A"/>
    <s v="PIMCOGMA"/>
    <m/>
    <n v="66931.415999999997"/>
    <m/>
    <m/>
    <n v="1.1666666666666667"/>
    <n v="1.92"/>
    <s v="**"/>
    <m/>
    <s v="A"/>
    <m/>
    <m/>
    <n v="485"/>
    <x v="456"/>
    <n v="65465"/>
    <m/>
    <m/>
    <m/>
    <m/>
    <m/>
    <m/>
    <m/>
    <m/>
    <m/>
    <m/>
    <m/>
    <m/>
    <m/>
    <m/>
    <x v="0"/>
  </r>
  <r>
    <n v="485"/>
    <n v="3"/>
    <s v="F"/>
    <n v="51081013194"/>
    <n v="510"/>
    <s v="BRF"/>
    <s v="BlackRock Funds"/>
    <s v="BlackRock High Yield Bond Fund (BHYIX)"/>
    <s v="BRHYBF"/>
    <m/>
    <n v="49707.085999999996"/>
    <m/>
    <m/>
    <n v="1.9166666666666667"/>
    <n v="5.6"/>
    <s v="***"/>
    <m/>
    <s v="A"/>
    <m/>
    <m/>
    <n v="485"/>
    <x v="456"/>
    <n v="44889"/>
    <m/>
    <m/>
    <m/>
    <m/>
    <m/>
    <m/>
    <m/>
    <m/>
    <m/>
    <m/>
    <m/>
    <m/>
    <m/>
    <m/>
    <x v="0"/>
  </r>
  <r>
    <n v="486"/>
    <n v="9"/>
    <s v="F"/>
    <n v="51081014646"/>
    <n v="510"/>
    <s v="JPM"/>
    <s v="JP Morgan"/>
    <s v="JPMorgan Core Bond Fund"/>
    <s v="JPMCB"/>
    <m/>
    <n v="5830.2591499999999"/>
    <m/>
    <m/>
    <n v="4.083333333333333"/>
    <n v="7.77"/>
    <s v="****"/>
    <m/>
    <s v="W"/>
    <m/>
    <m/>
    <n v="486"/>
    <x v="457"/>
    <n v="4426"/>
    <m/>
    <m/>
    <m/>
    <m/>
    <m/>
    <m/>
    <m/>
    <m/>
    <m/>
    <m/>
    <m/>
    <m/>
    <m/>
    <m/>
    <x v="15"/>
  </r>
  <r>
    <n v="486"/>
    <n v="11"/>
    <s v="F"/>
    <n v="51081017175"/>
    <n v="510"/>
    <s v="PMC"/>
    <s v="PIMCO"/>
    <s v="PIMCO Global Multi-Asset A"/>
    <s v="PIMCOGMA"/>
    <m/>
    <n v="60556.495999999999"/>
    <m/>
    <m/>
    <n v="3.3333333333333335"/>
    <n v="1.92"/>
    <s v="**"/>
    <m/>
    <s v="W"/>
    <m/>
    <m/>
    <n v="486"/>
    <x v="457"/>
    <n v="56914"/>
    <m/>
    <m/>
    <m/>
    <m/>
    <m/>
    <m/>
    <m/>
    <m/>
    <m/>
    <m/>
    <m/>
    <m/>
    <m/>
    <m/>
    <x v="15"/>
  </r>
  <r>
    <n v="486"/>
    <n v="16"/>
    <s v="F"/>
    <n v="51081019682"/>
    <n v="510"/>
    <s v="AMF"/>
    <s v="American Funds"/>
    <s v="American Funds Tax-Advtg Gr &amp; Inc"/>
    <s v="AFTAG"/>
    <m/>
    <n v="29163.794624999999"/>
    <m/>
    <m/>
    <n v="0.75"/>
    <n v="3.61"/>
    <s v="**"/>
    <m/>
    <s v="W"/>
    <m/>
    <m/>
    <n v="486"/>
    <x v="457"/>
    <n v="28395"/>
    <m/>
    <m/>
    <m/>
    <m/>
    <m/>
    <m/>
    <m/>
    <m/>
    <m/>
    <m/>
    <m/>
    <m/>
    <m/>
    <m/>
    <x v="15"/>
  </r>
  <r>
    <n v="487"/>
    <n v="9"/>
    <s v="F"/>
    <n v="51081012233"/>
    <n v="510"/>
    <s v="JPM"/>
    <s v="JP Morgan"/>
    <s v="JPMorgan Core Bond Fund"/>
    <s v="JPMCB"/>
    <m/>
    <n v="83239.678400000004"/>
    <m/>
    <m/>
    <n v="0.75"/>
    <n v="7.77"/>
    <s v="****"/>
    <m/>
    <s v="A"/>
    <m/>
    <m/>
    <n v="487"/>
    <x v="458"/>
    <n v="78656"/>
    <m/>
    <m/>
    <m/>
    <m/>
    <m/>
    <m/>
    <m/>
    <m/>
    <m/>
    <m/>
    <m/>
    <m/>
    <m/>
    <m/>
    <x v="10"/>
  </r>
  <r>
    <n v="487"/>
    <n v="9"/>
    <s v="F"/>
    <n v="51081018233"/>
    <n v="510"/>
    <s v="JPM"/>
    <s v="JP Morgan"/>
    <s v="JPMorgan Core Bond Fund"/>
    <s v="JPMCB"/>
    <m/>
    <n v="63010.156000000003"/>
    <m/>
    <m/>
    <n v="4"/>
    <n v="7.77"/>
    <s v="****"/>
    <m/>
    <s v="A"/>
    <m/>
    <m/>
    <n v="487"/>
    <x v="458"/>
    <n v="48070"/>
    <m/>
    <m/>
    <m/>
    <m/>
    <m/>
    <m/>
    <m/>
    <m/>
    <m/>
    <m/>
    <m/>
    <m/>
    <m/>
    <m/>
    <x v="10"/>
  </r>
  <r>
    <n v="487"/>
    <n v="10"/>
    <s v="F"/>
    <n v="51081011824"/>
    <n v="510"/>
    <s v="PMC"/>
    <s v="PIMCO"/>
    <s v="PIMCO Global Multi-Asset A"/>
    <s v="PIMCOGMA"/>
    <m/>
    <n v="68809.615999999995"/>
    <m/>
    <m/>
    <n v="0.83333333333333337"/>
    <n v="1.92"/>
    <s v="**"/>
    <m/>
    <s v="A"/>
    <m/>
    <m/>
    <n v="487"/>
    <x v="458"/>
    <n v="67726"/>
    <m/>
    <m/>
    <m/>
    <m/>
    <m/>
    <m/>
    <m/>
    <m/>
    <m/>
    <m/>
    <m/>
    <m/>
    <m/>
    <m/>
    <x v="10"/>
  </r>
  <r>
    <n v="488"/>
    <n v="15"/>
    <s v="F"/>
    <n v="51081010175"/>
    <n v="510"/>
    <s v="SSG"/>
    <s v="State Street Global Advisors"/>
    <s v="State Street Global Equity Fund"/>
    <s v="SSGE"/>
    <m/>
    <n v="51797.445575000005"/>
    <m/>
    <m/>
    <n v="3.5833333333333335"/>
    <n v="10.210000000000001"/>
    <s v="****"/>
    <m/>
    <s v="A"/>
    <m/>
    <m/>
    <n v="488"/>
    <x v="459"/>
    <n v="37923"/>
    <m/>
    <m/>
    <m/>
    <m/>
    <m/>
    <m/>
    <m/>
    <m/>
    <m/>
    <m/>
    <m/>
    <m/>
    <m/>
    <m/>
    <x v="12"/>
  </r>
  <r>
    <n v="488"/>
    <n v="9"/>
    <s v="F"/>
    <n v="51081014232"/>
    <n v="510"/>
    <s v="JPM"/>
    <s v="JP Morgan"/>
    <s v="JPMorgan Core Bond Fund"/>
    <s v="JPMCB"/>
    <m/>
    <n v="29273.030599999998"/>
    <m/>
    <m/>
    <n v="0.33333333333333331"/>
    <n v="7.77"/>
    <s v="****"/>
    <m/>
    <s v="A"/>
    <m/>
    <m/>
    <n v="488"/>
    <x v="459"/>
    <n v="28534"/>
    <m/>
    <m/>
    <m/>
    <m/>
    <m/>
    <m/>
    <m/>
    <m/>
    <m/>
    <m/>
    <m/>
    <m/>
    <m/>
    <m/>
    <x v="12"/>
  </r>
  <r>
    <n v="488"/>
    <n v="7"/>
    <s v="F"/>
    <n v="51081014042"/>
    <n v="510"/>
    <s v="PMC"/>
    <s v="PIMCO"/>
    <s v="PIMCO Global Multi-Asset A"/>
    <s v="PIMCOGMA"/>
    <m/>
    <n v="20780.707200000001"/>
    <m/>
    <m/>
    <n v="1.3333333333333333"/>
    <n v="1.92"/>
    <s v="**"/>
    <m/>
    <s v="A"/>
    <m/>
    <m/>
    <n v="488"/>
    <x v="459"/>
    <n v="20262"/>
    <m/>
    <m/>
    <m/>
    <m/>
    <m/>
    <m/>
    <m/>
    <m/>
    <m/>
    <m/>
    <m/>
    <m/>
    <m/>
    <m/>
    <x v="12"/>
  </r>
  <r>
    <n v="488"/>
    <n v="15"/>
    <s v="F"/>
    <n v="51081019545"/>
    <n v="510"/>
    <s v="SSG"/>
    <s v="State Street Global Advisors"/>
    <s v="State Street Global Equity Fund"/>
    <s v="SSGE"/>
    <m/>
    <n v="15348.156766666667"/>
    <m/>
    <m/>
    <n v="0.33333333333333331"/>
    <n v="10.210000000000001"/>
    <s v="****"/>
    <m/>
    <s v="A"/>
    <m/>
    <m/>
    <n v="488"/>
    <x v="459"/>
    <n v="14843"/>
    <m/>
    <m/>
    <m/>
    <m/>
    <m/>
    <m/>
    <m/>
    <m/>
    <m/>
    <m/>
    <m/>
    <m/>
    <m/>
    <m/>
    <x v="12"/>
  </r>
  <r>
    <n v="489"/>
    <n v="1"/>
    <s v="F"/>
    <n v="51081010464"/>
    <n v="510"/>
    <s v="BRF"/>
    <s v="BlackRock Funds"/>
    <s v="BlackRock High Yield Bond Fund (BHYIX)"/>
    <s v="BRHYBF"/>
    <m/>
    <n v="38654.152000000002"/>
    <m/>
    <m/>
    <n v="0.66666666666666663"/>
    <n v="5.6"/>
    <s v="***"/>
    <m/>
    <s v="A"/>
    <m/>
    <m/>
    <n v="489"/>
    <x v="460"/>
    <n v="37263"/>
    <m/>
    <m/>
    <m/>
    <m/>
    <m/>
    <m/>
    <m/>
    <m/>
    <m/>
    <m/>
    <m/>
    <m/>
    <m/>
    <m/>
    <x v="2"/>
  </r>
  <r>
    <n v="489"/>
    <n v="13"/>
    <s v="F"/>
    <n v="51081017646"/>
    <n v="510"/>
    <s v="SSG"/>
    <s v="State Street Global Advisors"/>
    <s v="State Street Global Equity Fund"/>
    <s v="SSGE"/>
    <m/>
    <n v="18916.257750000001"/>
    <m/>
    <m/>
    <n v="0.83333333333333337"/>
    <n v="10.210000000000001"/>
    <s v="****"/>
    <m/>
    <s v="A"/>
    <m/>
    <m/>
    <n v="489"/>
    <x v="460"/>
    <n v="17433"/>
    <m/>
    <m/>
    <m/>
    <m/>
    <m/>
    <m/>
    <m/>
    <m/>
    <m/>
    <m/>
    <m/>
    <m/>
    <m/>
    <m/>
    <x v="2"/>
  </r>
  <r>
    <n v="489"/>
    <n v="14"/>
    <s v="F"/>
    <n v="51081016075"/>
    <n v="510"/>
    <s v="SSG"/>
    <s v="State Street Global Advisors"/>
    <s v="State Street Global Equity Fund"/>
    <s v="SSGE"/>
    <m/>
    <n v="22845.346483333335"/>
    <m/>
    <m/>
    <n v="3.5833333333333335"/>
    <n v="10.210000000000001"/>
    <s v="****"/>
    <m/>
    <s v="A"/>
    <m/>
    <m/>
    <n v="489"/>
    <x v="460"/>
    <n v="16726"/>
    <m/>
    <m/>
    <m/>
    <m/>
    <m/>
    <m/>
    <m/>
    <m/>
    <m/>
    <m/>
    <m/>
    <m/>
    <m/>
    <m/>
    <x v="2"/>
  </r>
  <r>
    <n v="489"/>
    <n v="6"/>
    <s v="F"/>
    <n v="51081013726"/>
    <n v="510"/>
    <s v="JPM"/>
    <s v="JP Morgan"/>
    <s v="JPMorgan Core Bond Fund"/>
    <s v="JPMCB"/>
    <m/>
    <n v="89805.722624999995"/>
    <m/>
    <m/>
    <n v="1.9166666666666667"/>
    <n v="7.77"/>
    <s v="****"/>
    <m/>
    <s v="A"/>
    <m/>
    <m/>
    <n v="489"/>
    <x v="460"/>
    <n v="78165"/>
    <m/>
    <m/>
    <m/>
    <m/>
    <m/>
    <m/>
    <m/>
    <m/>
    <m/>
    <m/>
    <m/>
    <m/>
    <m/>
    <m/>
    <x v="2"/>
  </r>
  <r>
    <n v="490"/>
    <n v="7"/>
    <s v="F"/>
    <n v="51081018476"/>
    <n v="510"/>
    <s v="PMC"/>
    <s v="PIMCO"/>
    <s v="PIMCO Global Multi-Asset A"/>
    <s v="PIMCOGMA"/>
    <m/>
    <n v="9646.9920000000002"/>
    <m/>
    <m/>
    <n v="5"/>
    <n v="1.92"/>
    <s v="**"/>
    <m/>
    <s v="A"/>
    <m/>
    <m/>
    <n v="490"/>
    <x v="461"/>
    <n v="8802"/>
    <m/>
    <m/>
    <m/>
    <m/>
    <m/>
    <m/>
    <m/>
    <m/>
    <m/>
    <m/>
    <m/>
    <m/>
    <m/>
    <m/>
    <x v="9"/>
  </r>
  <r>
    <n v="490"/>
    <n v="11"/>
    <s v="F"/>
    <n v="51081011186"/>
    <n v="510"/>
    <s v="PMC"/>
    <s v="PIMCO"/>
    <s v="PIMCO Global Multi-Asset A"/>
    <s v="PIMCOGMA"/>
    <m/>
    <n v="4138.8415999999997"/>
    <m/>
    <m/>
    <n v="0.58333333333333337"/>
    <n v="1.92"/>
    <s v="**"/>
    <m/>
    <s v="A"/>
    <m/>
    <m/>
    <n v="490"/>
    <x v="461"/>
    <n v="4093"/>
    <m/>
    <m/>
    <m/>
    <m/>
    <m/>
    <m/>
    <m/>
    <m/>
    <m/>
    <m/>
    <m/>
    <m/>
    <m/>
    <m/>
    <x v="9"/>
  </r>
  <r>
    <n v="490"/>
    <n v="6"/>
    <s v="F"/>
    <n v="51081012623"/>
    <n v="510"/>
    <s v="JPM"/>
    <s v="JP Morgan"/>
    <s v="JPMorgan Core Bond Fund"/>
    <s v="JPMCB"/>
    <m/>
    <n v="9438.7302"/>
    <m/>
    <m/>
    <n v="4.666666666666667"/>
    <n v="7.77"/>
    <s v="****"/>
    <m/>
    <s v="A"/>
    <m/>
    <m/>
    <n v="490"/>
    <x v="461"/>
    <n v="6927"/>
    <m/>
    <m/>
    <m/>
    <m/>
    <m/>
    <m/>
    <m/>
    <m/>
    <m/>
    <m/>
    <m/>
    <m/>
    <m/>
    <m/>
    <x v="9"/>
  </r>
  <r>
    <n v="491"/>
    <n v="3"/>
    <s v="F"/>
    <n v="51081015891"/>
    <n v="510"/>
    <s v="BRF"/>
    <s v="BlackRock Funds"/>
    <s v="BlackRock High Yield Bond Fund (BHYIX)"/>
    <s v="BRHYBF"/>
    <m/>
    <n v="3135.36"/>
    <m/>
    <m/>
    <n v="1.5833333333333333"/>
    <n v="5.6"/>
    <s v="***"/>
    <m/>
    <s v="A"/>
    <m/>
    <m/>
    <n v="491"/>
    <x v="462"/>
    <n v="2880"/>
    <m/>
    <m/>
    <m/>
    <m/>
    <m/>
    <m/>
    <m/>
    <m/>
    <m/>
    <m/>
    <m/>
    <m/>
    <m/>
    <m/>
    <x v="0"/>
  </r>
  <r>
    <n v="492"/>
    <n v="14"/>
    <s v="F"/>
    <n v="51081016553"/>
    <n v="510"/>
    <s v="SSG"/>
    <s v="State Street Global Advisors"/>
    <s v="State Street Global Equity Fund"/>
    <s v="SSGE"/>
    <m/>
    <n v="49577.451625000002"/>
    <m/>
    <m/>
    <n v="3.75"/>
    <n v="10.210000000000001"/>
    <s v="****"/>
    <m/>
    <s v="A"/>
    <m/>
    <m/>
    <n v="492"/>
    <x v="463"/>
    <n v="35851"/>
    <m/>
    <m/>
    <m/>
    <m/>
    <m/>
    <m/>
    <m/>
    <m/>
    <m/>
    <m/>
    <m/>
    <m/>
    <m/>
    <m/>
    <x v="12"/>
  </r>
  <r>
    <n v="493"/>
    <n v="7"/>
    <s v="F"/>
    <n v="51081014702"/>
    <n v="510"/>
    <s v="PMC"/>
    <s v="PIMCO"/>
    <s v="PIMCO Global Multi-Asset A"/>
    <s v="PIMCOGMA"/>
    <m/>
    <n v="62087.24"/>
    <m/>
    <m/>
    <n v="2.3333333333333335"/>
    <n v="1.92"/>
    <s v="**"/>
    <m/>
    <s v="A"/>
    <m/>
    <m/>
    <n v="493"/>
    <x v="464"/>
    <n v="59425"/>
    <m/>
    <m/>
    <m/>
    <m/>
    <m/>
    <m/>
    <m/>
    <m/>
    <m/>
    <m/>
    <m/>
    <m/>
    <m/>
    <m/>
    <x v="13"/>
  </r>
  <r>
    <n v="493"/>
    <n v="4"/>
    <s v="F"/>
    <n v="51081012257"/>
    <n v="510"/>
    <s v="VGF"/>
    <s v="Vanguard Group"/>
    <s v="Vanguard High Yield Corporate Fund Investor Shares (VWEHX)"/>
    <s v="VHYCFIS"/>
    <m/>
    <n v="62581.86286666667"/>
    <m/>
    <m/>
    <n v="1.1666666666666667"/>
    <n v="5.74"/>
    <s v="*****"/>
    <m/>
    <s v="A"/>
    <m/>
    <m/>
    <n v="493"/>
    <x v="464"/>
    <n v="58654"/>
    <m/>
    <m/>
    <m/>
    <m/>
    <m/>
    <m/>
    <m/>
    <m/>
    <m/>
    <m/>
    <m/>
    <m/>
    <m/>
    <m/>
    <x v="13"/>
  </r>
  <r>
    <n v="494"/>
    <n v="3"/>
    <s v="F"/>
    <n v="51081012792"/>
    <n v="510"/>
    <s v="BRF"/>
    <s v="BlackRock Funds"/>
    <s v="BlackRock High Yield Bond Fund (BHYIX)"/>
    <s v="BRHYBF"/>
    <m/>
    <n v="46399.807999999997"/>
    <m/>
    <m/>
    <n v="1.3333333333333333"/>
    <n v="5.6"/>
    <s v="***"/>
    <m/>
    <s v="A"/>
    <m/>
    <m/>
    <n v="494"/>
    <x v="465"/>
    <n v="43176"/>
    <m/>
    <m/>
    <m/>
    <m/>
    <m/>
    <m/>
    <m/>
    <m/>
    <m/>
    <m/>
    <m/>
    <m/>
    <m/>
    <m/>
    <x v="8"/>
  </r>
  <r>
    <n v="494"/>
    <n v="8"/>
    <s v="F"/>
    <n v="51081013108"/>
    <n v="510"/>
    <s v="FID"/>
    <s v="Fidelity Investments Inc."/>
    <s v="Fidelity Capital &amp; Income Fund (FAGIX)"/>
    <s v="FCIF"/>
    <m/>
    <n v="79976.766666666663"/>
    <m/>
    <m/>
    <n v="4.583333333333333"/>
    <n v="4"/>
    <s v="***"/>
    <m/>
    <s v="A"/>
    <m/>
    <m/>
    <n v="494"/>
    <x v="465"/>
    <n v="67586"/>
    <m/>
    <m/>
    <m/>
    <m/>
    <m/>
    <m/>
    <m/>
    <m/>
    <m/>
    <m/>
    <m/>
    <m/>
    <m/>
    <m/>
    <x v="8"/>
  </r>
  <r>
    <n v="494"/>
    <n v="13"/>
    <s v="F"/>
    <n v="51081011307"/>
    <n v="510"/>
    <s v="SSG"/>
    <s v="State Street Global Advisors"/>
    <s v="State Street Global Equity Fund"/>
    <s v="SSGE"/>
    <m/>
    <n v="27803.008275"/>
    <m/>
    <m/>
    <n v="0.25"/>
    <n v="10.210000000000001"/>
    <s v="****"/>
    <m/>
    <s v="A"/>
    <m/>
    <m/>
    <n v="494"/>
    <x v="465"/>
    <n v="27111"/>
    <m/>
    <m/>
    <m/>
    <m/>
    <m/>
    <m/>
    <m/>
    <m/>
    <m/>
    <m/>
    <m/>
    <m/>
    <m/>
    <m/>
    <x v="8"/>
  </r>
  <r>
    <n v="494"/>
    <n v="10"/>
    <s v="F"/>
    <n v="51081015657"/>
    <n v="510"/>
    <s v="PMC"/>
    <s v="PIMCO"/>
    <s v="PIMCO Global Multi-Asset A"/>
    <s v="PIMCOGMA"/>
    <m/>
    <n v="3639.5039999999999"/>
    <m/>
    <m/>
    <n v="3.8333333333333335"/>
    <n v="1.92"/>
    <s v="**"/>
    <m/>
    <s v="A"/>
    <m/>
    <m/>
    <n v="494"/>
    <x v="465"/>
    <n v="3390"/>
    <m/>
    <m/>
    <m/>
    <m/>
    <m/>
    <m/>
    <m/>
    <m/>
    <m/>
    <m/>
    <m/>
    <m/>
    <m/>
    <m/>
    <x v="8"/>
  </r>
  <r>
    <n v="494"/>
    <n v="6"/>
    <s v="F"/>
    <n v="51081019062"/>
    <n v="510"/>
    <s v="JPM"/>
    <s v="JP Morgan"/>
    <s v="JPMorgan Core Bond Fund"/>
    <s v="JPMCB"/>
    <m/>
    <n v="4797.3491999999997"/>
    <m/>
    <m/>
    <n v="1.3333333333333333"/>
    <n v="7.77"/>
    <s v="****"/>
    <m/>
    <s v="A"/>
    <m/>
    <m/>
    <n v="494"/>
    <x v="465"/>
    <n v="4347"/>
    <m/>
    <m/>
    <m/>
    <m/>
    <m/>
    <m/>
    <m/>
    <m/>
    <m/>
    <m/>
    <m/>
    <m/>
    <m/>
    <m/>
    <x v="8"/>
  </r>
  <r>
    <n v="495"/>
    <n v="10"/>
    <s v="F"/>
    <n v="51081011579"/>
    <n v="510"/>
    <s v="PMC"/>
    <s v="PIMCO"/>
    <s v="PIMCO Global Multi-Asset A"/>
    <s v="PIMCOGMA"/>
    <m/>
    <n v="2938.2528000000002"/>
    <m/>
    <m/>
    <n v="1.5"/>
    <n v="1.92"/>
    <s v="**"/>
    <m/>
    <s v="A"/>
    <m/>
    <m/>
    <n v="495"/>
    <x v="466"/>
    <n v="2856"/>
    <m/>
    <m/>
    <m/>
    <m/>
    <m/>
    <m/>
    <m/>
    <m/>
    <m/>
    <m/>
    <m/>
    <m/>
    <m/>
    <m/>
    <x v="6"/>
  </r>
  <r>
    <n v="495"/>
    <n v="2"/>
    <s v="F"/>
    <n v="51081012615"/>
    <n v="510"/>
    <s v="VGF"/>
    <s v="Vanguard Group"/>
    <s v="Vanguard High Yield Corporate Fund Investor Shares (VWEHX)"/>
    <s v="VHYCFIS"/>
    <m/>
    <n v="38205.402583333336"/>
    <m/>
    <m/>
    <n v="0.41666666666666669"/>
    <n v="5.74"/>
    <s v="*****"/>
    <m/>
    <s v="A"/>
    <m/>
    <m/>
    <n v="495"/>
    <x v="466"/>
    <n v="37313"/>
    <m/>
    <m/>
    <m/>
    <m/>
    <m/>
    <m/>
    <m/>
    <m/>
    <m/>
    <m/>
    <m/>
    <m/>
    <m/>
    <m/>
    <x v="6"/>
  </r>
  <r>
    <n v="495"/>
    <n v="15"/>
    <s v="F"/>
    <n v="51081016703"/>
    <n v="510"/>
    <s v="SSG"/>
    <s v="State Street Global Advisors"/>
    <s v="State Street Global Equity Fund"/>
    <s v="SSGE"/>
    <m/>
    <n v="68286.569400000008"/>
    <m/>
    <m/>
    <n v="2"/>
    <n v="10.210000000000001"/>
    <s v="****"/>
    <m/>
    <s v="A"/>
    <m/>
    <m/>
    <n v="495"/>
    <x v="466"/>
    <n v="56707"/>
    <m/>
    <m/>
    <m/>
    <m/>
    <m/>
    <m/>
    <m/>
    <m/>
    <m/>
    <m/>
    <m/>
    <m/>
    <m/>
    <m/>
    <x v="6"/>
  </r>
  <r>
    <n v="495"/>
    <n v="2"/>
    <s v="F"/>
    <n v="51081015304"/>
    <n v="510"/>
    <s v="VGF"/>
    <s v="Vanguard Group"/>
    <s v="Vanguard High Yield Corporate Fund Investor Shares (VWEHX)"/>
    <s v="VHYCFIS"/>
    <m/>
    <n v="39875.351466666667"/>
    <m/>
    <m/>
    <n v="2.6666666666666665"/>
    <n v="5.74"/>
    <s v="*****"/>
    <m/>
    <s v="A"/>
    <m/>
    <m/>
    <n v="495"/>
    <x v="466"/>
    <n v="34582"/>
    <m/>
    <m/>
    <m/>
    <m/>
    <m/>
    <m/>
    <m/>
    <m/>
    <m/>
    <m/>
    <m/>
    <m/>
    <m/>
    <m/>
    <x v="6"/>
  </r>
  <r>
    <n v="495"/>
    <n v="4"/>
    <s v="F"/>
    <n v="51081010997"/>
    <n v="510"/>
    <s v="VGF"/>
    <s v="Vanguard Group"/>
    <s v="Vanguard High Yield Corporate Fund Investor Shares (VWEHX)"/>
    <s v="VHYCFIS"/>
    <m/>
    <n v="1863.7968000000001"/>
    <m/>
    <m/>
    <n v="3.5"/>
    <n v="5.74"/>
    <s v="*****"/>
    <m/>
    <s v="A"/>
    <m/>
    <m/>
    <n v="495"/>
    <x v="466"/>
    <n v="1552"/>
    <m/>
    <m/>
    <m/>
    <m/>
    <m/>
    <m/>
    <m/>
    <m/>
    <m/>
    <m/>
    <m/>
    <m/>
    <m/>
    <m/>
    <x v="6"/>
  </r>
  <r>
    <n v="495"/>
    <n v="16"/>
    <s v="F"/>
    <n v="51081018080"/>
    <n v="510"/>
    <s v="AMF"/>
    <s v="American Funds"/>
    <s v="American Funds Tax-Advtg Gr &amp; Inc"/>
    <s v="AFTAG"/>
    <m/>
    <n v="84849.915108333327"/>
    <m/>
    <m/>
    <n v="3.9166666666666665"/>
    <n v="3.61"/>
    <s v="**"/>
    <m/>
    <s v="A"/>
    <m/>
    <m/>
    <n v="495"/>
    <x v="466"/>
    <n v="74339"/>
    <m/>
    <m/>
    <m/>
    <m/>
    <m/>
    <m/>
    <m/>
    <m/>
    <m/>
    <m/>
    <m/>
    <m/>
    <m/>
    <m/>
    <x v="6"/>
  </r>
  <r>
    <n v="495"/>
    <n v="16"/>
    <s v="F"/>
    <n v="51081017634"/>
    <n v="510"/>
    <s v="AMF"/>
    <s v="American Funds"/>
    <s v="American Funds Tax-Advtg Gr &amp; Inc"/>
    <s v="AFTAG"/>
    <m/>
    <n v="43898.315999999999"/>
    <m/>
    <m/>
    <n v="0.5"/>
    <n v="3.61"/>
    <s v="**"/>
    <m/>
    <s v="A"/>
    <m/>
    <m/>
    <n v="495"/>
    <x v="466"/>
    <n v="43120"/>
    <m/>
    <m/>
    <m/>
    <m/>
    <m/>
    <m/>
    <m/>
    <m/>
    <m/>
    <m/>
    <m/>
    <m/>
    <m/>
    <m/>
    <x v="6"/>
  </r>
  <r>
    <n v="496"/>
    <n v="8"/>
    <s v="F"/>
    <n v="51081018165"/>
    <n v="510"/>
    <s v="FID"/>
    <s v="Fidelity Investments Inc."/>
    <s v="Fidelity Capital &amp; Income Fund (FAGIX)"/>
    <s v="FCIF"/>
    <m/>
    <n v="11616.15"/>
    <m/>
    <m/>
    <n v="3.75"/>
    <n v="4"/>
    <s v="***"/>
    <m/>
    <s v="A"/>
    <m/>
    <m/>
    <n v="496"/>
    <x v="467"/>
    <n v="10101"/>
    <m/>
    <m/>
    <m/>
    <m/>
    <m/>
    <m/>
    <m/>
    <m/>
    <m/>
    <m/>
    <m/>
    <m/>
    <m/>
    <m/>
    <x v="15"/>
  </r>
  <r>
    <n v="496"/>
    <n v="9"/>
    <s v="F"/>
    <n v="51081011607"/>
    <n v="510"/>
    <s v="JPM"/>
    <s v="JP Morgan"/>
    <s v="JPMorgan Core Bond Fund"/>
    <s v="JPMCB"/>
    <m/>
    <n v="80613.494500000001"/>
    <m/>
    <m/>
    <n v="4.583333333333333"/>
    <n v="7.77"/>
    <s v="****"/>
    <m/>
    <s v="A"/>
    <m/>
    <m/>
    <n v="496"/>
    <x v="467"/>
    <n v="59444"/>
    <m/>
    <m/>
    <m/>
    <m/>
    <m/>
    <m/>
    <m/>
    <m/>
    <m/>
    <m/>
    <m/>
    <m/>
    <m/>
    <m/>
    <x v="15"/>
  </r>
  <r>
    <n v="496"/>
    <n v="12"/>
    <s v="F"/>
    <n v="51081010676"/>
    <n v="510"/>
    <s v="CHS"/>
    <s v="Charles Schwab"/>
    <s v="Schwab Small-Cap Equity Fund"/>
    <s v="SSCE"/>
    <m/>
    <n v="61889.191250000003"/>
    <m/>
    <m/>
    <n v="1.25"/>
    <n v="-11.7"/>
    <s v="*"/>
    <m/>
    <s v="A"/>
    <m/>
    <m/>
    <n v="496"/>
    <x v="467"/>
    <n v="72491"/>
    <m/>
    <m/>
    <m/>
    <m/>
    <m/>
    <m/>
    <m/>
    <m/>
    <m/>
    <m/>
    <m/>
    <m/>
    <m/>
    <m/>
    <x v="15"/>
  </r>
  <r>
    <n v="497"/>
    <n v="2"/>
    <s v="F"/>
    <n v="51081014923"/>
    <n v="510"/>
    <s v="VGF"/>
    <s v="Vanguard Group"/>
    <s v="Vanguard High Yield Corporate Fund Investor Shares (VWEHX)"/>
    <s v="VHYCFIS"/>
    <m/>
    <n v="63284.977833333331"/>
    <m/>
    <m/>
    <n v="2.1666666666666665"/>
    <n v="5.74"/>
    <s v="*****"/>
    <m/>
    <s v="A"/>
    <m/>
    <m/>
    <n v="497"/>
    <x v="468"/>
    <n v="56285"/>
    <m/>
    <m/>
    <m/>
    <m/>
    <m/>
    <m/>
    <m/>
    <m/>
    <m/>
    <m/>
    <m/>
    <m/>
    <m/>
    <m/>
    <x v="13"/>
  </r>
  <r>
    <n v="497"/>
    <n v="5"/>
    <s v="F"/>
    <n v="51081010278"/>
    <n v="510"/>
    <s v="FID"/>
    <s v="Fidelity Investments Inc."/>
    <s v="Fidelity Capital &amp; Income Fund (FAGIX)"/>
    <s v="FCIF"/>
    <m/>
    <n v="38547.493333333332"/>
    <m/>
    <m/>
    <n v="3.6666666666666665"/>
    <n v="4"/>
    <s v="***"/>
    <m/>
    <s v="A"/>
    <m/>
    <m/>
    <n v="497"/>
    <x v="468"/>
    <n v="33617"/>
    <m/>
    <m/>
    <m/>
    <m/>
    <m/>
    <m/>
    <m/>
    <m/>
    <m/>
    <m/>
    <m/>
    <m/>
    <m/>
    <m/>
    <x v="13"/>
  </r>
  <r>
    <n v="497"/>
    <n v="4"/>
    <s v="F"/>
    <n v="51081017450"/>
    <n v="510"/>
    <s v="VGF"/>
    <s v="Vanguard Group"/>
    <s v="Vanguard High Yield Corporate Fund Investor Shares (VWEHX)"/>
    <s v="VHYCFIS"/>
    <m/>
    <n v="69991.962866666669"/>
    <m/>
    <m/>
    <n v="3.4166666666666665"/>
    <n v="5.74"/>
    <s v="*****"/>
    <m/>
    <s v="A"/>
    <m/>
    <m/>
    <n v="497"/>
    <x v="468"/>
    <n v="58516"/>
    <m/>
    <m/>
    <m/>
    <m/>
    <m/>
    <m/>
    <m/>
    <m/>
    <m/>
    <m/>
    <m/>
    <m/>
    <m/>
    <m/>
    <x v="13"/>
  </r>
  <r>
    <n v="497"/>
    <n v="7"/>
    <s v="F"/>
    <n v="51081011309"/>
    <n v="510"/>
    <s v="PMC"/>
    <s v="PIMCO"/>
    <s v="PIMCO Global Multi-Asset A"/>
    <s v="PIMCOGMA"/>
    <m/>
    <n v="61860.480000000003"/>
    <m/>
    <m/>
    <n v="1.0833333333333333"/>
    <n v="1.92"/>
    <s v="**"/>
    <m/>
    <s v="A"/>
    <m/>
    <m/>
    <n v="497"/>
    <x v="468"/>
    <n v="60600"/>
    <m/>
    <m/>
    <m/>
    <m/>
    <m/>
    <m/>
    <m/>
    <m/>
    <m/>
    <m/>
    <m/>
    <m/>
    <m/>
    <m/>
    <x v="13"/>
  </r>
  <r>
    <n v="498"/>
    <n v="1"/>
    <s v="F"/>
    <n v="51081012152"/>
    <n v="510"/>
    <s v="BRF"/>
    <s v="BlackRock Funds"/>
    <s v="BlackRock High Yield Bond Fund (BHYIX)"/>
    <s v="BRHYBF"/>
    <m/>
    <n v="16190.99"/>
    <m/>
    <m/>
    <n v="3.5833333333333335"/>
    <n v="5.6"/>
    <s v="***"/>
    <m/>
    <s v="A"/>
    <m/>
    <m/>
    <n v="498"/>
    <x v="469"/>
    <n v="13485"/>
    <m/>
    <m/>
    <m/>
    <m/>
    <m/>
    <m/>
    <m/>
    <m/>
    <m/>
    <m/>
    <m/>
    <m/>
    <m/>
    <m/>
    <x v="13"/>
  </r>
  <r>
    <n v="498"/>
    <n v="2"/>
    <s v="F"/>
    <n v="51081014026"/>
    <n v="510"/>
    <s v="VGF"/>
    <s v="Vanguard Group"/>
    <s v="Vanguard High Yield Corporate Fund Investor Shares (VWEHX)"/>
    <s v="VHYCFIS"/>
    <m/>
    <n v="64045.035199999998"/>
    <m/>
    <m/>
    <n v="4.333333333333333"/>
    <n v="5.74"/>
    <s v="*****"/>
    <m/>
    <s v="A"/>
    <m/>
    <m/>
    <n v="498"/>
    <x v="469"/>
    <n v="51288"/>
    <m/>
    <m/>
    <m/>
    <m/>
    <m/>
    <m/>
    <m/>
    <m/>
    <m/>
    <m/>
    <m/>
    <m/>
    <m/>
    <m/>
    <x v="13"/>
  </r>
  <r>
    <n v="499"/>
    <n v="10"/>
    <s v="F"/>
    <n v="51081017245"/>
    <n v="510"/>
    <s v="PMC"/>
    <s v="PIMCO"/>
    <s v="PIMCO Global Multi-Asset A"/>
    <s v="PIMCOGMA"/>
    <m/>
    <n v="23269.459200000001"/>
    <m/>
    <m/>
    <n v="0.91666666666666663"/>
    <n v="1.92"/>
    <s v="**"/>
    <m/>
    <s v="W"/>
    <m/>
    <m/>
    <n v="499"/>
    <x v="470"/>
    <n v="22867"/>
    <m/>
    <m/>
    <m/>
    <m/>
    <m/>
    <m/>
    <m/>
    <m/>
    <m/>
    <m/>
    <m/>
    <m/>
    <m/>
    <m/>
    <x v="14"/>
  </r>
  <r>
    <n v="499"/>
    <n v="6"/>
    <s v="F"/>
    <n v="51081016185"/>
    <n v="510"/>
    <s v="JPM"/>
    <s v="JP Morgan"/>
    <s v="JPMorgan Core Bond Fund"/>
    <s v="JPMCB"/>
    <m/>
    <n v="4059.9412499999999"/>
    <m/>
    <m/>
    <n v="4.166666666666667"/>
    <n v="7.77"/>
    <s v="****"/>
    <m/>
    <s v="W"/>
    <m/>
    <m/>
    <n v="499"/>
    <x v="470"/>
    <n v="3067"/>
    <m/>
    <m/>
    <m/>
    <m/>
    <m/>
    <m/>
    <m/>
    <m/>
    <m/>
    <m/>
    <m/>
    <m/>
    <m/>
    <m/>
    <x v="14"/>
  </r>
  <r>
    <n v="500"/>
    <n v="5"/>
    <s v="F"/>
    <n v="51081018651"/>
    <n v="510"/>
    <s v="FID"/>
    <s v="Fidelity Investments Inc."/>
    <s v="Fidelity Capital &amp; Income Fund (FAGIX)"/>
    <s v="FCIF"/>
    <m/>
    <n v="20585.196666666667"/>
    <m/>
    <m/>
    <n v="3.9166666666666665"/>
    <n v="4"/>
    <s v="***"/>
    <m/>
    <s v="A"/>
    <m/>
    <m/>
    <n v="500"/>
    <x v="471"/>
    <n v="17797"/>
    <m/>
    <m/>
    <m/>
    <m/>
    <m/>
    <m/>
    <m/>
    <m/>
    <m/>
    <m/>
    <m/>
    <m/>
    <m/>
    <m/>
    <x v="3"/>
  </r>
  <r>
    <n v="500"/>
    <n v="14"/>
    <s v="F"/>
    <n v="51081013447"/>
    <n v="510"/>
    <s v="SSG"/>
    <s v="State Street Global Advisors"/>
    <s v="State Street Global Equity Fund"/>
    <s v="SSGE"/>
    <m/>
    <n v="37399.760249999999"/>
    <m/>
    <m/>
    <n v="2.9166666666666665"/>
    <n v="10.210000000000001"/>
    <s v="****"/>
    <m/>
    <s v="A"/>
    <m/>
    <m/>
    <n v="500"/>
    <x v="471"/>
    <n v="28818"/>
    <m/>
    <m/>
    <m/>
    <m/>
    <m/>
    <m/>
    <m/>
    <m/>
    <m/>
    <m/>
    <m/>
    <m/>
    <m/>
    <m/>
    <x v="3"/>
  </r>
  <r>
    <n v="500"/>
    <n v="8"/>
    <s v="F"/>
    <n v="51081017066"/>
    <n v="510"/>
    <s v="FID"/>
    <s v="Fidelity Investments Inc."/>
    <s v="Fidelity Capital &amp; Income Fund (FAGIX)"/>
    <s v="FCIF"/>
    <m/>
    <n v="1907.5"/>
    <m/>
    <m/>
    <n v="4.166666666666667"/>
    <n v="4"/>
    <s v="***"/>
    <m/>
    <s v="A"/>
    <m/>
    <m/>
    <n v="500"/>
    <x v="471"/>
    <n v="1635"/>
    <m/>
    <m/>
    <m/>
    <m/>
    <m/>
    <m/>
    <m/>
    <m/>
    <m/>
    <m/>
    <m/>
    <m/>
    <m/>
    <m/>
    <x v="3"/>
  </r>
  <r>
    <n v="500"/>
    <n v="13"/>
    <s v="F"/>
    <n v="51081016153"/>
    <n v="510"/>
    <s v="SSG"/>
    <s v="State Street Global Advisors"/>
    <s v="State Street Global Equity Fund"/>
    <s v="SSGE"/>
    <m/>
    <n v="73844.296933333331"/>
    <m/>
    <m/>
    <n v="1.5833333333333333"/>
    <n v="10.210000000000001"/>
    <s v="****"/>
    <m/>
    <s v="A"/>
    <m/>
    <m/>
    <n v="500"/>
    <x v="471"/>
    <n v="63568"/>
    <m/>
    <m/>
    <m/>
    <m/>
    <m/>
    <m/>
    <m/>
    <m/>
    <m/>
    <m/>
    <m/>
    <m/>
    <m/>
    <m/>
    <x v="3"/>
  </r>
  <r>
    <n v="500"/>
    <n v="16"/>
    <s v="F"/>
    <n v="51081012662"/>
    <n v="510"/>
    <s v="AMF"/>
    <s v="American Funds"/>
    <s v="American Funds Tax-Advtg Gr &amp; Inc"/>
    <s v="AFTAG"/>
    <m/>
    <n v="35885.149541666666"/>
    <m/>
    <m/>
    <n v="3.4166666666666665"/>
    <n v="3.61"/>
    <s v="**"/>
    <m/>
    <s v="A"/>
    <m/>
    <m/>
    <n v="500"/>
    <x v="471"/>
    <n v="31945"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106C3D-018A-44E5-8B7B-E8E9D251AA67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4:B71" firstHeaderRow="1" firstDataRow="1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3">
        <item x="298"/>
        <item x="65"/>
        <item x="118"/>
        <item x="38"/>
        <item x="211"/>
        <item x="415"/>
        <item x="250"/>
        <item x="136"/>
        <item x="237"/>
        <item x="217"/>
        <item x="203"/>
        <item x="6"/>
        <item x="200"/>
        <item x="113"/>
        <item x="276"/>
        <item x="46"/>
        <item x="93"/>
        <item x="429"/>
        <item x="337"/>
        <item x="307"/>
        <item x="291"/>
        <item x="257"/>
        <item x="190"/>
        <item x="209"/>
        <item x="178"/>
        <item x="254"/>
        <item x="368"/>
        <item x="9"/>
        <item x="277"/>
        <item x="31"/>
        <item x="159"/>
        <item x="388"/>
        <item x="216"/>
        <item x="194"/>
        <item x="111"/>
        <item x="143"/>
        <item x="202"/>
        <item x="313"/>
        <item x="463"/>
        <item x="189"/>
        <item x="365"/>
        <item x="401"/>
        <item x="373"/>
        <item x="45"/>
        <item x="3"/>
        <item x="412"/>
        <item x="61"/>
        <item x="432"/>
        <item x="420"/>
        <item x="414"/>
        <item x="231"/>
        <item x="64"/>
        <item x="453"/>
        <item x="52"/>
        <item x="389"/>
        <item x="70"/>
        <item x="57"/>
        <item x="129"/>
        <item x="441"/>
        <item x="462"/>
        <item x="79"/>
        <item x="10"/>
        <item x="47"/>
        <item x="271"/>
        <item x="175"/>
        <item x="232"/>
        <item x="196"/>
        <item x="396"/>
        <item x="279"/>
        <item x="284"/>
        <item x="387"/>
        <item x="147"/>
        <item x="334"/>
        <item x="151"/>
        <item x="182"/>
        <item x="169"/>
        <item x="184"/>
        <item x="192"/>
        <item x="239"/>
        <item x="413"/>
        <item x="330"/>
        <item x="319"/>
        <item x="207"/>
        <item x="73"/>
        <item x="320"/>
        <item x="180"/>
        <item x="44"/>
        <item x="69"/>
        <item x="400"/>
        <item x="25"/>
        <item x="326"/>
        <item x="251"/>
        <item x="16"/>
        <item x="356"/>
        <item x="290"/>
        <item x="149"/>
        <item x="378"/>
        <item x="398"/>
        <item x="470"/>
        <item x="95"/>
        <item x="297"/>
        <item x="230"/>
        <item x="403"/>
        <item x="98"/>
        <item x="71"/>
        <item x="152"/>
        <item x="296"/>
        <item x="309"/>
        <item x="8"/>
        <item x="329"/>
        <item x="448"/>
        <item x="428"/>
        <item x="442"/>
        <item x="140"/>
        <item x="455"/>
        <item x="261"/>
        <item x="59"/>
        <item x="471"/>
        <item x="183"/>
        <item x="156"/>
        <item x="145"/>
        <item x="84"/>
        <item x="417"/>
        <item x="168"/>
        <item x="339"/>
        <item x="157"/>
        <item x="347"/>
        <item x="407"/>
        <item x="119"/>
        <item x="375"/>
        <item x="318"/>
        <item x="72"/>
        <item x="117"/>
        <item x="204"/>
        <item x="425"/>
        <item x="81"/>
        <item x="35"/>
        <item x="135"/>
        <item x="327"/>
        <item x="174"/>
        <item x="322"/>
        <item x="37"/>
        <item x="410"/>
        <item x="316"/>
        <item x="360"/>
        <item x="354"/>
        <item x="148"/>
        <item x="349"/>
        <item x="170"/>
        <item x="80"/>
        <item x="353"/>
        <item x="63"/>
        <item x="288"/>
        <item x="116"/>
        <item x="7"/>
        <item x="312"/>
        <item x="469"/>
        <item x="450"/>
        <item x="26"/>
        <item x="362"/>
        <item x="62"/>
        <item x="108"/>
        <item x="348"/>
        <item x="340"/>
        <item x="238"/>
        <item x="144"/>
        <item x="142"/>
        <item x="225"/>
        <item x="218"/>
        <item x="430"/>
        <item x="445"/>
        <item x="92"/>
        <item x="90"/>
        <item x="275"/>
        <item x="457"/>
        <item x="366"/>
        <item x="300"/>
        <item x="234"/>
        <item x="446"/>
        <item x="423"/>
        <item x="5"/>
        <item x="406"/>
        <item x="166"/>
        <item x="338"/>
        <item x="264"/>
        <item x="50"/>
        <item x="273"/>
        <item x="351"/>
        <item x="11"/>
        <item x="105"/>
        <item x="397"/>
        <item x="436"/>
        <item x="223"/>
        <item x="466"/>
        <item x="344"/>
        <item x="459"/>
        <item x="28"/>
        <item x="187"/>
        <item x="293"/>
        <item x="179"/>
        <item x="243"/>
        <item x="341"/>
        <item x="456"/>
        <item x="266"/>
        <item x="188"/>
        <item x="18"/>
        <item x="308"/>
        <item x="249"/>
        <item x="48"/>
        <item x="311"/>
        <item x="34"/>
        <item x="262"/>
        <item x="282"/>
        <item x="133"/>
        <item x="433"/>
        <item x="383"/>
        <item x="40"/>
        <item x="227"/>
        <item x="267"/>
        <item x="427"/>
        <item x="193"/>
        <item x="274"/>
        <item x="363"/>
        <item x="78"/>
        <item x="68"/>
        <item x="123"/>
        <item x="281"/>
        <item x="299"/>
        <item x="394"/>
        <item x="464"/>
        <item x="171"/>
        <item x="424"/>
        <item x="4"/>
        <item x="120"/>
        <item x="125"/>
        <item x="22"/>
        <item x="331"/>
        <item x="386"/>
        <item x="283"/>
        <item x="91"/>
        <item x="411"/>
        <item x="85"/>
        <item x="269"/>
        <item x="212"/>
        <item x="371"/>
        <item x="164"/>
        <item x="186"/>
        <item x="392"/>
        <item x="82"/>
        <item x="41"/>
        <item x="461"/>
        <item x="357"/>
        <item x="246"/>
        <item x="141"/>
        <item x="2"/>
        <item x="100"/>
        <item x="292"/>
        <item x="94"/>
        <item x="124"/>
        <item x="181"/>
        <item x="162"/>
        <item x="252"/>
        <item x="385"/>
        <item x="89"/>
        <item x="287"/>
        <item x="32"/>
        <item x="177"/>
        <item x="422"/>
        <item x="176"/>
        <item x="259"/>
        <item x="437"/>
        <item x="60"/>
        <item x="416"/>
        <item x="137"/>
        <item x="21"/>
        <item x="272"/>
        <item x="379"/>
        <item x="39"/>
        <item x="229"/>
        <item x="49"/>
        <item x="76"/>
        <item x="247"/>
        <item x="426"/>
        <item x="36"/>
        <item x="0"/>
        <item x="226"/>
        <item x="314"/>
        <item x="132"/>
        <item x="27"/>
        <item x="205"/>
        <item x="114"/>
        <item x="167"/>
        <item x="213"/>
        <item x="160"/>
        <item x="393"/>
        <item x="240"/>
        <item x="172"/>
        <item x="14"/>
        <item x="444"/>
        <item x="15"/>
        <item x="158"/>
        <item x="20"/>
        <item x="255"/>
        <item x="325"/>
        <item x="242"/>
        <item x="130"/>
        <item x="384"/>
        <item x="58"/>
        <item x="447"/>
        <item x="265"/>
        <item x="285"/>
        <item x="97"/>
        <item x="104"/>
        <item x="131"/>
        <item x="121"/>
        <item x="248"/>
        <item x="431"/>
        <item x="154"/>
        <item x="112"/>
        <item x="86"/>
        <item x="222"/>
        <item x="153"/>
        <item x="161"/>
        <item x="88"/>
        <item x="66"/>
        <item x="19"/>
        <item x="302"/>
        <item x="335"/>
        <item x="458"/>
        <item x="150"/>
        <item x="33"/>
        <item x="434"/>
        <item x="303"/>
        <item x="128"/>
        <item x="294"/>
        <item x="315"/>
        <item x="107"/>
        <item x="115"/>
        <item x="134"/>
        <item x="268"/>
        <item x="382"/>
        <item x="42"/>
        <item x="75"/>
        <item x="324"/>
        <item x="43"/>
        <item x="369"/>
        <item x="12"/>
        <item x="99"/>
        <item x="244"/>
        <item x="29"/>
        <item x="409"/>
        <item x="404"/>
        <item x="402"/>
        <item x="317"/>
        <item x="23"/>
        <item x="376"/>
        <item x="228"/>
        <item x="421"/>
        <item x="377"/>
        <item x="336"/>
        <item x="452"/>
        <item x="102"/>
        <item x="77"/>
        <item x="30"/>
        <item x="191"/>
        <item x="390"/>
        <item x="56"/>
        <item x="310"/>
        <item x="87"/>
        <item x="236"/>
        <item x="395"/>
        <item x="372"/>
        <item x="96"/>
        <item x="165"/>
        <item x="17"/>
        <item x="305"/>
        <item x="24"/>
        <item x="185"/>
        <item x="451"/>
        <item x="201"/>
        <item x="289"/>
        <item x="408"/>
        <item x="280"/>
        <item x="109"/>
        <item x="468"/>
        <item x="146"/>
        <item x="419"/>
        <item x="405"/>
        <item x="215"/>
        <item x="197"/>
        <item x="370"/>
        <item x="208"/>
        <item x="399"/>
        <item x="278"/>
        <item x="103"/>
        <item x="173"/>
        <item x="106"/>
        <item x="55"/>
        <item x="263"/>
        <item x="210"/>
        <item x="295"/>
        <item x="199"/>
        <item x="346"/>
        <item x="1"/>
        <item x="306"/>
        <item x="74"/>
        <item x="467"/>
        <item x="359"/>
        <item x="342"/>
        <item x="126"/>
        <item x="256"/>
        <item x="380"/>
        <item x="350"/>
        <item x="214"/>
        <item x="233"/>
        <item x="127"/>
        <item x="67"/>
        <item x="253"/>
        <item x="101"/>
        <item x="13"/>
        <item x="460"/>
        <item x="83"/>
        <item x="163"/>
        <item x="220"/>
        <item x="122"/>
        <item x="440"/>
        <item x="361"/>
        <item x="439"/>
        <item x="328"/>
        <item x="465"/>
        <item x="219"/>
        <item x="138"/>
        <item x="258"/>
        <item x="155"/>
        <item x="110"/>
        <item x="139"/>
        <item x="364"/>
        <item x="198"/>
        <item x="260"/>
        <item x="53"/>
        <item x="391"/>
        <item x="454"/>
        <item x="286"/>
        <item x="51"/>
        <item x="221"/>
        <item x="301"/>
        <item x="245"/>
        <item x="374"/>
        <item x="321"/>
        <item x="304"/>
        <item x="235"/>
        <item x="323"/>
        <item x="367"/>
        <item x="381"/>
        <item x="358"/>
        <item x="241"/>
        <item x="443"/>
        <item x="352"/>
        <item x="418"/>
        <item x="449"/>
        <item x="355"/>
        <item x="438"/>
        <item x="54"/>
        <item x="435"/>
        <item x="195"/>
        <item x="343"/>
        <item x="270"/>
        <item x="332"/>
        <item x="224"/>
        <item x="333"/>
        <item x="206"/>
        <item x="3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h="1" x="10"/>
        <item h="1" x="7"/>
        <item h="1" x="8"/>
        <item h="1" x="0"/>
        <item h="1" x="6"/>
        <item h="1" x="3"/>
        <item h="1" x="1"/>
        <item h="1" x="2"/>
        <item x="12"/>
        <item h="1" x="9"/>
        <item h="1" x="15"/>
        <item h="1" x="13"/>
        <item h="1" x="14"/>
        <item h="1" x="4"/>
        <item h="1" x="11"/>
        <item h="1" x="5"/>
        <item t="default"/>
      </items>
    </pivotField>
  </pivotFields>
  <rowFields count="2">
    <field x="37"/>
    <field x="21"/>
  </rowFields>
  <rowItems count="47">
    <i>
      <x v="8"/>
    </i>
    <i r="1">
      <x v="1"/>
    </i>
    <i r="1">
      <x v="9"/>
    </i>
    <i r="1">
      <x v="13"/>
    </i>
    <i r="1">
      <x v="38"/>
    </i>
    <i r="1">
      <x v="43"/>
    </i>
    <i r="1">
      <x v="74"/>
    </i>
    <i r="1">
      <x v="76"/>
    </i>
    <i r="1">
      <x v="81"/>
    </i>
    <i r="1">
      <x v="85"/>
    </i>
    <i r="1">
      <x v="105"/>
    </i>
    <i r="1">
      <x v="113"/>
    </i>
    <i r="1">
      <x v="123"/>
    </i>
    <i r="1">
      <x v="130"/>
    </i>
    <i r="1">
      <x v="143"/>
    </i>
    <i r="1">
      <x v="165"/>
    </i>
    <i r="1">
      <x v="168"/>
    </i>
    <i r="1">
      <x v="171"/>
    </i>
    <i r="1">
      <x v="173"/>
    </i>
    <i r="1">
      <x v="177"/>
    </i>
    <i r="1">
      <x v="187"/>
    </i>
    <i r="1">
      <x v="194"/>
    </i>
    <i r="1">
      <x v="195"/>
    </i>
    <i r="1">
      <x v="199"/>
    </i>
    <i r="1">
      <x v="209"/>
    </i>
    <i r="1">
      <x v="212"/>
    </i>
    <i r="1">
      <x v="215"/>
    </i>
    <i r="1">
      <x v="219"/>
    </i>
    <i r="1">
      <x v="234"/>
    </i>
    <i r="1">
      <x v="246"/>
    </i>
    <i r="1">
      <x v="249"/>
    </i>
    <i r="1">
      <x v="269"/>
    </i>
    <i r="1">
      <x v="280"/>
    </i>
    <i r="1">
      <x v="288"/>
    </i>
    <i r="1">
      <x v="308"/>
    </i>
    <i r="1">
      <x v="320"/>
    </i>
    <i r="1">
      <x v="323"/>
    </i>
    <i r="1">
      <x v="324"/>
    </i>
    <i r="1">
      <x v="356"/>
    </i>
    <i r="1">
      <x v="370"/>
    </i>
    <i r="1">
      <x v="375"/>
    </i>
    <i r="1">
      <x v="397"/>
    </i>
    <i r="1">
      <x v="404"/>
    </i>
    <i r="1">
      <x v="418"/>
    </i>
    <i r="1">
      <x v="466"/>
    </i>
    <i r="1">
      <x v="471"/>
    </i>
    <i t="grand">
      <x/>
    </i>
  </rowItems>
  <colItems count="1">
    <i/>
  </colItems>
  <dataFields count="1">
    <dataField name="Sum of Current Market Valu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96D706-40D6-4E24-ABF7-94DFB2CA6C49}" name="PivotTable3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18" firstHeaderRow="1" firstDataRow="1" firstDataCol="1"/>
  <pivotFields count="1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10"/>
        <item x="7"/>
        <item x="8"/>
        <item x="0"/>
        <item x="6"/>
        <item x="3"/>
        <item x="1"/>
        <item x="2"/>
        <item x="12"/>
        <item x="9"/>
        <item x="15"/>
        <item x="13"/>
        <item x="14"/>
        <item x="4"/>
        <item x="11"/>
        <item x="5"/>
        <item t="default"/>
      </items>
    </pivotField>
  </pivotFields>
  <rowFields count="1">
    <field x="18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Customer_Id" fld="0" subtotal="count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8ABF2-F818-4F87-9D58-315BC038328B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474" firstHeaderRow="1" firstDataRow="1" firstDataCol="1"/>
  <pivotFields count="22">
    <pivotField showAll="0"/>
    <pivotField showAll="0"/>
    <pivotField showAll="0"/>
    <pivotField showAll="0">
      <items count="1526">
        <item x="1181"/>
        <item x="372"/>
        <item x="1329"/>
        <item x="881"/>
        <item x="888"/>
        <item x="973"/>
        <item x="215"/>
        <item x="429"/>
        <item x="1200"/>
        <item x="791"/>
        <item x="1407"/>
        <item x="213"/>
        <item x="280"/>
        <item x="419"/>
        <item x="835"/>
        <item x="522"/>
        <item x="1290"/>
        <item x="230"/>
        <item x="1408"/>
        <item x="420"/>
        <item x="929"/>
        <item x="1023"/>
        <item x="1319"/>
        <item x="383"/>
        <item x="394"/>
        <item x="705"/>
        <item x="1482"/>
        <item x="1347"/>
        <item x="246"/>
        <item x="12"/>
        <item x="358"/>
        <item x="1351"/>
        <item x="969"/>
        <item x="1072"/>
        <item x="563"/>
        <item x="1266"/>
        <item x="709"/>
        <item x="1513"/>
        <item x="940"/>
        <item x="600"/>
        <item x="1237"/>
        <item x="1356"/>
        <item x="1058"/>
        <item x="1191"/>
        <item x="1367"/>
        <item x="763"/>
        <item x="290"/>
        <item x="898"/>
        <item x="562"/>
        <item x="73"/>
        <item x="1150"/>
        <item x="683"/>
        <item x="353"/>
        <item x="1325"/>
        <item x="750"/>
        <item x="1175"/>
        <item x="1322"/>
        <item x="243"/>
        <item x="4"/>
        <item x="312"/>
        <item x="307"/>
        <item x="1188"/>
        <item x="796"/>
        <item x="112"/>
        <item x="204"/>
        <item x="998"/>
        <item x="1486"/>
        <item x="625"/>
        <item x="70"/>
        <item x="198"/>
        <item x="1180"/>
        <item x="921"/>
        <item x="1445"/>
        <item x="195"/>
        <item x="1198"/>
        <item x="896"/>
        <item x="1326"/>
        <item x="1349"/>
        <item x="616"/>
        <item x="677"/>
        <item x="431"/>
        <item x="597"/>
        <item x="1119"/>
        <item x="1427"/>
        <item x="596"/>
        <item x="719"/>
        <item x="1377"/>
        <item x="247"/>
        <item x="515"/>
        <item x="1393"/>
        <item x="1417"/>
        <item x="823"/>
        <item x="1456"/>
        <item x="180"/>
        <item x="463"/>
        <item x="1298"/>
        <item x="332"/>
        <item x="1099"/>
        <item x="694"/>
        <item x="471"/>
        <item x="637"/>
        <item x="1373"/>
        <item x="887"/>
        <item x="1261"/>
        <item x="1511"/>
        <item x="411"/>
        <item x="502"/>
        <item x="377"/>
        <item x="457"/>
        <item x="179"/>
        <item x="1047"/>
        <item x="120"/>
        <item x="396"/>
        <item x="765"/>
        <item x="1232"/>
        <item x="821"/>
        <item x="904"/>
        <item x="1400"/>
        <item x="436"/>
        <item x="836"/>
        <item x="1464"/>
        <item x="468"/>
        <item x="1131"/>
        <item x="1280"/>
        <item x="772"/>
        <item x="995"/>
        <item x="1348"/>
        <item x="469"/>
        <item x="822"/>
        <item x="1127"/>
        <item x="113"/>
        <item x="1432"/>
        <item x="942"/>
        <item x="184"/>
        <item x="551"/>
        <item x="829"/>
        <item x="1197"/>
        <item x="1160"/>
        <item x="192"/>
        <item x="1340"/>
        <item x="183"/>
        <item x="1089"/>
        <item x="97"/>
        <item x="1019"/>
        <item x="68"/>
        <item x="17"/>
        <item x="104"/>
        <item x="1506"/>
        <item x="1335"/>
        <item x="365"/>
        <item x="262"/>
        <item x="1125"/>
        <item x="783"/>
        <item x="804"/>
        <item x="364"/>
        <item x="137"/>
        <item x="143"/>
        <item x="483"/>
        <item x="1423"/>
        <item x="124"/>
        <item x="1028"/>
        <item x="733"/>
        <item x="803"/>
        <item x="931"/>
        <item x="111"/>
        <item x="205"/>
        <item x="1276"/>
        <item x="39"/>
        <item x="849"/>
        <item x="507"/>
        <item x="1491"/>
        <item x="865"/>
        <item x="108"/>
        <item x="824"/>
        <item x="1220"/>
        <item x="1164"/>
        <item x="426"/>
        <item x="744"/>
        <item x="965"/>
        <item x="538"/>
        <item x="1462"/>
        <item x="52"/>
        <item x="154"/>
        <item x="505"/>
        <item x="1499"/>
        <item x="1515"/>
        <item x="357"/>
        <item x="1034"/>
        <item x="160"/>
        <item x="388"/>
        <item x="1250"/>
        <item x="1057"/>
        <item x="181"/>
        <item x="1361"/>
        <item x="549"/>
        <item x="1218"/>
        <item x="89"/>
        <item x="134"/>
        <item x="576"/>
        <item x="244"/>
        <item x="200"/>
        <item x="413"/>
        <item x="1446"/>
        <item x="1372"/>
        <item x="418"/>
        <item x="922"/>
        <item x="400"/>
        <item x="623"/>
        <item x="54"/>
        <item x="166"/>
        <item x="95"/>
        <item x="1350"/>
        <item x="14"/>
        <item x="634"/>
        <item x="1030"/>
        <item x="263"/>
        <item x="685"/>
        <item x="491"/>
        <item x="125"/>
        <item x="771"/>
        <item x="1309"/>
        <item x="974"/>
        <item x="668"/>
        <item x="1078"/>
        <item x="627"/>
        <item x="776"/>
        <item x="545"/>
        <item x="71"/>
        <item x="1138"/>
        <item x="508"/>
        <item x="1502"/>
        <item x="197"/>
        <item x="449"/>
        <item x="1510"/>
        <item x="958"/>
        <item x="84"/>
        <item x="636"/>
        <item x="1060"/>
        <item x="1124"/>
        <item x="1001"/>
        <item x="680"/>
        <item x="992"/>
        <item x="854"/>
        <item x="496"/>
        <item x="1226"/>
        <item x="386"/>
        <item x="93"/>
        <item x="918"/>
        <item x="105"/>
        <item x="985"/>
        <item x="1221"/>
        <item x="454"/>
        <item x="1095"/>
        <item x="1091"/>
        <item x="521"/>
        <item x="8"/>
        <item x="392"/>
        <item x="102"/>
        <item x="317"/>
        <item x="1332"/>
        <item x="1394"/>
        <item x="1287"/>
        <item x="345"/>
        <item x="228"/>
        <item x="382"/>
        <item x="96"/>
        <item x="757"/>
        <item x="585"/>
        <item x="1310"/>
        <item x="251"/>
        <item x="22"/>
        <item x="1481"/>
        <item x="206"/>
        <item x="202"/>
        <item x="477"/>
        <item x="495"/>
        <item x="286"/>
        <item x="23"/>
        <item x="622"/>
        <item x="1002"/>
        <item x="453"/>
        <item x="567"/>
        <item x="398"/>
        <item x="240"/>
        <item x="653"/>
        <item x="559"/>
        <item x="1296"/>
        <item x="264"/>
        <item x="0"/>
        <item x="191"/>
        <item x="1474"/>
        <item x="196"/>
        <item x="1145"/>
        <item x="1157"/>
        <item x="1094"/>
        <item x="686"/>
        <item x="631"/>
        <item x="859"/>
        <item x="983"/>
        <item x="284"/>
        <item x="848"/>
        <item x="439"/>
        <item x="1223"/>
        <item x="514"/>
        <item x="66"/>
        <item x="163"/>
        <item x="741"/>
        <item x="207"/>
        <item x="688"/>
        <item x="185"/>
        <item x="121"/>
        <item x="285"/>
        <item x="833"/>
        <item x="46"/>
        <item x="272"/>
        <item x="917"/>
        <item x="1147"/>
        <item x="839"/>
        <item x="1516"/>
        <item x="25"/>
        <item x="1038"/>
        <item x="957"/>
        <item x="1307"/>
        <item x="1252"/>
        <item x="1061"/>
        <item x="347"/>
        <item x="676"/>
        <item x="379"/>
        <item x="1149"/>
        <item x="949"/>
        <item x="792"/>
        <item x="43"/>
        <item x="1479"/>
        <item x="1395"/>
        <item x="1005"/>
        <item x="1254"/>
        <item x="770"/>
        <item x="255"/>
        <item x="1496"/>
        <item x="50"/>
        <item x="69"/>
        <item x="77"/>
        <item x="335"/>
        <item x="806"/>
        <item x="249"/>
        <item x="115"/>
        <item x="571"/>
        <item x="1414"/>
        <item x="1088"/>
        <item x="173"/>
        <item x="334"/>
        <item x="1195"/>
        <item x="1397"/>
        <item x="1017"/>
        <item x="1369"/>
        <item x="787"/>
        <item x="952"/>
        <item x="738"/>
        <item x="148"/>
        <item x="289"/>
        <item x="1323"/>
        <item x="323"/>
        <item x="1420"/>
        <item x="537"/>
        <item x="187"/>
        <item x="632"/>
        <item x="510"/>
        <item x="423"/>
        <item x="99"/>
        <item x="1016"/>
        <item x="934"/>
        <item x="800"/>
        <item x="1470"/>
        <item x="1289"/>
        <item x="402"/>
        <item x="428"/>
        <item x="574"/>
        <item x="80"/>
        <item x="1010"/>
        <item x="1036"/>
        <item x="273"/>
        <item x="278"/>
        <item x="258"/>
        <item x="561"/>
        <item x="57"/>
        <item x="1293"/>
        <item x="786"/>
        <item x="1168"/>
        <item x="1204"/>
        <item x="209"/>
        <item x="1064"/>
        <item x="976"/>
        <item x="877"/>
        <item x="615"/>
        <item x="203"/>
        <item x="1269"/>
        <item x="1336"/>
        <item x="728"/>
        <item x="1371"/>
        <item x="1202"/>
        <item x="1409"/>
        <item x="1503"/>
        <item x="1424"/>
        <item x="1492"/>
        <item x="274"/>
        <item x="932"/>
        <item x="526"/>
        <item x="225"/>
        <item x="1524"/>
        <item x="725"/>
        <item x="1458"/>
        <item x="407"/>
        <item x="735"/>
        <item x="1402"/>
        <item x="903"/>
        <item x="736"/>
        <item x="1357"/>
        <item x="794"/>
        <item x="890"/>
        <item x="149"/>
        <item x="106"/>
        <item x="1444"/>
        <item x="492"/>
        <item x="1021"/>
        <item x="141"/>
        <item x="1108"/>
        <item x="1497"/>
        <item x="1169"/>
        <item x="602"/>
        <item x="1421"/>
        <item x="159"/>
        <item x="1193"/>
        <item x="779"/>
        <item x="603"/>
        <item x="690"/>
        <item x="1437"/>
        <item x="1217"/>
        <item x="422"/>
        <item x="117"/>
        <item x="59"/>
        <item x="277"/>
        <item x="1203"/>
        <item x="162"/>
        <item x="433"/>
        <item x="1174"/>
        <item x="1205"/>
        <item x="846"/>
        <item x="366"/>
        <item x="359"/>
        <item x="1085"/>
        <item x="216"/>
        <item x="1043"/>
        <item x="532"/>
        <item x="1148"/>
        <item x="11"/>
        <item x="434"/>
        <item x="1071"/>
        <item x="1370"/>
        <item x="857"/>
        <item x="1187"/>
        <item x="641"/>
        <item x="275"/>
        <item x="799"/>
        <item x="295"/>
        <item x="421"/>
        <item x="260"/>
        <item x="1305"/>
        <item x="827"/>
        <item x="1015"/>
        <item x="34"/>
        <item x="577"/>
        <item x="988"/>
        <item x="375"/>
        <item x="788"/>
        <item x="176"/>
        <item x="313"/>
        <item x="991"/>
        <item x="674"/>
        <item x="981"/>
        <item x="660"/>
        <item x="1498"/>
        <item x="1130"/>
        <item x="1281"/>
        <item x="175"/>
        <item x="644"/>
        <item x="1144"/>
        <item x="1213"/>
        <item x="946"/>
        <item x="1378"/>
        <item x="408"/>
        <item x="368"/>
        <item x="657"/>
        <item x="1007"/>
        <item x="825"/>
        <item x="245"/>
        <item x="1452"/>
        <item x="2"/>
        <item x="1392"/>
        <item x="1475"/>
        <item x="996"/>
        <item x="293"/>
        <item x="1253"/>
        <item x="40"/>
        <item x="751"/>
        <item x="238"/>
        <item x="239"/>
        <item x="640"/>
        <item x="696"/>
        <item x="1014"/>
        <item x="87"/>
        <item x="301"/>
        <item x="114"/>
        <item x="1065"/>
        <item x="427"/>
        <item x="1022"/>
        <item x="1279"/>
        <item x="118"/>
        <item x="520"/>
        <item x="13"/>
        <item x="1358"/>
        <item x="1353"/>
        <item x="188"/>
        <item x="146"/>
        <item x="1291"/>
        <item x="1154"/>
        <item x="405"/>
        <item x="1140"/>
        <item x="58"/>
        <item x="588"/>
        <item x="726"/>
        <item x="475"/>
        <item x="1040"/>
        <item x="356"/>
        <item x="1256"/>
        <item x="65"/>
        <item x="1101"/>
        <item x="618"/>
        <item x="1461"/>
        <item x="1463"/>
        <item x="1375"/>
        <item x="923"/>
        <item x="199"/>
        <item x="462"/>
        <item x="1102"/>
        <item x="1263"/>
        <item x="236"/>
        <item x="1521"/>
        <item x="1379"/>
        <item x="1247"/>
        <item x="579"/>
        <item x="1230"/>
        <item x="1079"/>
        <item x="376"/>
        <item x="265"/>
        <item x="315"/>
        <item x="1153"/>
        <item x="807"/>
        <item x="759"/>
        <item x="145"/>
        <item x="322"/>
        <item x="767"/>
        <item x="1284"/>
        <item x="1161"/>
        <item x="223"/>
        <item x="554"/>
        <item x="938"/>
        <item x="252"/>
        <item x="565"/>
        <item x="784"/>
        <item x="570"/>
        <item x="747"/>
        <item x="656"/>
        <item x="221"/>
        <item x="129"/>
        <item x="919"/>
        <item x="617"/>
        <item x="155"/>
        <item x="669"/>
        <item x="1471"/>
        <item x="670"/>
        <item x="1271"/>
        <item x="1425"/>
        <item x="279"/>
        <item x="672"/>
        <item x="1389"/>
        <item x="336"/>
        <item x="1489"/>
        <item x="6"/>
        <item x="1447"/>
        <item x="841"/>
        <item x="875"/>
        <item x="493"/>
        <item x="1273"/>
        <item x="1235"/>
        <item x="497"/>
        <item x="717"/>
        <item x="860"/>
        <item x="851"/>
        <item x="1396"/>
        <item x="891"/>
        <item x="101"/>
        <item x="226"/>
        <item x="1233"/>
        <item x="16"/>
        <item x="948"/>
        <item x="298"/>
        <item x="814"/>
        <item x="18"/>
        <item x="675"/>
        <item x="589"/>
        <item x="397"/>
        <item x="915"/>
        <item x="393"/>
        <item x="1184"/>
        <item x="785"/>
        <item x="718"/>
        <item x="681"/>
        <item x="1451"/>
        <item x="1054"/>
        <item x="897"/>
        <item x="1167"/>
        <item x="720"/>
        <item x="341"/>
        <item x="63"/>
        <item x="1384"/>
        <item x="528"/>
        <item x="1052"/>
        <item x="499"/>
        <item x="331"/>
        <item x="1098"/>
        <item x="1210"/>
        <item x="1517"/>
        <item x="232"/>
        <item x="713"/>
        <item x="569"/>
        <item x="1484"/>
        <item x="1274"/>
        <item x="37"/>
        <item x="805"/>
        <item x="710"/>
        <item x="470"/>
        <item x="485"/>
        <item x="1429"/>
        <item x="45"/>
        <item x="1297"/>
        <item x="478"/>
        <item x="1422"/>
        <item x="79"/>
        <item x="1000"/>
        <item x="391"/>
        <item x="990"/>
        <item x="1320"/>
        <item x="85"/>
        <item x="661"/>
        <item x="1342"/>
        <item x="74"/>
        <item x="614"/>
        <item x="325"/>
        <item x="592"/>
        <item x="1037"/>
        <item x="789"/>
        <item x="1483"/>
        <item x="650"/>
        <item x="871"/>
        <item x="540"/>
        <item x="1238"/>
        <item x="30"/>
        <item x="755"/>
        <item x="620"/>
        <item x="1074"/>
        <item x="1224"/>
        <item x="884"/>
        <item x="832"/>
        <item x="1450"/>
        <item x="1080"/>
        <item x="415"/>
        <item x="895"/>
        <item x="907"/>
        <item x="41"/>
        <item x="1163"/>
        <item x="939"/>
        <item x="1143"/>
        <item x="900"/>
        <item x="360"/>
        <item x="775"/>
        <item x="1328"/>
        <item x="308"/>
        <item x="815"/>
        <item x="1112"/>
        <item x="1121"/>
        <item x="1087"/>
        <item x="582"/>
        <item x="534"/>
        <item x="552"/>
        <item x="1337"/>
        <item x="1113"/>
        <item x="511"/>
        <item x="513"/>
        <item x="916"/>
        <item x="1355"/>
        <item x="642"/>
        <item x="737"/>
        <item x="697"/>
        <item x="1449"/>
        <item x="701"/>
        <item x="28"/>
        <item x="928"/>
        <item x="1012"/>
        <item x="908"/>
        <item x="768"/>
        <item x="610"/>
        <item x="271"/>
        <item x="555"/>
        <item x="1412"/>
        <item x="1208"/>
        <item x="56"/>
        <item x="1051"/>
        <item x="858"/>
        <item x="369"/>
        <item x="380"/>
        <item x="1318"/>
        <item x="1312"/>
        <item x="1364"/>
        <item x="862"/>
        <item x="107"/>
        <item x="1476"/>
        <item x="621"/>
        <item x="440"/>
        <item x="1374"/>
        <item x="944"/>
        <item x="19"/>
        <item x="136"/>
        <item x="189"/>
        <item x="1495"/>
        <item x="389"/>
        <item x="979"/>
        <item x="1081"/>
        <item x="527"/>
        <item x="1265"/>
        <item x="49"/>
        <item x="591"/>
        <item x="88"/>
        <item x="626"/>
        <item x="546"/>
        <item x="321"/>
        <item x="241"/>
        <item x="611"/>
        <item x="83"/>
        <item x="1196"/>
        <item x="1434"/>
        <item x="409"/>
        <item x="1366"/>
        <item x="1066"/>
        <item x="1183"/>
        <item x="1259"/>
        <item x="959"/>
        <item x="1467"/>
        <item x="266"/>
        <item x="1255"/>
        <item x="845"/>
        <item x="667"/>
        <item x="692"/>
        <item x="1097"/>
        <item x="960"/>
        <item x="838"/>
        <item x="399"/>
        <item x="1177"/>
        <item x="1413"/>
        <item x="1512"/>
        <item x="524"/>
        <item x="1053"/>
        <item x="432"/>
        <item x="91"/>
        <item x="193"/>
        <item x="1096"/>
        <item x="150"/>
        <item x="878"/>
        <item x="910"/>
        <item x="1339"/>
        <item x="1201"/>
        <item x="984"/>
        <item x="259"/>
        <item x="500"/>
        <item x="348"/>
        <item x="340"/>
        <item x="1135"/>
        <item x="1403"/>
        <item x="237"/>
        <item x="1229"/>
        <item x="780"/>
        <item x="1011"/>
        <item x="1044"/>
        <item x="699"/>
        <item x="1146"/>
        <item x="886"/>
        <item x="963"/>
        <item x="1029"/>
        <item x="1111"/>
        <item x="866"/>
        <item x="749"/>
        <item x="1118"/>
        <item x="297"/>
        <item x="172"/>
        <item x="1343"/>
        <item x="303"/>
        <item x="254"/>
        <item x="817"/>
        <item x="879"/>
        <item x="100"/>
        <item x="458"/>
        <item x="598"/>
        <item x="1104"/>
        <item x="954"/>
        <item x="553"/>
        <item x="210"/>
        <item x="529"/>
        <item x="1048"/>
        <item x="679"/>
        <item x="930"/>
        <item x="584"/>
        <item x="1465"/>
        <item x="1092"/>
        <item x="684"/>
        <item x="1109"/>
        <item x="743"/>
        <item x="1460"/>
        <item x="446"/>
        <item x="1063"/>
        <item x="909"/>
        <item x="1338"/>
        <item x="863"/>
        <item x="654"/>
        <item x="1505"/>
        <item x="1416"/>
        <item x="506"/>
        <item x="712"/>
        <item x="843"/>
        <item x="1363"/>
        <item x="927"/>
        <item x="444"/>
        <item x="742"/>
        <item x="103"/>
        <item x="722"/>
        <item x="609"/>
        <item x="893"/>
        <item x="302"/>
        <item x="1042"/>
        <item x="997"/>
        <item x="876"/>
        <item x="999"/>
        <item x="906"/>
        <item x="395"/>
        <item x="256"/>
        <item x="1134"/>
        <item x="1264"/>
        <item x="482"/>
        <item x="1129"/>
        <item x="1115"/>
        <item x="1215"/>
        <item x="509"/>
        <item x="512"/>
        <item x="1346"/>
        <item x="873"/>
        <item x="734"/>
        <item x="178"/>
        <item x="797"/>
        <item x="831"/>
        <item x="1009"/>
        <item x="700"/>
        <item x="1003"/>
        <item x="544"/>
        <item x="38"/>
        <item x="731"/>
        <item x="691"/>
        <item x="647"/>
        <item x="316"/>
        <item x="314"/>
        <item x="270"/>
        <item x="1466"/>
        <item x="818"/>
        <item x="573"/>
        <item x="604"/>
        <item x="1500"/>
        <item x="1152"/>
        <item x="327"/>
        <item x="72"/>
        <item x="1159"/>
        <item x="1117"/>
        <item x="1333"/>
        <item x="1380"/>
        <item x="490"/>
        <item x="42"/>
        <item x="1448"/>
        <item x="447"/>
        <item x="1225"/>
        <item x="401"/>
        <item x="1439"/>
        <item x="1433"/>
        <item x="716"/>
        <item x="1360"/>
        <item x="935"/>
        <item x="443"/>
        <item x="962"/>
        <item x="568"/>
        <item x="894"/>
        <item x="126"/>
        <item x="60"/>
        <item x="437"/>
        <item x="168"/>
        <item x="550"/>
        <item x="1311"/>
        <item x="208"/>
        <item x="235"/>
        <item x="1382"/>
        <item x="122"/>
        <item x="764"/>
        <item x="987"/>
        <item x="651"/>
        <item x="381"/>
        <item x="1239"/>
        <item x="924"/>
        <item x="628"/>
        <item x="1189"/>
        <item x="81"/>
        <item x="450"/>
        <item x="937"/>
        <item x="1426"/>
        <item x="853"/>
        <item x="140"/>
        <item x="1041"/>
        <item x="852"/>
        <item x="1493"/>
        <item x="300"/>
        <item x="361"/>
        <item x="404"/>
        <item x="1133"/>
        <item x="1354"/>
        <item x="572"/>
        <item x="385"/>
        <item x="484"/>
        <item x="580"/>
        <item x="354"/>
        <item x="363"/>
        <item x="706"/>
        <item x="36"/>
        <item x="643"/>
        <item x="808"/>
        <item x="171"/>
        <item x="1136"/>
        <item x="774"/>
        <item x="318"/>
        <item x="1431"/>
        <item x="629"/>
        <item x="531"/>
        <item x="456"/>
        <item x="754"/>
        <item x="739"/>
        <item x="131"/>
        <item x="1128"/>
        <item x="1488"/>
        <item x="1243"/>
        <item x="868"/>
        <item x="1302"/>
        <item x="311"/>
        <item x="1523"/>
        <item x="1428"/>
        <item x="1228"/>
        <item x="730"/>
        <item x="724"/>
        <item x="1519"/>
        <item x="1334"/>
        <item x="1245"/>
        <item x="403"/>
        <item x="793"/>
        <item x="31"/>
        <item x="367"/>
        <item x="467"/>
        <item x="27"/>
        <item x="1178"/>
        <item x="486"/>
        <item x="613"/>
        <item x="177"/>
        <item x="885"/>
        <item x="901"/>
        <item x="479"/>
        <item x="816"/>
        <item x="523"/>
        <item x="638"/>
        <item x="593"/>
        <item x="703"/>
        <item x="1344"/>
        <item x="633"/>
        <item x="1137"/>
        <item x="883"/>
        <item x="1268"/>
        <item x="543"/>
        <item x="752"/>
        <item x="953"/>
        <item x="548"/>
        <item x="1024"/>
        <item x="882"/>
        <item x="1415"/>
        <item x="466"/>
        <item x="740"/>
        <item x="1045"/>
        <item x="1383"/>
        <item x="727"/>
        <item x="715"/>
        <item x="541"/>
        <item x="914"/>
        <item x="481"/>
        <item x="1172"/>
        <item x="1122"/>
        <item x="1190"/>
        <item x="847"/>
        <item x="414"/>
        <item x="635"/>
        <item x="912"/>
        <item x="1004"/>
        <item x="902"/>
        <item x="1381"/>
        <item x="977"/>
        <item x="1494"/>
        <item x="753"/>
        <item x="1156"/>
        <item x="1103"/>
        <item x="855"/>
        <item x="1"/>
        <item x="658"/>
        <item x="1062"/>
        <item x="1155"/>
        <item x="819"/>
        <item x="714"/>
        <item x="1251"/>
        <item x="151"/>
        <item x="905"/>
        <item x="474"/>
        <item x="373"/>
        <item x="29"/>
        <item x="689"/>
        <item x="132"/>
        <item x="1388"/>
        <item x="1301"/>
        <item x="330"/>
        <item x="761"/>
        <item x="781"/>
        <item x="292"/>
        <item x="1231"/>
        <item x="147"/>
        <item x="1386"/>
        <item x="1035"/>
        <item x="1504"/>
        <item x="1368"/>
        <item x="936"/>
        <item x="874"/>
        <item x="455"/>
        <item x="608"/>
        <item x="220"/>
        <item x="504"/>
        <item x="729"/>
        <item x="441"/>
        <item x="1107"/>
        <item x="1100"/>
        <item x="649"/>
        <item x="1242"/>
        <item x="1185"/>
        <item x="723"/>
        <item x="319"/>
        <item x="1105"/>
        <item x="1398"/>
        <item x="306"/>
        <item x="211"/>
        <item x="913"/>
        <item x="135"/>
        <item x="1442"/>
        <item x="1286"/>
        <item x="993"/>
        <item x="594"/>
        <item x="190"/>
        <item x="82"/>
        <item x="1300"/>
        <item x="1365"/>
        <item x="989"/>
        <item x="1083"/>
        <item x="1341"/>
        <item x="1039"/>
        <item x="978"/>
        <item x="1440"/>
        <item x="1073"/>
        <item x="1435"/>
        <item x="606"/>
        <item x="1194"/>
        <item x="305"/>
        <item x="1522"/>
        <item x="1246"/>
        <item x="941"/>
        <item x="1391"/>
        <item x="201"/>
        <item x="870"/>
        <item x="558"/>
        <item x="542"/>
        <item x="516"/>
        <item x="1362"/>
        <item x="1457"/>
        <item x="1411"/>
        <item x="778"/>
        <item x="1082"/>
        <item x="1241"/>
        <item x="324"/>
        <item x="294"/>
        <item x="1477"/>
        <item x="390"/>
        <item x="1116"/>
        <item x="795"/>
        <item x="590"/>
        <item x="782"/>
        <item x="1304"/>
        <item x="480"/>
        <item x="595"/>
        <item x="1049"/>
        <item x="1084"/>
        <item x="465"/>
        <item x="1518"/>
        <item x="231"/>
        <item x="174"/>
        <item x="44"/>
        <item x="10"/>
        <item x="1207"/>
        <item x="1295"/>
        <item x="619"/>
        <item x="1278"/>
        <item x="438"/>
        <item x="1158"/>
        <item x="384"/>
        <item x="1076"/>
        <item x="1331"/>
        <item x="1236"/>
        <item x="972"/>
        <item x="494"/>
        <item x="219"/>
        <item x="51"/>
        <item x="167"/>
        <item x="503"/>
        <item x="144"/>
        <item x="1514"/>
        <item x="599"/>
        <item x="1292"/>
        <item x="1142"/>
        <item x="425"/>
        <item x="299"/>
        <item x="170"/>
        <item x="1399"/>
        <item x="1211"/>
        <item x="535"/>
        <item x="1006"/>
        <item x="222"/>
        <item x="1308"/>
        <item x="645"/>
        <item x="530"/>
        <item x="1008"/>
        <item x="128"/>
        <item x="1288"/>
        <item x="157"/>
        <item x="351"/>
        <item x="1316"/>
        <item x="1033"/>
        <item x="1260"/>
        <item x="3"/>
        <item x="1182"/>
        <item x="1443"/>
        <item x="557"/>
        <item x="861"/>
        <item x="320"/>
        <item x="234"/>
        <item x="947"/>
        <item x="809"/>
        <item x="1508"/>
        <item x="139"/>
        <item x="1487"/>
        <item x="575"/>
        <item x="664"/>
        <item x="1114"/>
        <item x="346"/>
        <item x="489"/>
        <item x="1212"/>
        <item x="525"/>
        <item x="1257"/>
        <item x="476"/>
        <item x="1345"/>
        <item x="1026"/>
        <item x="32"/>
        <item x="343"/>
        <item x="756"/>
        <item x="971"/>
        <item x="1077"/>
        <item x="769"/>
        <item x="1240"/>
        <item x="288"/>
        <item x="970"/>
        <item x="925"/>
        <item x="26"/>
        <item x="1126"/>
        <item x="98"/>
        <item x="673"/>
        <item x="842"/>
        <item x="1123"/>
        <item x="1070"/>
        <item x="1313"/>
        <item x="519"/>
        <item x="296"/>
        <item x="1068"/>
        <item x="1186"/>
        <item x="1468"/>
        <item x="1151"/>
        <item x="980"/>
        <item x="605"/>
        <item x="830"/>
        <item x="378"/>
        <item x="1013"/>
        <item x="899"/>
        <item x="1248"/>
        <item x="186"/>
        <item x="1303"/>
        <item x="1027"/>
        <item x="355"/>
        <item x="1469"/>
        <item x="33"/>
        <item x="9"/>
        <item x="1376"/>
        <item x="911"/>
        <item x="702"/>
        <item x="587"/>
        <item x="652"/>
        <item x="856"/>
        <item x="1418"/>
        <item x="133"/>
        <item x="498"/>
        <item x="844"/>
        <item x="1020"/>
        <item x="812"/>
        <item x="639"/>
        <item x="110"/>
        <item x="342"/>
        <item x="663"/>
        <item x="880"/>
        <item x="214"/>
        <item x="1314"/>
        <item x="488"/>
        <item x="461"/>
        <item x="1419"/>
        <item x="53"/>
        <item x="1244"/>
        <item x="1507"/>
        <item x="1093"/>
        <item x="943"/>
        <item x="229"/>
        <item x="451"/>
        <item x="90"/>
        <item x="624"/>
        <item x="777"/>
        <item x="291"/>
        <item x="430"/>
        <item x="1327"/>
        <item x="412"/>
        <item x="1139"/>
        <item x="119"/>
        <item x="1509"/>
        <item x="15"/>
        <item x="1330"/>
        <item x="1385"/>
        <item x="62"/>
        <item x="20"/>
        <item x="802"/>
        <item x="798"/>
        <item x="460"/>
        <item x="966"/>
        <item x="760"/>
        <item x="1480"/>
        <item x="867"/>
        <item x="583"/>
        <item x="86"/>
        <item x="282"/>
        <item x="218"/>
        <item x="1120"/>
        <item x="328"/>
        <item x="1455"/>
        <item x="889"/>
        <item x="956"/>
        <item x="1206"/>
        <item x="682"/>
        <item x="607"/>
        <item x="212"/>
        <item x="1192"/>
        <item x="872"/>
        <item x="1209"/>
        <item x="1199"/>
        <item x="464"/>
        <item x="64"/>
        <item x="248"/>
        <item x="762"/>
        <item x="406"/>
        <item x="337"/>
        <item x="362"/>
        <item x="1490"/>
        <item x="1401"/>
        <item x="1090"/>
        <item x="1214"/>
        <item x="349"/>
        <item x="473"/>
        <item x="1222"/>
        <item x="1025"/>
        <item x="678"/>
        <item x="127"/>
        <item x="1162"/>
        <item x="333"/>
        <item x="442"/>
        <item x="986"/>
        <item x="410"/>
        <item x="153"/>
        <item x="344"/>
        <item x="1046"/>
        <item x="790"/>
        <item x="487"/>
        <item x="1267"/>
        <item x="1520"/>
        <item x="1352"/>
        <item x="662"/>
        <item x="1165"/>
        <item x="1262"/>
        <item x="1306"/>
        <item x="967"/>
        <item x="1056"/>
        <item x="564"/>
        <item x="1032"/>
        <item x="156"/>
        <item x="374"/>
        <item x="94"/>
        <item x="242"/>
        <item x="1075"/>
        <item x="1410"/>
        <item x="1472"/>
        <item x="1315"/>
        <item x="687"/>
        <item x="704"/>
        <item x="840"/>
        <item x="472"/>
        <item x="826"/>
        <item x="665"/>
        <item x="261"/>
        <item x="964"/>
        <item x="745"/>
        <item x="329"/>
        <item x="416"/>
        <item x="371"/>
        <item x="533"/>
        <item x="283"/>
        <item x="116"/>
        <item x="1176"/>
        <item x="1294"/>
        <item x="1219"/>
        <item x="1459"/>
        <item x="994"/>
        <item x="1277"/>
        <item x="257"/>
        <item x="1317"/>
        <item x="892"/>
        <item x="269"/>
        <item x="746"/>
        <item x="75"/>
        <item x="630"/>
        <item x="435"/>
        <item x="539"/>
        <item x="811"/>
        <item x="459"/>
        <item x="945"/>
        <item x="352"/>
        <item x="165"/>
        <item x="227"/>
        <item x="1171"/>
        <item x="233"/>
        <item x="748"/>
        <item x="194"/>
        <item x="864"/>
        <item x="452"/>
        <item x="721"/>
        <item x="326"/>
        <item x="1501"/>
        <item x="1031"/>
        <item x="55"/>
        <item x="217"/>
        <item x="48"/>
        <item x="1106"/>
        <item x="1359"/>
        <item x="566"/>
        <item x="5"/>
        <item x="518"/>
        <item x="601"/>
        <item x="933"/>
        <item x="1390"/>
        <item x="1216"/>
        <item x="834"/>
        <item x="1166"/>
        <item x="1285"/>
        <item x="850"/>
        <item x="801"/>
        <item x="350"/>
        <item x="955"/>
        <item x="1283"/>
        <item x="586"/>
        <item x="1270"/>
        <item x="695"/>
        <item x="1173"/>
        <item x="578"/>
        <item x="666"/>
        <item x="655"/>
        <item x="370"/>
        <item x="21"/>
        <item x="182"/>
        <item x="1430"/>
        <item x="7"/>
        <item x="926"/>
        <item x="556"/>
        <item x="581"/>
        <item x="711"/>
        <item x="560"/>
        <item x="547"/>
        <item x="758"/>
        <item x="1069"/>
        <item x="1050"/>
        <item x="309"/>
        <item x="1067"/>
        <item x="773"/>
        <item x="1436"/>
        <item x="612"/>
        <item x="138"/>
        <item x="1438"/>
        <item x="693"/>
        <item x="828"/>
        <item x="1055"/>
        <item x="766"/>
        <item x="304"/>
        <item x="1272"/>
        <item x="869"/>
        <item x="287"/>
        <item x="338"/>
        <item x="250"/>
        <item x="158"/>
        <item x="1324"/>
        <item x="1485"/>
        <item x="281"/>
        <item x="1404"/>
        <item x="152"/>
        <item x="164"/>
        <item x="1453"/>
        <item x="646"/>
        <item x="1170"/>
        <item x="445"/>
        <item x="253"/>
        <item x="536"/>
        <item x="35"/>
        <item x="1321"/>
        <item x="950"/>
        <item x="1179"/>
        <item x="1454"/>
        <item x="67"/>
        <item x="698"/>
        <item x="161"/>
        <item x="732"/>
        <item x="951"/>
        <item x="1299"/>
        <item x="837"/>
        <item x="1249"/>
        <item x="813"/>
        <item x="708"/>
        <item x="1478"/>
        <item x="968"/>
        <item x="448"/>
        <item x="24"/>
        <item x="810"/>
        <item x="387"/>
        <item x="61"/>
        <item x="1387"/>
        <item x="224"/>
        <item x="310"/>
        <item x="1282"/>
        <item x="648"/>
        <item x="961"/>
        <item x="1018"/>
        <item x="1227"/>
        <item x="1141"/>
        <item x="1132"/>
        <item x="169"/>
        <item x="920"/>
        <item x="659"/>
        <item x="501"/>
        <item x="820"/>
        <item x="123"/>
        <item x="268"/>
        <item x="1110"/>
        <item x="671"/>
        <item x="276"/>
        <item x="1258"/>
        <item x="76"/>
        <item x="142"/>
        <item x="130"/>
        <item x="109"/>
        <item x="417"/>
        <item x="1086"/>
        <item x="1473"/>
        <item x="267"/>
        <item x="982"/>
        <item x="47"/>
        <item x="975"/>
        <item x="424"/>
        <item x="1441"/>
        <item x="517"/>
        <item x="1406"/>
        <item x="92"/>
        <item x="1234"/>
        <item x="1405"/>
        <item x="78"/>
        <item x="1059"/>
        <item x="339"/>
        <item x="707"/>
        <item x="127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73">
        <item x="298"/>
        <item x="65"/>
        <item x="118"/>
        <item x="38"/>
        <item x="211"/>
        <item x="415"/>
        <item x="250"/>
        <item x="136"/>
        <item x="237"/>
        <item x="217"/>
        <item x="203"/>
        <item x="6"/>
        <item x="200"/>
        <item x="113"/>
        <item x="276"/>
        <item x="46"/>
        <item x="93"/>
        <item x="429"/>
        <item x="337"/>
        <item x="307"/>
        <item x="291"/>
        <item x="257"/>
        <item x="190"/>
        <item x="209"/>
        <item x="178"/>
        <item x="254"/>
        <item x="368"/>
        <item x="9"/>
        <item x="277"/>
        <item x="31"/>
        <item x="159"/>
        <item x="388"/>
        <item x="216"/>
        <item x="194"/>
        <item x="111"/>
        <item x="143"/>
        <item x="202"/>
        <item x="313"/>
        <item x="463"/>
        <item x="189"/>
        <item x="365"/>
        <item x="401"/>
        <item x="373"/>
        <item x="45"/>
        <item x="3"/>
        <item x="412"/>
        <item x="61"/>
        <item x="432"/>
        <item x="420"/>
        <item x="414"/>
        <item x="231"/>
        <item x="64"/>
        <item x="453"/>
        <item x="52"/>
        <item x="389"/>
        <item x="70"/>
        <item x="57"/>
        <item x="129"/>
        <item x="441"/>
        <item x="462"/>
        <item x="79"/>
        <item x="10"/>
        <item x="47"/>
        <item x="271"/>
        <item x="175"/>
        <item x="232"/>
        <item x="196"/>
        <item x="396"/>
        <item x="279"/>
        <item x="284"/>
        <item x="387"/>
        <item x="147"/>
        <item x="334"/>
        <item x="151"/>
        <item x="182"/>
        <item x="169"/>
        <item x="184"/>
        <item x="192"/>
        <item x="239"/>
        <item x="413"/>
        <item x="330"/>
        <item x="319"/>
        <item x="207"/>
        <item x="73"/>
        <item x="320"/>
        <item x="180"/>
        <item x="44"/>
        <item x="69"/>
        <item x="400"/>
        <item x="25"/>
        <item x="326"/>
        <item x="251"/>
        <item x="16"/>
        <item x="356"/>
        <item x="290"/>
        <item x="149"/>
        <item x="378"/>
        <item x="398"/>
        <item x="470"/>
        <item x="95"/>
        <item x="297"/>
        <item x="230"/>
        <item x="403"/>
        <item x="98"/>
        <item x="71"/>
        <item x="152"/>
        <item x="296"/>
        <item x="309"/>
        <item x="8"/>
        <item x="329"/>
        <item x="448"/>
        <item x="428"/>
        <item x="442"/>
        <item x="140"/>
        <item x="455"/>
        <item x="261"/>
        <item x="59"/>
        <item x="471"/>
        <item x="183"/>
        <item x="156"/>
        <item x="145"/>
        <item x="84"/>
        <item x="417"/>
        <item x="168"/>
        <item x="339"/>
        <item x="157"/>
        <item x="347"/>
        <item x="407"/>
        <item x="119"/>
        <item x="375"/>
        <item x="318"/>
        <item x="72"/>
        <item x="117"/>
        <item x="204"/>
        <item x="425"/>
        <item x="81"/>
        <item x="35"/>
        <item x="135"/>
        <item x="327"/>
        <item x="174"/>
        <item x="322"/>
        <item x="37"/>
        <item x="410"/>
        <item x="316"/>
        <item x="360"/>
        <item x="354"/>
        <item x="148"/>
        <item x="349"/>
        <item x="170"/>
        <item x="80"/>
        <item x="353"/>
        <item x="63"/>
        <item x="288"/>
        <item x="116"/>
        <item x="7"/>
        <item x="312"/>
        <item x="469"/>
        <item x="450"/>
        <item x="26"/>
        <item x="362"/>
        <item x="62"/>
        <item x="108"/>
        <item x="348"/>
        <item x="340"/>
        <item x="238"/>
        <item x="144"/>
        <item x="142"/>
        <item x="225"/>
        <item x="218"/>
        <item x="430"/>
        <item x="445"/>
        <item x="92"/>
        <item x="90"/>
        <item x="275"/>
        <item x="457"/>
        <item x="366"/>
        <item x="300"/>
        <item x="234"/>
        <item x="446"/>
        <item x="423"/>
        <item x="5"/>
        <item x="406"/>
        <item x="166"/>
        <item x="338"/>
        <item x="264"/>
        <item x="50"/>
        <item x="273"/>
        <item x="351"/>
        <item x="11"/>
        <item x="105"/>
        <item x="397"/>
        <item x="436"/>
        <item x="223"/>
        <item x="466"/>
        <item x="344"/>
        <item x="459"/>
        <item x="28"/>
        <item x="187"/>
        <item x="293"/>
        <item x="179"/>
        <item x="243"/>
        <item x="341"/>
        <item x="456"/>
        <item x="266"/>
        <item x="188"/>
        <item x="18"/>
        <item x="308"/>
        <item x="249"/>
        <item x="48"/>
        <item x="311"/>
        <item x="34"/>
        <item x="262"/>
        <item x="282"/>
        <item x="133"/>
        <item x="433"/>
        <item x="383"/>
        <item x="40"/>
        <item x="227"/>
        <item x="267"/>
        <item x="427"/>
        <item x="193"/>
        <item x="274"/>
        <item x="363"/>
        <item x="78"/>
        <item x="68"/>
        <item x="123"/>
        <item x="281"/>
        <item x="299"/>
        <item x="394"/>
        <item x="464"/>
        <item x="171"/>
        <item x="424"/>
        <item x="4"/>
        <item x="120"/>
        <item x="125"/>
        <item x="22"/>
        <item x="331"/>
        <item x="386"/>
        <item x="283"/>
        <item x="91"/>
        <item x="411"/>
        <item x="85"/>
        <item x="269"/>
        <item x="212"/>
        <item x="371"/>
        <item x="164"/>
        <item x="186"/>
        <item x="392"/>
        <item x="82"/>
        <item x="41"/>
        <item x="461"/>
        <item x="357"/>
        <item x="246"/>
        <item x="141"/>
        <item x="2"/>
        <item x="100"/>
        <item x="292"/>
        <item x="94"/>
        <item x="124"/>
        <item x="181"/>
        <item x="162"/>
        <item x="252"/>
        <item x="385"/>
        <item x="89"/>
        <item x="287"/>
        <item x="32"/>
        <item x="177"/>
        <item x="422"/>
        <item x="176"/>
        <item x="259"/>
        <item x="437"/>
        <item x="60"/>
        <item x="416"/>
        <item x="137"/>
        <item x="21"/>
        <item x="272"/>
        <item x="379"/>
        <item x="39"/>
        <item x="229"/>
        <item x="49"/>
        <item x="76"/>
        <item x="247"/>
        <item x="426"/>
        <item x="36"/>
        <item x="0"/>
        <item x="226"/>
        <item x="314"/>
        <item x="132"/>
        <item x="27"/>
        <item x="205"/>
        <item x="114"/>
        <item x="167"/>
        <item x="213"/>
        <item x="160"/>
        <item x="393"/>
        <item x="240"/>
        <item x="172"/>
        <item x="14"/>
        <item x="444"/>
        <item x="15"/>
        <item x="158"/>
        <item x="20"/>
        <item x="255"/>
        <item x="325"/>
        <item x="242"/>
        <item x="130"/>
        <item x="384"/>
        <item x="58"/>
        <item x="447"/>
        <item x="265"/>
        <item x="285"/>
        <item x="97"/>
        <item x="104"/>
        <item x="131"/>
        <item x="121"/>
        <item x="248"/>
        <item x="431"/>
        <item x="154"/>
        <item x="112"/>
        <item x="86"/>
        <item x="222"/>
        <item x="153"/>
        <item x="161"/>
        <item x="88"/>
        <item x="66"/>
        <item x="19"/>
        <item x="302"/>
        <item x="335"/>
        <item x="458"/>
        <item x="150"/>
        <item x="33"/>
        <item x="434"/>
        <item x="303"/>
        <item x="128"/>
        <item x="294"/>
        <item x="315"/>
        <item x="107"/>
        <item x="115"/>
        <item x="134"/>
        <item x="268"/>
        <item x="382"/>
        <item x="42"/>
        <item x="75"/>
        <item x="324"/>
        <item x="43"/>
        <item x="369"/>
        <item x="12"/>
        <item x="99"/>
        <item x="244"/>
        <item x="29"/>
        <item x="409"/>
        <item x="404"/>
        <item x="402"/>
        <item x="317"/>
        <item x="23"/>
        <item x="376"/>
        <item x="228"/>
        <item x="421"/>
        <item x="377"/>
        <item x="336"/>
        <item x="452"/>
        <item x="102"/>
        <item x="77"/>
        <item x="30"/>
        <item x="191"/>
        <item x="390"/>
        <item x="56"/>
        <item x="310"/>
        <item x="87"/>
        <item x="236"/>
        <item x="395"/>
        <item x="372"/>
        <item x="96"/>
        <item x="165"/>
        <item x="17"/>
        <item x="305"/>
        <item x="24"/>
        <item x="185"/>
        <item x="451"/>
        <item x="201"/>
        <item x="289"/>
        <item x="408"/>
        <item x="280"/>
        <item x="109"/>
        <item x="468"/>
        <item x="146"/>
        <item x="419"/>
        <item x="405"/>
        <item x="215"/>
        <item x="197"/>
        <item x="370"/>
        <item x="208"/>
        <item x="399"/>
        <item x="278"/>
        <item x="103"/>
        <item x="173"/>
        <item x="106"/>
        <item x="55"/>
        <item x="263"/>
        <item x="210"/>
        <item x="295"/>
        <item x="199"/>
        <item x="346"/>
        <item x="1"/>
        <item x="306"/>
        <item x="74"/>
        <item x="467"/>
        <item x="359"/>
        <item x="342"/>
        <item x="126"/>
        <item x="256"/>
        <item x="380"/>
        <item x="350"/>
        <item x="214"/>
        <item x="233"/>
        <item x="127"/>
        <item x="67"/>
        <item x="253"/>
        <item x="101"/>
        <item x="13"/>
        <item x="460"/>
        <item x="83"/>
        <item x="163"/>
        <item x="220"/>
        <item x="122"/>
        <item x="440"/>
        <item x="361"/>
        <item x="439"/>
        <item x="328"/>
        <item x="465"/>
        <item x="219"/>
        <item x="138"/>
        <item x="258"/>
        <item x="155"/>
        <item x="110"/>
        <item x="139"/>
        <item x="364"/>
        <item x="198"/>
        <item x="260"/>
        <item x="53"/>
        <item x="391"/>
        <item x="454"/>
        <item x="286"/>
        <item x="51"/>
        <item x="221"/>
        <item x="301"/>
        <item x="245"/>
        <item x="374"/>
        <item x="321"/>
        <item x="304"/>
        <item x="235"/>
        <item x="323"/>
        <item x="367"/>
        <item x="381"/>
        <item x="358"/>
        <item x="241"/>
        <item x="443"/>
        <item x="352"/>
        <item x="418"/>
        <item x="449"/>
        <item x="355"/>
        <item x="438"/>
        <item x="54"/>
        <item x="435"/>
        <item x="195"/>
        <item x="343"/>
        <item x="270"/>
        <item x="332"/>
        <item x="224"/>
        <item x="333"/>
        <item x="206"/>
        <item x="345"/>
        <item t="default"/>
      </items>
    </pivotField>
  </pivotFields>
  <rowFields count="1">
    <field x="21"/>
  </rowFields>
  <rowItems count="4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 t="grand">
      <x/>
    </i>
  </rowItems>
  <colItems count="1">
    <i/>
  </colItems>
  <dataFields count="1">
    <dataField name="Count of Customer ID" fld="21" subtotal="count" baseField="2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504"/>
  <sheetViews>
    <sheetView tabSelected="1" topLeftCell="D1" workbookViewId="0">
      <selection activeCell="K154" sqref="K154"/>
    </sheetView>
  </sheetViews>
  <sheetFormatPr defaultRowHeight="14.5" x14ac:dyDescent="0.35"/>
  <cols>
    <col min="3" max="3" width="11.54296875" bestFit="1" customWidth="1"/>
    <col min="11" max="11" width="10.81640625" bestFit="1" customWidth="1"/>
    <col min="18" max="18" width="10.81640625" bestFit="1" customWidth="1"/>
    <col min="29" max="29" width="9.81640625" bestFit="1" customWidth="1"/>
    <col min="30" max="32" width="11.81640625" bestFit="1" customWidth="1"/>
  </cols>
  <sheetData>
    <row r="1" spans="1:37" x14ac:dyDescent="0.35"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1213</v>
      </c>
    </row>
    <row r="2" spans="1:37" hidden="1" x14ac:dyDescent="0.35">
      <c r="A2">
        <v>1</v>
      </c>
      <c r="B2" t="s">
        <v>34</v>
      </c>
      <c r="C2">
        <v>63673239</v>
      </c>
      <c r="D2">
        <v>510</v>
      </c>
      <c r="E2" t="s">
        <v>242</v>
      </c>
      <c r="F2" t="s">
        <v>131</v>
      </c>
      <c r="G2" t="s">
        <v>624</v>
      </c>
      <c r="H2">
        <v>39</v>
      </c>
      <c r="I2">
        <v>0</v>
      </c>
      <c r="J2">
        <v>3</v>
      </c>
      <c r="K2">
        <v>19079420.699999999</v>
      </c>
      <c r="L2">
        <v>3</v>
      </c>
      <c r="M2">
        <v>2</v>
      </c>
      <c r="N2">
        <v>1</v>
      </c>
      <c r="O2">
        <v>6</v>
      </c>
      <c r="P2">
        <v>317990.34499999997</v>
      </c>
      <c r="Q2">
        <v>209873.62769999998</v>
      </c>
      <c r="R2">
        <v>3497893.7949999999</v>
      </c>
      <c r="S2">
        <v>9</v>
      </c>
      <c r="T2">
        <v>777</v>
      </c>
      <c r="U2">
        <v>203</v>
      </c>
      <c r="V2">
        <v>303</v>
      </c>
      <c r="W2">
        <v>500398</v>
      </c>
      <c r="X2">
        <v>52096921.800000004</v>
      </c>
      <c r="Y2">
        <v>6</v>
      </c>
      <c r="Z2">
        <v>2016</v>
      </c>
      <c r="AA2" t="s">
        <v>1130</v>
      </c>
      <c r="AB2">
        <v>2</v>
      </c>
      <c r="AC2">
        <v>248032469.09999999</v>
      </c>
      <c r="AD2">
        <v>228953048.39999998</v>
      </c>
      <c r="AE2">
        <v>324922534.52099997</v>
      </c>
      <c r="AF2">
        <v>4006678.3469999996</v>
      </c>
      <c r="AG2">
        <v>1682804.9057399998</v>
      </c>
      <c r="AH2">
        <v>2323873.4412599998</v>
      </c>
      <c r="AI2">
        <v>1963272.3900299997</v>
      </c>
      <c r="AK2">
        <v>0.12514100356969793</v>
      </c>
    </row>
    <row r="3" spans="1:37" hidden="1" x14ac:dyDescent="0.35">
      <c r="A3">
        <v>2</v>
      </c>
      <c r="B3" t="s">
        <v>34</v>
      </c>
      <c r="C3">
        <v>87740337</v>
      </c>
      <c r="D3">
        <v>510</v>
      </c>
      <c r="E3" t="s">
        <v>172</v>
      </c>
      <c r="F3" t="s">
        <v>243</v>
      </c>
      <c r="G3" t="s">
        <v>625</v>
      </c>
      <c r="H3">
        <v>37</v>
      </c>
      <c r="I3">
        <v>0</v>
      </c>
      <c r="J3">
        <v>10</v>
      </c>
      <c r="K3">
        <v>78934730</v>
      </c>
      <c r="L3">
        <v>3</v>
      </c>
      <c r="M3">
        <v>11</v>
      </c>
      <c r="N3">
        <v>1</v>
      </c>
      <c r="O3">
        <v>3</v>
      </c>
      <c r="P3">
        <v>1679462.3404255318</v>
      </c>
      <c r="Q3">
        <v>705374.18297872331</v>
      </c>
      <c r="R3">
        <v>18927540.576595742</v>
      </c>
      <c r="S3">
        <v>15</v>
      </c>
      <c r="T3">
        <v>668</v>
      </c>
      <c r="U3">
        <v>206</v>
      </c>
      <c r="V3">
        <v>303</v>
      </c>
      <c r="W3">
        <v>500396</v>
      </c>
      <c r="X3">
        <v>16428128.75</v>
      </c>
      <c r="Y3">
        <v>6</v>
      </c>
      <c r="Z3">
        <v>2009</v>
      </c>
      <c r="AA3" t="s">
        <v>1127</v>
      </c>
      <c r="AB3">
        <v>10</v>
      </c>
      <c r="AC3">
        <v>1499759870</v>
      </c>
      <c r="AD3">
        <v>1578694600</v>
      </c>
      <c r="AE3">
        <v>2144656614.0999999</v>
      </c>
      <c r="AF3">
        <v>55254311</v>
      </c>
      <c r="AG3">
        <v>12155948.42</v>
      </c>
      <c r="AH3">
        <v>43098362.579999998</v>
      </c>
      <c r="AI3">
        <v>38678017.699999996</v>
      </c>
      <c r="AK3">
        <v>0.43443570617865757</v>
      </c>
    </row>
    <row r="4" spans="1:37" hidden="1" x14ac:dyDescent="0.35">
      <c r="A4">
        <v>3</v>
      </c>
      <c r="B4" t="s">
        <v>34</v>
      </c>
      <c r="C4">
        <v>57763600</v>
      </c>
      <c r="D4">
        <v>510</v>
      </c>
      <c r="E4" t="s">
        <v>178</v>
      </c>
      <c r="F4" t="s">
        <v>82</v>
      </c>
      <c r="G4" t="s">
        <v>626</v>
      </c>
      <c r="H4">
        <v>56</v>
      </c>
      <c r="I4">
        <v>1</v>
      </c>
      <c r="J4">
        <v>22</v>
      </c>
      <c r="K4">
        <v>65712515</v>
      </c>
      <c r="L4">
        <v>4</v>
      </c>
      <c r="M4">
        <v>11</v>
      </c>
      <c r="N4">
        <v>0</v>
      </c>
      <c r="O4">
        <v>3</v>
      </c>
      <c r="P4">
        <v>1642812.875</v>
      </c>
      <c r="Q4">
        <v>739265.79374999995</v>
      </c>
      <c r="R4">
        <v>23902927.331250001</v>
      </c>
      <c r="S4">
        <v>4</v>
      </c>
      <c r="T4">
        <v>316</v>
      </c>
      <c r="U4">
        <v>207</v>
      </c>
      <c r="V4">
        <v>301</v>
      </c>
      <c r="W4">
        <v>500350</v>
      </c>
      <c r="X4">
        <v>18598849.920000002</v>
      </c>
      <c r="Y4">
        <v>1</v>
      </c>
      <c r="Z4">
        <v>1997</v>
      </c>
      <c r="AA4" t="s">
        <v>1128</v>
      </c>
      <c r="AB4">
        <v>4</v>
      </c>
      <c r="AC4">
        <v>591412635</v>
      </c>
      <c r="AD4">
        <v>985687725</v>
      </c>
      <c r="AE4">
        <v>774750551.85000002</v>
      </c>
      <c r="AF4">
        <v>277306813.30000001</v>
      </c>
      <c r="AG4">
        <v>122014997.85200001</v>
      </c>
      <c r="AH4">
        <v>155291815.44800001</v>
      </c>
      <c r="AI4">
        <v>13865340.665000001</v>
      </c>
      <c r="AK4">
        <v>0.47390189039839803</v>
      </c>
    </row>
    <row r="5" spans="1:37" hidden="1" x14ac:dyDescent="0.35">
      <c r="A5">
        <v>4</v>
      </c>
      <c r="B5" t="s">
        <v>34</v>
      </c>
      <c r="C5">
        <v>17717464</v>
      </c>
      <c r="D5">
        <v>510</v>
      </c>
      <c r="E5" t="s">
        <v>307</v>
      </c>
      <c r="F5" t="s">
        <v>125</v>
      </c>
      <c r="G5" t="s">
        <v>627</v>
      </c>
      <c r="H5">
        <v>51</v>
      </c>
      <c r="I5">
        <v>1</v>
      </c>
      <c r="J5">
        <v>4</v>
      </c>
      <c r="K5">
        <v>20665388.800000001</v>
      </c>
      <c r="L5">
        <v>3</v>
      </c>
      <c r="M5">
        <v>1</v>
      </c>
      <c r="N5">
        <v>1</v>
      </c>
      <c r="O5">
        <v>2</v>
      </c>
      <c r="P5">
        <v>459230.86222222226</v>
      </c>
      <c r="Q5">
        <v>436269.31911111117</v>
      </c>
      <c r="R5">
        <v>9816059.6800000016</v>
      </c>
      <c r="S5">
        <v>3</v>
      </c>
      <c r="T5">
        <v>555</v>
      </c>
      <c r="U5">
        <v>207</v>
      </c>
      <c r="V5">
        <v>303</v>
      </c>
      <c r="W5">
        <v>500303</v>
      </c>
      <c r="X5">
        <v>11059086.653999999</v>
      </c>
      <c r="Y5">
        <v>8</v>
      </c>
      <c r="Z5">
        <v>2015</v>
      </c>
      <c r="AA5" t="s">
        <v>1131</v>
      </c>
      <c r="AB5">
        <v>5</v>
      </c>
      <c r="AC5">
        <v>475303942.40000004</v>
      </c>
      <c r="AD5">
        <v>475303942.40000004</v>
      </c>
      <c r="AE5">
        <v>674931598.20800006</v>
      </c>
      <c r="AF5">
        <v>88034556.288000003</v>
      </c>
      <c r="AG5">
        <v>8803455.628800001</v>
      </c>
      <c r="AH5">
        <v>79231100.659199998</v>
      </c>
      <c r="AI5">
        <v>1760691.1257600002</v>
      </c>
      <c r="AK5">
        <v>0.15289163205427136</v>
      </c>
    </row>
    <row r="6" spans="1:37" hidden="1" x14ac:dyDescent="0.35">
      <c r="A6">
        <v>5</v>
      </c>
      <c r="B6" t="s">
        <v>34</v>
      </c>
      <c r="C6">
        <v>53895078</v>
      </c>
      <c r="D6">
        <v>510</v>
      </c>
      <c r="E6" t="s">
        <v>125</v>
      </c>
      <c r="F6" t="s">
        <v>429</v>
      </c>
      <c r="G6" t="s">
        <v>628</v>
      </c>
      <c r="H6">
        <v>20</v>
      </c>
      <c r="I6">
        <v>1</v>
      </c>
      <c r="J6">
        <v>7</v>
      </c>
      <c r="K6">
        <v>11170794.6</v>
      </c>
      <c r="L6">
        <v>2</v>
      </c>
      <c r="M6">
        <v>9</v>
      </c>
      <c r="N6">
        <v>0</v>
      </c>
      <c r="O6">
        <v>2</v>
      </c>
      <c r="P6">
        <v>310299.84999999998</v>
      </c>
      <c r="Q6">
        <v>167561.91899999999</v>
      </c>
      <c r="R6">
        <v>5110638.5295000002</v>
      </c>
      <c r="S6">
        <v>0</v>
      </c>
      <c r="T6">
        <v>563</v>
      </c>
      <c r="U6">
        <v>205</v>
      </c>
      <c r="V6">
        <v>302</v>
      </c>
      <c r="W6">
        <v>500311</v>
      </c>
      <c r="X6">
        <v>20115387.935999997</v>
      </c>
      <c r="Y6">
        <v>2</v>
      </c>
      <c r="Z6">
        <v>2012</v>
      </c>
      <c r="AA6" t="s">
        <v>1127</v>
      </c>
      <c r="AB6">
        <v>7</v>
      </c>
      <c r="AC6">
        <v>167561919</v>
      </c>
      <c r="AD6">
        <v>134049535.19999999</v>
      </c>
      <c r="AE6">
        <v>298260215.81999999</v>
      </c>
      <c r="AF6">
        <v>42784143.317999996</v>
      </c>
      <c r="AG6">
        <v>14546608.728119999</v>
      </c>
      <c r="AH6">
        <v>28237534.589879997</v>
      </c>
      <c r="AI6">
        <v>20108547.359459996</v>
      </c>
      <c r="AK6">
        <v>0.31679678743425255</v>
      </c>
    </row>
    <row r="7" spans="1:37" hidden="1" x14ac:dyDescent="0.35">
      <c r="A7">
        <v>6</v>
      </c>
      <c r="B7" t="s">
        <v>34</v>
      </c>
      <c r="C7">
        <v>42829536</v>
      </c>
      <c r="D7">
        <v>510</v>
      </c>
      <c r="E7" t="s">
        <v>402</v>
      </c>
      <c r="F7" t="s">
        <v>112</v>
      </c>
      <c r="G7" t="s">
        <v>629</v>
      </c>
      <c r="H7">
        <v>64</v>
      </c>
      <c r="I7">
        <v>0</v>
      </c>
      <c r="J7">
        <v>16</v>
      </c>
      <c r="K7">
        <v>47893780.799999997</v>
      </c>
      <c r="L7">
        <v>6</v>
      </c>
      <c r="M7">
        <v>11</v>
      </c>
      <c r="N7">
        <v>1</v>
      </c>
      <c r="O7">
        <v>3</v>
      </c>
      <c r="P7">
        <v>903656.24150943395</v>
      </c>
      <c r="Q7">
        <v>659669.0563018868</v>
      </c>
      <c r="R7">
        <v>17041450.621132076</v>
      </c>
      <c r="S7">
        <v>8</v>
      </c>
      <c r="T7">
        <v>652</v>
      </c>
      <c r="U7">
        <v>213</v>
      </c>
      <c r="V7">
        <v>302</v>
      </c>
      <c r="W7">
        <v>500303</v>
      </c>
      <c r="X7">
        <v>55930729.009999998</v>
      </c>
      <c r="Y7">
        <v>8</v>
      </c>
      <c r="Z7">
        <v>2003</v>
      </c>
      <c r="AA7" t="s">
        <v>1127</v>
      </c>
      <c r="AB7">
        <v>2</v>
      </c>
      <c r="AC7">
        <v>1005769396.8</v>
      </c>
      <c r="AD7">
        <v>670512931.19999993</v>
      </c>
      <c r="AE7">
        <v>1739981056.4639997</v>
      </c>
      <c r="AF7">
        <v>206901133.05599999</v>
      </c>
      <c r="AG7">
        <v>95174521.205760002</v>
      </c>
      <c r="AH7">
        <v>111726611.85023999</v>
      </c>
      <c r="AI7">
        <v>101381555.19744</v>
      </c>
      <c r="AK7">
        <v>4.3631838272570111E-2</v>
      </c>
    </row>
    <row r="8" spans="1:37" hidden="1" x14ac:dyDescent="0.35">
      <c r="A8">
        <v>7</v>
      </c>
      <c r="B8" t="s">
        <v>34</v>
      </c>
      <c r="C8">
        <v>14063402</v>
      </c>
      <c r="D8">
        <v>510</v>
      </c>
      <c r="E8" t="s">
        <v>154</v>
      </c>
      <c r="F8" t="s">
        <v>430</v>
      </c>
      <c r="G8" t="s">
        <v>630</v>
      </c>
      <c r="H8">
        <v>60</v>
      </c>
      <c r="I8">
        <v>1</v>
      </c>
      <c r="J8">
        <v>13</v>
      </c>
      <c r="K8">
        <v>76617437</v>
      </c>
      <c r="L8">
        <v>2</v>
      </c>
      <c r="M8">
        <v>8</v>
      </c>
      <c r="N8">
        <v>0</v>
      </c>
      <c r="O8">
        <v>3</v>
      </c>
      <c r="P8">
        <v>1368168.517857143</v>
      </c>
      <c r="Q8">
        <v>601994.14785714296</v>
      </c>
      <c r="R8">
        <v>7023265.0583333345</v>
      </c>
      <c r="S8">
        <v>11</v>
      </c>
      <c r="T8">
        <v>527</v>
      </c>
      <c r="U8">
        <v>207</v>
      </c>
      <c r="V8">
        <v>302</v>
      </c>
      <c r="W8">
        <v>500363</v>
      </c>
      <c r="X8">
        <v>12199369.824000001</v>
      </c>
      <c r="Y8">
        <v>8</v>
      </c>
      <c r="Z8">
        <v>2006</v>
      </c>
      <c r="AA8" t="s">
        <v>1127</v>
      </c>
      <c r="AB8">
        <v>10</v>
      </c>
      <c r="AC8">
        <v>1072644118</v>
      </c>
      <c r="AD8">
        <v>1225878992</v>
      </c>
      <c r="AE8">
        <v>1448069559.3</v>
      </c>
      <c r="AF8">
        <v>418331206.01999998</v>
      </c>
      <c r="AG8">
        <v>121316049.74579999</v>
      </c>
      <c r="AH8">
        <v>297015156.27419996</v>
      </c>
      <c r="AI8">
        <v>401597957.77919996</v>
      </c>
      <c r="AK8">
        <v>0.85970261004147552</v>
      </c>
    </row>
    <row r="9" spans="1:37" hidden="1" x14ac:dyDescent="0.35">
      <c r="A9">
        <v>8</v>
      </c>
      <c r="B9" t="s">
        <v>34</v>
      </c>
      <c r="C9">
        <v>39075875</v>
      </c>
      <c r="D9">
        <v>510</v>
      </c>
      <c r="E9" t="s">
        <v>158</v>
      </c>
      <c r="F9" t="s">
        <v>395</v>
      </c>
      <c r="G9" t="s">
        <v>631</v>
      </c>
      <c r="H9">
        <v>20</v>
      </c>
      <c r="I9">
        <v>0</v>
      </c>
      <c r="J9">
        <v>12</v>
      </c>
      <c r="K9">
        <v>16051802.4</v>
      </c>
      <c r="L9">
        <v>2</v>
      </c>
      <c r="M9">
        <v>5</v>
      </c>
      <c r="N9">
        <v>0</v>
      </c>
      <c r="O9">
        <v>3</v>
      </c>
      <c r="P9">
        <v>356706.72000000003</v>
      </c>
      <c r="Q9">
        <v>107012.01600000002</v>
      </c>
      <c r="R9">
        <v>1979722.2960000003</v>
      </c>
      <c r="S9">
        <v>15</v>
      </c>
      <c r="T9">
        <v>350</v>
      </c>
      <c r="U9">
        <v>215</v>
      </c>
      <c r="V9">
        <v>302</v>
      </c>
      <c r="W9">
        <v>500392</v>
      </c>
      <c r="X9">
        <v>60883908.119999997</v>
      </c>
      <c r="Y9">
        <v>1</v>
      </c>
      <c r="Z9">
        <v>2007</v>
      </c>
      <c r="AA9" t="s">
        <v>1130</v>
      </c>
      <c r="AB9">
        <v>2</v>
      </c>
      <c r="AC9">
        <v>224725233.59999999</v>
      </c>
      <c r="AD9">
        <v>256828838.40000001</v>
      </c>
      <c r="AE9">
        <v>283153794.33599997</v>
      </c>
      <c r="AF9">
        <v>481554.07199999999</v>
      </c>
      <c r="AG9">
        <v>178175.00664000001</v>
      </c>
      <c r="AH9">
        <v>303379.06536000001</v>
      </c>
      <c r="AI9">
        <v>264854.73960000003</v>
      </c>
      <c r="AK9">
        <v>0.98245109678723808</v>
      </c>
    </row>
    <row r="10" spans="1:37" hidden="1" x14ac:dyDescent="0.35">
      <c r="A10">
        <v>9</v>
      </c>
      <c r="B10" t="s">
        <v>34</v>
      </c>
      <c r="C10">
        <v>31204932</v>
      </c>
      <c r="D10">
        <v>510</v>
      </c>
      <c r="E10" t="s">
        <v>41</v>
      </c>
      <c r="F10" t="s">
        <v>44</v>
      </c>
      <c r="G10" t="s">
        <v>632</v>
      </c>
      <c r="H10">
        <v>79</v>
      </c>
      <c r="I10">
        <v>1</v>
      </c>
      <c r="J10">
        <v>24</v>
      </c>
      <c r="K10">
        <v>88237548</v>
      </c>
      <c r="L10">
        <v>2</v>
      </c>
      <c r="M10">
        <v>7</v>
      </c>
      <c r="N10">
        <v>0</v>
      </c>
      <c r="O10">
        <v>1</v>
      </c>
      <c r="P10">
        <v>1664859.3962264152</v>
      </c>
      <c r="Q10">
        <v>1581616.4264150944</v>
      </c>
      <c r="R10">
        <v>37958794.233962268</v>
      </c>
      <c r="S10">
        <v>6</v>
      </c>
      <c r="T10">
        <v>564</v>
      </c>
      <c r="U10">
        <v>204</v>
      </c>
      <c r="V10">
        <v>303</v>
      </c>
      <c r="W10">
        <v>500322</v>
      </c>
      <c r="X10">
        <v>1808273.324</v>
      </c>
      <c r="Y10">
        <v>3</v>
      </c>
      <c r="Z10">
        <v>1995</v>
      </c>
      <c r="AA10" t="s">
        <v>1127</v>
      </c>
      <c r="AB10">
        <v>9</v>
      </c>
      <c r="AC10">
        <v>1500038316</v>
      </c>
      <c r="AD10">
        <v>1852988508</v>
      </c>
      <c r="AE10">
        <v>2400061305.5999999</v>
      </c>
      <c r="AF10">
        <v>24706513.440000001</v>
      </c>
      <c r="AG10">
        <v>7906084.3008000003</v>
      </c>
      <c r="AH10">
        <v>16800429.139200002</v>
      </c>
      <c r="AI10">
        <v>247065.13440000001</v>
      </c>
      <c r="AK10">
        <v>0.34563730236107448</v>
      </c>
    </row>
    <row r="11" spans="1:37" hidden="1" x14ac:dyDescent="0.35">
      <c r="A11">
        <v>10</v>
      </c>
      <c r="B11" t="s">
        <v>34</v>
      </c>
      <c r="C11">
        <v>15822232</v>
      </c>
      <c r="D11">
        <v>510</v>
      </c>
      <c r="E11" t="s">
        <v>186</v>
      </c>
      <c r="F11" t="s">
        <v>36</v>
      </c>
      <c r="G11" t="s">
        <v>633</v>
      </c>
      <c r="H11">
        <v>44</v>
      </c>
      <c r="I11">
        <v>0</v>
      </c>
      <c r="J11">
        <v>11</v>
      </c>
      <c r="K11">
        <v>4887225.2</v>
      </c>
      <c r="L11">
        <v>6</v>
      </c>
      <c r="M11">
        <v>1</v>
      </c>
      <c r="N11">
        <v>1</v>
      </c>
      <c r="O11">
        <v>1</v>
      </c>
      <c r="P11">
        <v>116362.50476190477</v>
      </c>
      <c r="Q11">
        <v>37236.001523809529</v>
      </c>
      <c r="R11">
        <v>341330.01396825403</v>
      </c>
      <c r="S11">
        <v>11</v>
      </c>
      <c r="T11">
        <v>611</v>
      </c>
      <c r="U11">
        <v>207</v>
      </c>
      <c r="V11">
        <v>300</v>
      </c>
      <c r="W11">
        <v>500388</v>
      </c>
      <c r="X11">
        <v>9366870.0779999997</v>
      </c>
      <c r="Y11">
        <v>6</v>
      </c>
      <c r="Z11">
        <v>2008</v>
      </c>
      <c r="AA11" t="s">
        <v>1127</v>
      </c>
      <c r="AB11">
        <v>2</v>
      </c>
      <c r="AC11">
        <v>43985026.800000004</v>
      </c>
      <c r="AD11">
        <v>29323351.200000003</v>
      </c>
      <c r="AE11">
        <v>73454994.756000012</v>
      </c>
      <c r="AF11">
        <v>17300777.208000001</v>
      </c>
      <c r="AG11">
        <v>5882264.2507200008</v>
      </c>
      <c r="AH11">
        <v>11418512.957279999</v>
      </c>
      <c r="AI11">
        <v>8650388.6040000003</v>
      </c>
      <c r="AK11">
        <v>0.67646641609342839</v>
      </c>
    </row>
    <row r="12" spans="1:37" hidden="1" x14ac:dyDescent="0.35">
      <c r="A12">
        <v>11</v>
      </c>
      <c r="B12" t="s">
        <v>34</v>
      </c>
      <c r="C12">
        <v>21651834</v>
      </c>
      <c r="D12">
        <v>510</v>
      </c>
      <c r="E12" t="s">
        <v>112</v>
      </c>
      <c r="F12" t="s">
        <v>151</v>
      </c>
      <c r="G12" t="s">
        <v>634</v>
      </c>
      <c r="H12">
        <v>30</v>
      </c>
      <c r="I12">
        <v>0</v>
      </c>
      <c r="J12">
        <v>3</v>
      </c>
      <c r="K12">
        <v>16433105.4</v>
      </c>
      <c r="L12">
        <v>2</v>
      </c>
      <c r="M12">
        <v>3</v>
      </c>
      <c r="N12">
        <v>1</v>
      </c>
      <c r="O12">
        <v>7</v>
      </c>
      <c r="P12">
        <v>421361.67692307691</v>
      </c>
      <c r="Q12">
        <v>412934.44338461541</v>
      </c>
      <c r="R12">
        <v>7983399.2387692323</v>
      </c>
      <c r="S12">
        <v>2</v>
      </c>
      <c r="T12">
        <v>611</v>
      </c>
      <c r="U12">
        <v>201</v>
      </c>
      <c r="V12">
        <v>302</v>
      </c>
      <c r="W12">
        <v>500375</v>
      </c>
      <c r="X12">
        <v>8370616.3830000013</v>
      </c>
      <c r="Y12">
        <v>1</v>
      </c>
      <c r="Z12">
        <v>2016</v>
      </c>
      <c r="AA12" t="s">
        <v>1127</v>
      </c>
      <c r="AB12">
        <v>3</v>
      </c>
      <c r="AC12">
        <v>295795897.19999999</v>
      </c>
      <c r="AD12">
        <v>147897948.59999999</v>
      </c>
      <c r="AE12">
        <v>390450584.30400002</v>
      </c>
      <c r="AF12">
        <v>50942626.740000002</v>
      </c>
      <c r="AG12">
        <v>8660246.5458000004</v>
      </c>
      <c r="AH12">
        <v>42282380.194200002</v>
      </c>
      <c r="AI12">
        <v>26490165.904800002</v>
      </c>
      <c r="AK12">
        <v>0.96768462171594538</v>
      </c>
    </row>
    <row r="13" spans="1:37" hidden="1" x14ac:dyDescent="0.35">
      <c r="A13">
        <v>12</v>
      </c>
      <c r="B13" t="s">
        <v>34</v>
      </c>
      <c r="C13">
        <v>44740171</v>
      </c>
      <c r="D13">
        <v>510</v>
      </c>
      <c r="E13" t="s">
        <v>84</v>
      </c>
      <c r="F13" t="s">
        <v>39</v>
      </c>
      <c r="G13" t="s">
        <v>635</v>
      </c>
      <c r="H13">
        <v>93</v>
      </c>
      <c r="I13">
        <v>1</v>
      </c>
      <c r="J13">
        <v>17</v>
      </c>
      <c r="K13">
        <v>10334094.300000001</v>
      </c>
      <c r="L13">
        <v>3</v>
      </c>
      <c r="M13">
        <v>10</v>
      </c>
      <c r="N13">
        <v>1</v>
      </c>
      <c r="O13">
        <v>3</v>
      </c>
      <c r="P13">
        <v>295259.83714285714</v>
      </c>
      <c r="Q13">
        <v>221444.87785714288</v>
      </c>
      <c r="R13">
        <v>7233866.0100000016</v>
      </c>
      <c r="S13">
        <v>0</v>
      </c>
      <c r="T13">
        <v>744</v>
      </c>
      <c r="U13">
        <v>215</v>
      </c>
      <c r="V13">
        <v>301</v>
      </c>
      <c r="W13">
        <v>500319</v>
      </c>
      <c r="X13">
        <v>790406.31600000011</v>
      </c>
      <c r="Y13">
        <v>5</v>
      </c>
      <c r="Z13">
        <v>2002</v>
      </c>
      <c r="AA13" t="s">
        <v>1127</v>
      </c>
      <c r="AB13">
        <v>8</v>
      </c>
      <c r="AC13">
        <v>186013697.40000001</v>
      </c>
      <c r="AD13">
        <v>72338660.100000009</v>
      </c>
      <c r="AE13">
        <v>306922600.71000004</v>
      </c>
      <c r="AF13">
        <v>9404025.813000001</v>
      </c>
      <c r="AG13">
        <v>2256966.1951200003</v>
      </c>
      <c r="AH13">
        <v>7147059.6178800007</v>
      </c>
      <c r="AI13">
        <v>1786764.9044700002</v>
      </c>
      <c r="AK13">
        <v>0.29887947684211447</v>
      </c>
    </row>
    <row r="14" spans="1:37" hidden="1" x14ac:dyDescent="0.35">
      <c r="A14">
        <v>13</v>
      </c>
      <c r="B14" t="s">
        <v>34</v>
      </c>
      <c r="C14">
        <v>75187223</v>
      </c>
      <c r="D14">
        <v>510</v>
      </c>
      <c r="E14" t="s">
        <v>268</v>
      </c>
      <c r="F14" t="s">
        <v>290</v>
      </c>
      <c r="G14" t="s">
        <v>636</v>
      </c>
      <c r="H14">
        <v>77</v>
      </c>
      <c r="I14">
        <v>0</v>
      </c>
      <c r="J14">
        <v>9</v>
      </c>
      <c r="K14">
        <v>859137.3</v>
      </c>
      <c r="L14">
        <v>4</v>
      </c>
      <c r="M14">
        <v>3</v>
      </c>
      <c r="N14">
        <v>1</v>
      </c>
      <c r="O14">
        <v>6</v>
      </c>
      <c r="P14">
        <v>18676.897826086959</v>
      </c>
      <c r="Q14">
        <v>9711.9868695652185</v>
      </c>
      <c r="R14">
        <v>37229.28300000001</v>
      </c>
      <c r="S14">
        <v>2</v>
      </c>
      <c r="T14">
        <v>536</v>
      </c>
      <c r="U14">
        <v>206</v>
      </c>
      <c r="V14">
        <v>301</v>
      </c>
      <c r="W14">
        <v>500343</v>
      </c>
      <c r="X14">
        <v>441076.14600000001</v>
      </c>
      <c r="Y14">
        <v>3</v>
      </c>
      <c r="Z14">
        <v>2010</v>
      </c>
      <c r="AA14" t="s">
        <v>1127</v>
      </c>
      <c r="AB14">
        <v>3</v>
      </c>
      <c r="AC14">
        <v>19760157.900000002</v>
      </c>
      <c r="AD14">
        <v>7732235.7000000002</v>
      </c>
      <c r="AE14">
        <v>35173081.062000006</v>
      </c>
      <c r="AF14">
        <v>3376409.5890000002</v>
      </c>
      <c r="AG14">
        <v>979158.78081000003</v>
      </c>
      <c r="AH14">
        <v>2397250.8081900002</v>
      </c>
      <c r="AI14">
        <v>1046686.97259</v>
      </c>
      <c r="AK14">
        <v>0.28253838718055568</v>
      </c>
    </row>
    <row r="15" spans="1:37" hidden="1" x14ac:dyDescent="0.35">
      <c r="A15">
        <v>14</v>
      </c>
      <c r="B15" t="s">
        <v>34</v>
      </c>
      <c r="C15">
        <v>91445898</v>
      </c>
      <c r="D15">
        <v>510</v>
      </c>
      <c r="E15" t="s">
        <v>119</v>
      </c>
      <c r="F15" t="s">
        <v>123</v>
      </c>
      <c r="G15" t="s">
        <v>637</v>
      </c>
      <c r="H15">
        <v>79</v>
      </c>
      <c r="I15">
        <v>0</v>
      </c>
      <c r="J15">
        <v>1</v>
      </c>
      <c r="K15">
        <v>1050181.3</v>
      </c>
      <c r="L15">
        <v>3</v>
      </c>
      <c r="M15">
        <v>12</v>
      </c>
      <c r="N15">
        <v>1</v>
      </c>
      <c r="O15">
        <v>4</v>
      </c>
      <c r="P15">
        <v>21878.777083333334</v>
      </c>
      <c r="Q15">
        <v>21441.201541666669</v>
      </c>
      <c r="R15">
        <v>553897.70649305568</v>
      </c>
      <c r="S15">
        <v>4</v>
      </c>
      <c r="T15">
        <v>503</v>
      </c>
      <c r="U15">
        <v>202</v>
      </c>
      <c r="V15">
        <v>301</v>
      </c>
      <c r="W15">
        <v>500305</v>
      </c>
      <c r="X15">
        <v>258154.39</v>
      </c>
      <c r="Y15">
        <v>8</v>
      </c>
      <c r="Z15">
        <v>2018</v>
      </c>
      <c r="AA15" t="s">
        <v>1127</v>
      </c>
      <c r="AB15">
        <v>5</v>
      </c>
      <c r="AC15">
        <v>21003626</v>
      </c>
      <c r="AD15">
        <v>23103988.600000001</v>
      </c>
      <c r="AE15">
        <v>32555620.300000001</v>
      </c>
      <c r="AF15">
        <v>1974340.844</v>
      </c>
      <c r="AG15">
        <v>78973.633759999997</v>
      </c>
      <c r="AH15">
        <v>1895367.2102399999</v>
      </c>
      <c r="AI15">
        <v>848966.56292000005</v>
      </c>
      <c r="AK15">
        <v>0.41979965771596217</v>
      </c>
    </row>
    <row r="16" spans="1:37" hidden="1" x14ac:dyDescent="0.35">
      <c r="A16">
        <v>15</v>
      </c>
      <c r="B16" t="s">
        <v>34</v>
      </c>
      <c r="C16">
        <v>66184260</v>
      </c>
      <c r="D16">
        <v>510</v>
      </c>
      <c r="E16" t="s">
        <v>173</v>
      </c>
      <c r="F16" t="s">
        <v>352</v>
      </c>
      <c r="G16" t="s">
        <v>638</v>
      </c>
      <c r="H16">
        <v>64</v>
      </c>
      <c r="I16">
        <v>1</v>
      </c>
      <c r="J16">
        <v>5</v>
      </c>
      <c r="K16">
        <v>992901.5</v>
      </c>
      <c r="L16">
        <v>3</v>
      </c>
      <c r="M16">
        <v>9</v>
      </c>
      <c r="N16">
        <v>1</v>
      </c>
      <c r="O16">
        <v>7</v>
      </c>
      <c r="P16">
        <v>22565.94318181818</v>
      </c>
      <c r="Q16">
        <v>7898.0801136363634</v>
      </c>
      <c r="R16">
        <v>5265.3867424242435</v>
      </c>
      <c r="S16">
        <v>2</v>
      </c>
      <c r="T16">
        <v>582</v>
      </c>
      <c r="U16">
        <v>209</v>
      </c>
      <c r="V16">
        <v>303</v>
      </c>
      <c r="W16">
        <v>500305</v>
      </c>
      <c r="X16">
        <v>393972.68400000001</v>
      </c>
      <c r="Y16">
        <v>1</v>
      </c>
      <c r="Z16">
        <v>2014</v>
      </c>
      <c r="AA16" t="s">
        <v>1130</v>
      </c>
      <c r="AB16">
        <v>5</v>
      </c>
      <c r="AC16">
        <v>5957409</v>
      </c>
      <c r="AD16">
        <v>6950310.5</v>
      </c>
      <c r="AE16">
        <v>7565909.4299999997</v>
      </c>
      <c r="AF16">
        <v>2700692.08</v>
      </c>
      <c r="AG16">
        <v>1107283.7527999999</v>
      </c>
      <c r="AH16">
        <v>1593408.3272000002</v>
      </c>
      <c r="AI16">
        <v>1647422.1688000001</v>
      </c>
      <c r="AK16">
        <v>0.90160844755901481</v>
      </c>
    </row>
    <row r="17" spans="1:37" hidden="1" x14ac:dyDescent="0.35">
      <c r="A17">
        <v>16</v>
      </c>
      <c r="B17" t="s">
        <v>34</v>
      </c>
      <c r="C17">
        <v>66533832</v>
      </c>
      <c r="D17">
        <v>510</v>
      </c>
      <c r="E17" t="s">
        <v>218</v>
      </c>
      <c r="F17" t="s">
        <v>178</v>
      </c>
      <c r="G17" t="s">
        <v>639</v>
      </c>
      <c r="H17">
        <v>68</v>
      </c>
      <c r="I17">
        <v>0</v>
      </c>
      <c r="J17">
        <v>12</v>
      </c>
      <c r="K17">
        <v>39397268.399999999</v>
      </c>
      <c r="L17">
        <v>4</v>
      </c>
      <c r="M17">
        <v>4</v>
      </c>
      <c r="N17">
        <v>1</v>
      </c>
      <c r="O17">
        <v>3</v>
      </c>
      <c r="P17">
        <v>938030.2</v>
      </c>
      <c r="Q17">
        <v>891128.69</v>
      </c>
      <c r="R17">
        <v>10842065.728333335</v>
      </c>
      <c r="S17">
        <v>12</v>
      </c>
      <c r="T17">
        <v>705</v>
      </c>
      <c r="U17">
        <v>213</v>
      </c>
      <c r="V17">
        <v>300</v>
      </c>
      <c r="W17">
        <v>500383</v>
      </c>
      <c r="X17">
        <v>5827440.5200000005</v>
      </c>
      <c r="Y17">
        <v>2</v>
      </c>
      <c r="Z17">
        <v>2007</v>
      </c>
      <c r="AA17" t="s">
        <v>1127</v>
      </c>
      <c r="AB17">
        <v>5</v>
      </c>
      <c r="AC17">
        <v>866739904.79999995</v>
      </c>
      <c r="AD17">
        <v>472767220.79999995</v>
      </c>
      <c r="AE17">
        <v>1239438063.8639998</v>
      </c>
      <c r="AF17">
        <v>15758907.359999999</v>
      </c>
      <c r="AG17">
        <v>3624548.6927999998</v>
      </c>
      <c r="AH17">
        <v>12134358.667199999</v>
      </c>
      <c r="AI17">
        <v>6461152.017599999</v>
      </c>
      <c r="AK17">
        <v>0.89922382127780132</v>
      </c>
    </row>
    <row r="18" spans="1:37" hidden="1" x14ac:dyDescent="0.35">
      <c r="A18">
        <v>17</v>
      </c>
      <c r="B18" t="s">
        <v>34</v>
      </c>
      <c r="C18">
        <v>27759214</v>
      </c>
      <c r="D18">
        <v>510</v>
      </c>
      <c r="E18" t="s">
        <v>251</v>
      </c>
      <c r="F18" t="s">
        <v>186</v>
      </c>
      <c r="G18" t="s">
        <v>640</v>
      </c>
      <c r="H18">
        <v>39</v>
      </c>
      <c r="I18">
        <v>0</v>
      </c>
      <c r="J18">
        <v>5</v>
      </c>
      <c r="K18">
        <v>26488366</v>
      </c>
      <c r="L18">
        <v>3</v>
      </c>
      <c r="M18">
        <v>10</v>
      </c>
      <c r="N18">
        <v>1</v>
      </c>
      <c r="O18">
        <v>3</v>
      </c>
      <c r="P18">
        <v>616008.51162790693</v>
      </c>
      <c r="Q18">
        <v>277203.83023255807</v>
      </c>
      <c r="R18">
        <v>4435261.2837209292</v>
      </c>
      <c r="S18">
        <v>15</v>
      </c>
      <c r="T18">
        <v>799</v>
      </c>
      <c r="U18">
        <v>206</v>
      </c>
      <c r="V18">
        <v>302</v>
      </c>
      <c r="W18">
        <v>500389</v>
      </c>
      <c r="X18">
        <v>453835.58400000003</v>
      </c>
      <c r="Y18">
        <v>3</v>
      </c>
      <c r="Z18">
        <v>2014</v>
      </c>
      <c r="AA18" t="s">
        <v>1131</v>
      </c>
      <c r="AB18">
        <v>1</v>
      </c>
      <c r="AC18">
        <v>635720784</v>
      </c>
      <c r="AD18">
        <v>529767320</v>
      </c>
      <c r="AE18">
        <v>1163369034.72</v>
      </c>
      <c r="AF18">
        <v>113370206.48</v>
      </c>
      <c r="AG18">
        <v>2267404.1296000001</v>
      </c>
      <c r="AH18">
        <v>111102802.3504</v>
      </c>
      <c r="AI18">
        <v>4534808.2592000002</v>
      </c>
      <c r="AK18">
        <v>0.20075470266469542</v>
      </c>
    </row>
    <row r="19" spans="1:37" hidden="1" x14ac:dyDescent="0.35">
      <c r="A19">
        <v>18</v>
      </c>
      <c r="B19" t="s">
        <v>34</v>
      </c>
      <c r="C19">
        <v>81606907</v>
      </c>
      <c r="D19">
        <v>510</v>
      </c>
      <c r="E19" t="s">
        <v>95</v>
      </c>
      <c r="F19" t="s">
        <v>307</v>
      </c>
      <c r="G19" t="s">
        <v>641</v>
      </c>
      <c r="H19">
        <v>83</v>
      </c>
      <c r="I19">
        <v>1</v>
      </c>
      <c r="J19">
        <v>6</v>
      </c>
      <c r="K19">
        <v>472745.4</v>
      </c>
      <c r="L19">
        <v>5</v>
      </c>
      <c r="M19">
        <v>10</v>
      </c>
      <c r="N19">
        <v>1</v>
      </c>
      <c r="O19">
        <v>4</v>
      </c>
      <c r="P19">
        <v>13904.276470588236</v>
      </c>
      <c r="Q19">
        <v>10706.292882352942</v>
      </c>
      <c r="R19">
        <v>221263.38623529411</v>
      </c>
      <c r="S19">
        <v>1</v>
      </c>
      <c r="T19">
        <v>558</v>
      </c>
      <c r="U19">
        <v>200</v>
      </c>
      <c r="V19">
        <v>303</v>
      </c>
      <c r="W19">
        <v>500357</v>
      </c>
      <c r="X19">
        <v>6963409.4399999995</v>
      </c>
      <c r="Y19">
        <v>6</v>
      </c>
      <c r="Z19">
        <v>2013</v>
      </c>
      <c r="AA19" t="s">
        <v>1127</v>
      </c>
      <c r="AB19">
        <v>10</v>
      </c>
      <c r="AC19">
        <v>7091181</v>
      </c>
      <c r="AD19">
        <v>10873144.200000001</v>
      </c>
      <c r="AE19">
        <v>8651240.8200000003</v>
      </c>
      <c r="AF19">
        <v>397106.136</v>
      </c>
      <c r="AG19">
        <v>7942.1227200000003</v>
      </c>
      <c r="AH19">
        <v>389164.01328000001</v>
      </c>
      <c r="AI19">
        <v>301800.66336000001</v>
      </c>
      <c r="AK19">
        <v>0.20346614945570529</v>
      </c>
    </row>
    <row r="20" spans="1:37" hidden="1" x14ac:dyDescent="0.35">
      <c r="A20">
        <v>19</v>
      </c>
      <c r="B20" t="s">
        <v>34</v>
      </c>
      <c r="C20">
        <v>47996318</v>
      </c>
      <c r="D20">
        <v>510</v>
      </c>
      <c r="E20" t="s">
        <v>282</v>
      </c>
      <c r="F20" t="s">
        <v>283</v>
      </c>
      <c r="G20" t="s">
        <v>642</v>
      </c>
      <c r="H20">
        <v>46</v>
      </c>
      <c r="I20">
        <v>0</v>
      </c>
      <c r="J20">
        <v>20</v>
      </c>
      <c r="K20">
        <v>38685608</v>
      </c>
      <c r="L20">
        <v>1</v>
      </c>
      <c r="M20">
        <v>9</v>
      </c>
      <c r="N20">
        <v>1</v>
      </c>
      <c r="O20">
        <v>4</v>
      </c>
      <c r="P20">
        <v>967140.2</v>
      </c>
      <c r="Q20">
        <v>377184.67799999996</v>
      </c>
      <c r="R20">
        <v>8738111.7069999985</v>
      </c>
      <c r="S20">
        <v>11</v>
      </c>
      <c r="T20">
        <v>696</v>
      </c>
      <c r="U20">
        <v>209</v>
      </c>
      <c r="V20">
        <v>303</v>
      </c>
      <c r="W20">
        <v>500357</v>
      </c>
      <c r="X20">
        <v>65312237.848000005</v>
      </c>
      <c r="Y20">
        <v>8</v>
      </c>
      <c r="Z20">
        <v>1999</v>
      </c>
      <c r="AA20" t="s">
        <v>1127</v>
      </c>
      <c r="AB20">
        <v>1</v>
      </c>
      <c r="AC20">
        <v>425541688</v>
      </c>
      <c r="AD20">
        <v>464227296</v>
      </c>
      <c r="AE20">
        <v>812784624.07999992</v>
      </c>
      <c r="AF20">
        <v>195362320.40000001</v>
      </c>
      <c r="AG20">
        <v>39072464.080000006</v>
      </c>
      <c r="AH20">
        <v>156289856.31999999</v>
      </c>
      <c r="AI20">
        <v>105495653.01600002</v>
      </c>
      <c r="AK20">
        <v>0.62107975940116089</v>
      </c>
    </row>
    <row r="21" spans="1:37" hidden="1" x14ac:dyDescent="0.35">
      <c r="A21">
        <v>20</v>
      </c>
      <c r="B21" t="s">
        <v>34</v>
      </c>
      <c r="C21">
        <v>70540616</v>
      </c>
      <c r="D21">
        <v>510</v>
      </c>
      <c r="E21" t="s">
        <v>368</v>
      </c>
      <c r="F21" t="s">
        <v>306</v>
      </c>
      <c r="G21" t="s">
        <v>643</v>
      </c>
      <c r="H21">
        <v>84</v>
      </c>
      <c r="I21">
        <v>1</v>
      </c>
      <c r="J21">
        <v>17</v>
      </c>
      <c r="K21">
        <v>125600457.40000001</v>
      </c>
      <c r="L21">
        <v>1</v>
      </c>
      <c r="M21">
        <v>6</v>
      </c>
      <c r="N21">
        <v>1</v>
      </c>
      <c r="O21">
        <v>7</v>
      </c>
      <c r="P21">
        <v>3140011.4350000001</v>
      </c>
      <c r="Q21">
        <v>1413005.1457499999</v>
      </c>
      <c r="R21">
        <v>40741648.369125001</v>
      </c>
      <c r="S21">
        <v>11</v>
      </c>
      <c r="T21">
        <v>733</v>
      </c>
      <c r="U21">
        <v>202</v>
      </c>
      <c r="V21">
        <v>303</v>
      </c>
      <c r="W21">
        <v>500312</v>
      </c>
      <c r="X21">
        <v>6844467.2939999998</v>
      </c>
      <c r="Y21">
        <v>5</v>
      </c>
      <c r="Z21">
        <v>2002</v>
      </c>
      <c r="AA21" t="s">
        <v>1127</v>
      </c>
      <c r="AB21">
        <v>3</v>
      </c>
      <c r="AC21">
        <v>1130404116.6000001</v>
      </c>
      <c r="AD21">
        <v>1004803659.2</v>
      </c>
      <c r="AE21">
        <v>1797342545.3940003</v>
      </c>
      <c r="AF21">
        <v>89176324.753999993</v>
      </c>
      <c r="AG21">
        <v>15159975.208179999</v>
      </c>
      <c r="AH21">
        <v>74016349.545819998</v>
      </c>
      <c r="AI21">
        <v>14268211.960639998</v>
      </c>
      <c r="AK21">
        <v>0.95698287758256761</v>
      </c>
    </row>
    <row r="22" spans="1:37" hidden="1" x14ac:dyDescent="0.35">
      <c r="A22">
        <v>21</v>
      </c>
      <c r="B22" t="s">
        <v>34</v>
      </c>
      <c r="C22">
        <v>66693780</v>
      </c>
      <c r="D22">
        <v>510</v>
      </c>
      <c r="E22" t="s">
        <v>176</v>
      </c>
      <c r="F22" t="s">
        <v>102</v>
      </c>
      <c r="G22" t="s">
        <v>644</v>
      </c>
      <c r="H22">
        <v>23</v>
      </c>
      <c r="I22">
        <v>0</v>
      </c>
      <c r="J22">
        <v>3</v>
      </c>
      <c r="K22">
        <v>16296350.699999999</v>
      </c>
      <c r="L22">
        <v>4</v>
      </c>
      <c r="M22">
        <v>3</v>
      </c>
      <c r="N22">
        <v>1</v>
      </c>
      <c r="O22">
        <v>8</v>
      </c>
      <c r="P22">
        <v>307478.3150943396</v>
      </c>
      <c r="Q22">
        <v>282880.04988679243</v>
      </c>
      <c r="R22">
        <v>8627841.5215471685</v>
      </c>
      <c r="S22">
        <v>9</v>
      </c>
      <c r="T22">
        <v>602</v>
      </c>
      <c r="U22">
        <v>207</v>
      </c>
      <c r="V22">
        <v>301</v>
      </c>
      <c r="W22">
        <v>500364</v>
      </c>
      <c r="X22">
        <v>36194537.399999999</v>
      </c>
      <c r="Y22">
        <v>3</v>
      </c>
      <c r="Z22">
        <v>2016</v>
      </c>
      <c r="AA22" t="s">
        <v>1127</v>
      </c>
      <c r="AB22">
        <v>3</v>
      </c>
      <c r="AC22">
        <v>114074454.89999999</v>
      </c>
      <c r="AD22">
        <v>391112416.79999995</v>
      </c>
      <c r="AE22">
        <v>165407959.60499999</v>
      </c>
      <c r="AF22">
        <v>50355723.662999995</v>
      </c>
      <c r="AG22">
        <v>21149403.938459996</v>
      </c>
      <c r="AH22">
        <v>29206319.724539999</v>
      </c>
      <c r="AI22">
        <v>5539129.6029299991</v>
      </c>
      <c r="AK22">
        <v>0.59383061729545827</v>
      </c>
    </row>
    <row r="23" spans="1:37" hidden="1" x14ac:dyDescent="0.35">
      <c r="A23">
        <v>22</v>
      </c>
      <c r="B23" t="s">
        <v>34</v>
      </c>
      <c r="C23">
        <v>61360834</v>
      </c>
      <c r="D23">
        <v>510</v>
      </c>
      <c r="E23" t="s">
        <v>193</v>
      </c>
      <c r="F23" t="s">
        <v>42</v>
      </c>
      <c r="G23" t="s">
        <v>645</v>
      </c>
      <c r="H23">
        <v>91</v>
      </c>
      <c r="I23">
        <v>0</v>
      </c>
      <c r="J23">
        <v>12</v>
      </c>
      <c r="K23">
        <v>68291580</v>
      </c>
      <c r="L23">
        <v>3</v>
      </c>
      <c r="M23">
        <v>2</v>
      </c>
      <c r="N23">
        <v>1</v>
      </c>
      <c r="O23">
        <v>1</v>
      </c>
      <c r="P23">
        <v>1484599.5652173914</v>
      </c>
      <c r="Q23">
        <v>1380677.595652174</v>
      </c>
      <c r="R23">
        <v>38428859.745652176</v>
      </c>
      <c r="S23">
        <v>8</v>
      </c>
      <c r="T23">
        <v>399</v>
      </c>
      <c r="U23">
        <v>205</v>
      </c>
      <c r="V23">
        <v>301</v>
      </c>
      <c r="W23">
        <v>500369</v>
      </c>
      <c r="X23">
        <v>31545392.399999999</v>
      </c>
      <c r="Y23">
        <v>2</v>
      </c>
      <c r="Z23">
        <v>2007</v>
      </c>
      <c r="AA23" t="s">
        <v>1127</v>
      </c>
      <c r="AB23">
        <v>8</v>
      </c>
      <c r="AC23">
        <v>1365831600</v>
      </c>
      <c r="AD23">
        <v>956082120</v>
      </c>
      <c r="AE23">
        <v>1871189292</v>
      </c>
      <c r="AF23">
        <v>330531247.19999999</v>
      </c>
      <c r="AG23">
        <v>155349686.18399999</v>
      </c>
      <c r="AH23">
        <v>175181561.016</v>
      </c>
      <c r="AI23">
        <v>290867497.53600001</v>
      </c>
      <c r="AK23">
        <v>0.51573221690149096</v>
      </c>
    </row>
    <row r="24" spans="1:37" hidden="1" x14ac:dyDescent="0.35">
      <c r="A24">
        <v>23</v>
      </c>
      <c r="B24" t="s">
        <v>34</v>
      </c>
      <c r="C24">
        <v>54714829</v>
      </c>
      <c r="D24">
        <v>510</v>
      </c>
      <c r="E24" t="s">
        <v>196</v>
      </c>
      <c r="F24" t="s">
        <v>357</v>
      </c>
      <c r="G24" t="s">
        <v>646</v>
      </c>
      <c r="H24">
        <v>80</v>
      </c>
      <c r="I24">
        <v>0</v>
      </c>
      <c r="J24">
        <v>18</v>
      </c>
      <c r="K24">
        <v>31545392.399999999</v>
      </c>
      <c r="L24">
        <v>4</v>
      </c>
      <c r="M24">
        <v>2</v>
      </c>
      <c r="N24">
        <v>0</v>
      </c>
      <c r="O24">
        <v>1</v>
      </c>
      <c r="P24">
        <v>671178.56170212768</v>
      </c>
      <c r="Q24">
        <v>342301.0664680851</v>
      </c>
      <c r="R24">
        <v>4449913.8640851062</v>
      </c>
      <c r="S24">
        <v>3</v>
      </c>
      <c r="T24">
        <v>707</v>
      </c>
      <c r="U24">
        <v>214</v>
      </c>
      <c r="V24">
        <v>300</v>
      </c>
      <c r="W24">
        <v>500321</v>
      </c>
      <c r="X24">
        <v>58734724.344999999</v>
      </c>
      <c r="Y24">
        <v>8</v>
      </c>
      <c r="Z24">
        <v>2001</v>
      </c>
      <c r="AA24" t="s">
        <v>1128</v>
      </c>
      <c r="AB24">
        <v>1</v>
      </c>
      <c r="AC24">
        <v>536271670.79999995</v>
      </c>
      <c r="AD24">
        <v>662453240.39999998</v>
      </c>
      <c r="AE24">
        <v>579173404.46399999</v>
      </c>
      <c r="AF24">
        <v>12302703.036</v>
      </c>
      <c r="AG24">
        <v>5536216.3662</v>
      </c>
      <c r="AH24">
        <v>6766486.6698000003</v>
      </c>
      <c r="AI24">
        <v>8242811.0341200009</v>
      </c>
      <c r="AK24">
        <v>5.7986612773331281E-2</v>
      </c>
    </row>
    <row r="25" spans="1:37" hidden="1" x14ac:dyDescent="0.35">
      <c r="A25">
        <v>24</v>
      </c>
      <c r="B25" t="s">
        <v>34</v>
      </c>
      <c r="C25">
        <v>76191408</v>
      </c>
      <c r="D25">
        <v>510</v>
      </c>
      <c r="E25" t="s">
        <v>210</v>
      </c>
      <c r="F25" t="s">
        <v>81</v>
      </c>
      <c r="G25" t="s">
        <v>647</v>
      </c>
      <c r="H25">
        <v>52</v>
      </c>
      <c r="I25">
        <v>1</v>
      </c>
      <c r="J25">
        <v>11</v>
      </c>
      <c r="K25">
        <v>80458526.5</v>
      </c>
      <c r="L25">
        <v>2</v>
      </c>
      <c r="M25">
        <v>6</v>
      </c>
      <c r="N25">
        <v>0</v>
      </c>
      <c r="O25">
        <v>1</v>
      </c>
      <c r="P25">
        <v>1787967.2555555555</v>
      </c>
      <c r="Q25">
        <v>536390.17666666664</v>
      </c>
      <c r="R25">
        <v>7330665.7477777777</v>
      </c>
      <c r="S25">
        <v>14</v>
      </c>
      <c r="T25">
        <v>363</v>
      </c>
      <c r="U25">
        <v>206</v>
      </c>
      <c r="V25">
        <v>301</v>
      </c>
      <c r="W25">
        <v>500320</v>
      </c>
      <c r="X25">
        <v>3644006.4000000004</v>
      </c>
      <c r="Y25">
        <v>6</v>
      </c>
      <c r="Z25">
        <v>2008</v>
      </c>
      <c r="AA25" t="s">
        <v>1127</v>
      </c>
      <c r="AB25">
        <v>2</v>
      </c>
      <c r="AC25">
        <v>482751159</v>
      </c>
      <c r="AD25">
        <v>563209685.5</v>
      </c>
      <c r="AE25">
        <v>661369087.83000004</v>
      </c>
      <c r="AF25">
        <v>155284956.14499998</v>
      </c>
      <c r="AG25">
        <v>31056991.228999998</v>
      </c>
      <c r="AH25">
        <v>124227964.91599998</v>
      </c>
      <c r="AI25">
        <v>135097911.84614998</v>
      </c>
      <c r="AK25">
        <v>0.65840683517291487</v>
      </c>
    </row>
    <row r="26" spans="1:37" hidden="1" x14ac:dyDescent="0.35">
      <c r="A26">
        <v>25</v>
      </c>
      <c r="B26" t="s">
        <v>34</v>
      </c>
      <c r="C26">
        <v>82113593</v>
      </c>
      <c r="D26">
        <v>510</v>
      </c>
      <c r="E26" t="s">
        <v>73</v>
      </c>
      <c r="F26" t="s">
        <v>124</v>
      </c>
      <c r="G26" t="s">
        <v>648</v>
      </c>
      <c r="H26">
        <v>45</v>
      </c>
      <c r="I26">
        <v>1</v>
      </c>
      <c r="J26">
        <v>8</v>
      </c>
      <c r="K26">
        <v>13496320</v>
      </c>
      <c r="L26">
        <v>6</v>
      </c>
      <c r="M26">
        <v>7</v>
      </c>
      <c r="N26">
        <v>1</v>
      </c>
      <c r="O26">
        <v>5</v>
      </c>
      <c r="P26">
        <v>374897.77777777775</v>
      </c>
      <c r="Q26">
        <v>344905.95555555553</v>
      </c>
      <c r="R26">
        <v>5231073.6592592588</v>
      </c>
      <c r="S26">
        <v>12</v>
      </c>
      <c r="T26">
        <v>796</v>
      </c>
      <c r="U26">
        <v>215</v>
      </c>
      <c r="V26">
        <v>302</v>
      </c>
      <c r="W26">
        <v>500344</v>
      </c>
      <c r="X26">
        <v>66952346.660999991</v>
      </c>
      <c r="Y26">
        <v>8</v>
      </c>
      <c r="Z26">
        <v>2011</v>
      </c>
      <c r="AA26" t="s">
        <v>1127</v>
      </c>
      <c r="AB26">
        <v>4</v>
      </c>
      <c r="AC26">
        <v>134963200</v>
      </c>
      <c r="AD26">
        <v>323911680</v>
      </c>
      <c r="AE26">
        <v>230787072</v>
      </c>
      <c r="AF26">
        <v>28612198.400000002</v>
      </c>
      <c r="AG26">
        <v>5436317.6960000005</v>
      </c>
      <c r="AH26">
        <v>23175880.704000004</v>
      </c>
      <c r="AI26">
        <v>12017123.328</v>
      </c>
      <c r="AK26">
        <v>0.24518046817083161</v>
      </c>
    </row>
    <row r="27" spans="1:37" hidden="1" x14ac:dyDescent="0.35">
      <c r="A27">
        <v>26</v>
      </c>
      <c r="B27" t="s">
        <v>34</v>
      </c>
      <c r="C27">
        <v>27500382</v>
      </c>
      <c r="D27">
        <v>510</v>
      </c>
      <c r="E27" t="s">
        <v>272</v>
      </c>
      <c r="F27" t="s">
        <v>311</v>
      </c>
      <c r="G27" t="s">
        <v>649</v>
      </c>
      <c r="H27">
        <v>56</v>
      </c>
      <c r="I27">
        <v>0</v>
      </c>
      <c r="J27">
        <v>27</v>
      </c>
      <c r="K27">
        <v>117460257.3</v>
      </c>
      <c r="L27">
        <v>2</v>
      </c>
      <c r="M27">
        <v>4</v>
      </c>
      <c r="N27">
        <v>1</v>
      </c>
      <c r="O27">
        <v>1</v>
      </c>
      <c r="P27">
        <v>3789040.5580645162</v>
      </c>
      <c r="Q27">
        <v>3713259.7469032258</v>
      </c>
      <c r="R27">
        <v>90974863.799129024</v>
      </c>
      <c r="S27">
        <v>12</v>
      </c>
      <c r="T27">
        <v>338</v>
      </c>
      <c r="U27">
        <v>214</v>
      </c>
      <c r="V27">
        <v>300</v>
      </c>
      <c r="W27">
        <v>500318</v>
      </c>
      <c r="X27">
        <v>60462824.604000002</v>
      </c>
      <c r="Y27">
        <v>8</v>
      </c>
      <c r="Z27">
        <v>1992</v>
      </c>
      <c r="AA27" t="s">
        <v>1128</v>
      </c>
      <c r="AB27">
        <v>7</v>
      </c>
      <c r="AC27">
        <v>1057142315.6999999</v>
      </c>
      <c r="AD27">
        <v>2819046175.1999998</v>
      </c>
      <c r="AE27">
        <v>1331999317.7819998</v>
      </c>
      <c r="AF27">
        <v>66952346.660999991</v>
      </c>
      <c r="AG27">
        <v>2678093.8664399995</v>
      </c>
      <c r="AH27">
        <v>64274252.794559993</v>
      </c>
      <c r="AI27">
        <v>57579018.12845999</v>
      </c>
      <c r="AK27">
        <v>0.9984097572141919</v>
      </c>
    </row>
    <row r="28" spans="1:37" hidden="1" x14ac:dyDescent="0.35">
      <c r="A28">
        <v>27</v>
      </c>
      <c r="B28" t="s">
        <v>34</v>
      </c>
      <c r="C28">
        <v>39330481</v>
      </c>
      <c r="D28">
        <v>510</v>
      </c>
      <c r="E28" t="s">
        <v>299</v>
      </c>
      <c r="F28" t="s">
        <v>38</v>
      </c>
      <c r="G28" t="s">
        <v>650</v>
      </c>
      <c r="H28">
        <v>83</v>
      </c>
      <c r="I28">
        <v>0</v>
      </c>
      <c r="J28">
        <v>14</v>
      </c>
      <c r="K28">
        <v>77516441.799999997</v>
      </c>
      <c r="L28">
        <v>1</v>
      </c>
      <c r="M28">
        <v>12</v>
      </c>
      <c r="N28">
        <v>1</v>
      </c>
      <c r="O28">
        <v>7</v>
      </c>
      <c r="P28">
        <v>1581968.2</v>
      </c>
      <c r="Q28">
        <v>1487050.1079999998</v>
      </c>
      <c r="R28">
        <v>11648559.179333331</v>
      </c>
      <c r="S28">
        <v>9</v>
      </c>
      <c r="T28">
        <v>456</v>
      </c>
      <c r="U28">
        <v>209</v>
      </c>
      <c r="V28">
        <v>303</v>
      </c>
      <c r="W28">
        <v>500389</v>
      </c>
      <c r="X28">
        <v>1300861.548</v>
      </c>
      <c r="Y28">
        <v>1</v>
      </c>
      <c r="Z28">
        <v>2005</v>
      </c>
      <c r="AA28" t="s">
        <v>1127</v>
      </c>
      <c r="AB28">
        <v>7</v>
      </c>
      <c r="AC28">
        <v>620131534.39999998</v>
      </c>
      <c r="AD28">
        <v>697647976.19999993</v>
      </c>
      <c r="AE28">
        <v>1240263068.8</v>
      </c>
      <c r="AF28">
        <v>22479768.121999998</v>
      </c>
      <c r="AG28">
        <v>449595.36243999994</v>
      </c>
      <c r="AH28">
        <v>22030172.759559996</v>
      </c>
      <c r="AI28">
        <v>8542311.886359999</v>
      </c>
      <c r="AK28">
        <v>0.83037880602997738</v>
      </c>
    </row>
    <row r="29" spans="1:37" x14ac:dyDescent="0.35">
      <c r="A29">
        <v>28</v>
      </c>
      <c r="B29" t="s">
        <v>34</v>
      </c>
      <c r="C29">
        <v>64534767</v>
      </c>
      <c r="D29">
        <v>510</v>
      </c>
      <c r="E29" t="s">
        <v>305</v>
      </c>
      <c r="F29" t="s">
        <v>41</v>
      </c>
      <c r="G29" t="s">
        <v>651</v>
      </c>
      <c r="H29">
        <v>19</v>
      </c>
      <c r="I29">
        <v>1</v>
      </c>
      <c r="J29">
        <v>3</v>
      </c>
      <c r="K29">
        <v>6194578.7999999998</v>
      </c>
      <c r="L29">
        <v>2</v>
      </c>
      <c r="M29">
        <v>3</v>
      </c>
      <c r="N29">
        <v>1</v>
      </c>
      <c r="O29">
        <v>7</v>
      </c>
      <c r="P29">
        <v>121462.3294117647</v>
      </c>
      <c r="Q29">
        <v>44941.061882352944</v>
      </c>
      <c r="R29">
        <v>1498035.3960784315</v>
      </c>
      <c r="S29">
        <v>15</v>
      </c>
      <c r="T29">
        <v>674</v>
      </c>
      <c r="U29">
        <v>208</v>
      </c>
      <c r="V29">
        <v>302</v>
      </c>
      <c r="W29">
        <v>500354</v>
      </c>
      <c r="X29">
        <v>4872851.1360000009</v>
      </c>
      <c r="Y29">
        <v>8</v>
      </c>
      <c r="Z29">
        <v>2016</v>
      </c>
      <c r="AA29" t="s">
        <v>1127</v>
      </c>
      <c r="AB29">
        <v>5</v>
      </c>
      <c r="AC29">
        <v>142475312.40000001</v>
      </c>
      <c r="AD29">
        <v>142475312.40000001</v>
      </c>
      <c r="AE29">
        <v>262154574.81600001</v>
      </c>
      <c r="AF29">
        <v>12574994.963999998</v>
      </c>
      <c r="AG29">
        <v>754499.6978399998</v>
      </c>
      <c r="AH29">
        <v>11820495.266159998</v>
      </c>
      <c r="AI29">
        <v>7544996.9783999985</v>
      </c>
      <c r="AK29">
        <v>0.22350214982120131</v>
      </c>
    </row>
    <row r="30" spans="1:37" hidden="1" x14ac:dyDescent="0.35">
      <c r="A30">
        <v>29</v>
      </c>
      <c r="B30" t="s">
        <v>34</v>
      </c>
      <c r="C30">
        <v>46821413</v>
      </c>
      <c r="D30">
        <v>510</v>
      </c>
      <c r="E30" t="s">
        <v>383</v>
      </c>
      <c r="F30" t="s">
        <v>431</v>
      </c>
      <c r="G30" t="s">
        <v>652</v>
      </c>
      <c r="H30">
        <v>70</v>
      </c>
      <c r="I30">
        <v>0</v>
      </c>
      <c r="J30">
        <v>8</v>
      </c>
      <c r="K30">
        <v>9023798.4000000004</v>
      </c>
      <c r="L30">
        <v>2</v>
      </c>
      <c r="M30">
        <v>9</v>
      </c>
      <c r="N30">
        <v>1</v>
      </c>
      <c r="O30">
        <v>5</v>
      </c>
      <c r="P30">
        <v>152945.73559322034</v>
      </c>
      <c r="Q30">
        <v>104003.10020338983</v>
      </c>
      <c r="R30">
        <v>2981422.2058305079</v>
      </c>
      <c r="S30">
        <v>6</v>
      </c>
      <c r="T30">
        <v>643</v>
      </c>
      <c r="U30">
        <v>215</v>
      </c>
      <c r="V30">
        <v>301</v>
      </c>
      <c r="W30">
        <v>500370</v>
      </c>
      <c r="X30">
        <v>25089581.399999999</v>
      </c>
      <c r="Y30">
        <v>3</v>
      </c>
      <c r="Z30">
        <v>2011</v>
      </c>
      <c r="AA30" t="s">
        <v>1127</v>
      </c>
      <c r="AB30">
        <v>4</v>
      </c>
      <c r="AC30">
        <v>180475968</v>
      </c>
      <c r="AD30">
        <v>90237984</v>
      </c>
      <c r="AE30">
        <v>258080634.24000001</v>
      </c>
      <c r="AF30">
        <v>38982809.088000007</v>
      </c>
      <c r="AG30">
        <v>17932092.180480003</v>
      </c>
      <c r="AH30">
        <v>21050716.907520004</v>
      </c>
      <c r="AI30">
        <v>15203295.544320004</v>
      </c>
      <c r="AK30">
        <v>0.10952732055026126</v>
      </c>
    </row>
    <row r="31" spans="1:37" hidden="1" x14ac:dyDescent="0.35">
      <c r="A31">
        <v>30</v>
      </c>
      <c r="B31" t="s">
        <v>34</v>
      </c>
      <c r="C31">
        <v>75535919</v>
      </c>
      <c r="D31">
        <v>510</v>
      </c>
      <c r="E31" t="s">
        <v>408</v>
      </c>
      <c r="F31" t="s">
        <v>119</v>
      </c>
      <c r="G31" t="s">
        <v>653</v>
      </c>
      <c r="H31">
        <v>40</v>
      </c>
      <c r="I31">
        <v>1</v>
      </c>
      <c r="J31">
        <v>13</v>
      </c>
      <c r="K31">
        <v>41815969</v>
      </c>
      <c r="L31">
        <v>6</v>
      </c>
      <c r="M31">
        <v>6</v>
      </c>
      <c r="N31">
        <v>1</v>
      </c>
      <c r="O31">
        <v>7</v>
      </c>
      <c r="P31">
        <v>1019901.6829268293</v>
      </c>
      <c r="Q31">
        <v>785324.29585365858</v>
      </c>
      <c r="R31">
        <v>16622697.595569106</v>
      </c>
      <c r="S31">
        <v>13</v>
      </c>
      <c r="T31">
        <v>689</v>
      </c>
      <c r="U31">
        <v>201</v>
      </c>
      <c r="V31">
        <v>301</v>
      </c>
      <c r="W31">
        <v>500335</v>
      </c>
      <c r="X31">
        <v>7745287.0080000004</v>
      </c>
      <c r="Y31">
        <v>1</v>
      </c>
      <c r="Z31">
        <v>2006</v>
      </c>
      <c r="AA31" t="s">
        <v>1127</v>
      </c>
      <c r="AB31">
        <v>5</v>
      </c>
      <c r="AC31">
        <v>543607597</v>
      </c>
      <c r="AD31">
        <v>334527752</v>
      </c>
      <c r="AE31">
        <v>1027418358.3299999</v>
      </c>
      <c r="AF31">
        <v>132974781.42</v>
      </c>
      <c r="AG31">
        <v>50530416.939599998</v>
      </c>
      <c r="AH31">
        <v>82444364.480399996</v>
      </c>
      <c r="AI31">
        <v>26594956.284000002</v>
      </c>
      <c r="AK31">
        <v>0.22926106590451689</v>
      </c>
    </row>
    <row r="32" spans="1:37" hidden="1" x14ac:dyDescent="0.35">
      <c r="A32">
        <v>31</v>
      </c>
      <c r="B32" t="s">
        <v>34</v>
      </c>
      <c r="C32">
        <v>78575520</v>
      </c>
      <c r="D32">
        <v>510</v>
      </c>
      <c r="E32" t="s">
        <v>56</v>
      </c>
      <c r="F32" t="s">
        <v>432</v>
      </c>
      <c r="G32" t="s">
        <v>654</v>
      </c>
      <c r="H32">
        <v>31</v>
      </c>
      <c r="I32">
        <v>0</v>
      </c>
      <c r="J32">
        <v>3</v>
      </c>
      <c r="K32">
        <v>12492398.4</v>
      </c>
      <c r="L32">
        <v>2</v>
      </c>
      <c r="M32">
        <v>11</v>
      </c>
      <c r="N32">
        <v>1</v>
      </c>
      <c r="O32">
        <v>5</v>
      </c>
      <c r="P32">
        <v>320317.90769230772</v>
      </c>
      <c r="Q32">
        <v>230628.89353846156</v>
      </c>
      <c r="R32">
        <v>461257.78707692318</v>
      </c>
      <c r="S32">
        <v>2</v>
      </c>
      <c r="T32">
        <v>738</v>
      </c>
      <c r="U32">
        <v>205</v>
      </c>
      <c r="V32">
        <v>302</v>
      </c>
      <c r="W32">
        <v>500325</v>
      </c>
      <c r="X32">
        <v>4210314.99</v>
      </c>
      <c r="Y32">
        <v>1</v>
      </c>
      <c r="Z32">
        <v>2016</v>
      </c>
      <c r="AA32" t="s">
        <v>1127</v>
      </c>
      <c r="AB32">
        <v>7</v>
      </c>
      <c r="AC32">
        <v>212370772.80000001</v>
      </c>
      <c r="AD32">
        <v>74954390.400000006</v>
      </c>
      <c r="AE32">
        <v>358906606.03200001</v>
      </c>
      <c r="AF32">
        <v>46971417.983999997</v>
      </c>
      <c r="AG32">
        <v>7045712.6975999996</v>
      </c>
      <c r="AH32">
        <v>39925705.286399998</v>
      </c>
      <c r="AI32">
        <v>18788567.193599999</v>
      </c>
      <c r="AK32">
        <v>0.20583096188536354</v>
      </c>
    </row>
    <row r="33" spans="1:37" hidden="1" x14ac:dyDescent="0.35">
      <c r="A33">
        <v>32</v>
      </c>
      <c r="B33" t="s">
        <v>34</v>
      </c>
      <c r="C33">
        <v>15957522</v>
      </c>
      <c r="D33">
        <v>510</v>
      </c>
      <c r="E33" t="s">
        <v>79</v>
      </c>
      <c r="F33" t="s">
        <v>104</v>
      </c>
      <c r="G33" t="s">
        <v>655</v>
      </c>
      <c r="H33">
        <v>65</v>
      </c>
      <c r="I33">
        <v>0</v>
      </c>
      <c r="J33">
        <v>15</v>
      </c>
      <c r="K33">
        <v>4479058.5</v>
      </c>
      <c r="L33">
        <v>2</v>
      </c>
      <c r="M33">
        <v>6</v>
      </c>
      <c r="N33">
        <v>1</v>
      </c>
      <c r="O33">
        <v>4</v>
      </c>
      <c r="P33">
        <v>131737.01470588235</v>
      </c>
      <c r="Q33">
        <v>93533.280441176466</v>
      </c>
      <c r="R33">
        <v>2120087.69</v>
      </c>
      <c r="S33">
        <v>15</v>
      </c>
      <c r="T33">
        <v>433</v>
      </c>
      <c r="U33">
        <v>205</v>
      </c>
      <c r="V33">
        <v>302</v>
      </c>
      <c r="W33">
        <v>500336</v>
      </c>
      <c r="X33">
        <v>19391097.600000001</v>
      </c>
      <c r="Y33">
        <v>2</v>
      </c>
      <c r="Z33">
        <v>2004</v>
      </c>
      <c r="AA33" t="s">
        <v>1127</v>
      </c>
      <c r="AB33">
        <v>8</v>
      </c>
      <c r="AC33">
        <v>35832468</v>
      </c>
      <c r="AD33">
        <v>35832468</v>
      </c>
      <c r="AE33">
        <v>37265766.719999999</v>
      </c>
      <c r="AF33">
        <v>21633852.555</v>
      </c>
      <c r="AG33">
        <v>6922832.8175999997</v>
      </c>
      <c r="AH33">
        <v>14711019.737399999</v>
      </c>
      <c r="AI33">
        <v>16225389.41625</v>
      </c>
      <c r="AK33">
        <v>0.71927599734063685</v>
      </c>
    </row>
    <row r="34" spans="1:37" hidden="1" x14ac:dyDescent="0.35">
      <c r="A34">
        <v>33</v>
      </c>
      <c r="B34" t="s">
        <v>34</v>
      </c>
      <c r="C34">
        <v>59334450</v>
      </c>
      <c r="D34">
        <v>510</v>
      </c>
      <c r="E34" t="s">
        <v>266</v>
      </c>
      <c r="F34" t="s">
        <v>411</v>
      </c>
      <c r="G34" t="s">
        <v>656</v>
      </c>
      <c r="H34">
        <v>38</v>
      </c>
      <c r="I34">
        <v>0</v>
      </c>
      <c r="J34">
        <v>18</v>
      </c>
      <c r="K34">
        <v>60597180</v>
      </c>
      <c r="L34">
        <v>1</v>
      </c>
      <c r="M34">
        <v>7</v>
      </c>
      <c r="N34">
        <v>1</v>
      </c>
      <c r="O34">
        <v>3</v>
      </c>
      <c r="P34">
        <v>1188180</v>
      </c>
      <c r="Q34">
        <v>1009953</v>
      </c>
      <c r="R34">
        <v>13297714.5</v>
      </c>
      <c r="S34">
        <v>4</v>
      </c>
      <c r="T34">
        <v>636</v>
      </c>
      <c r="U34">
        <v>211</v>
      </c>
      <c r="V34">
        <v>301</v>
      </c>
      <c r="W34">
        <v>500310</v>
      </c>
      <c r="X34">
        <v>24098766</v>
      </c>
      <c r="Y34">
        <v>3</v>
      </c>
      <c r="Z34">
        <v>2001</v>
      </c>
      <c r="AA34" t="s">
        <v>1129</v>
      </c>
      <c r="AB34">
        <v>4</v>
      </c>
      <c r="AC34">
        <v>1454332320</v>
      </c>
      <c r="AD34">
        <v>363583080</v>
      </c>
      <c r="AE34">
        <v>2603254852.8000002</v>
      </c>
      <c r="AF34">
        <v>241782748.20000002</v>
      </c>
      <c r="AG34">
        <v>29013929.784000002</v>
      </c>
      <c r="AH34">
        <v>212768818.41600001</v>
      </c>
      <c r="AI34">
        <v>120891374.10000001</v>
      </c>
      <c r="AK34">
        <v>0.64324795541365831</v>
      </c>
    </row>
    <row r="35" spans="1:37" hidden="1" x14ac:dyDescent="0.35">
      <c r="A35">
        <v>34</v>
      </c>
      <c r="B35" t="s">
        <v>34</v>
      </c>
      <c r="C35">
        <v>72282112</v>
      </c>
      <c r="D35">
        <v>510</v>
      </c>
      <c r="E35" t="s">
        <v>97</v>
      </c>
      <c r="F35" t="s">
        <v>64</v>
      </c>
      <c r="G35" t="s">
        <v>657</v>
      </c>
      <c r="H35">
        <v>42</v>
      </c>
      <c r="I35">
        <v>1</v>
      </c>
      <c r="J35">
        <v>25</v>
      </c>
      <c r="K35">
        <v>65131800</v>
      </c>
      <c r="L35">
        <v>4</v>
      </c>
      <c r="M35">
        <v>5</v>
      </c>
      <c r="N35">
        <v>0</v>
      </c>
      <c r="O35">
        <v>2</v>
      </c>
      <c r="P35">
        <v>2171060</v>
      </c>
      <c r="Q35">
        <v>868424</v>
      </c>
      <c r="R35">
        <v>8394765.333333334</v>
      </c>
      <c r="S35">
        <v>9</v>
      </c>
      <c r="T35">
        <v>445</v>
      </c>
      <c r="U35">
        <v>215</v>
      </c>
      <c r="V35">
        <v>303</v>
      </c>
      <c r="W35">
        <v>500321</v>
      </c>
      <c r="X35">
        <v>876611.37599999993</v>
      </c>
      <c r="Y35">
        <v>4</v>
      </c>
      <c r="Z35">
        <v>1994</v>
      </c>
      <c r="AA35" t="s">
        <v>1131</v>
      </c>
      <c r="AB35">
        <v>7</v>
      </c>
      <c r="AC35">
        <v>976977000</v>
      </c>
      <c r="AD35">
        <v>1042108800</v>
      </c>
      <c r="AE35">
        <v>1172372400</v>
      </c>
      <c r="AF35">
        <v>240336342</v>
      </c>
      <c r="AG35">
        <v>26436997.620000001</v>
      </c>
      <c r="AH35">
        <v>213899344.38</v>
      </c>
      <c r="AI35">
        <v>197075800.44</v>
      </c>
      <c r="AK35">
        <v>0.82796453967180439</v>
      </c>
    </row>
    <row r="36" spans="1:37" hidden="1" x14ac:dyDescent="0.35">
      <c r="A36">
        <v>35</v>
      </c>
      <c r="B36" t="s">
        <v>34</v>
      </c>
      <c r="C36">
        <v>50126800</v>
      </c>
      <c r="D36">
        <v>510</v>
      </c>
      <c r="E36" t="s">
        <v>99</v>
      </c>
      <c r="F36" t="s">
        <v>143</v>
      </c>
      <c r="G36" t="s">
        <v>658</v>
      </c>
      <c r="H36">
        <v>58</v>
      </c>
      <c r="I36">
        <v>1</v>
      </c>
      <c r="J36">
        <v>6</v>
      </c>
      <c r="K36">
        <v>43830568.799999997</v>
      </c>
      <c r="L36">
        <v>3</v>
      </c>
      <c r="M36">
        <v>1</v>
      </c>
      <c r="N36">
        <v>1</v>
      </c>
      <c r="O36">
        <v>5</v>
      </c>
      <c r="P36">
        <v>974012.6399999999</v>
      </c>
      <c r="Q36">
        <v>340904.424</v>
      </c>
      <c r="R36">
        <v>9431689.0640000012</v>
      </c>
      <c r="S36">
        <v>2</v>
      </c>
      <c r="T36">
        <v>310</v>
      </c>
      <c r="U36">
        <v>206</v>
      </c>
      <c r="V36">
        <v>302</v>
      </c>
      <c r="W36">
        <v>500383</v>
      </c>
      <c r="X36">
        <v>14254566.095999999</v>
      </c>
      <c r="Y36">
        <v>8</v>
      </c>
      <c r="Z36">
        <v>2013</v>
      </c>
      <c r="AA36" t="s">
        <v>1127</v>
      </c>
      <c r="AB36">
        <v>1</v>
      </c>
      <c r="AC36">
        <v>569797394.39999998</v>
      </c>
      <c r="AD36">
        <v>1095764220</v>
      </c>
      <c r="AE36">
        <v>1042729231.752</v>
      </c>
      <c r="AF36">
        <v>170939218.31999999</v>
      </c>
      <c r="AG36">
        <v>51281765.495999999</v>
      </c>
      <c r="AH36">
        <v>119657452.824</v>
      </c>
      <c r="AI36">
        <v>0</v>
      </c>
      <c r="AK36">
        <v>0.64758576458782713</v>
      </c>
    </row>
    <row r="37" spans="1:37" hidden="1" x14ac:dyDescent="0.35">
      <c r="A37">
        <v>36</v>
      </c>
      <c r="B37" t="s">
        <v>34</v>
      </c>
      <c r="C37">
        <v>37087861</v>
      </c>
      <c r="D37">
        <v>510</v>
      </c>
      <c r="E37" t="s">
        <v>306</v>
      </c>
      <c r="F37" t="s">
        <v>433</v>
      </c>
      <c r="G37" t="s">
        <v>659</v>
      </c>
      <c r="H37">
        <v>22</v>
      </c>
      <c r="I37">
        <v>1</v>
      </c>
      <c r="J37">
        <v>17</v>
      </c>
      <c r="K37">
        <v>89091038.099999994</v>
      </c>
      <c r="L37">
        <v>5</v>
      </c>
      <c r="M37">
        <v>9</v>
      </c>
      <c r="N37">
        <v>1</v>
      </c>
      <c r="O37">
        <v>6</v>
      </c>
      <c r="P37">
        <v>1818184.451020408</v>
      </c>
      <c r="Q37">
        <v>1327274.6492448978</v>
      </c>
      <c r="R37">
        <v>23006093.920244899</v>
      </c>
      <c r="S37">
        <v>1</v>
      </c>
      <c r="T37">
        <v>431</v>
      </c>
      <c r="U37">
        <v>209</v>
      </c>
      <c r="V37">
        <v>303</v>
      </c>
      <c r="W37">
        <v>500335</v>
      </c>
      <c r="X37">
        <v>36599280.899999999</v>
      </c>
      <c r="Y37">
        <v>8</v>
      </c>
      <c r="Z37">
        <v>2002</v>
      </c>
      <c r="AA37" t="s">
        <v>1127</v>
      </c>
      <c r="AB37">
        <v>7</v>
      </c>
      <c r="AC37">
        <v>1158183495.3</v>
      </c>
      <c r="AD37">
        <v>623637266.69999993</v>
      </c>
      <c r="AE37">
        <v>2084730291.54</v>
      </c>
      <c r="AF37">
        <v>199563925.34400001</v>
      </c>
      <c r="AG37">
        <v>53882259.842880003</v>
      </c>
      <c r="AH37">
        <v>145681665.50112</v>
      </c>
      <c r="AI37">
        <v>113751437.44608</v>
      </c>
      <c r="AK37">
        <v>0.57813794681798092</v>
      </c>
    </row>
    <row r="38" spans="1:37" hidden="1" x14ac:dyDescent="0.35">
      <c r="A38">
        <v>37</v>
      </c>
      <c r="B38" t="s">
        <v>34</v>
      </c>
      <c r="C38">
        <v>63181525</v>
      </c>
      <c r="D38">
        <v>510</v>
      </c>
      <c r="E38" t="s">
        <v>124</v>
      </c>
      <c r="F38" t="s">
        <v>214</v>
      </c>
      <c r="G38" t="s">
        <v>660</v>
      </c>
      <c r="H38">
        <v>37</v>
      </c>
      <c r="I38">
        <v>0</v>
      </c>
      <c r="J38">
        <v>20</v>
      </c>
      <c r="K38">
        <v>56306586</v>
      </c>
      <c r="L38">
        <v>4</v>
      </c>
      <c r="M38">
        <v>5</v>
      </c>
      <c r="N38">
        <v>1</v>
      </c>
      <c r="O38">
        <v>4</v>
      </c>
      <c r="P38">
        <v>1816341.4838709678</v>
      </c>
      <c r="Q38">
        <v>908170.74193548376</v>
      </c>
      <c r="R38">
        <v>8022174.8870967738</v>
      </c>
      <c r="S38">
        <v>8</v>
      </c>
      <c r="T38">
        <v>649</v>
      </c>
      <c r="U38">
        <v>213</v>
      </c>
      <c r="V38">
        <v>302</v>
      </c>
      <c r="W38">
        <v>500314</v>
      </c>
      <c r="X38">
        <v>23236906.175999999</v>
      </c>
      <c r="Y38">
        <v>1</v>
      </c>
      <c r="Z38">
        <v>1999</v>
      </c>
      <c r="AA38" t="s">
        <v>1131</v>
      </c>
      <c r="AB38">
        <v>7</v>
      </c>
      <c r="AC38">
        <v>957211962</v>
      </c>
      <c r="AD38">
        <v>1182438306</v>
      </c>
      <c r="AE38">
        <v>1033788918.96</v>
      </c>
      <c r="AF38">
        <v>140203399.14000002</v>
      </c>
      <c r="AG38">
        <v>5608135.9656000007</v>
      </c>
      <c r="AH38">
        <v>134595263.1744</v>
      </c>
      <c r="AI38">
        <v>116368821.2862</v>
      </c>
      <c r="AK38">
        <v>0.47399513085186673</v>
      </c>
    </row>
    <row r="39" spans="1:37" hidden="1" x14ac:dyDescent="0.35">
      <c r="A39">
        <v>38</v>
      </c>
      <c r="B39" t="s">
        <v>34</v>
      </c>
      <c r="C39">
        <v>37877427</v>
      </c>
      <c r="D39">
        <v>510</v>
      </c>
      <c r="E39" t="s">
        <v>378</v>
      </c>
      <c r="F39" t="s">
        <v>328</v>
      </c>
      <c r="G39" t="s">
        <v>661</v>
      </c>
      <c r="H39">
        <v>42</v>
      </c>
      <c r="I39">
        <v>0</v>
      </c>
      <c r="J39">
        <v>12</v>
      </c>
      <c r="K39">
        <v>26405575.199999999</v>
      </c>
      <c r="L39">
        <v>6</v>
      </c>
      <c r="M39">
        <v>10</v>
      </c>
      <c r="N39">
        <v>1</v>
      </c>
      <c r="O39">
        <v>2</v>
      </c>
      <c r="P39">
        <v>800168.94545454544</v>
      </c>
      <c r="Q39">
        <v>800168.94545454544</v>
      </c>
      <c r="R39">
        <v>16003378.909090908</v>
      </c>
      <c r="S39">
        <v>8</v>
      </c>
      <c r="T39">
        <v>421</v>
      </c>
      <c r="U39">
        <v>204</v>
      </c>
      <c r="V39">
        <v>301</v>
      </c>
      <c r="W39">
        <v>500364</v>
      </c>
      <c r="X39">
        <v>36746304.384000003</v>
      </c>
      <c r="Y39">
        <v>2</v>
      </c>
      <c r="Z39">
        <v>2007</v>
      </c>
      <c r="AA39" t="s">
        <v>1127</v>
      </c>
      <c r="AB39">
        <v>5</v>
      </c>
      <c r="AC39">
        <v>237650176.79999998</v>
      </c>
      <c r="AD39">
        <v>264055752</v>
      </c>
      <c r="AE39">
        <v>453911837.68799996</v>
      </c>
      <c r="AF39">
        <v>156056949.43200001</v>
      </c>
      <c r="AG39">
        <v>7802847.4716000007</v>
      </c>
      <c r="AH39">
        <v>148254101.96040002</v>
      </c>
      <c r="AI39">
        <v>143572393.47744003</v>
      </c>
      <c r="AK39">
        <v>0.10029917313026804</v>
      </c>
    </row>
    <row r="40" spans="1:37" hidden="1" x14ac:dyDescent="0.35">
      <c r="A40">
        <v>39</v>
      </c>
      <c r="B40" t="s">
        <v>34</v>
      </c>
      <c r="C40">
        <v>12860942</v>
      </c>
      <c r="D40">
        <v>510</v>
      </c>
      <c r="E40" t="s">
        <v>148</v>
      </c>
      <c r="F40" t="s">
        <v>403</v>
      </c>
      <c r="G40" t="s">
        <v>662</v>
      </c>
      <c r="H40">
        <v>27</v>
      </c>
      <c r="I40">
        <v>0</v>
      </c>
      <c r="J40">
        <v>24</v>
      </c>
      <c r="K40">
        <v>39941635.200000003</v>
      </c>
      <c r="L40">
        <v>6</v>
      </c>
      <c r="M40">
        <v>11</v>
      </c>
      <c r="N40">
        <v>1</v>
      </c>
      <c r="O40">
        <v>1</v>
      </c>
      <c r="P40">
        <v>1248176.1000000001</v>
      </c>
      <c r="Q40">
        <v>898686.79200000002</v>
      </c>
      <c r="R40">
        <v>149781.13200000001</v>
      </c>
      <c r="S40">
        <v>13</v>
      </c>
      <c r="T40">
        <v>543</v>
      </c>
      <c r="U40">
        <v>207</v>
      </c>
      <c r="V40">
        <v>303</v>
      </c>
      <c r="W40">
        <v>500373</v>
      </c>
      <c r="X40">
        <v>1081779.75</v>
      </c>
      <c r="Y40">
        <v>2</v>
      </c>
      <c r="Z40">
        <v>1995</v>
      </c>
      <c r="AA40" t="s">
        <v>1127</v>
      </c>
      <c r="AB40">
        <v>4</v>
      </c>
      <c r="AC40">
        <v>519241257.60000002</v>
      </c>
      <c r="AD40">
        <v>359474716.80000001</v>
      </c>
      <c r="AE40">
        <v>752899823.51999998</v>
      </c>
      <c r="AF40">
        <v>180935607.45600003</v>
      </c>
      <c r="AG40">
        <v>0</v>
      </c>
      <c r="AH40">
        <v>180935607.45600003</v>
      </c>
      <c r="AI40">
        <v>117608144.84640002</v>
      </c>
      <c r="AK40">
        <v>0.20657620505015717</v>
      </c>
    </row>
    <row r="41" spans="1:37" hidden="1" x14ac:dyDescent="0.35">
      <c r="A41">
        <v>40</v>
      </c>
      <c r="B41" t="s">
        <v>34</v>
      </c>
      <c r="C41">
        <v>62258904</v>
      </c>
      <c r="D41">
        <v>510</v>
      </c>
      <c r="E41" t="s">
        <v>39</v>
      </c>
      <c r="F41" t="s">
        <v>85</v>
      </c>
      <c r="G41" t="s">
        <v>663</v>
      </c>
      <c r="H41">
        <v>26</v>
      </c>
      <c r="I41">
        <v>0</v>
      </c>
      <c r="J41">
        <v>18</v>
      </c>
      <c r="K41">
        <v>1833525</v>
      </c>
      <c r="L41">
        <v>2</v>
      </c>
      <c r="M41">
        <v>12</v>
      </c>
      <c r="N41">
        <v>1</v>
      </c>
      <c r="O41">
        <v>7</v>
      </c>
      <c r="P41">
        <v>37418.877551020407</v>
      </c>
      <c r="Q41">
        <v>19457.81632653061</v>
      </c>
      <c r="R41">
        <v>454015.71428571426</v>
      </c>
      <c r="S41">
        <v>9</v>
      </c>
      <c r="T41">
        <v>724</v>
      </c>
      <c r="U41">
        <v>209</v>
      </c>
      <c r="V41">
        <v>300</v>
      </c>
      <c r="W41">
        <v>500347</v>
      </c>
      <c r="X41">
        <v>18467766.211999997</v>
      </c>
      <c r="Y41">
        <v>1</v>
      </c>
      <c r="Z41">
        <v>2001</v>
      </c>
      <c r="AA41" t="s">
        <v>1127</v>
      </c>
      <c r="AB41">
        <v>8</v>
      </c>
      <c r="AC41">
        <v>22002300</v>
      </c>
      <c r="AD41">
        <v>40337550</v>
      </c>
      <c r="AE41">
        <v>37843956</v>
      </c>
      <c r="AF41">
        <v>7957498.5</v>
      </c>
      <c r="AG41">
        <v>3262574.3849999998</v>
      </c>
      <c r="AH41">
        <v>4694924.1150000002</v>
      </c>
      <c r="AI41">
        <v>2387249.5499999998</v>
      </c>
      <c r="AK41">
        <v>0.12265642079245265</v>
      </c>
    </row>
    <row r="42" spans="1:37" hidden="1" x14ac:dyDescent="0.35">
      <c r="A42">
        <v>41</v>
      </c>
      <c r="B42" t="s">
        <v>34</v>
      </c>
      <c r="C42">
        <v>51196073</v>
      </c>
      <c r="D42">
        <v>510</v>
      </c>
      <c r="E42" t="s">
        <v>211</v>
      </c>
      <c r="F42" t="s">
        <v>55</v>
      </c>
      <c r="G42" t="s">
        <v>664</v>
      </c>
      <c r="H42">
        <v>62</v>
      </c>
      <c r="I42">
        <v>1</v>
      </c>
      <c r="J42">
        <v>14</v>
      </c>
      <c r="K42">
        <v>18844659.399999999</v>
      </c>
      <c r="L42">
        <v>3</v>
      </c>
      <c r="M42">
        <v>12</v>
      </c>
      <c r="N42">
        <v>1</v>
      </c>
      <c r="O42">
        <v>7</v>
      </c>
      <c r="P42">
        <v>538418.84</v>
      </c>
      <c r="Q42">
        <v>409198.31839999999</v>
      </c>
      <c r="R42">
        <v>10843755.4376</v>
      </c>
      <c r="S42">
        <v>6</v>
      </c>
      <c r="T42">
        <v>757</v>
      </c>
      <c r="U42">
        <v>201</v>
      </c>
      <c r="V42">
        <v>300</v>
      </c>
      <c r="W42">
        <v>500327</v>
      </c>
      <c r="X42">
        <v>30815250.335999999</v>
      </c>
      <c r="Y42">
        <v>5</v>
      </c>
      <c r="Z42">
        <v>2005</v>
      </c>
      <c r="AA42" t="s">
        <v>1127</v>
      </c>
      <c r="AB42">
        <v>6</v>
      </c>
      <c r="AC42">
        <v>282669891</v>
      </c>
      <c r="AD42">
        <v>131912615.79999998</v>
      </c>
      <c r="AE42">
        <v>565339782</v>
      </c>
      <c r="AF42">
        <v>107037665.39199999</v>
      </c>
      <c r="AG42">
        <v>34252052.925439999</v>
      </c>
      <c r="AH42">
        <v>72785612.466559991</v>
      </c>
      <c r="AI42">
        <v>75996742.428319991</v>
      </c>
      <c r="AK42">
        <v>0.51246996370479114</v>
      </c>
    </row>
    <row r="43" spans="1:37" x14ac:dyDescent="0.35">
      <c r="A43">
        <v>42</v>
      </c>
      <c r="B43" t="s">
        <v>34</v>
      </c>
      <c r="C43">
        <v>56881545</v>
      </c>
      <c r="D43">
        <v>510</v>
      </c>
      <c r="E43" t="s">
        <v>225</v>
      </c>
      <c r="F43" t="s">
        <v>239</v>
      </c>
      <c r="G43" t="s">
        <v>665</v>
      </c>
      <c r="H43">
        <v>40</v>
      </c>
      <c r="I43">
        <v>0</v>
      </c>
      <c r="J43">
        <v>18</v>
      </c>
      <c r="K43">
        <v>128396876.40000001</v>
      </c>
      <c r="L43">
        <v>5</v>
      </c>
      <c r="M43">
        <v>4</v>
      </c>
      <c r="N43">
        <v>0</v>
      </c>
      <c r="O43">
        <v>1</v>
      </c>
      <c r="P43">
        <v>3470185.8486486487</v>
      </c>
      <c r="Q43">
        <v>1526881.7734054052</v>
      </c>
      <c r="R43">
        <v>12469534.48281081</v>
      </c>
      <c r="S43">
        <v>7</v>
      </c>
      <c r="T43">
        <v>796</v>
      </c>
      <c r="U43">
        <v>208</v>
      </c>
      <c r="V43">
        <v>301</v>
      </c>
      <c r="W43">
        <v>500336</v>
      </c>
      <c r="X43">
        <v>8888175.870000001</v>
      </c>
      <c r="Y43">
        <v>8</v>
      </c>
      <c r="Z43">
        <v>2001</v>
      </c>
      <c r="AA43" t="s">
        <v>1127</v>
      </c>
      <c r="AB43">
        <v>10</v>
      </c>
      <c r="AC43">
        <v>2311143775.2000003</v>
      </c>
      <c r="AD43">
        <v>2696334404.4000001</v>
      </c>
      <c r="AE43">
        <v>3235601285.2800007</v>
      </c>
      <c r="AF43">
        <v>200299127.18400002</v>
      </c>
      <c r="AG43">
        <v>70104694.514400005</v>
      </c>
      <c r="AH43">
        <v>130194432.66960001</v>
      </c>
      <c r="AI43">
        <v>48071790.524160005</v>
      </c>
      <c r="AK43">
        <v>0.43192047732760974</v>
      </c>
    </row>
    <row r="44" spans="1:37" hidden="1" x14ac:dyDescent="0.35">
      <c r="A44">
        <v>43</v>
      </c>
      <c r="B44" t="s">
        <v>34</v>
      </c>
      <c r="C44">
        <v>73918356</v>
      </c>
      <c r="D44">
        <v>510</v>
      </c>
      <c r="E44" t="s">
        <v>74</v>
      </c>
      <c r="F44" t="s">
        <v>109</v>
      </c>
      <c r="G44" t="s">
        <v>666</v>
      </c>
      <c r="H44">
        <v>82</v>
      </c>
      <c r="I44">
        <v>1</v>
      </c>
      <c r="J44">
        <v>15</v>
      </c>
      <c r="K44">
        <v>63486970.5</v>
      </c>
      <c r="L44">
        <v>5</v>
      </c>
      <c r="M44">
        <v>8</v>
      </c>
      <c r="N44">
        <v>1</v>
      </c>
      <c r="O44">
        <v>3</v>
      </c>
      <c r="P44">
        <v>2116232.35</v>
      </c>
      <c r="Q44">
        <v>1798797.4975000001</v>
      </c>
      <c r="R44">
        <v>40772743.276666671</v>
      </c>
      <c r="S44">
        <v>2</v>
      </c>
      <c r="T44">
        <v>504</v>
      </c>
      <c r="U44">
        <v>209</v>
      </c>
      <c r="V44">
        <v>303</v>
      </c>
      <c r="W44">
        <v>500398</v>
      </c>
      <c r="X44">
        <v>39271153.284999996</v>
      </c>
      <c r="Y44">
        <v>1</v>
      </c>
      <c r="Z44">
        <v>2004</v>
      </c>
      <c r="AA44" t="s">
        <v>1127</v>
      </c>
      <c r="AB44">
        <v>10</v>
      </c>
      <c r="AC44">
        <v>380921823</v>
      </c>
      <c r="AD44">
        <v>888817587</v>
      </c>
      <c r="AE44">
        <v>681850063.17000008</v>
      </c>
      <c r="AF44">
        <v>335211204.24000001</v>
      </c>
      <c r="AG44">
        <v>33521120.424000002</v>
      </c>
      <c r="AH44">
        <v>301690083.81599998</v>
      </c>
      <c r="AI44">
        <v>20112672.2544</v>
      </c>
      <c r="AK44">
        <v>0.95086001271915255</v>
      </c>
    </row>
    <row r="45" spans="1:37" hidden="1" x14ac:dyDescent="0.35">
      <c r="A45">
        <v>44</v>
      </c>
      <c r="B45" t="s">
        <v>34</v>
      </c>
      <c r="C45">
        <v>74438837</v>
      </c>
      <c r="D45">
        <v>510</v>
      </c>
      <c r="E45" t="s">
        <v>236</v>
      </c>
      <c r="F45" t="s">
        <v>68</v>
      </c>
      <c r="G45" t="s">
        <v>667</v>
      </c>
      <c r="H45">
        <v>58</v>
      </c>
      <c r="I45">
        <v>1</v>
      </c>
      <c r="J45">
        <v>7</v>
      </c>
      <c r="K45">
        <v>55311483.5</v>
      </c>
      <c r="L45">
        <v>2</v>
      </c>
      <c r="M45">
        <v>2</v>
      </c>
      <c r="N45">
        <v>1</v>
      </c>
      <c r="O45">
        <v>7</v>
      </c>
      <c r="P45">
        <v>1257079.1704545454</v>
      </c>
      <c r="Q45">
        <v>691393.54374999995</v>
      </c>
      <c r="R45">
        <v>7029167.6947916662</v>
      </c>
      <c r="S45">
        <v>8</v>
      </c>
      <c r="T45">
        <v>389</v>
      </c>
      <c r="U45">
        <v>215</v>
      </c>
      <c r="V45">
        <v>302</v>
      </c>
      <c r="W45">
        <v>500393</v>
      </c>
      <c r="X45">
        <v>29429499.959999997</v>
      </c>
      <c r="Y45">
        <v>4</v>
      </c>
      <c r="Z45">
        <v>2012</v>
      </c>
      <c r="AA45" t="s">
        <v>1131</v>
      </c>
      <c r="AB45">
        <v>9</v>
      </c>
      <c r="AC45">
        <v>884983736</v>
      </c>
      <c r="AD45">
        <v>774360769</v>
      </c>
      <c r="AE45">
        <v>1070830320.5599999</v>
      </c>
      <c r="AF45">
        <v>314722341.11500001</v>
      </c>
      <c r="AG45">
        <v>125888936.44600001</v>
      </c>
      <c r="AH45">
        <v>188833404.669</v>
      </c>
      <c r="AI45">
        <v>305280670.88155001</v>
      </c>
      <c r="AK45">
        <v>0.39915327083680996</v>
      </c>
    </row>
    <row r="46" spans="1:37" hidden="1" x14ac:dyDescent="0.35">
      <c r="A46">
        <v>45</v>
      </c>
      <c r="B46" t="s">
        <v>34</v>
      </c>
      <c r="C46">
        <v>26950635</v>
      </c>
      <c r="D46">
        <v>510</v>
      </c>
      <c r="E46" t="s">
        <v>238</v>
      </c>
      <c r="F46" t="s">
        <v>356</v>
      </c>
      <c r="G46" t="s">
        <v>668</v>
      </c>
      <c r="H46">
        <v>21</v>
      </c>
      <c r="I46">
        <v>0</v>
      </c>
      <c r="J46">
        <v>5</v>
      </c>
      <c r="K46">
        <v>35035119</v>
      </c>
      <c r="L46">
        <v>5</v>
      </c>
      <c r="M46">
        <v>9</v>
      </c>
      <c r="N46">
        <v>1</v>
      </c>
      <c r="O46">
        <v>7</v>
      </c>
      <c r="P46">
        <v>761633.02173913049</v>
      </c>
      <c r="Q46">
        <v>655004.39869565214</v>
      </c>
      <c r="R46">
        <v>10043400.779999999</v>
      </c>
      <c r="S46">
        <v>2</v>
      </c>
      <c r="T46">
        <v>436</v>
      </c>
      <c r="U46">
        <v>204</v>
      </c>
      <c r="V46">
        <v>302</v>
      </c>
      <c r="W46">
        <v>500388</v>
      </c>
      <c r="X46">
        <v>25314070.964000002</v>
      </c>
      <c r="Y46">
        <v>3</v>
      </c>
      <c r="Z46">
        <v>2014</v>
      </c>
      <c r="AA46" t="s">
        <v>1127</v>
      </c>
      <c r="AB46">
        <v>8</v>
      </c>
      <c r="AC46">
        <v>665667261</v>
      </c>
      <c r="AD46">
        <v>770772618</v>
      </c>
      <c r="AE46">
        <v>732233987.10000002</v>
      </c>
      <c r="AF46">
        <v>55355488.020000003</v>
      </c>
      <c r="AG46">
        <v>4428439.0416000001</v>
      </c>
      <c r="AH46">
        <v>50927048.978400007</v>
      </c>
      <c r="AI46">
        <v>6089103.6822000006</v>
      </c>
      <c r="AK46">
        <v>0.62090818470222398</v>
      </c>
    </row>
    <row r="47" spans="1:37" x14ac:dyDescent="0.35">
      <c r="A47">
        <v>46</v>
      </c>
      <c r="B47" t="s">
        <v>34</v>
      </c>
      <c r="C47">
        <v>17636302</v>
      </c>
      <c r="D47">
        <v>510</v>
      </c>
      <c r="E47" t="s">
        <v>344</v>
      </c>
      <c r="F47" t="s">
        <v>132</v>
      </c>
      <c r="G47" t="s">
        <v>669</v>
      </c>
      <c r="H47">
        <v>27</v>
      </c>
      <c r="I47">
        <v>1</v>
      </c>
      <c r="J47">
        <v>13</v>
      </c>
      <c r="K47">
        <v>90407396.299999997</v>
      </c>
      <c r="L47">
        <v>2</v>
      </c>
      <c r="M47">
        <v>5</v>
      </c>
      <c r="N47">
        <v>0</v>
      </c>
      <c r="O47">
        <v>1</v>
      </c>
      <c r="P47">
        <v>1965378.1804347825</v>
      </c>
      <c r="Q47">
        <v>1788494.1441956521</v>
      </c>
      <c r="R47">
        <v>46202765.391721018</v>
      </c>
      <c r="S47">
        <v>9</v>
      </c>
      <c r="T47">
        <v>439</v>
      </c>
      <c r="U47">
        <v>208</v>
      </c>
      <c r="V47">
        <v>301</v>
      </c>
      <c r="W47">
        <v>500340</v>
      </c>
      <c r="X47">
        <v>8867300.148</v>
      </c>
      <c r="Y47">
        <v>5</v>
      </c>
      <c r="Z47">
        <v>2006</v>
      </c>
      <c r="AA47" t="s">
        <v>1127</v>
      </c>
      <c r="AB47">
        <v>6</v>
      </c>
      <c r="AC47">
        <v>1175296151.8999999</v>
      </c>
      <c r="AD47">
        <v>1808147926</v>
      </c>
      <c r="AE47">
        <v>1692426458.7359998</v>
      </c>
      <c r="AF47">
        <v>196184049.97099999</v>
      </c>
      <c r="AG47">
        <v>45122331.493330002</v>
      </c>
      <c r="AH47">
        <v>151061718.47766998</v>
      </c>
      <c r="AI47">
        <v>133405153.98028</v>
      </c>
      <c r="AK47">
        <v>0.16184276839685718</v>
      </c>
    </row>
    <row r="48" spans="1:37" hidden="1" x14ac:dyDescent="0.35">
      <c r="A48">
        <v>47</v>
      </c>
      <c r="B48" t="s">
        <v>34</v>
      </c>
      <c r="C48">
        <v>14205448</v>
      </c>
      <c r="D48">
        <v>510</v>
      </c>
      <c r="E48" t="s">
        <v>370</v>
      </c>
      <c r="F48" t="s">
        <v>149</v>
      </c>
      <c r="G48" t="s">
        <v>670</v>
      </c>
      <c r="H48">
        <v>35</v>
      </c>
      <c r="I48">
        <v>1</v>
      </c>
      <c r="J48">
        <v>21</v>
      </c>
      <c r="K48">
        <v>24631389.300000001</v>
      </c>
      <c r="L48">
        <v>1</v>
      </c>
      <c r="M48">
        <v>7</v>
      </c>
      <c r="N48">
        <v>0</v>
      </c>
      <c r="O48">
        <v>3</v>
      </c>
      <c r="P48">
        <v>473680.56346153846</v>
      </c>
      <c r="Q48">
        <v>449996.53528846154</v>
      </c>
      <c r="R48">
        <v>3674971.7048557694</v>
      </c>
      <c r="S48">
        <v>4</v>
      </c>
      <c r="T48">
        <v>566</v>
      </c>
      <c r="U48">
        <v>206</v>
      </c>
      <c r="V48">
        <v>303</v>
      </c>
      <c r="W48">
        <v>500399</v>
      </c>
      <c r="X48">
        <v>17828509.68</v>
      </c>
      <c r="Y48">
        <v>2</v>
      </c>
      <c r="Z48">
        <v>1998</v>
      </c>
      <c r="AA48" t="s">
        <v>1127</v>
      </c>
      <c r="AB48">
        <v>7</v>
      </c>
      <c r="AC48">
        <v>344839450.19999999</v>
      </c>
      <c r="AD48">
        <v>566521953.89999998</v>
      </c>
      <c r="AE48">
        <v>589675459.84200001</v>
      </c>
      <c r="AF48">
        <v>12562008.543000001</v>
      </c>
      <c r="AG48">
        <v>2763641.8794600004</v>
      </c>
      <c r="AH48">
        <v>9798366.663540002</v>
      </c>
      <c r="AI48">
        <v>1256200.8543000002</v>
      </c>
      <c r="AK48">
        <v>0.45850677734517953</v>
      </c>
    </row>
    <row r="49" spans="1:37" hidden="1" x14ac:dyDescent="0.35">
      <c r="A49">
        <v>48</v>
      </c>
      <c r="B49" t="s">
        <v>34</v>
      </c>
      <c r="C49">
        <v>21757840</v>
      </c>
      <c r="D49">
        <v>510</v>
      </c>
      <c r="E49" t="s">
        <v>379</v>
      </c>
      <c r="F49" t="s">
        <v>434</v>
      </c>
      <c r="G49" t="s">
        <v>671</v>
      </c>
      <c r="H49">
        <v>30</v>
      </c>
      <c r="I49">
        <v>0</v>
      </c>
      <c r="J49">
        <v>4</v>
      </c>
      <c r="K49">
        <v>29714182.800000001</v>
      </c>
      <c r="L49">
        <v>3</v>
      </c>
      <c r="M49">
        <v>12</v>
      </c>
      <c r="N49">
        <v>1</v>
      </c>
      <c r="O49">
        <v>3</v>
      </c>
      <c r="P49">
        <v>582631.03529411764</v>
      </c>
      <c r="Q49">
        <v>203920.86235294119</v>
      </c>
      <c r="R49">
        <v>4826127.075686275</v>
      </c>
      <c r="S49">
        <v>14</v>
      </c>
      <c r="T49">
        <v>692</v>
      </c>
      <c r="U49">
        <v>202</v>
      </c>
      <c r="V49">
        <v>301</v>
      </c>
      <c r="W49">
        <v>500382</v>
      </c>
      <c r="X49">
        <v>29596289.056000002</v>
      </c>
      <c r="Y49">
        <v>3</v>
      </c>
      <c r="Z49">
        <v>2015</v>
      </c>
      <c r="AA49" t="s">
        <v>1127</v>
      </c>
      <c r="AB49">
        <v>1</v>
      </c>
      <c r="AC49">
        <v>207999279.59999999</v>
      </c>
      <c r="AD49">
        <v>415998559.19999999</v>
      </c>
      <c r="AE49">
        <v>322398883.38</v>
      </c>
      <c r="AF49">
        <v>141736651.956</v>
      </c>
      <c r="AG49">
        <v>21260497.793400001</v>
      </c>
      <c r="AH49">
        <v>120476154.1626</v>
      </c>
      <c r="AI49">
        <v>58112027.301959999</v>
      </c>
      <c r="AK49">
        <v>0.65451594880638475</v>
      </c>
    </row>
    <row r="50" spans="1:37" hidden="1" x14ac:dyDescent="0.35">
      <c r="A50">
        <v>49</v>
      </c>
      <c r="B50" t="s">
        <v>34</v>
      </c>
      <c r="C50">
        <v>49748143</v>
      </c>
      <c r="D50">
        <v>510</v>
      </c>
      <c r="E50" t="s">
        <v>390</v>
      </c>
      <c r="F50" t="s">
        <v>435</v>
      </c>
      <c r="G50" t="s">
        <v>672</v>
      </c>
      <c r="H50">
        <v>57</v>
      </c>
      <c r="I50">
        <v>1</v>
      </c>
      <c r="J50">
        <v>8</v>
      </c>
      <c r="K50">
        <v>38942485.600000001</v>
      </c>
      <c r="L50">
        <v>6</v>
      </c>
      <c r="M50">
        <v>5</v>
      </c>
      <c r="N50">
        <v>1</v>
      </c>
      <c r="O50">
        <v>3</v>
      </c>
      <c r="P50">
        <v>927202.03809523815</v>
      </c>
      <c r="Q50">
        <v>908657.99733333336</v>
      </c>
      <c r="R50">
        <v>7875035.9768888876</v>
      </c>
      <c r="S50">
        <v>1</v>
      </c>
      <c r="T50">
        <v>494</v>
      </c>
      <c r="U50">
        <v>214</v>
      </c>
      <c r="V50">
        <v>300</v>
      </c>
      <c r="W50">
        <v>500354</v>
      </c>
      <c r="X50">
        <v>23905698.642000001</v>
      </c>
      <c r="Y50">
        <v>3</v>
      </c>
      <c r="Z50">
        <v>2011</v>
      </c>
      <c r="AA50" t="s">
        <v>1129</v>
      </c>
      <c r="AB50">
        <v>1</v>
      </c>
      <c r="AC50">
        <v>895677168.80000007</v>
      </c>
      <c r="AD50">
        <v>272597399.19999999</v>
      </c>
      <c r="AE50">
        <v>1343515753.2</v>
      </c>
      <c r="AF50">
        <v>75548422.063999996</v>
      </c>
      <c r="AG50">
        <v>28708400.384319998</v>
      </c>
      <c r="AH50">
        <v>46840021.679679997</v>
      </c>
      <c r="AI50">
        <v>27952916.163679998</v>
      </c>
      <c r="AK50">
        <v>0.12276669484559322</v>
      </c>
    </row>
    <row r="51" spans="1:37" hidden="1" x14ac:dyDescent="0.35">
      <c r="A51">
        <v>50</v>
      </c>
      <c r="B51" t="s">
        <v>34</v>
      </c>
      <c r="C51">
        <v>62891788</v>
      </c>
      <c r="D51">
        <v>510</v>
      </c>
      <c r="E51" t="s">
        <v>395</v>
      </c>
      <c r="F51" t="s">
        <v>153</v>
      </c>
      <c r="G51" t="s">
        <v>673</v>
      </c>
      <c r="H51">
        <v>94</v>
      </c>
      <c r="I51">
        <v>1</v>
      </c>
      <c r="J51">
        <v>14</v>
      </c>
      <c r="K51">
        <v>29513208.199999999</v>
      </c>
      <c r="L51">
        <v>2</v>
      </c>
      <c r="M51">
        <v>4</v>
      </c>
      <c r="N51">
        <v>0</v>
      </c>
      <c r="O51">
        <v>1</v>
      </c>
      <c r="P51">
        <v>602310.37142857141</v>
      </c>
      <c r="Q51">
        <v>566171.74914285715</v>
      </c>
      <c r="R51">
        <v>4151926.1603809525</v>
      </c>
      <c r="S51">
        <v>6</v>
      </c>
      <c r="T51">
        <v>501</v>
      </c>
      <c r="U51">
        <v>201</v>
      </c>
      <c r="V51">
        <v>301</v>
      </c>
      <c r="W51">
        <v>500320</v>
      </c>
      <c r="X51">
        <v>1375403.19</v>
      </c>
      <c r="Y51">
        <v>6</v>
      </c>
      <c r="Z51">
        <v>2005</v>
      </c>
      <c r="AA51" t="s">
        <v>1127</v>
      </c>
      <c r="AB51">
        <v>6</v>
      </c>
      <c r="AC51">
        <v>649290580.39999998</v>
      </c>
      <c r="AD51">
        <v>236105665.59999999</v>
      </c>
      <c r="AE51">
        <v>967442964.796</v>
      </c>
      <c r="AF51">
        <v>33349925.265999995</v>
      </c>
      <c r="AG51">
        <v>15340965.622359999</v>
      </c>
      <c r="AH51">
        <v>18008959.643639997</v>
      </c>
      <c r="AI51">
        <v>27680437.970779996</v>
      </c>
      <c r="AK51">
        <v>0.13360499761912337</v>
      </c>
    </row>
    <row r="52" spans="1:37" hidden="1" x14ac:dyDescent="0.35">
      <c r="A52">
        <v>51</v>
      </c>
      <c r="B52" t="s">
        <v>34</v>
      </c>
      <c r="C52">
        <v>43982267</v>
      </c>
      <c r="D52">
        <v>510</v>
      </c>
      <c r="E52" t="s">
        <v>404</v>
      </c>
      <c r="F52" t="s">
        <v>65</v>
      </c>
      <c r="G52" t="s">
        <v>674</v>
      </c>
      <c r="H52">
        <v>47</v>
      </c>
      <c r="I52">
        <v>0</v>
      </c>
      <c r="J52">
        <v>1</v>
      </c>
      <c r="K52">
        <v>2696869</v>
      </c>
      <c r="L52">
        <v>2</v>
      </c>
      <c r="M52">
        <v>7</v>
      </c>
      <c r="N52">
        <v>0</v>
      </c>
      <c r="O52">
        <v>1</v>
      </c>
      <c r="P52">
        <v>53937.38</v>
      </c>
      <c r="Q52">
        <v>53398.006200000003</v>
      </c>
      <c r="R52">
        <v>738672.41909999994</v>
      </c>
      <c r="S52">
        <v>3</v>
      </c>
      <c r="T52">
        <v>336</v>
      </c>
      <c r="U52">
        <v>201</v>
      </c>
      <c r="V52">
        <v>301</v>
      </c>
      <c r="W52">
        <v>500392</v>
      </c>
      <c r="X52">
        <v>2081778.6240000001</v>
      </c>
      <c r="Y52">
        <v>2</v>
      </c>
      <c r="Z52">
        <v>2018</v>
      </c>
      <c r="AA52" t="s">
        <v>1127</v>
      </c>
      <c r="AB52">
        <v>4</v>
      </c>
      <c r="AC52">
        <v>59331118</v>
      </c>
      <c r="AD52">
        <v>29665559</v>
      </c>
      <c r="AE52">
        <v>61704362.719999999</v>
      </c>
      <c r="AF52">
        <v>11353818.49</v>
      </c>
      <c r="AG52">
        <v>1135381.8490000002</v>
      </c>
      <c r="AH52">
        <v>10218436.641000001</v>
      </c>
      <c r="AI52">
        <v>8288287.4977000002</v>
      </c>
      <c r="AK52">
        <v>0.98808238966858686</v>
      </c>
    </row>
    <row r="53" spans="1:37" hidden="1" x14ac:dyDescent="0.35">
      <c r="A53">
        <v>52</v>
      </c>
      <c r="B53" t="s">
        <v>34</v>
      </c>
      <c r="C53">
        <v>95361954</v>
      </c>
      <c r="D53">
        <v>510</v>
      </c>
      <c r="E53" t="s">
        <v>152</v>
      </c>
      <c r="F53" t="s">
        <v>74</v>
      </c>
      <c r="G53" t="s">
        <v>675</v>
      </c>
      <c r="H53">
        <v>32</v>
      </c>
      <c r="I53">
        <v>0</v>
      </c>
      <c r="J53">
        <v>3</v>
      </c>
      <c r="K53">
        <v>2891359.2</v>
      </c>
      <c r="L53">
        <v>3</v>
      </c>
      <c r="M53">
        <v>12</v>
      </c>
      <c r="N53">
        <v>0</v>
      </c>
      <c r="O53">
        <v>1</v>
      </c>
      <c r="P53">
        <v>49851.020689655175</v>
      </c>
      <c r="Q53">
        <v>46361.449241379312</v>
      </c>
      <c r="R53">
        <v>509975.94165517238</v>
      </c>
      <c r="S53">
        <v>13</v>
      </c>
      <c r="T53">
        <v>546</v>
      </c>
      <c r="U53">
        <v>209</v>
      </c>
      <c r="V53">
        <v>300</v>
      </c>
      <c r="W53">
        <v>500303</v>
      </c>
      <c r="X53">
        <v>69682304.160000011</v>
      </c>
      <c r="Y53">
        <v>2</v>
      </c>
      <c r="Z53">
        <v>2016</v>
      </c>
      <c r="AA53" t="s">
        <v>1127</v>
      </c>
      <c r="AB53">
        <v>6</v>
      </c>
      <c r="AC53">
        <v>72283980</v>
      </c>
      <c r="AD53">
        <v>20239514.400000002</v>
      </c>
      <c r="AE53">
        <v>76621018.799999997</v>
      </c>
      <c r="AF53">
        <v>7286225.1840000004</v>
      </c>
      <c r="AG53">
        <v>2113005.3033599998</v>
      </c>
      <c r="AH53">
        <v>5173219.8806400001</v>
      </c>
      <c r="AI53">
        <v>3205939.0809600004</v>
      </c>
      <c r="AK53">
        <v>0.17166601585713726</v>
      </c>
    </row>
    <row r="54" spans="1:37" hidden="1" x14ac:dyDescent="0.35">
      <c r="A54">
        <v>53</v>
      </c>
      <c r="B54" t="s">
        <v>34</v>
      </c>
      <c r="C54">
        <v>20197556</v>
      </c>
      <c r="D54">
        <v>510</v>
      </c>
      <c r="E54" t="s">
        <v>44</v>
      </c>
      <c r="F54" t="s">
        <v>121</v>
      </c>
      <c r="G54" t="s">
        <v>676</v>
      </c>
      <c r="H54">
        <v>75</v>
      </c>
      <c r="I54">
        <v>0</v>
      </c>
      <c r="J54">
        <v>16</v>
      </c>
      <c r="K54">
        <v>86027536</v>
      </c>
      <c r="L54">
        <v>1</v>
      </c>
      <c r="M54">
        <v>5</v>
      </c>
      <c r="N54">
        <v>0</v>
      </c>
      <c r="O54">
        <v>2</v>
      </c>
      <c r="P54">
        <v>1686814.4313725489</v>
      </c>
      <c r="Q54">
        <v>1535001.1325490195</v>
      </c>
      <c r="R54">
        <v>3837502.8313725488</v>
      </c>
      <c r="S54">
        <v>4</v>
      </c>
      <c r="T54">
        <v>469</v>
      </c>
      <c r="U54">
        <v>213</v>
      </c>
      <c r="V54">
        <v>300</v>
      </c>
      <c r="W54">
        <v>500388</v>
      </c>
      <c r="X54">
        <v>4490112.5</v>
      </c>
      <c r="Y54">
        <v>7</v>
      </c>
      <c r="Z54">
        <v>2003</v>
      </c>
      <c r="AA54" t="s">
        <v>1127</v>
      </c>
      <c r="AB54">
        <v>6</v>
      </c>
      <c r="AC54">
        <v>688220288</v>
      </c>
      <c r="AD54">
        <v>1806578256</v>
      </c>
      <c r="AE54">
        <v>1190621098.24</v>
      </c>
      <c r="AF54">
        <v>259803158.72</v>
      </c>
      <c r="AG54">
        <v>59754726.505600005</v>
      </c>
      <c r="AH54">
        <v>200048432.21439999</v>
      </c>
      <c r="AI54">
        <v>148087800.47039998</v>
      </c>
      <c r="AK54">
        <v>0.53796818123469503</v>
      </c>
    </row>
    <row r="55" spans="1:37" hidden="1" x14ac:dyDescent="0.35">
      <c r="A55">
        <v>54</v>
      </c>
      <c r="B55" t="s">
        <v>34</v>
      </c>
      <c r="C55">
        <v>63564812</v>
      </c>
      <c r="D55">
        <v>510</v>
      </c>
      <c r="E55" t="s">
        <v>183</v>
      </c>
      <c r="F55" t="s">
        <v>436</v>
      </c>
      <c r="G55" t="s">
        <v>677</v>
      </c>
      <c r="H55">
        <v>22</v>
      </c>
      <c r="I55">
        <v>1</v>
      </c>
      <c r="J55">
        <v>5</v>
      </c>
      <c r="K55">
        <v>8980225</v>
      </c>
      <c r="L55" t="e">
        <v>#N/A</v>
      </c>
      <c r="M55">
        <v>4</v>
      </c>
      <c r="N55">
        <v>1</v>
      </c>
      <c r="O55">
        <v>6</v>
      </c>
      <c r="P55">
        <v>213814.88095238095</v>
      </c>
      <c r="Q55">
        <v>89802.25</v>
      </c>
      <c r="R55">
        <v>2783869.75</v>
      </c>
      <c r="S55">
        <v>13</v>
      </c>
      <c r="T55">
        <v>362</v>
      </c>
      <c r="U55">
        <v>203</v>
      </c>
      <c r="V55">
        <v>303</v>
      </c>
      <c r="W55">
        <v>500354</v>
      </c>
      <c r="X55">
        <v>14818643.175999999</v>
      </c>
      <c r="Y55">
        <v>6</v>
      </c>
      <c r="Z55">
        <v>2014</v>
      </c>
      <c r="AA55" t="s">
        <v>1127</v>
      </c>
      <c r="AB55">
        <v>4</v>
      </c>
      <c r="AC55">
        <v>224505625</v>
      </c>
      <c r="AD55">
        <v>107762700</v>
      </c>
      <c r="AE55">
        <v>334513381.25</v>
      </c>
      <c r="AF55">
        <v>36908724.75</v>
      </c>
      <c r="AG55">
        <v>11072617.424999999</v>
      </c>
      <c r="AH55">
        <v>25836107.325000003</v>
      </c>
      <c r="AI55">
        <v>4429046.97</v>
      </c>
      <c r="AK55">
        <v>0.31674427799326066</v>
      </c>
    </row>
    <row r="56" spans="1:37" hidden="1" x14ac:dyDescent="0.35">
      <c r="A56">
        <v>55</v>
      </c>
      <c r="B56" t="s">
        <v>34</v>
      </c>
      <c r="C56">
        <v>94507597</v>
      </c>
      <c r="D56">
        <v>510</v>
      </c>
      <c r="E56" t="s">
        <v>53</v>
      </c>
      <c r="F56" t="s">
        <v>183</v>
      </c>
      <c r="G56" t="s">
        <v>678</v>
      </c>
      <c r="H56">
        <v>27</v>
      </c>
      <c r="I56">
        <v>1</v>
      </c>
      <c r="J56">
        <v>4</v>
      </c>
      <c r="K56">
        <v>20299511.199999999</v>
      </c>
      <c r="L56">
        <v>4</v>
      </c>
      <c r="M56">
        <v>2</v>
      </c>
      <c r="N56">
        <v>1</v>
      </c>
      <c r="O56">
        <v>1</v>
      </c>
      <c r="P56">
        <v>344059.51186440676</v>
      </c>
      <c r="Q56">
        <v>137623.8047457627</v>
      </c>
      <c r="R56">
        <v>3578218.9233898302</v>
      </c>
      <c r="S56">
        <v>12</v>
      </c>
      <c r="T56">
        <v>742</v>
      </c>
      <c r="U56">
        <v>206</v>
      </c>
      <c r="V56">
        <v>302</v>
      </c>
      <c r="W56">
        <v>500327</v>
      </c>
      <c r="X56">
        <v>2699821.32</v>
      </c>
      <c r="Y56">
        <v>2</v>
      </c>
      <c r="Z56">
        <v>2015</v>
      </c>
      <c r="AA56" t="s">
        <v>1127</v>
      </c>
      <c r="AB56">
        <v>7</v>
      </c>
      <c r="AC56">
        <v>365391201.59999996</v>
      </c>
      <c r="AD56">
        <v>202995112</v>
      </c>
      <c r="AE56">
        <v>526163330.3039999</v>
      </c>
      <c r="AF56">
        <v>24562408.551999997</v>
      </c>
      <c r="AG56">
        <v>4421233.5393599998</v>
      </c>
      <c r="AH56">
        <v>20141175.012639999</v>
      </c>
      <c r="AI56">
        <v>8596842.9931999985</v>
      </c>
      <c r="AK56">
        <v>0.13781223767278894</v>
      </c>
    </row>
    <row r="57" spans="1:37" hidden="1" x14ac:dyDescent="0.35">
      <c r="A57">
        <v>56</v>
      </c>
      <c r="B57" t="s">
        <v>34</v>
      </c>
      <c r="C57">
        <v>99047267</v>
      </c>
      <c r="D57">
        <v>510</v>
      </c>
      <c r="E57" t="s">
        <v>198</v>
      </c>
      <c r="F57" t="s">
        <v>51</v>
      </c>
      <c r="G57" t="s">
        <v>679</v>
      </c>
      <c r="H57">
        <v>35</v>
      </c>
      <c r="I57">
        <v>1</v>
      </c>
      <c r="J57">
        <v>1</v>
      </c>
      <c r="K57">
        <v>3214073</v>
      </c>
      <c r="L57">
        <v>2</v>
      </c>
      <c r="M57">
        <v>7</v>
      </c>
      <c r="N57">
        <v>0</v>
      </c>
      <c r="O57">
        <v>2</v>
      </c>
      <c r="P57">
        <v>54475.813559322036</v>
      </c>
      <c r="Q57">
        <v>42491.134576271186</v>
      </c>
      <c r="R57">
        <v>637367.01864406781</v>
      </c>
      <c r="S57">
        <v>15</v>
      </c>
      <c r="T57">
        <v>469</v>
      </c>
      <c r="U57">
        <v>212</v>
      </c>
      <c r="V57">
        <v>303</v>
      </c>
      <c r="W57">
        <v>500341</v>
      </c>
      <c r="X57">
        <v>58507146.795999996</v>
      </c>
      <c r="Y57">
        <v>6</v>
      </c>
      <c r="Z57">
        <v>2018</v>
      </c>
      <c r="AA57" t="s">
        <v>1130</v>
      </c>
      <c r="AB57">
        <v>9</v>
      </c>
      <c r="AC57">
        <v>77137752</v>
      </c>
      <c r="AD57">
        <v>67495533</v>
      </c>
      <c r="AE57">
        <v>131905555.92</v>
      </c>
      <c r="AF57">
        <v>15266846.75</v>
      </c>
      <c r="AG57">
        <v>7633423.375</v>
      </c>
      <c r="AH57">
        <v>7633423.375</v>
      </c>
      <c r="AI57">
        <v>5190727.8950000005</v>
      </c>
      <c r="AK57">
        <v>0.75007838037060126</v>
      </c>
    </row>
    <row r="58" spans="1:37" x14ac:dyDescent="0.35">
      <c r="A58">
        <v>57</v>
      </c>
      <c r="B58" t="s">
        <v>34</v>
      </c>
      <c r="C58">
        <v>85852966</v>
      </c>
      <c r="D58">
        <v>510</v>
      </c>
      <c r="E58" t="s">
        <v>202</v>
      </c>
      <c r="F58" t="s">
        <v>95</v>
      </c>
      <c r="G58" t="s">
        <v>680</v>
      </c>
      <c r="H58">
        <v>24</v>
      </c>
      <c r="I58">
        <v>0</v>
      </c>
      <c r="J58">
        <v>14</v>
      </c>
      <c r="K58">
        <v>94366365.799999997</v>
      </c>
      <c r="L58">
        <v>6</v>
      </c>
      <c r="M58">
        <v>1</v>
      </c>
      <c r="N58">
        <v>1</v>
      </c>
      <c r="O58">
        <v>2</v>
      </c>
      <c r="P58">
        <v>2483325.4157894738</v>
      </c>
      <c r="Q58">
        <v>1986660.3326315791</v>
      </c>
      <c r="R58">
        <v>39070986.541754387</v>
      </c>
      <c r="S58">
        <v>7</v>
      </c>
      <c r="T58">
        <v>757</v>
      </c>
      <c r="U58">
        <v>208</v>
      </c>
      <c r="V58">
        <v>300</v>
      </c>
      <c r="W58">
        <v>500314</v>
      </c>
      <c r="X58">
        <v>22256653.188000001</v>
      </c>
      <c r="Y58">
        <v>4</v>
      </c>
      <c r="Z58">
        <v>2005</v>
      </c>
      <c r="AA58" t="s">
        <v>1128</v>
      </c>
      <c r="AB58">
        <v>4</v>
      </c>
      <c r="AC58">
        <v>849297292.19999993</v>
      </c>
      <c r="AD58">
        <v>566198194.79999995</v>
      </c>
      <c r="AE58">
        <v>1316410802.9099998</v>
      </c>
      <c r="AF58">
        <v>153817176.25399998</v>
      </c>
      <c r="AG58">
        <v>33839778.775879994</v>
      </c>
      <c r="AH58">
        <v>119977397.47811998</v>
      </c>
      <c r="AI58">
        <v>26148919.963179998</v>
      </c>
      <c r="AK58">
        <v>0.5044685035086286</v>
      </c>
    </row>
    <row r="59" spans="1:37" hidden="1" x14ac:dyDescent="0.35">
      <c r="A59">
        <v>58</v>
      </c>
      <c r="B59" t="s">
        <v>34</v>
      </c>
      <c r="C59">
        <v>80162316</v>
      </c>
      <c r="D59">
        <v>510</v>
      </c>
      <c r="E59" t="s">
        <v>203</v>
      </c>
      <c r="F59" t="s">
        <v>358</v>
      </c>
      <c r="G59" t="s">
        <v>681</v>
      </c>
      <c r="H59">
        <v>39</v>
      </c>
      <c r="I59">
        <v>0</v>
      </c>
      <c r="J59">
        <v>21</v>
      </c>
      <c r="K59">
        <v>101166605.40000001</v>
      </c>
      <c r="L59">
        <v>2</v>
      </c>
      <c r="M59">
        <v>6</v>
      </c>
      <c r="N59">
        <v>1</v>
      </c>
      <c r="O59">
        <v>4</v>
      </c>
      <c r="P59">
        <v>1686110.09</v>
      </c>
      <c r="Q59">
        <v>775610.64139999996</v>
      </c>
      <c r="R59">
        <v>19778071.355700001</v>
      </c>
      <c r="S59">
        <v>6</v>
      </c>
      <c r="T59">
        <v>371</v>
      </c>
      <c r="U59">
        <v>203</v>
      </c>
      <c r="V59">
        <v>301</v>
      </c>
      <c r="W59">
        <v>500362</v>
      </c>
      <c r="X59">
        <v>40933183.359999999</v>
      </c>
      <c r="Y59">
        <v>7</v>
      </c>
      <c r="Z59">
        <v>1998</v>
      </c>
      <c r="AA59" t="s">
        <v>1127</v>
      </c>
      <c r="AB59">
        <v>6</v>
      </c>
      <c r="AC59">
        <v>910499448.60000002</v>
      </c>
      <c r="AD59">
        <v>1011666054</v>
      </c>
      <c r="AE59">
        <v>1584269040.5640001</v>
      </c>
      <c r="AF59">
        <v>570579654.45599997</v>
      </c>
      <c r="AG59">
        <v>62763761.990159996</v>
      </c>
      <c r="AH59">
        <v>507815892.46583998</v>
      </c>
      <c r="AI59">
        <v>62763761.990159996</v>
      </c>
      <c r="AK59">
        <v>1.1675235799855521E-2</v>
      </c>
    </row>
    <row r="60" spans="1:37" hidden="1" x14ac:dyDescent="0.35">
      <c r="A60">
        <v>59</v>
      </c>
      <c r="B60" t="s">
        <v>34</v>
      </c>
      <c r="C60">
        <v>20711967</v>
      </c>
      <c r="D60">
        <v>510</v>
      </c>
      <c r="E60" t="s">
        <v>206</v>
      </c>
      <c r="F60" t="s">
        <v>63</v>
      </c>
      <c r="G60" t="s">
        <v>682</v>
      </c>
      <c r="H60">
        <v>56</v>
      </c>
      <c r="I60">
        <v>1</v>
      </c>
      <c r="J60">
        <v>20</v>
      </c>
      <c r="K60">
        <v>127916198</v>
      </c>
      <c r="L60">
        <v>6</v>
      </c>
      <c r="M60">
        <v>8</v>
      </c>
      <c r="N60">
        <v>1</v>
      </c>
      <c r="O60">
        <v>4</v>
      </c>
      <c r="P60">
        <v>2168071.1525423727</v>
      </c>
      <c r="Q60">
        <v>2146390.4410169492</v>
      </c>
      <c r="R60">
        <v>5365976.1025423734</v>
      </c>
      <c r="S60">
        <v>1</v>
      </c>
      <c r="T60">
        <v>396</v>
      </c>
      <c r="U60">
        <v>215</v>
      </c>
      <c r="V60">
        <v>302</v>
      </c>
      <c r="W60">
        <v>500312</v>
      </c>
      <c r="X60">
        <v>1165493.3639999998</v>
      </c>
      <c r="Y60">
        <v>2</v>
      </c>
      <c r="Z60">
        <v>1999</v>
      </c>
      <c r="AA60" t="s">
        <v>1127</v>
      </c>
      <c r="AB60">
        <v>3</v>
      </c>
      <c r="AC60">
        <v>2430407762</v>
      </c>
      <c r="AD60">
        <v>2174575366</v>
      </c>
      <c r="AE60">
        <v>2965097469.6399999</v>
      </c>
      <c r="AF60">
        <v>480964904.47999996</v>
      </c>
      <c r="AG60">
        <v>134670173.25440001</v>
      </c>
      <c r="AH60">
        <v>346294731.22559994</v>
      </c>
      <c r="AI60">
        <v>336675433.13599998</v>
      </c>
      <c r="AK60">
        <v>0.56624459184863674</v>
      </c>
    </row>
    <row r="61" spans="1:37" hidden="1" x14ac:dyDescent="0.35">
      <c r="A61">
        <v>60</v>
      </c>
      <c r="B61" t="s">
        <v>34</v>
      </c>
      <c r="C61">
        <v>93954872</v>
      </c>
      <c r="D61">
        <v>510</v>
      </c>
      <c r="E61" t="s">
        <v>208</v>
      </c>
      <c r="F61" t="s">
        <v>391</v>
      </c>
      <c r="G61" t="s">
        <v>683</v>
      </c>
      <c r="H61">
        <v>39</v>
      </c>
      <c r="I61">
        <v>0</v>
      </c>
      <c r="J61">
        <v>3</v>
      </c>
      <c r="K61">
        <v>1533543.9</v>
      </c>
      <c r="L61" t="e">
        <v>#N/A</v>
      </c>
      <c r="M61">
        <v>3</v>
      </c>
      <c r="N61">
        <v>1</v>
      </c>
      <c r="O61">
        <v>5</v>
      </c>
      <c r="P61">
        <v>27882.616363636364</v>
      </c>
      <c r="Q61">
        <v>22306.093090909089</v>
      </c>
      <c r="R61">
        <v>63200.597090909083</v>
      </c>
      <c r="S61">
        <v>4</v>
      </c>
      <c r="T61">
        <v>652</v>
      </c>
      <c r="U61">
        <v>202</v>
      </c>
      <c r="V61">
        <v>301</v>
      </c>
      <c r="W61">
        <v>500389</v>
      </c>
      <c r="X61">
        <v>8141499.1560000004</v>
      </c>
      <c r="Y61">
        <v>2</v>
      </c>
      <c r="Z61">
        <v>2016</v>
      </c>
      <c r="AA61" t="s">
        <v>1131</v>
      </c>
      <c r="AB61">
        <v>7</v>
      </c>
      <c r="AC61">
        <v>36805053.599999994</v>
      </c>
      <c r="AD61">
        <v>19936070.699999999</v>
      </c>
      <c r="AE61">
        <v>61832490.047999993</v>
      </c>
      <c r="AF61">
        <v>2361657.6059999997</v>
      </c>
      <c r="AG61">
        <v>165316.03242</v>
      </c>
      <c r="AH61">
        <v>2196341.5735799996</v>
      </c>
      <c r="AI61">
        <v>2125491.8454</v>
      </c>
      <c r="AK61">
        <v>0.68718016620102373</v>
      </c>
    </row>
    <row r="62" spans="1:37" hidden="1" x14ac:dyDescent="0.35">
      <c r="A62">
        <v>61</v>
      </c>
      <c r="B62" t="s">
        <v>34</v>
      </c>
      <c r="C62">
        <v>67054310</v>
      </c>
      <c r="D62">
        <v>510</v>
      </c>
      <c r="E62" t="s">
        <v>209</v>
      </c>
      <c r="F62" t="s">
        <v>437</v>
      </c>
      <c r="G62" t="s">
        <v>684</v>
      </c>
      <c r="H62">
        <v>27</v>
      </c>
      <c r="I62">
        <v>0</v>
      </c>
      <c r="J62">
        <v>7</v>
      </c>
      <c r="K62">
        <v>9692260.9000000004</v>
      </c>
      <c r="L62">
        <v>3</v>
      </c>
      <c r="M62">
        <v>9</v>
      </c>
      <c r="N62">
        <v>1</v>
      </c>
      <c r="O62">
        <v>6</v>
      </c>
      <c r="P62">
        <v>225401.41627906979</v>
      </c>
      <c r="Q62">
        <v>209623.31713953492</v>
      </c>
      <c r="R62">
        <v>3249161.4156627911</v>
      </c>
      <c r="S62">
        <v>11</v>
      </c>
      <c r="T62">
        <v>774</v>
      </c>
      <c r="U62">
        <v>210</v>
      </c>
      <c r="V62">
        <v>303</v>
      </c>
      <c r="W62">
        <v>500348</v>
      </c>
      <c r="X62">
        <v>159625122.384</v>
      </c>
      <c r="Y62">
        <v>8</v>
      </c>
      <c r="Z62">
        <v>2012</v>
      </c>
      <c r="AA62" t="s">
        <v>1127</v>
      </c>
      <c r="AB62">
        <v>2</v>
      </c>
      <c r="AC62">
        <v>164768435.30000001</v>
      </c>
      <c r="AD62">
        <v>145383913.5</v>
      </c>
      <c r="AE62">
        <v>258686443.421</v>
      </c>
      <c r="AF62">
        <v>47298233.192000002</v>
      </c>
      <c r="AG62">
        <v>9932628.9703199994</v>
      </c>
      <c r="AH62">
        <v>37365604.22168</v>
      </c>
      <c r="AI62">
        <v>46825250.860080004</v>
      </c>
      <c r="AK62">
        <v>0.53921937494890448</v>
      </c>
    </row>
    <row r="63" spans="1:37" hidden="1" x14ac:dyDescent="0.35">
      <c r="A63">
        <v>62</v>
      </c>
      <c r="B63" t="s">
        <v>34</v>
      </c>
      <c r="C63">
        <v>33136023</v>
      </c>
      <c r="D63">
        <v>510</v>
      </c>
      <c r="E63" t="s">
        <v>214</v>
      </c>
      <c r="F63" t="s">
        <v>69</v>
      </c>
      <c r="G63" t="s">
        <v>685</v>
      </c>
      <c r="H63">
        <v>41</v>
      </c>
      <c r="I63">
        <v>0</v>
      </c>
      <c r="J63">
        <v>26</v>
      </c>
      <c r="K63">
        <v>190029907.59999999</v>
      </c>
      <c r="L63">
        <v>4</v>
      </c>
      <c r="M63">
        <v>1</v>
      </c>
      <c r="N63">
        <v>0</v>
      </c>
      <c r="O63">
        <v>2</v>
      </c>
      <c r="P63">
        <v>4634875.795121951</v>
      </c>
      <c r="Q63">
        <v>4495829.5212682923</v>
      </c>
      <c r="R63">
        <v>133376275.797626</v>
      </c>
      <c r="S63">
        <v>3</v>
      </c>
      <c r="T63">
        <v>512</v>
      </c>
      <c r="U63">
        <v>210</v>
      </c>
      <c r="V63">
        <v>301</v>
      </c>
      <c r="W63">
        <v>500342</v>
      </c>
      <c r="X63">
        <v>7140789.5</v>
      </c>
      <c r="Y63">
        <v>2</v>
      </c>
      <c r="Z63">
        <v>1993</v>
      </c>
      <c r="AA63" t="s">
        <v>1127</v>
      </c>
      <c r="AB63">
        <v>4</v>
      </c>
      <c r="AC63">
        <v>1140179445.5999999</v>
      </c>
      <c r="AD63">
        <v>3990628059.5999999</v>
      </c>
      <c r="AE63">
        <v>1710269168.3999999</v>
      </c>
      <c r="AF63">
        <v>416165497.64399999</v>
      </c>
      <c r="AG63">
        <v>24969929.85864</v>
      </c>
      <c r="AH63">
        <v>391195567.78535998</v>
      </c>
      <c r="AI63">
        <v>357902327.97384</v>
      </c>
      <c r="AK63">
        <v>0.52962301490780439</v>
      </c>
    </row>
    <row r="64" spans="1:37" hidden="1" x14ac:dyDescent="0.35">
      <c r="A64">
        <v>63</v>
      </c>
      <c r="B64" t="s">
        <v>34</v>
      </c>
      <c r="C64">
        <v>60486493</v>
      </c>
      <c r="D64">
        <v>510</v>
      </c>
      <c r="E64" t="s">
        <v>219</v>
      </c>
      <c r="F64" t="s">
        <v>322</v>
      </c>
      <c r="G64" t="s">
        <v>686</v>
      </c>
      <c r="H64">
        <v>50</v>
      </c>
      <c r="I64">
        <v>0</v>
      </c>
      <c r="J64">
        <v>1</v>
      </c>
      <c r="K64">
        <v>7140789.5</v>
      </c>
      <c r="L64">
        <v>7</v>
      </c>
      <c r="M64">
        <v>8</v>
      </c>
      <c r="N64">
        <v>1</v>
      </c>
      <c r="O64">
        <v>6</v>
      </c>
      <c r="P64">
        <v>155234.55434782608</v>
      </c>
      <c r="Q64">
        <v>69855.549456521738</v>
      </c>
      <c r="R64">
        <v>675270.31141304341</v>
      </c>
      <c r="S64">
        <v>3</v>
      </c>
      <c r="T64">
        <v>656</v>
      </c>
      <c r="U64">
        <v>204</v>
      </c>
      <c r="V64">
        <v>302</v>
      </c>
      <c r="W64">
        <v>500390</v>
      </c>
      <c r="X64">
        <v>6993296.568</v>
      </c>
      <c r="Y64">
        <v>6</v>
      </c>
      <c r="Z64">
        <v>2018</v>
      </c>
      <c r="AA64" t="s">
        <v>1130</v>
      </c>
      <c r="AB64">
        <v>5</v>
      </c>
      <c r="AC64">
        <v>178519737.5</v>
      </c>
      <c r="AD64">
        <v>71407895</v>
      </c>
      <c r="AE64">
        <v>276705593.125</v>
      </c>
      <c r="AF64">
        <v>12139342.15</v>
      </c>
      <c r="AG64">
        <v>4127376.3310000002</v>
      </c>
      <c r="AH64">
        <v>8011965.8190000001</v>
      </c>
      <c r="AI64">
        <v>1335327.6365</v>
      </c>
      <c r="AK64">
        <v>0.70354338960323692</v>
      </c>
    </row>
    <row r="65" spans="1:37" hidden="1" x14ac:dyDescent="0.35">
      <c r="A65">
        <v>64</v>
      </c>
      <c r="B65" t="s">
        <v>34</v>
      </c>
      <c r="C65">
        <v>18435787</v>
      </c>
      <c r="D65">
        <v>510</v>
      </c>
      <c r="E65" t="s">
        <v>70</v>
      </c>
      <c r="F65" t="s">
        <v>438</v>
      </c>
      <c r="G65" t="s">
        <v>687</v>
      </c>
      <c r="H65">
        <v>93</v>
      </c>
      <c r="I65">
        <v>1</v>
      </c>
      <c r="J65">
        <v>1</v>
      </c>
      <c r="K65">
        <v>7439677.2000000002</v>
      </c>
      <c r="L65">
        <v>2</v>
      </c>
      <c r="M65">
        <v>1</v>
      </c>
      <c r="N65">
        <v>1</v>
      </c>
      <c r="O65">
        <v>2</v>
      </c>
      <c r="P65">
        <v>206657.7</v>
      </c>
      <c r="Q65">
        <v>167392.73700000002</v>
      </c>
      <c r="R65">
        <v>5272871.2154999999</v>
      </c>
      <c r="S65">
        <v>1</v>
      </c>
      <c r="T65">
        <v>568</v>
      </c>
      <c r="U65">
        <v>205</v>
      </c>
      <c r="V65">
        <v>302</v>
      </c>
      <c r="W65">
        <v>500324</v>
      </c>
      <c r="X65">
        <v>3801964.3919999995</v>
      </c>
      <c r="Y65">
        <v>1</v>
      </c>
      <c r="Z65">
        <v>2018</v>
      </c>
      <c r="AA65" t="s">
        <v>1127</v>
      </c>
      <c r="AB65">
        <v>8</v>
      </c>
      <c r="AC65">
        <v>59517417.600000001</v>
      </c>
      <c r="AD65">
        <v>185991930</v>
      </c>
      <c r="AE65">
        <v>74991946.175999999</v>
      </c>
      <c r="AF65">
        <v>41587795.548</v>
      </c>
      <c r="AG65">
        <v>17882752.085639998</v>
      </c>
      <c r="AH65">
        <v>23705043.462360002</v>
      </c>
      <c r="AI65">
        <v>14971606.39728</v>
      </c>
      <c r="AK65">
        <v>0.1834580816787057</v>
      </c>
    </row>
    <row r="66" spans="1:37" hidden="1" x14ac:dyDescent="0.35">
      <c r="A66">
        <v>65</v>
      </c>
      <c r="B66" t="s">
        <v>34</v>
      </c>
      <c r="C66">
        <v>39363243</v>
      </c>
      <c r="D66">
        <v>510</v>
      </c>
      <c r="E66" t="s">
        <v>93</v>
      </c>
      <c r="F66" t="s">
        <v>439</v>
      </c>
      <c r="G66" t="s">
        <v>688</v>
      </c>
      <c r="H66">
        <v>55</v>
      </c>
      <c r="I66">
        <v>1</v>
      </c>
      <c r="J66">
        <v>9</v>
      </c>
      <c r="K66">
        <v>5280506.0999999996</v>
      </c>
      <c r="L66">
        <v>5</v>
      </c>
      <c r="M66">
        <v>5</v>
      </c>
      <c r="N66">
        <v>1</v>
      </c>
      <c r="O66">
        <v>5</v>
      </c>
      <c r="P66">
        <v>105610.12199999999</v>
      </c>
      <c r="Q66">
        <v>59141.668319999997</v>
      </c>
      <c r="R66">
        <v>1044836.1403199999</v>
      </c>
      <c r="S66">
        <v>7</v>
      </c>
      <c r="T66">
        <v>491</v>
      </c>
      <c r="U66">
        <v>200</v>
      </c>
      <c r="V66">
        <v>301</v>
      </c>
      <c r="W66">
        <v>500327</v>
      </c>
      <c r="X66">
        <v>46915502.328000002</v>
      </c>
      <c r="Y66">
        <v>2</v>
      </c>
      <c r="Z66">
        <v>2010</v>
      </c>
      <c r="AA66" t="s">
        <v>1127</v>
      </c>
      <c r="AB66">
        <v>8</v>
      </c>
      <c r="AC66">
        <v>79207591.5</v>
      </c>
      <c r="AD66">
        <v>68646579.299999997</v>
      </c>
      <c r="AE66">
        <v>139405361.03999999</v>
      </c>
      <c r="AF66">
        <v>24395938.182</v>
      </c>
      <c r="AG66">
        <v>3171471.9636599999</v>
      </c>
      <c r="AH66">
        <v>21224466.218340002</v>
      </c>
      <c r="AI66">
        <v>17321116.109219998</v>
      </c>
      <c r="AK66">
        <v>0.56011246098345391</v>
      </c>
    </row>
    <row r="67" spans="1:37" hidden="1" x14ac:dyDescent="0.35">
      <c r="A67">
        <v>66</v>
      </c>
      <c r="B67" t="s">
        <v>34</v>
      </c>
      <c r="C67">
        <v>38842416</v>
      </c>
      <c r="D67">
        <v>510</v>
      </c>
      <c r="E67" t="s">
        <v>269</v>
      </c>
      <c r="F67" t="s">
        <v>130</v>
      </c>
      <c r="G67" t="s">
        <v>689</v>
      </c>
      <c r="H67">
        <v>43</v>
      </c>
      <c r="I67">
        <v>1</v>
      </c>
      <c r="J67">
        <v>18</v>
      </c>
      <c r="K67">
        <v>56524701.600000001</v>
      </c>
      <c r="L67">
        <v>2</v>
      </c>
      <c r="M67">
        <v>3</v>
      </c>
      <c r="N67">
        <v>1</v>
      </c>
      <c r="O67">
        <v>4</v>
      </c>
      <c r="P67">
        <v>1130494.0320000001</v>
      </c>
      <c r="Q67">
        <v>497417.3740800001</v>
      </c>
      <c r="R67">
        <v>10362861.960000003</v>
      </c>
      <c r="S67">
        <v>15</v>
      </c>
      <c r="T67">
        <v>421</v>
      </c>
      <c r="U67">
        <v>214</v>
      </c>
      <c r="V67">
        <v>302</v>
      </c>
      <c r="W67">
        <v>500325</v>
      </c>
      <c r="X67">
        <v>59058023.508000009</v>
      </c>
      <c r="Y67">
        <v>4</v>
      </c>
      <c r="Z67">
        <v>2001</v>
      </c>
      <c r="AA67" t="s">
        <v>1127</v>
      </c>
      <c r="AB67">
        <v>7</v>
      </c>
      <c r="AC67">
        <v>1356592838.4000001</v>
      </c>
      <c r="AD67">
        <v>395672911.19999999</v>
      </c>
      <c r="AE67">
        <v>2509696751.04</v>
      </c>
      <c r="AF67">
        <v>103440203.928</v>
      </c>
      <c r="AG67">
        <v>19653638.746320002</v>
      </c>
      <c r="AH67">
        <v>83786565.181679994</v>
      </c>
      <c r="AI67">
        <v>92061781.495920002</v>
      </c>
      <c r="AK67">
        <v>0.47934252022048252</v>
      </c>
    </row>
    <row r="68" spans="1:37" hidden="1" x14ac:dyDescent="0.35">
      <c r="A68">
        <v>67</v>
      </c>
      <c r="B68" t="s">
        <v>34</v>
      </c>
      <c r="C68">
        <v>19239291</v>
      </c>
      <c r="D68">
        <v>510</v>
      </c>
      <c r="E68" t="s">
        <v>286</v>
      </c>
      <c r="F68" t="s">
        <v>295</v>
      </c>
      <c r="G68" t="s">
        <v>690</v>
      </c>
      <c r="H68">
        <v>21</v>
      </c>
      <c r="I68">
        <v>0</v>
      </c>
      <c r="J68">
        <v>22</v>
      </c>
      <c r="K68">
        <v>109366710.2</v>
      </c>
      <c r="L68">
        <v>1</v>
      </c>
      <c r="M68">
        <v>7</v>
      </c>
      <c r="N68">
        <v>1</v>
      </c>
      <c r="O68">
        <v>3</v>
      </c>
      <c r="P68">
        <v>2603969.2904761904</v>
      </c>
      <c r="Q68">
        <v>2473770.8259523809</v>
      </c>
      <c r="R68">
        <v>6184427.0648809532</v>
      </c>
      <c r="S68">
        <v>13</v>
      </c>
      <c r="T68">
        <v>782</v>
      </c>
      <c r="U68">
        <v>201</v>
      </c>
      <c r="V68">
        <v>300</v>
      </c>
      <c r="W68">
        <v>500328</v>
      </c>
      <c r="X68">
        <v>46086819.030000001</v>
      </c>
      <c r="Y68">
        <v>1</v>
      </c>
      <c r="Z68">
        <v>1997</v>
      </c>
      <c r="AA68" t="s">
        <v>1127</v>
      </c>
      <c r="AB68">
        <v>8</v>
      </c>
      <c r="AC68">
        <v>765566971.39999998</v>
      </c>
      <c r="AD68">
        <v>1093667102</v>
      </c>
      <c r="AE68">
        <v>1316775190.8080001</v>
      </c>
      <c r="AF68">
        <v>439654175.00399995</v>
      </c>
      <c r="AG68">
        <v>215430545.75195998</v>
      </c>
      <c r="AH68">
        <v>224223629.25203997</v>
      </c>
      <c r="AI68">
        <v>417671466.25379992</v>
      </c>
      <c r="AK68">
        <v>0.34567374363593584</v>
      </c>
    </row>
    <row r="69" spans="1:37" x14ac:dyDescent="0.35">
      <c r="A69">
        <v>68</v>
      </c>
      <c r="B69" t="s">
        <v>34</v>
      </c>
      <c r="C69">
        <v>12502878</v>
      </c>
      <c r="D69">
        <v>510</v>
      </c>
      <c r="E69" t="s">
        <v>296</v>
      </c>
      <c r="F69" t="s">
        <v>56</v>
      </c>
      <c r="G69" t="s">
        <v>691</v>
      </c>
      <c r="H69">
        <v>58</v>
      </c>
      <c r="I69">
        <v>1</v>
      </c>
      <c r="J69">
        <v>7</v>
      </c>
      <c r="K69">
        <v>51207576.700000003</v>
      </c>
      <c r="L69">
        <v>5</v>
      </c>
      <c r="M69">
        <v>3</v>
      </c>
      <c r="N69">
        <v>0</v>
      </c>
      <c r="O69">
        <v>2</v>
      </c>
      <c r="P69">
        <v>898378.53859649133</v>
      </c>
      <c r="Q69">
        <v>682767.6893333334</v>
      </c>
      <c r="R69">
        <v>682767.6893333334</v>
      </c>
      <c r="S69">
        <v>13</v>
      </c>
      <c r="T69">
        <v>771</v>
      </c>
      <c r="U69">
        <v>208</v>
      </c>
      <c r="V69">
        <v>300</v>
      </c>
      <c r="W69">
        <v>500353</v>
      </c>
      <c r="X69">
        <v>40010131.934999995</v>
      </c>
      <c r="Y69">
        <v>2</v>
      </c>
      <c r="Z69">
        <v>2012</v>
      </c>
      <c r="AA69" t="s">
        <v>1127</v>
      </c>
      <c r="AB69">
        <v>2</v>
      </c>
      <c r="AC69">
        <v>1280189417.5</v>
      </c>
      <c r="AD69">
        <v>614490920.4000001</v>
      </c>
      <c r="AE69">
        <v>1689850031.0999999</v>
      </c>
      <c r="AF69">
        <v>141844987.45900002</v>
      </c>
      <c r="AG69">
        <v>43971946.11229001</v>
      </c>
      <c r="AH69">
        <v>97873041.346710011</v>
      </c>
      <c r="AI69">
        <v>4255349.6237700004</v>
      </c>
      <c r="AK69">
        <v>0.59859024334805111</v>
      </c>
    </row>
    <row r="70" spans="1:37" x14ac:dyDescent="0.35">
      <c r="A70">
        <v>69</v>
      </c>
      <c r="B70" t="s">
        <v>34</v>
      </c>
      <c r="C70">
        <v>70498863</v>
      </c>
      <c r="D70">
        <v>510</v>
      </c>
      <c r="E70" t="s">
        <v>418</v>
      </c>
      <c r="F70" t="s">
        <v>97</v>
      </c>
      <c r="G70" t="s">
        <v>692</v>
      </c>
      <c r="H70">
        <v>22</v>
      </c>
      <c r="I70">
        <v>1</v>
      </c>
      <c r="J70">
        <v>9</v>
      </c>
      <c r="K70">
        <v>56352298.5</v>
      </c>
      <c r="L70">
        <v>1</v>
      </c>
      <c r="M70">
        <v>3</v>
      </c>
      <c r="N70">
        <v>0</v>
      </c>
      <c r="O70">
        <v>1</v>
      </c>
      <c r="P70">
        <v>1761009.328125</v>
      </c>
      <c r="Q70">
        <v>827674.38421875006</v>
      </c>
      <c r="R70">
        <v>11173604.186953126</v>
      </c>
      <c r="S70">
        <v>14</v>
      </c>
      <c r="T70">
        <v>403</v>
      </c>
      <c r="U70">
        <v>208</v>
      </c>
      <c r="V70">
        <v>303</v>
      </c>
      <c r="W70">
        <v>500396</v>
      </c>
      <c r="X70">
        <v>140666271.435</v>
      </c>
      <c r="Y70">
        <v>3</v>
      </c>
      <c r="Z70">
        <v>2010</v>
      </c>
      <c r="AA70" t="s">
        <v>1129</v>
      </c>
      <c r="AB70">
        <v>2</v>
      </c>
      <c r="AC70">
        <v>394466089.5</v>
      </c>
      <c r="AD70">
        <v>845284477.5</v>
      </c>
      <c r="AE70">
        <v>394466089.5</v>
      </c>
      <c r="AF70">
        <v>226536239.96999997</v>
      </c>
      <c r="AG70">
        <v>79287683.989499986</v>
      </c>
      <c r="AH70">
        <v>147248555.98049998</v>
      </c>
      <c r="AI70">
        <v>77022321.5898</v>
      </c>
      <c r="AK70">
        <v>0.84820030173793859</v>
      </c>
    </row>
    <row r="71" spans="1:37" hidden="1" x14ac:dyDescent="0.35">
      <c r="A71">
        <v>70</v>
      </c>
      <c r="B71" t="s">
        <v>34</v>
      </c>
      <c r="C71">
        <v>90867734</v>
      </c>
      <c r="D71">
        <v>510</v>
      </c>
      <c r="E71" t="s">
        <v>106</v>
      </c>
      <c r="F71" t="s">
        <v>73</v>
      </c>
      <c r="G71" t="s">
        <v>693</v>
      </c>
      <c r="H71">
        <v>48</v>
      </c>
      <c r="I71">
        <v>0</v>
      </c>
      <c r="J71">
        <v>23</v>
      </c>
      <c r="K71">
        <v>173662063.5</v>
      </c>
      <c r="L71">
        <v>3</v>
      </c>
      <c r="M71">
        <v>3</v>
      </c>
      <c r="N71">
        <v>1</v>
      </c>
      <c r="O71">
        <v>4</v>
      </c>
      <c r="P71">
        <v>3544123.7448979593</v>
      </c>
      <c r="Q71">
        <v>2303680.4341836735</v>
      </c>
      <c r="R71">
        <v>14589976.083163267</v>
      </c>
      <c r="S71">
        <v>1</v>
      </c>
      <c r="T71">
        <v>662</v>
      </c>
      <c r="U71">
        <v>211</v>
      </c>
      <c r="V71">
        <v>300</v>
      </c>
      <c r="W71">
        <v>500358</v>
      </c>
      <c r="X71">
        <v>30179520.162000004</v>
      </c>
      <c r="Y71">
        <v>8</v>
      </c>
      <c r="Z71">
        <v>1996</v>
      </c>
      <c r="AA71" t="s">
        <v>1127</v>
      </c>
      <c r="AB71">
        <v>5</v>
      </c>
      <c r="AC71">
        <v>1736620635</v>
      </c>
      <c r="AD71">
        <v>3125917143</v>
      </c>
      <c r="AE71">
        <v>2396536476.3000002</v>
      </c>
      <c r="AF71">
        <v>936038522.26499999</v>
      </c>
      <c r="AG71">
        <v>262090786.23420003</v>
      </c>
      <c r="AH71">
        <v>673947736.03079998</v>
      </c>
      <c r="AI71">
        <v>524181572.46840006</v>
      </c>
      <c r="AK71">
        <v>0.6682427162016269</v>
      </c>
    </row>
    <row r="72" spans="1:37" hidden="1" x14ac:dyDescent="0.35">
      <c r="A72">
        <v>71</v>
      </c>
      <c r="B72" t="s">
        <v>34</v>
      </c>
      <c r="C72">
        <v>52481702</v>
      </c>
      <c r="D72">
        <v>510</v>
      </c>
      <c r="E72" t="s">
        <v>337</v>
      </c>
      <c r="F72" t="s">
        <v>147</v>
      </c>
      <c r="G72" t="s">
        <v>694</v>
      </c>
      <c r="H72">
        <v>92</v>
      </c>
      <c r="I72">
        <v>1</v>
      </c>
      <c r="J72">
        <v>19</v>
      </c>
      <c r="K72">
        <v>91453091.400000006</v>
      </c>
      <c r="L72">
        <v>1</v>
      </c>
      <c r="M72">
        <v>9</v>
      </c>
      <c r="N72">
        <v>1</v>
      </c>
      <c r="O72">
        <v>2</v>
      </c>
      <c r="P72">
        <v>2344951.0615384616</v>
      </c>
      <c r="Q72">
        <v>867631.89276923076</v>
      </c>
      <c r="R72">
        <v>3904343.5174615388</v>
      </c>
      <c r="S72">
        <v>15</v>
      </c>
      <c r="T72">
        <v>613</v>
      </c>
      <c r="U72">
        <v>209</v>
      </c>
      <c r="V72">
        <v>300</v>
      </c>
      <c r="W72">
        <v>500357</v>
      </c>
      <c r="X72">
        <v>11600319.546</v>
      </c>
      <c r="Y72">
        <v>3</v>
      </c>
      <c r="Z72">
        <v>2000</v>
      </c>
      <c r="AA72" t="s">
        <v>1127</v>
      </c>
      <c r="AB72">
        <v>3</v>
      </c>
      <c r="AC72">
        <v>914530914</v>
      </c>
      <c r="AD72">
        <v>731624731.20000005</v>
      </c>
      <c r="AE72">
        <v>1518121317.24</v>
      </c>
      <c r="AF72">
        <v>175589935.48800001</v>
      </c>
      <c r="AG72">
        <v>35117987.097600006</v>
      </c>
      <c r="AH72">
        <v>140471948.39039999</v>
      </c>
      <c r="AI72">
        <v>19314892.90368</v>
      </c>
      <c r="AK72">
        <v>0.41273154226949449</v>
      </c>
    </row>
    <row r="73" spans="1:37" hidden="1" x14ac:dyDescent="0.35">
      <c r="A73">
        <v>72</v>
      </c>
      <c r="B73" t="s">
        <v>34</v>
      </c>
      <c r="C73">
        <v>27007929</v>
      </c>
      <c r="D73">
        <v>510</v>
      </c>
      <c r="E73" t="s">
        <v>366</v>
      </c>
      <c r="F73" t="s">
        <v>59</v>
      </c>
      <c r="G73" t="s">
        <v>695</v>
      </c>
      <c r="H73">
        <v>29</v>
      </c>
      <c r="I73">
        <v>1</v>
      </c>
      <c r="J73">
        <v>17</v>
      </c>
      <c r="K73">
        <v>61054313.399999999</v>
      </c>
      <c r="L73">
        <v>2</v>
      </c>
      <c r="M73">
        <v>12</v>
      </c>
      <c r="N73">
        <v>0</v>
      </c>
      <c r="O73">
        <v>1</v>
      </c>
      <c r="P73">
        <v>1299027.944680851</v>
      </c>
      <c r="Q73">
        <v>1013241.7968510636</v>
      </c>
      <c r="R73">
        <v>8781428.9060425516</v>
      </c>
      <c r="S73">
        <v>15</v>
      </c>
      <c r="T73">
        <v>400</v>
      </c>
      <c r="U73">
        <v>213</v>
      </c>
      <c r="V73">
        <v>302</v>
      </c>
      <c r="W73">
        <v>500364</v>
      </c>
      <c r="X73">
        <v>41220227.520000003</v>
      </c>
      <c r="Y73">
        <v>5</v>
      </c>
      <c r="Z73">
        <v>2002</v>
      </c>
      <c r="AA73" t="s">
        <v>1127</v>
      </c>
      <c r="AB73">
        <v>8</v>
      </c>
      <c r="AC73">
        <v>671597447.39999998</v>
      </c>
      <c r="AD73">
        <v>976869014.39999998</v>
      </c>
      <c r="AE73">
        <v>859644732.67199993</v>
      </c>
      <c r="AF73">
        <v>172173163.78799999</v>
      </c>
      <c r="AG73">
        <v>53373680.774279997</v>
      </c>
      <c r="AH73">
        <v>118799483.01371999</v>
      </c>
      <c r="AI73">
        <v>141181994.30615997</v>
      </c>
      <c r="AK73">
        <v>0.20756860767109486</v>
      </c>
    </row>
    <row r="74" spans="1:37" hidden="1" x14ac:dyDescent="0.35">
      <c r="A74">
        <v>73</v>
      </c>
      <c r="B74" t="s">
        <v>34</v>
      </c>
      <c r="C74">
        <v>20526993</v>
      </c>
      <c r="D74">
        <v>510</v>
      </c>
      <c r="E74" t="s">
        <v>382</v>
      </c>
      <c r="F74" t="s">
        <v>287</v>
      </c>
      <c r="G74" t="s">
        <v>696</v>
      </c>
      <c r="H74">
        <v>87</v>
      </c>
      <c r="I74">
        <v>0</v>
      </c>
      <c r="J74">
        <v>18</v>
      </c>
      <c r="K74">
        <v>51525284.399999999</v>
      </c>
      <c r="L74">
        <v>5</v>
      </c>
      <c r="M74">
        <v>5</v>
      </c>
      <c r="N74">
        <v>1</v>
      </c>
      <c r="O74">
        <v>7</v>
      </c>
      <c r="P74">
        <v>1515449.5411764705</v>
      </c>
      <c r="Q74">
        <v>757724.77058823523</v>
      </c>
      <c r="R74">
        <v>4546348.6235294119</v>
      </c>
      <c r="S74">
        <v>13</v>
      </c>
      <c r="T74">
        <v>360</v>
      </c>
      <c r="U74">
        <v>202</v>
      </c>
      <c r="V74">
        <v>302</v>
      </c>
      <c r="W74">
        <v>500302</v>
      </c>
      <c r="X74">
        <v>58051438.368000008</v>
      </c>
      <c r="Y74">
        <v>4</v>
      </c>
      <c r="Z74">
        <v>2001</v>
      </c>
      <c r="AA74" t="s">
        <v>1127</v>
      </c>
      <c r="AB74">
        <v>7</v>
      </c>
      <c r="AC74">
        <v>360676990.80000001</v>
      </c>
      <c r="AD74">
        <v>669828697.19999993</v>
      </c>
      <c r="AE74">
        <v>541015486.20000005</v>
      </c>
      <c r="AF74">
        <v>187036782.37199998</v>
      </c>
      <c r="AG74">
        <v>41148092.121839993</v>
      </c>
      <c r="AH74">
        <v>145888690.25015998</v>
      </c>
      <c r="AI74">
        <v>65462873.830199987</v>
      </c>
      <c r="AK74">
        <v>0.64562144467595173</v>
      </c>
    </row>
    <row r="75" spans="1:37" hidden="1" x14ac:dyDescent="0.35">
      <c r="A75">
        <v>74</v>
      </c>
      <c r="B75" t="s">
        <v>34</v>
      </c>
      <c r="C75">
        <v>64501714</v>
      </c>
      <c r="D75">
        <v>510</v>
      </c>
      <c r="E75" t="s">
        <v>406</v>
      </c>
      <c r="F75" t="s">
        <v>76</v>
      </c>
      <c r="G75" t="s">
        <v>697</v>
      </c>
      <c r="H75">
        <v>90</v>
      </c>
      <c r="I75">
        <v>0</v>
      </c>
      <c r="J75">
        <v>24</v>
      </c>
      <c r="K75">
        <v>75391478.400000006</v>
      </c>
      <c r="L75" t="e">
        <v>#N/A</v>
      </c>
      <c r="M75">
        <v>9</v>
      </c>
      <c r="N75">
        <v>1</v>
      </c>
      <c r="O75">
        <v>1</v>
      </c>
      <c r="P75">
        <v>1277821.6677966102</v>
      </c>
      <c r="Q75">
        <v>460015.80040677963</v>
      </c>
      <c r="R75">
        <v>7973607.2070508469</v>
      </c>
      <c r="S75">
        <v>0</v>
      </c>
      <c r="T75">
        <v>422</v>
      </c>
      <c r="U75">
        <v>212</v>
      </c>
      <c r="V75">
        <v>302</v>
      </c>
      <c r="W75">
        <v>500318</v>
      </c>
      <c r="X75">
        <v>13984534.199999999</v>
      </c>
      <c r="Y75">
        <v>8</v>
      </c>
      <c r="Z75">
        <v>1995</v>
      </c>
      <c r="AA75" t="s">
        <v>1127</v>
      </c>
      <c r="AB75">
        <v>9</v>
      </c>
      <c r="AC75">
        <v>1734004003.2</v>
      </c>
      <c r="AD75">
        <v>1658612524.8000002</v>
      </c>
      <c r="AE75">
        <v>2826426525.2160001</v>
      </c>
      <c r="AF75">
        <v>397313091.16799998</v>
      </c>
      <c r="AG75">
        <v>31785047.293439999</v>
      </c>
      <c r="AH75">
        <v>365528043.87456</v>
      </c>
      <c r="AI75">
        <v>23838785.470079999</v>
      </c>
      <c r="AK75">
        <v>0.46960647421612911</v>
      </c>
    </row>
    <row r="76" spans="1:37" hidden="1" x14ac:dyDescent="0.35">
      <c r="A76">
        <v>75</v>
      </c>
      <c r="B76" t="s">
        <v>34</v>
      </c>
      <c r="C76">
        <v>47695290</v>
      </c>
      <c r="D76">
        <v>510</v>
      </c>
      <c r="E76" t="s">
        <v>172</v>
      </c>
      <c r="F76" t="s">
        <v>440</v>
      </c>
      <c r="G76" t="s">
        <v>698</v>
      </c>
      <c r="H76">
        <v>65</v>
      </c>
      <c r="I76">
        <v>0</v>
      </c>
      <c r="J76">
        <v>25</v>
      </c>
      <c r="K76">
        <v>16648255</v>
      </c>
      <c r="L76" t="e">
        <v>#N/A</v>
      </c>
      <c r="M76">
        <v>3</v>
      </c>
      <c r="N76">
        <v>1</v>
      </c>
      <c r="O76">
        <v>7</v>
      </c>
      <c r="P76">
        <v>520257.96875</v>
      </c>
      <c r="Q76">
        <v>317357.36093750002</v>
      </c>
      <c r="R76">
        <v>7352112.1950520836</v>
      </c>
      <c r="S76">
        <v>13</v>
      </c>
      <c r="T76">
        <v>745</v>
      </c>
      <c r="U76">
        <v>211</v>
      </c>
      <c r="V76">
        <v>301</v>
      </c>
      <c r="W76">
        <v>500354</v>
      </c>
      <c r="X76">
        <v>4778427.03</v>
      </c>
      <c r="Y76">
        <v>8</v>
      </c>
      <c r="Z76">
        <v>1994</v>
      </c>
      <c r="AA76" t="s">
        <v>1127</v>
      </c>
      <c r="AB76">
        <v>10</v>
      </c>
      <c r="AC76">
        <v>332965100</v>
      </c>
      <c r="AD76">
        <v>299668590</v>
      </c>
      <c r="AE76">
        <v>625974388</v>
      </c>
      <c r="AF76">
        <v>30632789.200000003</v>
      </c>
      <c r="AG76">
        <v>14397410.924000001</v>
      </c>
      <c r="AH76">
        <v>16235378.276000002</v>
      </c>
      <c r="AI76">
        <v>26956854.496000003</v>
      </c>
      <c r="AK76">
        <v>0.88973236434198832</v>
      </c>
    </row>
    <row r="77" spans="1:37" hidden="1" x14ac:dyDescent="0.35">
      <c r="A77">
        <v>76</v>
      </c>
      <c r="B77" t="s">
        <v>34</v>
      </c>
      <c r="C77">
        <v>30903451</v>
      </c>
      <c r="D77">
        <v>510</v>
      </c>
      <c r="E77" t="s">
        <v>306</v>
      </c>
      <c r="F77" t="s">
        <v>308</v>
      </c>
      <c r="G77" t="s">
        <v>699</v>
      </c>
      <c r="H77">
        <v>19</v>
      </c>
      <c r="I77">
        <v>0</v>
      </c>
      <c r="J77">
        <v>10</v>
      </c>
      <c r="K77">
        <v>12252377</v>
      </c>
      <c r="L77">
        <v>6</v>
      </c>
      <c r="M77">
        <v>7</v>
      </c>
      <c r="N77">
        <v>1</v>
      </c>
      <c r="O77">
        <v>7</v>
      </c>
      <c r="P77">
        <v>298838.46341463417</v>
      </c>
      <c r="Q77">
        <v>242059.15536585369</v>
      </c>
      <c r="R77">
        <v>5607703.7659756113</v>
      </c>
      <c r="S77">
        <v>1</v>
      </c>
      <c r="T77">
        <v>547</v>
      </c>
      <c r="U77">
        <v>211</v>
      </c>
      <c r="V77">
        <v>302</v>
      </c>
      <c r="W77">
        <v>500355</v>
      </c>
      <c r="X77">
        <v>13309270.573999999</v>
      </c>
      <c r="Y77">
        <v>8</v>
      </c>
      <c r="Z77">
        <v>2009</v>
      </c>
      <c r="AA77" t="s">
        <v>1127</v>
      </c>
      <c r="AB77">
        <v>7</v>
      </c>
      <c r="AC77">
        <v>147028524</v>
      </c>
      <c r="AD77">
        <v>147028524</v>
      </c>
      <c r="AE77">
        <v>241126779.36000001</v>
      </c>
      <c r="AF77">
        <v>59914123.529999994</v>
      </c>
      <c r="AG77">
        <v>29957061.764999997</v>
      </c>
      <c r="AH77">
        <v>29957061.764999997</v>
      </c>
      <c r="AI77">
        <v>19771660.764899999</v>
      </c>
      <c r="AK77">
        <v>0.49231423057882739</v>
      </c>
    </row>
    <row r="78" spans="1:37" hidden="1" x14ac:dyDescent="0.35">
      <c r="A78">
        <v>77</v>
      </c>
      <c r="B78" t="s">
        <v>34</v>
      </c>
      <c r="C78">
        <v>36614603</v>
      </c>
      <c r="D78">
        <v>510</v>
      </c>
      <c r="E78" t="s">
        <v>251</v>
      </c>
      <c r="F78" t="s">
        <v>441</v>
      </c>
      <c r="G78" t="s">
        <v>700</v>
      </c>
      <c r="H78">
        <v>91</v>
      </c>
      <c r="I78">
        <v>1</v>
      </c>
      <c r="J78">
        <v>23</v>
      </c>
      <c r="K78">
        <v>14954236.6</v>
      </c>
      <c r="L78">
        <v>3</v>
      </c>
      <c r="M78">
        <v>6</v>
      </c>
      <c r="N78">
        <v>1</v>
      </c>
      <c r="O78">
        <v>2</v>
      </c>
      <c r="P78">
        <v>415395.4611111111</v>
      </c>
      <c r="Q78">
        <v>373855.91499999998</v>
      </c>
      <c r="R78">
        <v>8598686.0449999981</v>
      </c>
      <c r="S78">
        <v>4</v>
      </c>
      <c r="T78">
        <v>424</v>
      </c>
      <c r="U78">
        <v>209</v>
      </c>
      <c r="V78">
        <v>301</v>
      </c>
      <c r="W78">
        <v>500348</v>
      </c>
      <c r="X78">
        <v>28500327.071999997</v>
      </c>
      <c r="Y78">
        <v>7</v>
      </c>
      <c r="Z78">
        <v>1996</v>
      </c>
      <c r="AA78" t="s">
        <v>1131</v>
      </c>
      <c r="AB78">
        <v>10</v>
      </c>
      <c r="AC78">
        <v>164496602.59999999</v>
      </c>
      <c r="AD78">
        <v>224313549</v>
      </c>
      <c r="AE78">
        <v>171076466.704</v>
      </c>
      <c r="AF78">
        <v>12112931.646</v>
      </c>
      <c r="AG78">
        <v>726775.89876000001</v>
      </c>
      <c r="AH78">
        <v>11386155.747239999</v>
      </c>
      <c r="AI78">
        <v>11507285.0637</v>
      </c>
      <c r="AK78">
        <v>0.62377232330844112</v>
      </c>
    </row>
    <row r="79" spans="1:37" hidden="1" x14ac:dyDescent="0.35">
      <c r="A79">
        <v>78</v>
      </c>
      <c r="B79" t="s">
        <v>34</v>
      </c>
      <c r="C79">
        <v>26380108</v>
      </c>
      <c r="D79">
        <v>510</v>
      </c>
      <c r="E79" t="s">
        <v>154</v>
      </c>
      <c r="F79" t="s">
        <v>176</v>
      </c>
      <c r="G79" t="s">
        <v>701</v>
      </c>
      <c r="H79">
        <v>59</v>
      </c>
      <c r="I79">
        <v>1</v>
      </c>
      <c r="J79">
        <v>12</v>
      </c>
      <c r="K79">
        <v>58163932.799999997</v>
      </c>
      <c r="L79">
        <v>7</v>
      </c>
      <c r="M79">
        <v>3</v>
      </c>
      <c r="N79">
        <v>1</v>
      </c>
      <c r="O79">
        <v>3</v>
      </c>
      <c r="P79">
        <v>969398.88</v>
      </c>
      <c r="Q79">
        <v>601027.30560000008</v>
      </c>
      <c r="R79">
        <v>17529963.080000002</v>
      </c>
      <c r="S79">
        <v>14</v>
      </c>
      <c r="T79">
        <v>637</v>
      </c>
      <c r="U79">
        <v>204</v>
      </c>
      <c r="V79">
        <v>303</v>
      </c>
      <c r="W79">
        <v>500315</v>
      </c>
      <c r="X79">
        <v>3009379.1039999998</v>
      </c>
      <c r="Y79">
        <v>4</v>
      </c>
      <c r="Z79">
        <v>2007</v>
      </c>
      <c r="AA79" t="s">
        <v>1130</v>
      </c>
      <c r="AB79">
        <v>8</v>
      </c>
      <c r="AC79">
        <v>465311462.39999998</v>
      </c>
      <c r="AD79">
        <v>697967193.5999999</v>
      </c>
      <c r="AE79">
        <v>772417027.58399987</v>
      </c>
      <c r="AF79">
        <v>344330482.176</v>
      </c>
      <c r="AG79">
        <v>127402278.40512</v>
      </c>
      <c r="AH79">
        <v>216928203.77087998</v>
      </c>
      <c r="AI79">
        <v>154948716.97920001</v>
      </c>
      <c r="AK79">
        <v>7.6966343019521211E-2</v>
      </c>
    </row>
    <row r="80" spans="1:37" hidden="1" x14ac:dyDescent="0.35">
      <c r="A80">
        <v>79</v>
      </c>
      <c r="B80" t="s">
        <v>34</v>
      </c>
      <c r="C80">
        <v>88226489</v>
      </c>
      <c r="D80">
        <v>510</v>
      </c>
      <c r="E80" t="s">
        <v>307</v>
      </c>
      <c r="F80" t="s">
        <v>54</v>
      </c>
      <c r="G80" t="s">
        <v>702</v>
      </c>
      <c r="H80">
        <v>58</v>
      </c>
      <c r="I80">
        <v>0</v>
      </c>
      <c r="J80">
        <v>3</v>
      </c>
      <c r="K80">
        <v>9404309.6999999993</v>
      </c>
      <c r="L80">
        <v>1</v>
      </c>
      <c r="M80">
        <v>11</v>
      </c>
      <c r="N80">
        <v>0</v>
      </c>
      <c r="O80">
        <v>3</v>
      </c>
      <c r="P80">
        <v>218704.87674418604</v>
      </c>
      <c r="Q80">
        <v>159654.56002325582</v>
      </c>
      <c r="R80">
        <v>1277236.4801860466</v>
      </c>
      <c r="S80">
        <v>13</v>
      </c>
      <c r="T80">
        <v>560</v>
      </c>
      <c r="U80">
        <v>212</v>
      </c>
      <c r="V80">
        <v>301</v>
      </c>
      <c r="W80">
        <v>500323</v>
      </c>
      <c r="X80">
        <v>66651081.479999997</v>
      </c>
      <c r="Y80">
        <v>2</v>
      </c>
      <c r="Z80">
        <v>2016</v>
      </c>
      <c r="AA80" t="s">
        <v>1131</v>
      </c>
      <c r="AB80">
        <v>8</v>
      </c>
      <c r="AC80">
        <v>197490503.69999999</v>
      </c>
      <c r="AD80">
        <v>197490503.69999999</v>
      </c>
      <c r="AE80">
        <v>339683666.36399996</v>
      </c>
      <c r="AF80">
        <v>1034474.0669999999</v>
      </c>
      <c r="AG80">
        <v>124136.88803999999</v>
      </c>
      <c r="AH80">
        <v>910337.17895999993</v>
      </c>
      <c r="AI80">
        <v>806889.77226</v>
      </c>
      <c r="AK80">
        <v>0.27872721780924947</v>
      </c>
    </row>
    <row r="81" spans="1:37" hidden="1" x14ac:dyDescent="0.35">
      <c r="A81">
        <v>80</v>
      </c>
      <c r="B81" t="s">
        <v>34</v>
      </c>
      <c r="C81">
        <v>74033540</v>
      </c>
      <c r="D81">
        <v>510</v>
      </c>
      <c r="E81" t="s">
        <v>158</v>
      </c>
      <c r="F81" t="s">
        <v>133</v>
      </c>
      <c r="G81" t="s">
        <v>703</v>
      </c>
      <c r="H81">
        <v>28</v>
      </c>
      <c r="I81">
        <v>1</v>
      </c>
      <c r="J81">
        <v>24</v>
      </c>
      <c r="K81">
        <v>109264068</v>
      </c>
      <c r="L81">
        <v>3</v>
      </c>
      <c r="M81">
        <v>9</v>
      </c>
      <c r="N81">
        <v>0</v>
      </c>
      <c r="O81">
        <v>2</v>
      </c>
      <c r="P81">
        <v>2875370.210526316</v>
      </c>
      <c r="Q81">
        <v>1782729.5305263158</v>
      </c>
      <c r="R81">
        <v>36248833.787368424</v>
      </c>
      <c r="S81">
        <v>1</v>
      </c>
      <c r="T81">
        <v>741</v>
      </c>
      <c r="U81">
        <v>202</v>
      </c>
      <c r="V81">
        <v>301</v>
      </c>
      <c r="W81">
        <v>500370</v>
      </c>
      <c r="X81">
        <v>30363836.539999999</v>
      </c>
      <c r="Y81">
        <v>7</v>
      </c>
      <c r="Z81">
        <v>1995</v>
      </c>
      <c r="AA81" t="s">
        <v>1127</v>
      </c>
      <c r="AB81">
        <v>2</v>
      </c>
      <c r="AC81">
        <v>2513073564</v>
      </c>
      <c r="AD81">
        <v>1420432884</v>
      </c>
      <c r="AE81">
        <v>4372748001.3599997</v>
      </c>
      <c r="AF81">
        <v>236010386.88000003</v>
      </c>
      <c r="AG81">
        <v>59002596.720000006</v>
      </c>
      <c r="AH81">
        <v>177007790.16000003</v>
      </c>
      <c r="AI81">
        <v>21240934.819200002</v>
      </c>
      <c r="AK81">
        <v>0.50655758525605354</v>
      </c>
    </row>
    <row r="82" spans="1:37" x14ac:dyDescent="0.35">
      <c r="A82">
        <v>81</v>
      </c>
      <c r="B82" t="s">
        <v>34</v>
      </c>
      <c r="C82">
        <v>62908420</v>
      </c>
      <c r="D82">
        <v>510</v>
      </c>
      <c r="E82" t="s">
        <v>218</v>
      </c>
      <c r="F82" t="s">
        <v>48</v>
      </c>
      <c r="G82" t="s">
        <v>704</v>
      </c>
      <c r="H82">
        <v>44</v>
      </c>
      <c r="I82">
        <v>0</v>
      </c>
      <c r="J82">
        <v>4</v>
      </c>
      <c r="K82">
        <v>31961933.199999999</v>
      </c>
      <c r="L82">
        <v>5</v>
      </c>
      <c r="M82">
        <v>3</v>
      </c>
      <c r="N82">
        <v>1</v>
      </c>
      <c r="O82">
        <v>5</v>
      </c>
      <c r="P82">
        <v>652284.3510204081</v>
      </c>
      <c r="Q82">
        <v>241345.20987755101</v>
      </c>
      <c r="R82">
        <v>1649192.2674965987</v>
      </c>
      <c r="S82">
        <v>15</v>
      </c>
      <c r="T82">
        <v>731</v>
      </c>
      <c r="U82">
        <v>208</v>
      </c>
      <c r="V82">
        <v>302</v>
      </c>
      <c r="W82">
        <v>500360</v>
      </c>
      <c r="X82">
        <v>27415990.937999997</v>
      </c>
      <c r="Y82">
        <v>4</v>
      </c>
      <c r="Z82">
        <v>2015</v>
      </c>
      <c r="AA82" t="s">
        <v>1127</v>
      </c>
      <c r="AB82">
        <v>9</v>
      </c>
      <c r="AC82">
        <v>703162530.39999998</v>
      </c>
      <c r="AD82">
        <v>799048330</v>
      </c>
      <c r="AE82">
        <v>942237790.73599994</v>
      </c>
      <c r="AF82">
        <v>68718156.379999995</v>
      </c>
      <c r="AG82">
        <v>15117994.4036</v>
      </c>
      <c r="AH82">
        <v>53600161.976399995</v>
      </c>
      <c r="AI82">
        <v>59784796.050599992</v>
      </c>
      <c r="AK82">
        <v>0.35245910768298283</v>
      </c>
    </row>
    <row r="83" spans="1:37" hidden="1" x14ac:dyDescent="0.35">
      <c r="A83">
        <v>82</v>
      </c>
      <c r="B83" t="s">
        <v>34</v>
      </c>
      <c r="C83">
        <v>77692281</v>
      </c>
      <c r="D83">
        <v>510</v>
      </c>
      <c r="E83" t="s">
        <v>272</v>
      </c>
      <c r="F83" t="s">
        <v>198</v>
      </c>
      <c r="G83" t="s">
        <v>705</v>
      </c>
      <c r="H83">
        <v>59</v>
      </c>
      <c r="I83">
        <v>1</v>
      </c>
      <c r="J83">
        <v>23</v>
      </c>
      <c r="K83">
        <v>65276168.899999999</v>
      </c>
      <c r="L83">
        <v>4</v>
      </c>
      <c r="M83">
        <v>11</v>
      </c>
      <c r="N83">
        <v>1</v>
      </c>
      <c r="O83">
        <v>4</v>
      </c>
      <c r="P83">
        <v>1592101.6804878048</v>
      </c>
      <c r="Q83">
        <v>843813.89065853658</v>
      </c>
      <c r="R83">
        <v>2812712.9688617885</v>
      </c>
      <c r="S83">
        <v>2</v>
      </c>
      <c r="T83">
        <v>558</v>
      </c>
      <c r="U83">
        <v>215</v>
      </c>
      <c r="V83">
        <v>301</v>
      </c>
      <c r="W83">
        <v>500360</v>
      </c>
      <c r="X83">
        <v>644319.75599999994</v>
      </c>
      <c r="Y83">
        <v>1</v>
      </c>
      <c r="Z83">
        <v>1996</v>
      </c>
      <c r="AA83" t="s">
        <v>1127</v>
      </c>
      <c r="AB83">
        <v>4</v>
      </c>
      <c r="AC83">
        <v>587485520.10000002</v>
      </c>
      <c r="AD83">
        <v>1174971040.2</v>
      </c>
      <c r="AE83">
        <v>798980307.33600008</v>
      </c>
      <c r="AF83">
        <v>246091156.75299999</v>
      </c>
      <c r="AG83">
        <v>46757319.783069998</v>
      </c>
      <c r="AH83">
        <v>199333836.96992999</v>
      </c>
      <c r="AI83">
        <v>221482041.07769999</v>
      </c>
      <c r="AK83">
        <v>0.20432565365727695</v>
      </c>
    </row>
    <row r="84" spans="1:37" hidden="1" x14ac:dyDescent="0.35">
      <c r="A84">
        <v>83</v>
      </c>
      <c r="B84" t="s">
        <v>34</v>
      </c>
      <c r="C84">
        <v>52348929</v>
      </c>
      <c r="D84">
        <v>510</v>
      </c>
      <c r="E84" t="s">
        <v>242</v>
      </c>
      <c r="F84" t="s">
        <v>442</v>
      </c>
      <c r="G84" t="s">
        <v>706</v>
      </c>
      <c r="H84">
        <v>91</v>
      </c>
      <c r="I84">
        <v>0</v>
      </c>
      <c r="J84">
        <v>4</v>
      </c>
      <c r="K84">
        <v>21477325.199999999</v>
      </c>
      <c r="L84">
        <v>3</v>
      </c>
      <c r="M84">
        <v>2</v>
      </c>
      <c r="N84">
        <v>1</v>
      </c>
      <c r="O84">
        <v>7</v>
      </c>
      <c r="P84">
        <v>565192.76842105261</v>
      </c>
      <c r="Q84">
        <v>463458.07010526315</v>
      </c>
      <c r="R84">
        <v>8342245.2618947364</v>
      </c>
      <c r="S84">
        <v>0</v>
      </c>
      <c r="T84">
        <v>406</v>
      </c>
      <c r="U84">
        <v>210</v>
      </c>
      <c r="V84">
        <v>303</v>
      </c>
      <c r="W84">
        <v>500300</v>
      </c>
      <c r="X84">
        <v>4118910.7459999998</v>
      </c>
      <c r="Y84">
        <v>7</v>
      </c>
      <c r="Z84">
        <v>2015</v>
      </c>
      <c r="AA84" t="s">
        <v>1127</v>
      </c>
      <c r="AB84">
        <v>7</v>
      </c>
      <c r="AC84">
        <v>515455804.79999995</v>
      </c>
      <c r="AD84">
        <v>300682552.80000001</v>
      </c>
      <c r="AE84">
        <v>721638126.71999991</v>
      </c>
      <c r="AF84">
        <v>109319585.26799999</v>
      </c>
      <c r="AG84">
        <v>51380205.075959995</v>
      </c>
      <c r="AH84">
        <v>57939380.192039996</v>
      </c>
      <c r="AI84">
        <v>1093195.85268</v>
      </c>
      <c r="AK84">
        <v>0.4719928560918395</v>
      </c>
    </row>
    <row r="85" spans="1:37" hidden="1" x14ac:dyDescent="0.35">
      <c r="A85">
        <v>84</v>
      </c>
      <c r="B85" t="s">
        <v>34</v>
      </c>
      <c r="C85">
        <v>21389405</v>
      </c>
      <c r="D85">
        <v>510</v>
      </c>
      <c r="E85" t="s">
        <v>119</v>
      </c>
      <c r="F85" t="s">
        <v>101</v>
      </c>
      <c r="G85" t="s">
        <v>707</v>
      </c>
      <c r="H85">
        <v>49</v>
      </c>
      <c r="I85">
        <v>1</v>
      </c>
      <c r="J85">
        <v>2</v>
      </c>
      <c r="K85">
        <v>9578862.1999999993</v>
      </c>
      <c r="L85">
        <v>2</v>
      </c>
      <c r="M85">
        <v>12</v>
      </c>
      <c r="N85">
        <v>1</v>
      </c>
      <c r="O85">
        <v>5</v>
      </c>
      <c r="P85">
        <v>258888.16756756755</v>
      </c>
      <c r="Q85">
        <v>103555.26702702702</v>
      </c>
      <c r="R85">
        <v>1708661.9059459458</v>
      </c>
      <c r="S85">
        <v>0</v>
      </c>
      <c r="T85">
        <v>472</v>
      </c>
      <c r="U85">
        <v>201</v>
      </c>
      <c r="V85">
        <v>301</v>
      </c>
      <c r="W85">
        <v>500356</v>
      </c>
      <c r="X85">
        <v>44078774.081999995</v>
      </c>
      <c r="Y85">
        <v>5</v>
      </c>
      <c r="Z85">
        <v>2017</v>
      </c>
      <c r="AA85" t="s">
        <v>1127</v>
      </c>
      <c r="AB85">
        <v>1</v>
      </c>
      <c r="AC85">
        <v>191577244</v>
      </c>
      <c r="AD85">
        <v>143682933</v>
      </c>
      <c r="AE85">
        <v>327597087.24000001</v>
      </c>
      <c r="AF85">
        <v>21744017.193999998</v>
      </c>
      <c r="AG85">
        <v>10872008.596999999</v>
      </c>
      <c r="AH85">
        <v>10872008.596999999</v>
      </c>
      <c r="AI85">
        <v>19352175.30266</v>
      </c>
      <c r="AK85">
        <v>0.19410576821768755</v>
      </c>
    </row>
    <row r="86" spans="1:37" hidden="1" x14ac:dyDescent="0.35">
      <c r="A86">
        <v>85</v>
      </c>
      <c r="B86" t="s">
        <v>34</v>
      </c>
      <c r="C86">
        <v>38674699</v>
      </c>
      <c r="D86">
        <v>510</v>
      </c>
      <c r="E86" t="s">
        <v>383</v>
      </c>
      <c r="F86" t="s">
        <v>300</v>
      </c>
      <c r="G86" t="s">
        <v>708</v>
      </c>
      <c r="H86">
        <v>88</v>
      </c>
      <c r="I86">
        <v>0</v>
      </c>
      <c r="J86">
        <v>19</v>
      </c>
      <c r="K86">
        <v>104949462.09999999</v>
      </c>
      <c r="L86">
        <v>4</v>
      </c>
      <c r="M86">
        <v>7</v>
      </c>
      <c r="N86">
        <v>1</v>
      </c>
      <c r="O86">
        <v>5</v>
      </c>
      <c r="P86">
        <v>3385466.5193548384</v>
      </c>
      <c r="Q86">
        <v>2065134.5768064514</v>
      </c>
      <c r="R86">
        <v>63674982.78486558</v>
      </c>
      <c r="S86">
        <v>15</v>
      </c>
      <c r="T86">
        <v>639</v>
      </c>
      <c r="U86">
        <v>202</v>
      </c>
      <c r="V86">
        <v>302</v>
      </c>
      <c r="W86">
        <v>500342</v>
      </c>
      <c r="X86">
        <v>5935894.2719999999</v>
      </c>
      <c r="Y86">
        <v>8</v>
      </c>
      <c r="Z86">
        <v>2000</v>
      </c>
      <c r="AA86" t="s">
        <v>1127</v>
      </c>
      <c r="AB86">
        <v>5</v>
      </c>
      <c r="AC86">
        <v>944545158.89999998</v>
      </c>
      <c r="AD86">
        <v>1679191393.5999999</v>
      </c>
      <c r="AE86">
        <v>1662399479.664</v>
      </c>
      <c r="AF86">
        <v>170018128.602</v>
      </c>
      <c r="AG86">
        <v>47605076.008560002</v>
      </c>
      <c r="AH86">
        <v>122413052.59344</v>
      </c>
      <c r="AI86">
        <v>122413052.59344</v>
      </c>
      <c r="AK86">
        <v>0.96286335864112849</v>
      </c>
    </row>
    <row r="87" spans="1:37" hidden="1" x14ac:dyDescent="0.35">
      <c r="A87">
        <v>86</v>
      </c>
      <c r="B87" t="s">
        <v>34</v>
      </c>
      <c r="C87">
        <v>37019724</v>
      </c>
      <c r="D87">
        <v>510</v>
      </c>
      <c r="E87" t="s">
        <v>44</v>
      </c>
      <c r="F87" t="s">
        <v>443</v>
      </c>
      <c r="G87" t="s">
        <v>709</v>
      </c>
      <c r="H87">
        <v>33</v>
      </c>
      <c r="I87">
        <v>0</v>
      </c>
      <c r="J87">
        <v>22</v>
      </c>
      <c r="K87">
        <v>21199622.399999999</v>
      </c>
      <c r="L87">
        <v>2</v>
      </c>
      <c r="M87">
        <v>2</v>
      </c>
      <c r="N87">
        <v>1</v>
      </c>
      <c r="O87">
        <v>6</v>
      </c>
      <c r="P87">
        <v>517063.96097560972</v>
      </c>
      <c r="Q87">
        <v>279214.53892682923</v>
      </c>
      <c r="R87">
        <v>837643.6167804877</v>
      </c>
      <c r="S87">
        <v>5</v>
      </c>
      <c r="T87">
        <v>431</v>
      </c>
      <c r="U87">
        <v>206</v>
      </c>
      <c r="V87">
        <v>303</v>
      </c>
      <c r="W87">
        <v>500324</v>
      </c>
      <c r="X87">
        <v>54995327.810999997</v>
      </c>
      <c r="Y87">
        <v>7</v>
      </c>
      <c r="Z87">
        <v>1997</v>
      </c>
      <c r="AA87" t="s">
        <v>1127</v>
      </c>
      <c r="AB87">
        <v>8</v>
      </c>
      <c r="AC87">
        <v>169596979.19999999</v>
      </c>
      <c r="AD87">
        <v>487591315.19999999</v>
      </c>
      <c r="AE87">
        <v>169596979.19999999</v>
      </c>
      <c r="AF87">
        <v>71654723.711999997</v>
      </c>
      <c r="AG87">
        <v>19346775.402240001</v>
      </c>
      <c r="AH87">
        <v>52307948.309759997</v>
      </c>
      <c r="AI87">
        <v>24362606.06208</v>
      </c>
      <c r="AK87">
        <v>0.57119056781894406</v>
      </c>
    </row>
    <row r="88" spans="1:37" hidden="1" x14ac:dyDescent="0.35">
      <c r="A88">
        <v>87</v>
      </c>
      <c r="B88" t="s">
        <v>34</v>
      </c>
      <c r="C88">
        <v>56843392</v>
      </c>
      <c r="D88">
        <v>510</v>
      </c>
      <c r="E88" t="s">
        <v>197</v>
      </c>
      <c r="F88" t="s">
        <v>113</v>
      </c>
      <c r="G88" t="s">
        <v>710</v>
      </c>
      <c r="H88">
        <v>23</v>
      </c>
      <c r="I88">
        <v>1</v>
      </c>
      <c r="J88">
        <v>27</v>
      </c>
      <c r="K88">
        <v>90156275.099999994</v>
      </c>
      <c r="L88">
        <v>2</v>
      </c>
      <c r="M88">
        <v>4</v>
      </c>
      <c r="N88">
        <v>1</v>
      </c>
      <c r="O88">
        <v>6</v>
      </c>
      <c r="P88">
        <v>3005209.17</v>
      </c>
      <c r="Q88">
        <v>2283958.9691999997</v>
      </c>
      <c r="R88">
        <v>1903299.1409999996</v>
      </c>
      <c r="S88">
        <v>6</v>
      </c>
      <c r="T88">
        <v>779</v>
      </c>
      <c r="U88">
        <v>215</v>
      </c>
      <c r="V88">
        <v>302</v>
      </c>
      <c r="W88">
        <v>500374</v>
      </c>
      <c r="X88">
        <v>3604789.77</v>
      </c>
      <c r="Y88">
        <v>5</v>
      </c>
      <c r="Z88">
        <v>1992</v>
      </c>
      <c r="AA88" t="s">
        <v>1127</v>
      </c>
      <c r="AB88">
        <v>10</v>
      </c>
      <c r="AC88">
        <v>721250200.79999995</v>
      </c>
      <c r="AD88">
        <v>1442500401.5999999</v>
      </c>
      <c r="AE88">
        <v>1226125341.3599999</v>
      </c>
      <c r="AF88">
        <v>393081359.43599999</v>
      </c>
      <c r="AG88">
        <v>74685458.292840004</v>
      </c>
      <c r="AH88">
        <v>318395901.14315999</v>
      </c>
      <c r="AI88">
        <v>149370916.58568001</v>
      </c>
      <c r="AK88">
        <v>0.52878298964397963</v>
      </c>
    </row>
    <row r="89" spans="1:37" hidden="1" x14ac:dyDescent="0.35">
      <c r="A89">
        <v>88</v>
      </c>
      <c r="B89" t="s">
        <v>34</v>
      </c>
      <c r="C89">
        <v>92119088</v>
      </c>
      <c r="D89">
        <v>510</v>
      </c>
      <c r="E89" t="s">
        <v>73</v>
      </c>
      <c r="F89" t="s">
        <v>444</v>
      </c>
      <c r="G89" t="s">
        <v>711</v>
      </c>
      <c r="H89">
        <v>71</v>
      </c>
      <c r="I89">
        <v>1</v>
      </c>
      <c r="J89">
        <v>23</v>
      </c>
      <c r="K89">
        <v>180239488.5</v>
      </c>
      <c r="L89">
        <v>2</v>
      </c>
      <c r="M89">
        <v>6</v>
      </c>
      <c r="N89">
        <v>1</v>
      </c>
      <c r="O89">
        <v>2</v>
      </c>
      <c r="P89">
        <v>3162096.289473684</v>
      </c>
      <c r="Q89">
        <v>1169975.6271052631</v>
      </c>
      <c r="R89">
        <v>17549634.406578947</v>
      </c>
      <c r="S89">
        <v>4</v>
      </c>
      <c r="T89">
        <v>794</v>
      </c>
      <c r="U89">
        <v>207</v>
      </c>
      <c r="V89">
        <v>302</v>
      </c>
      <c r="W89">
        <v>500389</v>
      </c>
      <c r="X89">
        <v>1959811.5100000002</v>
      </c>
      <c r="Y89">
        <v>4</v>
      </c>
      <c r="Z89">
        <v>1996</v>
      </c>
      <c r="AA89" t="s">
        <v>1130</v>
      </c>
      <c r="AB89">
        <v>1</v>
      </c>
      <c r="AC89">
        <v>1982634373.5</v>
      </c>
      <c r="AD89">
        <v>1081436931</v>
      </c>
      <c r="AE89">
        <v>2557598341.8150001</v>
      </c>
      <c r="AF89">
        <v>879568703.88</v>
      </c>
      <c r="AG89">
        <v>202300801.8924</v>
      </c>
      <c r="AH89">
        <v>677267901.98759997</v>
      </c>
      <c r="AI89">
        <v>237483550.0476</v>
      </c>
      <c r="AK89">
        <v>0.26336035064302987</v>
      </c>
    </row>
    <row r="90" spans="1:37" hidden="1" x14ac:dyDescent="0.35">
      <c r="A90">
        <v>89</v>
      </c>
      <c r="B90" t="s">
        <v>34</v>
      </c>
      <c r="C90">
        <v>34813413</v>
      </c>
      <c r="D90">
        <v>510</v>
      </c>
      <c r="E90" t="s">
        <v>186</v>
      </c>
      <c r="F90" t="s">
        <v>91</v>
      </c>
      <c r="G90" t="s">
        <v>712</v>
      </c>
      <c r="H90">
        <v>52</v>
      </c>
      <c r="I90">
        <v>0</v>
      </c>
      <c r="J90">
        <v>5</v>
      </c>
      <c r="K90">
        <v>5764151.5</v>
      </c>
      <c r="L90">
        <v>3</v>
      </c>
      <c r="M90">
        <v>2</v>
      </c>
      <c r="N90">
        <v>0</v>
      </c>
      <c r="O90">
        <v>1</v>
      </c>
      <c r="P90">
        <v>115283.03</v>
      </c>
      <c r="Q90">
        <v>108366.0482</v>
      </c>
      <c r="R90">
        <v>162549.0723</v>
      </c>
      <c r="S90">
        <v>8</v>
      </c>
      <c r="T90">
        <v>695</v>
      </c>
      <c r="U90">
        <v>213</v>
      </c>
      <c r="V90">
        <v>300</v>
      </c>
      <c r="W90">
        <v>500338</v>
      </c>
      <c r="X90">
        <v>1278374.0240000002</v>
      </c>
      <c r="Y90">
        <v>4</v>
      </c>
      <c r="Z90">
        <v>2014</v>
      </c>
      <c r="AA90" t="s">
        <v>1127</v>
      </c>
      <c r="AB90">
        <v>7</v>
      </c>
      <c r="AC90">
        <v>86462272.5</v>
      </c>
      <c r="AD90">
        <v>97990575.5</v>
      </c>
      <c r="AE90">
        <v>151308976.875</v>
      </c>
      <c r="AF90">
        <v>26630379.93</v>
      </c>
      <c r="AG90">
        <v>13315189.965</v>
      </c>
      <c r="AH90">
        <v>13315189.965</v>
      </c>
      <c r="AI90">
        <v>6124987.3838999998</v>
      </c>
      <c r="AK90">
        <v>6.6461054885908255E-2</v>
      </c>
    </row>
    <row r="91" spans="1:37" hidden="1" x14ac:dyDescent="0.35">
      <c r="A91">
        <v>90</v>
      </c>
      <c r="B91" t="s">
        <v>34</v>
      </c>
      <c r="C91">
        <v>55495084</v>
      </c>
      <c r="D91">
        <v>510</v>
      </c>
      <c r="E91" t="s">
        <v>299</v>
      </c>
      <c r="F91" t="s">
        <v>330</v>
      </c>
      <c r="G91" t="s">
        <v>713</v>
      </c>
      <c r="H91">
        <v>32</v>
      </c>
      <c r="I91">
        <v>0</v>
      </c>
      <c r="J91">
        <v>2</v>
      </c>
      <c r="K91">
        <v>1879961.8</v>
      </c>
      <c r="L91">
        <v>5</v>
      </c>
      <c r="M91">
        <v>12</v>
      </c>
      <c r="N91">
        <v>1</v>
      </c>
      <c r="O91">
        <v>6</v>
      </c>
      <c r="P91">
        <v>39165.870833333334</v>
      </c>
      <c r="Q91">
        <v>33290.990208333336</v>
      </c>
      <c r="R91">
        <v>5548.4983680555561</v>
      </c>
      <c r="S91">
        <v>2</v>
      </c>
      <c r="T91">
        <v>538</v>
      </c>
      <c r="U91">
        <v>211</v>
      </c>
      <c r="V91">
        <v>300</v>
      </c>
      <c r="W91">
        <v>500350</v>
      </c>
      <c r="X91">
        <v>328634.27999999997</v>
      </c>
      <c r="Y91">
        <v>6</v>
      </c>
      <c r="Z91">
        <v>2017</v>
      </c>
      <c r="AA91" t="s">
        <v>1127</v>
      </c>
      <c r="AB91">
        <v>1</v>
      </c>
      <c r="AC91">
        <v>37599236</v>
      </c>
      <c r="AD91">
        <v>31959350.600000001</v>
      </c>
      <c r="AE91">
        <v>40231182.520000003</v>
      </c>
      <c r="AF91">
        <v>112797.708</v>
      </c>
      <c r="AG91">
        <v>9023.8166400000009</v>
      </c>
      <c r="AH91">
        <v>103773.89135999999</v>
      </c>
      <c r="AI91">
        <v>15791.679120000001</v>
      </c>
      <c r="AK91">
        <v>6.5997534671363489E-2</v>
      </c>
    </row>
    <row r="92" spans="1:37" hidden="1" x14ac:dyDescent="0.35">
      <c r="A92">
        <v>91</v>
      </c>
      <c r="B92" t="s">
        <v>34</v>
      </c>
      <c r="C92">
        <v>69184575</v>
      </c>
      <c r="D92">
        <v>510</v>
      </c>
      <c r="E92" t="s">
        <v>125</v>
      </c>
      <c r="F92" t="s">
        <v>213</v>
      </c>
      <c r="G92" t="s">
        <v>714</v>
      </c>
      <c r="H92">
        <v>61</v>
      </c>
      <c r="I92">
        <v>1</v>
      </c>
      <c r="J92">
        <v>13</v>
      </c>
      <c r="K92">
        <v>1369309.5</v>
      </c>
      <c r="L92">
        <v>3</v>
      </c>
      <c r="M92">
        <v>8</v>
      </c>
      <c r="N92">
        <v>1</v>
      </c>
      <c r="O92">
        <v>8</v>
      </c>
      <c r="P92">
        <v>28527.28125</v>
      </c>
      <c r="Q92">
        <v>24818.7346875</v>
      </c>
      <c r="R92">
        <v>140639.49656249999</v>
      </c>
      <c r="S92">
        <v>2</v>
      </c>
      <c r="T92">
        <v>766</v>
      </c>
      <c r="U92">
        <v>202</v>
      </c>
      <c r="V92">
        <v>303</v>
      </c>
      <c r="W92">
        <v>500305</v>
      </c>
      <c r="X92">
        <v>0</v>
      </c>
      <c r="Y92">
        <v>6</v>
      </c>
      <c r="Z92">
        <v>2006</v>
      </c>
      <c r="AA92" t="s">
        <v>1130</v>
      </c>
      <c r="AB92">
        <v>7</v>
      </c>
      <c r="AC92">
        <v>26016880.5</v>
      </c>
      <c r="AD92">
        <v>19170333</v>
      </c>
      <c r="AE92">
        <v>29138906.16</v>
      </c>
      <c r="AF92">
        <v>5805872.2800000003</v>
      </c>
      <c r="AG92">
        <v>1335350.6244000001</v>
      </c>
      <c r="AH92">
        <v>4470521.6556000002</v>
      </c>
      <c r="AI92">
        <v>1625644.2384000001</v>
      </c>
      <c r="AK92">
        <v>0.96573047171205306</v>
      </c>
    </row>
    <row r="93" spans="1:37" hidden="1" x14ac:dyDescent="0.35">
      <c r="A93">
        <v>92</v>
      </c>
      <c r="B93" t="s">
        <v>34</v>
      </c>
      <c r="C93">
        <v>80680183</v>
      </c>
      <c r="D93">
        <v>510</v>
      </c>
      <c r="E93" t="s">
        <v>167</v>
      </c>
      <c r="F93" t="s">
        <v>277</v>
      </c>
      <c r="G93" t="s">
        <v>715</v>
      </c>
      <c r="H93">
        <v>35</v>
      </c>
      <c r="I93">
        <v>0</v>
      </c>
      <c r="J93">
        <v>0</v>
      </c>
      <c r="K93">
        <v>0</v>
      </c>
      <c r="L93">
        <v>5</v>
      </c>
      <c r="M93">
        <v>5</v>
      </c>
      <c r="N93">
        <v>1</v>
      </c>
      <c r="O93">
        <v>3</v>
      </c>
      <c r="P93">
        <v>0</v>
      </c>
      <c r="Q93">
        <v>0</v>
      </c>
      <c r="R93">
        <v>0</v>
      </c>
      <c r="S93">
        <v>0</v>
      </c>
      <c r="T93">
        <v>320</v>
      </c>
      <c r="U93">
        <v>215</v>
      </c>
      <c r="V93">
        <v>303</v>
      </c>
      <c r="W93">
        <v>500389</v>
      </c>
      <c r="X93">
        <v>0</v>
      </c>
      <c r="Y93">
        <v>2</v>
      </c>
      <c r="Z93">
        <v>2019</v>
      </c>
      <c r="AA93" t="s">
        <v>1130</v>
      </c>
      <c r="AB93">
        <v>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0.4215222791054436</v>
      </c>
    </row>
    <row r="94" spans="1:37" x14ac:dyDescent="0.35">
      <c r="A94">
        <v>93</v>
      </c>
      <c r="B94" t="s">
        <v>34</v>
      </c>
      <c r="C94">
        <v>70322641</v>
      </c>
      <c r="D94">
        <v>510</v>
      </c>
      <c r="E94" t="s">
        <v>176</v>
      </c>
      <c r="F94" t="s">
        <v>445</v>
      </c>
      <c r="G94" t="s">
        <v>716</v>
      </c>
      <c r="H94">
        <v>49</v>
      </c>
      <c r="I94">
        <v>0</v>
      </c>
      <c r="J94">
        <v>17</v>
      </c>
      <c r="K94">
        <v>47772254.200000003</v>
      </c>
      <c r="L94">
        <v>5</v>
      </c>
      <c r="M94">
        <v>5</v>
      </c>
      <c r="N94">
        <v>1</v>
      </c>
      <c r="O94">
        <v>3</v>
      </c>
      <c r="P94">
        <v>1110982.6558139536</v>
      </c>
      <c r="Q94">
        <v>1033213.8699069768</v>
      </c>
      <c r="R94">
        <v>28241179.1107907</v>
      </c>
      <c r="S94">
        <v>7</v>
      </c>
      <c r="T94">
        <v>430</v>
      </c>
      <c r="U94">
        <v>208</v>
      </c>
      <c r="V94">
        <v>303</v>
      </c>
      <c r="W94">
        <v>500344</v>
      </c>
      <c r="X94">
        <v>14093257.402000001</v>
      </c>
      <c r="Y94">
        <v>1</v>
      </c>
      <c r="Z94">
        <v>2002</v>
      </c>
      <c r="AA94" t="s">
        <v>1127</v>
      </c>
      <c r="AB94">
        <v>9</v>
      </c>
      <c r="AC94">
        <v>286633525.20000005</v>
      </c>
      <c r="AD94">
        <v>764356067.20000005</v>
      </c>
      <c r="AE94">
        <v>421351282.04400003</v>
      </c>
      <c r="AF94">
        <v>45383641.490000002</v>
      </c>
      <c r="AG94">
        <v>19968802.255600002</v>
      </c>
      <c r="AH94">
        <v>25414839.2344</v>
      </c>
      <c r="AI94">
        <v>4538364.1490000002</v>
      </c>
      <c r="AK94">
        <v>0.85633598854659909</v>
      </c>
    </row>
    <row r="95" spans="1:37" hidden="1" x14ac:dyDescent="0.35">
      <c r="A95">
        <v>94</v>
      </c>
      <c r="B95" t="s">
        <v>34</v>
      </c>
      <c r="C95">
        <v>59102561</v>
      </c>
      <c r="D95">
        <v>510</v>
      </c>
      <c r="E95" t="s">
        <v>305</v>
      </c>
      <c r="F95" t="s">
        <v>446</v>
      </c>
      <c r="G95" t="s">
        <v>717</v>
      </c>
      <c r="H95">
        <v>73</v>
      </c>
      <c r="I95">
        <v>1</v>
      </c>
      <c r="J95">
        <v>7</v>
      </c>
      <c r="K95">
        <v>14380874.9</v>
      </c>
      <c r="L95">
        <v>1</v>
      </c>
      <c r="M95">
        <v>2</v>
      </c>
      <c r="N95">
        <v>1</v>
      </c>
      <c r="O95">
        <v>2</v>
      </c>
      <c r="P95">
        <v>276555.28653846157</v>
      </c>
      <c r="Q95">
        <v>160402.06619230771</v>
      </c>
      <c r="R95">
        <v>2031759.5051025643</v>
      </c>
      <c r="S95">
        <v>9</v>
      </c>
      <c r="T95">
        <v>608</v>
      </c>
      <c r="U95">
        <v>206</v>
      </c>
      <c r="V95">
        <v>301</v>
      </c>
      <c r="W95">
        <v>500302</v>
      </c>
      <c r="X95">
        <v>53815430.969999991</v>
      </c>
      <c r="Y95">
        <v>8</v>
      </c>
      <c r="Z95">
        <v>2012</v>
      </c>
      <c r="AA95" t="s">
        <v>1128</v>
      </c>
      <c r="AB95">
        <v>8</v>
      </c>
      <c r="AC95">
        <v>345140997.60000002</v>
      </c>
      <c r="AD95">
        <v>143808749</v>
      </c>
      <c r="AE95">
        <v>548774186.18400002</v>
      </c>
      <c r="AF95">
        <v>70322478.260999992</v>
      </c>
      <c r="AG95">
        <v>35161239.130499996</v>
      </c>
      <c r="AH95">
        <v>35161239.130499996</v>
      </c>
      <c r="AI95">
        <v>25316092.173959997</v>
      </c>
      <c r="AK95">
        <v>0.62814529962126064</v>
      </c>
    </row>
    <row r="96" spans="1:37" hidden="1" x14ac:dyDescent="0.35">
      <c r="A96">
        <v>95</v>
      </c>
      <c r="B96" t="s">
        <v>34</v>
      </c>
      <c r="C96">
        <v>41269781</v>
      </c>
      <c r="D96">
        <v>510</v>
      </c>
      <c r="E96" t="s">
        <v>315</v>
      </c>
      <c r="F96" t="s">
        <v>447</v>
      </c>
      <c r="G96" t="s">
        <v>718</v>
      </c>
      <c r="H96">
        <v>21</v>
      </c>
      <c r="I96">
        <v>1</v>
      </c>
      <c r="J96">
        <v>27</v>
      </c>
      <c r="K96">
        <v>153758374.19999999</v>
      </c>
      <c r="L96">
        <v>5</v>
      </c>
      <c r="M96">
        <v>7</v>
      </c>
      <c r="N96">
        <v>1</v>
      </c>
      <c r="O96">
        <v>5</v>
      </c>
      <c r="P96">
        <v>3575776.1441860464</v>
      </c>
      <c r="Q96">
        <v>2646074.3466976746</v>
      </c>
      <c r="R96">
        <v>37927065.636000007</v>
      </c>
      <c r="S96">
        <v>10</v>
      </c>
      <c r="T96">
        <v>312</v>
      </c>
      <c r="U96">
        <v>210</v>
      </c>
      <c r="V96">
        <v>302</v>
      </c>
      <c r="W96">
        <v>500368</v>
      </c>
      <c r="X96">
        <v>27177239.040000003</v>
      </c>
      <c r="Y96">
        <v>3</v>
      </c>
      <c r="Z96">
        <v>1992</v>
      </c>
      <c r="AA96" t="s">
        <v>1127</v>
      </c>
      <c r="AB96">
        <v>4</v>
      </c>
      <c r="AC96">
        <v>2767650735.5999999</v>
      </c>
      <c r="AD96">
        <v>3536442606.5999999</v>
      </c>
      <c r="AE96">
        <v>4926418309.368</v>
      </c>
      <c r="AF96">
        <v>690375100.15799999</v>
      </c>
      <c r="AG96">
        <v>310668795.0711</v>
      </c>
      <c r="AH96">
        <v>379706305.0869</v>
      </c>
      <c r="AI96">
        <v>96652514.022120014</v>
      </c>
      <c r="AK96">
        <v>0.33913253076435301</v>
      </c>
    </row>
    <row r="97" spans="1:37" hidden="1" x14ac:dyDescent="0.35">
      <c r="A97">
        <v>96</v>
      </c>
      <c r="B97" t="s">
        <v>34</v>
      </c>
      <c r="C97">
        <v>55384094</v>
      </c>
      <c r="D97">
        <v>510</v>
      </c>
      <c r="E97" t="s">
        <v>112</v>
      </c>
      <c r="F97" t="s">
        <v>408</v>
      </c>
      <c r="G97" t="s">
        <v>719</v>
      </c>
      <c r="H97">
        <v>40</v>
      </c>
      <c r="I97">
        <v>1</v>
      </c>
      <c r="J97">
        <v>17</v>
      </c>
      <c r="K97">
        <v>48530784</v>
      </c>
      <c r="L97">
        <v>3</v>
      </c>
      <c r="M97">
        <v>4</v>
      </c>
      <c r="N97">
        <v>0</v>
      </c>
      <c r="O97">
        <v>2</v>
      </c>
      <c r="P97">
        <v>898718.22222222225</v>
      </c>
      <c r="Q97">
        <v>629102.75555555557</v>
      </c>
      <c r="R97">
        <v>10589896.385185188</v>
      </c>
      <c r="S97">
        <v>8</v>
      </c>
      <c r="T97">
        <v>614</v>
      </c>
      <c r="U97">
        <v>212</v>
      </c>
      <c r="V97">
        <v>302</v>
      </c>
      <c r="W97">
        <v>500356</v>
      </c>
      <c r="X97">
        <v>28307973.224999998</v>
      </c>
      <c r="Y97">
        <v>5</v>
      </c>
      <c r="Z97">
        <v>2002</v>
      </c>
      <c r="AA97" t="s">
        <v>1127</v>
      </c>
      <c r="AB97">
        <v>5</v>
      </c>
      <c r="AC97">
        <v>533838624</v>
      </c>
      <c r="AD97">
        <v>1067677248</v>
      </c>
      <c r="AE97">
        <v>613914417.60000002</v>
      </c>
      <c r="AF97">
        <v>2426539.2000000002</v>
      </c>
      <c r="AG97">
        <v>145592.35200000001</v>
      </c>
      <c r="AH97">
        <v>2280946.8480000002</v>
      </c>
      <c r="AI97">
        <v>2062558.32</v>
      </c>
      <c r="AK97">
        <v>0.38596776802582233</v>
      </c>
    </row>
    <row r="98" spans="1:37" x14ac:dyDescent="0.35">
      <c r="A98">
        <v>97</v>
      </c>
      <c r="B98" t="s">
        <v>34</v>
      </c>
      <c r="C98">
        <v>41043962</v>
      </c>
      <c r="D98">
        <v>510</v>
      </c>
      <c r="E98" t="s">
        <v>173</v>
      </c>
      <c r="F98" t="s">
        <v>448</v>
      </c>
      <c r="G98" t="s">
        <v>720</v>
      </c>
      <c r="H98">
        <v>43</v>
      </c>
      <c r="I98">
        <v>0</v>
      </c>
      <c r="J98">
        <v>15</v>
      </c>
      <c r="K98">
        <v>80879923.5</v>
      </c>
      <c r="L98">
        <v>3</v>
      </c>
      <c r="M98">
        <v>8</v>
      </c>
      <c r="N98">
        <v>0</v>
      </c>
      <c r="O98">
        <v>1</v>
      </c>
      <c r="P98">
        <v>1650610.6836734693</v>
      </c>
      <c r="Q98">
        <v>1403019.0811224491</v>
      </c>
      <c r="R98">
        <v>11224152.648979593</v>
      </c>
      <c r="S98">
        <v>2</v>
      </c>
      <c r="T98">
        <v>736</v>
      </c>
      <c r="U98">
        <v>208</v>
      </c>
      <c r="V98">
        <v>301</v>
      </c>
      <c r="W98">
        <v>500398</v>
      </c>
      <c r="X98">
        <v>69443381.327999994</v>
      </c>
      <c r="Y98">
        <v>1</v>
      </c>
      <c r="Z98">
        <v>2004</v>
      </c>
      <c r="AA98" t="s">
        <v>1127</v>
      </c>
      <c r="AB98">
        <v>7</v>
      </c>
      <c r="AC98">
        <v>1860238240.5</v>
      </c>
      <c r="AD98">
        <v>808799235</v>
      </c>
      <c r="AE98">
        <v>2362502565.4349999</v>
      </c>
      <c r="AF98">
        <v>442413181.54499996</v>
      </c>
      <c r="AG98">
        <v>66361977.231749989</v>
      </c>
      <c r="AH98">
        <v>376051204.31324995</v>
      </c>
      <c r="AI98">
        <v>119451559.01715</v>
      </c>
      <c r="AK98">
        <v>0.17673816220560901</v>
      </c>
    </row>
    <row r="99" spans="1:37" hidden="1" x14ac:dyDescent="0.35">
      <c r="A99">
        <v>98</v>
      </c>
      <c r="B99" t="s">
        <v>34</v>
      </c>
      <c r="C99">
        <v>14475266</v>
      </c>
      <c r="D99">
        <v>510</v>
      </c>
      <c r="E99" t="s">
        <v>210</v>
      </c>
      <c r="F99" t="s">
        <v>100</v>
      </c>
      <c r="G99" t="s">
        <v>721</v>
      </c>
      <c r="H99">
        <v>39</v>
      </c>
      <c r="I99">
        <v>0</v>
      </c>
      <c r="J99">
        <v>17</v>
      </c>
      <c r="K99">
        <v>93842407.200000003</v>
      </c>
      <c r="L99">
        <v>5</v>
      </c>
      <c r="M99">
        <v>2</v>
      </c>
      <c r="N99">
        <v>1</v>
      </c>
      <c r="O99">
        <v>6</v>
      </c>
      <c r="P99">
        <v>2406215.5692307693</v>
      </c>
      <c r="Q99">
        <v>2045283.2338461538</v>
      </c>
      <c r="R99">
        <v>31020129.046666667</v>
      </c>
      <c r="S99">
        <v>13</v>
      </c>
      <c r="T99">
        <v>407</v>
      </c>
      <c r="U99">
        <v>206</v>
      </c>
      <c r="V99">
        <v>300</v>
      </c>
      <c r="W99">
        <v>500356</v>
      </c>
      <c r="X99">
        <v>0</v>
      </c>
      <c r="Y99">
        <v>7</v>
      </c>
      <c r="Z99">
        <v>2002</v>
      </c>
      <c r="AA99" t="s">
        <v>1129</v>
      </c>
      <c r="AB99">
        <v>7</v>
      </c>
      <c r="AC99">
        <v>938424072</v>
      </c>
      <c r="AD99">
        <v>938424072</v>
      </c>
      <c r="AE99">
        <v>1304409460.0799999</v>
      </c>
      <c r="AF99">
        <v>466396763.78399998</v>
      </c>
      <c r="AG99">
        <v>69959514.567599997</v>
      </c>
      <c r="AH99">
        <v>396437249.21639997</v>
      </c>
      <c r="AI99">
        <v>181894737.87575999</v>
      </c>
      <c r="AK99">
        <v>0.5759008798387717</v>
      </c>
    </row>
    <row r="100" spans="1:37" hidden="1" x14ac:dyDescent="0.35">
      <c r="A100">
        <v>99</v>
      </c>
      <c r="B100" t="s">
        <v>34</v>
      </c>
      <c r="C100">
        <v>58191558</v>
      </c>
      <c r="D100">
        <v>510</v>
      </c>
      <c r="E100" t="s">
        <v>214</v>
      </c>
      <c r="F100" t="s">
        <v>139</v>
      </c>
      <c r="G100" t="s">
        <v>722</v>
      </c>
      <c r="H100">
        <v>36</v>
      </c>
      <c r="I100">
        <v>0</v>
      </c>
      <c r="J100">
        <v>0</v>
      </c>
      <c r="K100">
        <v>0</v>
      </c>
      <c r="L100">
        <v>4</v>
      </c>
      <c r="M100">
        <v>7</v>
      </c>
      <c r="N100">
        <v>1</v>
      </c>
      <c r="O100">
        <v>3</v>
      </c>
      <c r="P100">
        <v>0</v>
      </c>
      <c r="Q100">
        <v>0</v>
      </c>
      <c r="R100">
        <v>0</v>
      </c>
      <c r="S100">
        <v>8</v>
      </c>
      <c r="T100">
        <v>556</v>
      </c>
      <c r="U100">
        <v>203</v>
      </c>
      <c r="V100">
        <v>300</v>
      </c>
      <c r="W100">
        <v>500320</v>
      </c>
      <c r="X100">
        <v>74914479.359999999</v>
      </c>
      <c r="Y100">
        <v>5</v>
      </c>
      <c r="Z100">
        <v>2019</v>
      </c>
      <c r="AA100" t="s">
        <v>1127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4.493396619033363E-2</v>
      </c>
    </row>
    <row r="101" spans="1:37" hidden="1" x14ac:dyDescent="0.35">
      <c r="A101">
        <v>100</v>
      </c>
      <c r="B101" t="s">
        <v>34</v>
      </c>
      <c r="C101">
        <v>29185972</v>
      </c>
      <c r="D101">
        <v>510</v>
      </c>
      <c r="E101" t="s">
        <v>85</v>
      </c>
      <c r="F101" t="s">
        <v>154</v>
      </c>
      <c r="G101" t="s">
        <v>723</v>
      </c>
      <c r="H101">
        <v>22</v>
      </c>
      <c r="I101">
        <v>1</v>
      </c>
      <c r="J101">
        <v>20</v>
      </c>
      <c r="K101">
        <v>104047888</v>
      </c>
      <c r="L101">
        <v>3</v>
      </c>
      <c r="M101">
        <v>11</v>
      </c>
      <c r="N101">
        <v>0</v>
      </c>
      <c r="O101">
        <v>1</v>
      </c>
      <c r="P101">
        <v>3060232</v>
      </c>
      <c r="Q101">
        <v>2784811.12</v>
      </c>
      <c r="R101">
        <v>92827037.333333343</v>
      </c>
      <c r="S101">
        <v>12</v>
      </c>
      <c r="T101">
        <v>381</v>
      </c>
      <c r="U101">
        <v>203</v>
      </c>
      <c r="V101">
        <v>302</v>
      </c>
      <c r="W101">
        <v>500320</v>
      </c>
      <c r="X101">
        <v>83262909.313999996</v>
      </c>
      <c r="Y101">
        <v>3</v>
      </c>
      <c r="Z101">
        <v>1999</v>
      </c>
      <c r="AA101" t="s">
        <v>1127</v>
      </c>
      <c r="AB101">
        <v>9</v>
      </c>
      <c r="AC101">
        <v>2601197200</v>
      </c>
      <c r="AD101">
        <v>728335216</v>
      </c>
      <c r="AE101">
        <v>3953819744</v>
      </c>
      <c r="AF101">
        <v>558737158.56000006</v>
      </c>
      <c r="AG101">
        <v>150859032.81120002</v>
      </c>
      <c r="AH101">
        <v>407878125.74880004</v>
      </c>
      <c r="AI101">
        <v>257019092.93760005</v>
      </c>
      <c r="AK101">
        <v>0.2242030560420526</v>
      </c>
    </row>
    <row r="102" spans="1:37" hidden="1" x14ac:dyDescent="0.35">
      <c r="A102">
        <v>101</v>
      </c>
      <c r="B102" t="s">
        <v>34</v>
      </c>
      <c r="C102">
        <v>81379252</v>
      </c>
      <c r="D102">
        <v>510</v>
      </c>
      <c r="E102" t="s">
        <v>368</v>
      </c>
      <c r="F102" t="s">
        <v>449</v>
      </c>
      <c r="G102" t="s">
        <v>724</v>
      </c>
      <c r="H102">
        <v>91</v>
      </c>
      <c r="I102">
        <v>1</v>
      </c>
      <c r="J102">
        <v>13</v>
      </c>
      <c r="K102">
        <v>88577563.099999994</v>
      </c>
      <c r="L102">
        <v>3</v>
      </c>
      <c r="M102">
        <v>3</v>
      </c>
      <c r="N102">
        <v>0</v>
      </c>
      <c r="O102">
        <v>3</v>
      </c>
      <c r="P102">
        <v>2271219.5666666664</v>
      </c>
      <c r="Q102">
        <v>2021385.414333333</v>
      </c>
      <c r="R102">
        <v>8759336.7954444438</v>
      </c>
      <c r="S102">
        <v>14</v>
      </c>
      <c r="T102">
        <v>554</v>
      </c>
      <c r="U102">
        <v>214</v>
      </c>
      <c r="V102">
        <v>302</v>
      </c>
      <c r="W102">
        <v>500344</v>
      </c>
      <c r="X102">
        <v>4595856.8</v>
      </c>
      <c r="Y102">
        <v>7</v>
      </c>
      <c r="Z102">
        <v>2006</v>
      </c>
      <c r="AA102" t="s">
        <v>1127</v>
      </c>
      <c r="AB102">
        <v>2</v>
      </c>
      <c r="AC102">
        <v>2037283951.3</v>
      </c>
      <c r="AD102">
        <v>2037283951.3</v>
      </c>
      <c r="AE102">
        <v>3483755556.7229996</v>
      </c>
      <c r="AF102">
        <v>148810306.00799999</v>
      </c>
      <c r="AG102">
        <v>17857236.720959999</v>
      </c>
      <c r="AH102">
        <v>130953069.28704</v>
      </c>
      <c r="AI102">
        <v>102679111.14551999</v>
      </c>
      <c r="AK102">
        <v>0.28671200773886263</v>
      </c>
    </row>
    <row r="103" spans="1:37" hidden="1" x14ac:dyDescent="0.35">
      <c r="A103">
        <v>102</v>
      </c>
      <c r="B103" t="s">
        <v>34</v>
      </c>
      <c r="C103">
        <v>67977079</v>
      </c>
      <c r="D103">
        <v>510</v>
      </c>
      <c r="E103" t="s">
        <v>379</v>
      </c>
      <c r="F103" t="s">
        <v>270</v>
      </c>
      <c r="G103" t="s">
        <v>725</v>
      </c>
      <c r="H103">
        <v>45</v>
      </c>
      <c r="I103">
        <v>0</v>
      </c>
      <c r="J103">
        <v>10</v>
      </c>
      <c r="K103">
        <v>45958568</v>
      </c>
      <c r="L103">
        <v>2</v>
      </c>
      <c r="M103">
        <v>2</v>
      </c>
      <c r="N103">
        <v>1</v>
      </c>
      <c r="O103">
        <v>5</v>
      </c>
      <c r="P103">
        <v>1242123.4594594594</v>
      </c>
      <c r="Q103">
        <v>608640.49513513513</v>
      </c>
      <c r="R103">
        <v>13390090.892972974</v>
      </c>
      <c r="S103">
        <v>12</v>
      </c>
      <c r="T103">
        <v>411</v>
      </c>
      <c r="U103">
        <v>211</v>
      </c>
      <c r="V103">
        <v>300</v>
      </c>
      <c r="W103">
        <v>500306</v>
      </c>
      <c r="X103">
        <v>17418575.976</v>
      </c>
      <c r="Y103">
        <v>6</v>
      </c>
      <c r="Z103">
        <v>2009</v>
      </c>
      <c r="AA103" t="s">
        <v>1127</v>
      </c>
      <c r="AB103">
        <v>10</v>
      </c>
      <c r="AC103">
        <v>873212792</v>
      </c>
      <c r="AD103">
        <v>1057047064</v>
      </c>
      <c r="AE103">
        <v>1510658130.1599998</v>
      </c>
      <c r="AF103">
        <v>204515627.59999999</v>
      </c>
      <c r="AG103">
        <v>55219219.452</v>
      </c>
      <c r="AH103">
        <v>149296408.148</v>
      </c>
      <c r="AI103">
        <v>14316093.932</v>
      </c>
      <c r="AK103">
        <v>0.45198877570190499</v>
      </c>
    </row>
    <row r="104" spans="1:37" hidden="1" x14ac:dyDescent="0.35">
      <c r="A104">
        <v>103</v>
      </c>
      <c r="B104" t="s">
        <v>34</v>
      </c>
      <c r="C104">
        <v>30790106</v>
      </c>
      <c r="D104">
        <v>510</v>
      </c>
      <c r="E104" t="s">
        <v>395</v>
      </c>
      <c r="F104" t="s">
        <v>450</v>
      </c>
      <c r="G104" t="s">
        <v>726</v>
      </c>
      <c r="H104">
        <v>31</v>
      </c>
      <c r="I104">
        <v>0</v>
      </c>
      <c r="J104">
        <v>12</v>
      </c>
      <c r="K104">
        <v>24533205.600000001</v>
      </c>
      <c r="L104">
        <v>5</v>
      </c>
      <c r="M104">
        <v>12</v>
      </c>
      <c r="N104">
        <v>1</v>
      </c>
      <c r="O104">
        <v>4</v>
      </c>
      <c r="P104">
        <v>645610.67368421052</v>
      </c>
      <c r="Q104">
        <v>490664.11200000002</v>
      </c>
      <c r="R104">
        <v>2698652.6160000004</v>
      </c>
      <c r="S104">
        <v>3</v>
      </c>
      <c r="T104">
        <v>463</v>
      </c>
      <c r="U104">
        <v>203</v>
      </c>
      <c r="V104">
        <v>302</v>
      </c>
      <c r="W104">
        <v>500358</v>
      </c>
      <c r="X104">
        <v>1482672.72</v>
      </c>
      <c r="Y104">
        <v>2</v>
      </c>
      <c r="Z104">
        <v>2007</v>
      </c>
      <c r="AA104" t="s">
        <v>1127</v>
      </c>
      <c r="AB104">
        <v>3</v>
      </c>
      <c r="AC104">
        <v>441597700.80000001</v>
      </c>
      <c r="AD104">
        <v>490664112</v>
      </c>
      <c r="AE104">
        <v>856699539.55200005</v>
      </c>
      <c r="AF104">
        <v>23551877.376000002</v>
      </c>
      <c r="AG104">
        <v>5652450.5702400003</v>
      </c>
      <c r="AH104">
        <v>17899426.805760004</v>
      </c>
      <c r="AI104">
        <v>15779757.841920001</v>
      </c>
      <c r="AK104">
        <v>8.7271265161683598E-2</v>
      </c>
    </row>
    <row r="105" spans="1:37" hidden="1" x14ac:dyDescent="0.35">
      <c r="A105">
        <v>104</v>
      </c>
      <c r="B105" t="s">
        <v>34</v>
      </c>
      <c r="C105">
        <v>75464607</v>
      </c>
      <c r="D105">
        <v>510</v>
      </c>
      <c r="E105" t="s">
        <v>408</v>
      </c>
      <c r="F105" t="s">
        <v>224</v>
      </c>
      <c r="G105" t="s">
        <v>727</v>
      </c>
      <c r="H105">
        <v>37</v>
      </c>
      <c r="I105">
        <v>1</v>
      </c>
      <c r="J105">
        <v>2</v>
      </c>
      <c r="K105">
        <v>14826727.199999999</v>
      </c>
      <c r="L105">
        <v>3</v>
      </c>
      <c r="M105">
        <v>6</v>
      </c>
      <c r="N105">
        <v>1</v>
      </c>
      <c r="O105">
        <v>2</v>
      </c>
      <c r="P105">
        <v>390177.03157894732</v>
      </c>
      <c r="Q105">
        <v>351159.3284210526</v>
      </c>
      <c r="R105">
        <v>2984854.2915789471</v>
      </c>
      <c r="S105">
        <v>0</v>
      </c>
      <c r="T105">
        <v>731</v>
      </c>
      <c r="U105">
        <v>207</v>
      </c>
      <c r="V105">
        <v>300</v>
      </c>
      <c r="W105">
        <v>500352</v>
      </c>
      <c r="X105">
        <v>116852049.40799999</v>
      </c>
      <c r="Y105">
        <v>1</v>
      </c>
      <c r="Z105">
        <v>2017</v>
      </c>
      <c r="AA105" t="s">
        <v>1127</v>
      </c>
      <c r="AB105">
        <v>1</v>
      </c>
      <c r="AC105">
        <v>341014725.59999996</v>
      </c>
      <c r="AD105">
        <v>88960363.199999988</v>
      </c>
      <c r="AE105">
        <v>596775769.79999995</v>
      </c>
      <c r="AF105">
        <v>70130419.656000003</v>
      </c>
      <c r="AG105">
        <v>9116954.55528</v>
      </c>
      <c r="AH105">
        <v>61013465.100720003</v>
      </c>
      <c r="AI105">
        <v>12623475.538079999</v>
      </c>
      <c r="AK105">
        <v>0.84519606173818984</v>
      </c>
    </row>
    <row r="106" spans="1:37" hidden="1" x14ac:dyDescent="0.35">
      <c r="A106">
        <v>105</v>
      </c>
      <c r="B106" t="s">
        <v>34</v>
      </c>
      <c r="C106">
        <v>57819213</v>
      </c>
      <c r="D106">
        <v>510</v>
      </c>
      <c r="E106" t="s">
        <v>153</v>
      </c>
      <c r="F106" t="s">
        <v>451</v>
      </c>
      <c r="G106" t="s">
        <v>728</v>
      </c>
      <c r="H106">
        <v>76</v>
      </c>
      <c r="I106">
        <v>0</v>
      </c>
      <c r="J106">
        <v>24</v>
      </c>
      <c r="K106">
        <v>182581327.19999999</v>
      </c>
      <c r="L106">
        <v>3</v>
      </c>
      <c r="M106">
        <v>7</v>
      </c>
      <c r="N106">
        <v>0</v>
      </c>
      <c r="O106">
        <v>1</v>
      </c>
      <c r="P106">
        <v>4149575.6181818177</v>
      </c>
      <c r="Q106">
        <v>1991796.2967272727</v>
      </c>
      <c r="R106">
        <v>12282743.82981818</v>
      </c>
      <c r="S106">
        <v>2</v>
      </c>
      <c r="T106">
        <v>560</v>
      </c>
      <c r="U106">
        <v>215</v>
      </c>
      <c r="V106">
        <v>300</v>
      </c>
      <c r="W106">
        <v>500356</v>
      </c>
      <c r="X106">
        <v>2773786.6320000002</v>
      </c>
      <c r="Y106">
        <v>7</v>
      </c>
      <c r="Z106">
        <v>1995</v>
      </c>
      <c r="AA106" t="s">
        <v>1128</v>
      </c>
      <c r="AB106">
        <v>1</v>
      </c>
      <c r="AC106">
        <v>1643231944.8</v>
      </c>
      <c r="AD106">
        <v>4199370525.5999999</v>
      </c>
      <c r="AE106">
        <v>2629171111.6799998</v>
      </c>
      <c r="AF106">
        <v>43819518.527999997</v>
      </c>
      <c r="AG106">
        <v>5258342.2233599992</v>
      </c>
      <c r="AH106">
        <v>38561176.304639995</v>
      </c>
      <c r="AI106">
        <v>24538930.37568</v>
      </c>
      <c r="AK106">
        <v>0.56257719551371066</v>
      </c>
    </row>
    <row r="107" spans="1:37" x14ac:dyDescent="0.35">
      <c r="A107">
        <v>106</v>
      </c>
      <c r="B107" t="s">
        <v>34</v>
      </c>
      <c r="C107">
        <v>91049771</v>
      </c>
      <c r="D107">
        <v>510</v>
      </c>
      <c r="E107" t="s">
        <v>41</v>
      </c>
      <c r="F107" t="s">
        <v>138</v>
      </c>
      <c r="G107" t="s">
        <v>729</v>
      </c>
      <c r="H107">
        <v>65</v>
      </c>
      <c r="I107">
        <v>0</v>
      </c>
      <c r="J107">
        <v>2</v>
      </c>
      <c r="K107">
        <v>4547191.2</v>
      </c>
      <c r="L107">
        <v>2</v>
      </c>
      <c r="M107">
        <v>1</v>
      </c>
      <c r="N107">
        <v>1</v>
      </c>
      <c r="O107">
        <v>7</v>
      </c>
      <c r="P107">
        <v>146683.58709677419</v>
      </c>
      <c r="Q107">
        <v>110012.69032258066</v>
      </c>
      <c r="R107">
        <v>733417.93548387114</v>
      </c>
      <c r="S107">
        <v>9</v>
      </c>
      <c r="T107">
        <v>768</v>
      </c>
      <c r="U107">
        <v>208</v>
      </c>
      <c r="V107">
        <v>301</v>
      </c>
      <c r="W107">
        <v>500331</v>
      </c>
      <c r="X107">
        <v>14794111.458000001</v>
      </c>
      <c r="Y107">
        <v>4</v>
      </c>
      <c r="Z107">
        <v>2017</v>
      </c>
      <c r="AA107" t="s">
        <v>1130</v>
      </c>
      <c r="AB107">
        <v>1</v>
      </c>
      <c r="AC107">
        <v>95491015.200000003</v>
      </c>
      <c r="AD107">
        <v>31830338.400000002</v>
      </c>
      <c r="AE107">
        <v>130822690.824</v>
      </c>
      <c r="AF107">
        <v>6457011.5039999997</v>
      </c>
      <c r="AG107">
        <v>322850.57520000002</v>
      </c>
      <c r="AH107">
        <v>6134160.9287999999</v>
      </c>
      <c r="AI107">
        <v>2970225.2918400001</v>
      </c>
      <c r="AK107">
        <v>0.76489664065313101</v>
      </c>
    </row>
    <row r="108" spans="1:37" hidden="1" x14ac:dyDescent="0.35">
      <c r="A108">
        <v>107</v>
      </c>
      <c r="B108" t="s">
        <v>34</v>
      </c>
      <c r="C108">
        <v>77672500</v>
      </c>
      <c r="D108">
        <v>510</v>
      </c>
      <c r="E108" t="s">
        <v>180</v>
      </c>
      <c r="F108" t="s">
        <v>374</v>
      </c>
      <c r="G108" t="s">
        <v>730</v>
      </c>
      <c r="H108">
        <v>74</v>
      </c>
      <c r="I108">
        <v>0</v>
      </c>
      <c r="J108">
        <v>7</v>
      </c>
      <c r="K108">
        <v>54793005.399999999</v>
      </c>
      <c r="L108">
        <v>3</v>
      </c>
      <c r="M108">
        <v>8</v>
      </c>
      <c r="N108">
        <v>1</v>
      </c>
      <c r="O108">
        <v>1</v>
      </c>
      <c r="P108">
        <v>1165808.6255319149</v>
      </c>
      <c r="Q108">
        <v>897672.64165957447</v>
      </c>
      <c r="R108">
        <v>29174360.853936173</v>
      </c>
      <c r="S108">
        <v>6</v>
      </c>
      <c r="T108">
        <v>333</v>
      </c>
      <c r="U108">
        <v>201</v>
      </c>
      <c r="V108">
        <v>300</v>
      </c>
      <c r="W108">
        <v>500317</v>
      </c>
      <c r="X108">
        <v>15247281.24</v>
      </c>
      <c r="Y108">
        <v>2</v>
      </c>
      <c r="Z108">
        <v>2012</v>
      </c>
      <c r="AA108" t="s">
        <v>1127</v>
      </c>
      <c r="AB108">
        <v>8</v>
      </c>
      <c r="AC108">
        <v>657516064.79999995</v>
      </c>
      <c r="AD108">
        <v>1369825135</v>
      </c>
      <c r="AE108">
        <v>1196679237.9359999</v>
      </c>
      <c r="AF108">
        <v>327114242.23799998</v>
      </c>
      <c r="AG108">
        <v>29440281.801419996</v>
      </c>
      <c r="AH108">
        <v>297673960.43658</v>
      </c>
      <c r="AI108">
        <v>35982566.646179996</v>
      </c>
      <c r="AK108">
        <v>0.39096541382577821</v>
      </c>
    </row>
    <row r="109" spans="1:37" hidden="1" x14ac:dyDescent="0.35">
      <c r="A109">
        <v>108</v>
      </c>
      <c r="B109" t="s">
        <v>34</v>
      </c>
      <c r="C109">
        <v>85051895</v>
      </c>
      <c r="D109">
        <v>510</v>
      </c>
      <c r="E109" t="s">
        <v>193</v>
      </c>
      <c r="F109" t="s">
        <v>398</v>
      </c>
      <c r="G109" t="s">
        <v>731</v>
      </c>
      <c r="H109">
        <v>66</v>
      </c>
      <c r="I109">
        <v>1</v>
      </c>
      <c r="J109">
        <v>8</v>
      </c>
      <c r="K109">
        <v>19300356</v>
      </c>
      <c r="L109">
        <v>2</v>
      </c>
      <c r="M109">
        <v>11</v>
      </c>
      <c r="N109">
        <v>1</v>
      </c>
      <c r="O109">
        <v>6</v>
      </c>
      <c r="P109">
        <v>364157.66037735849</v>
      </c>
      <c r="Q109">
        <v>127455.18113207546</v>
      </c>
      <c r="R109">
        <v>403608.07358490565</v>
      </c>
      <c r="S109">
        <v>4</v>
      </c>
      <c r="T109">
        <v>733</v>
      </c>
      <c r="U109">
        <v>204</v>
      </c>
      <c r="V109">
        <v>301</v>
      </c>
      <c r="W109">
        <v>500307</v>
      </c>
      <c r="X109">
        <v>545054.44000000006</v>
      </c>
      <c r="Y109">
        <v>7</v>
      </c>
      <c r="Z109">
        <v>2011</v>
      </c>
      <c r="AA109" t="s">
        <v>1127</v>
      </c>
      <c r="AB109">
        <v>7</v>
      </c>
      <c r="AC109">
        <v>135102492</v>
      </c>
      <c r="AD109">
        <v>173703204</v>
      </c>
      <c r="AE109">
        <v>193196563.56</v>
      </c>
      <c r="AF109">
        <v>55971032.399999999</v>
      </c>
      <c r="AG109">
        <v>17351020.044</v>
      </c>
      <c r="AH109">
        <v>38620012.355999999</v>
      </c>
      <c r="AI109">
        <v>49814218.836000003</v>
      </c>
      <c r="AK109">
        <v>0.89905934746730765</v>
      </c>
    </row>
    <row r="110" spans="1:37" hidden="1" x14ac:dyDescent="0.35">
      <c r="A110">
        <v>109</v>
      </c>
      <c r="B110" t="s">
        <v>34</v>
      </c>
      <c r="C110">
        <v>68236660</v>
      </c>
      <c r="D110">
        <v>510</v>
      </c>
      <c r="E110" t="s">
        <v>202</v>
      </c>
      <c r="F110" t="s">
        <v>241</v>
      </c>
      <c r="G110" t="s">
        <v>732</v>
      </c>
      <c r="H110">
        <v>18</v>
      </c>
      <c r="I110">
        <v>1</v>
      </c>
      <c r="J110">
        <v>10</v>
      </c>
      <c r="K110">
        <v>54505444</v>
      </c>
      <c r="L110">
        <v>6</v>
      </c>
      <c r="M110">
        <v>8</v>
      </c>
      <c r="N110">
        <v>1</v>
      </c>
      <c r="O110">
        <v>6</v>
      </c>
      <c r="P110">
        <v>1473120.1081081082</v>
      </c>
      <c r="Q110">
        <v>1119571.2821621622</v>
      </c>
      <c r="R110">
        <v>3172118.6327927937</v>
      </c>
      <c r="S110">
        <v>6</v>
      </c>
      <c r="T110">
        <v>427</v>
      </c>
      <c r="U110">
        <v>206</v>
      </c>
      <c r="V110">
        <v>303</v>
      </c>
      <c r="W110">
        <v>500304</v>
      </c>
      <c r="X110">
        <v>648145.86</v>
      </c>
      <c r="Y110">
        <v>4</v>
      </c>
      <c r="Z110">
        <v>2009</v>
      </c>
      <c r="AA110" t="s">
        <v>1127</v>
      </c>
      <c r="AB110">
        <v>4</v>
      </c>
      <c r="AC110">
        <v>436043552</v>
      </c>
      <c r="AD110">
        <v>872087104</v>
      </c>
      <c r="AE110">
        <v>649704892.48000002</v>
      </c>
      <c r="AF110">
        <v>203305306.12</v>
      </c>
      <c r="AG110">
        <v>8132212.2448000005</v>
      </c>
      <c r="AH110">
        <v>195173093.8752</v>
      </c>
      <c r="AI110">
        <v>158578138.77360001</v>
      </c>
      <c r="AK110">
        <v>0.46907279340478869</v>
      </c>
    </row>
    <row r="111" spans="1:37" hidden="1" x14ac:dyDescent="0.35">
      <c r="A111">
        <v>110</v>
      </c>
      <c r="B111" t="s">
        <v>34</v>
      </c>
      <c r="C111">
        <v>44925197</v>
      </c>
      <c r="D111">
        <v>510</v>
      </c>
      <c r="E111" t="s">
        <v>211</v>
      </c>
      <c r="F111" t="s">
        <v>90</v>
      </c>
      <c r="G111" t="s">
        <v>733</v>
      </c>
      <c r="H111">
        <v>29</v>
      </c>
      <c r="I111">
        <v>0</v>
      </c>
      <c r="J111">
        <v>1</v>
      </c>
      <c r="K111">
        <v>2160486.2000000002</v>
      </c>
      <c r="L111">
        <v>3</v>
      </c>
      <c r="M111">
        <v>6</v>
      </c>
      <c r="N111">
        <v>0</v>
      </c>
      <c r="O111">
        <v>1</v>
      </c>
      <c r="P111">
        <v>63543.711764705891</v>
      </c>
      <c r="Q111">
        <v>41938.84976470589</v>
      </c>
      <c r="R111">
        <v>111836.93270588238</v>
      </c>
      <c r="S111">
        <v>6</v>
      </c>
      <c r="T111">
        <v>703</v>
      </c>
      <c r="U111">
        <v>201</v>
      </c>
      <c r="V111">
        <v>301</v>
      </c>
      <c r="W111">
        <v>500338</v>
      </c>
      <c r="X111">
        <v>23816327.219999999</v>
      </c>
      <c r="Y111">
        <v>3</v>
      </c>
      <c r="Z111">
        <v>2018</v>
      </c>
      <c r="AA111" t="s">
        <v>1127</v>
      </c>
      <c r="AB111">
        <v>3</v>
      </c>
      <c r="AC111">
        <v>43209724</v>
      </c>
      <c r="AD111">
        <v>43209724</v>
      </c>
      <c r="AE111">
        <v>75184919.760000005</v>
      </c>
      <c r="AF111">
        <v>6589482.9100000001</v>
      </c>
      <c r="AG111">
        <v>461263.80370000005</v>
      </c>
      <c r="AH111">
        <v>6128219.1063000001</v>
      </c>
      <c r="AI111">
        <v>4546743.2078999998</v>
      </c>
      <c r="AK111">
        <v>0.92422735213136475</v>
      </c>
    </row>
    <row r="112" spans="1:37" hidden="1" x14ac:dyDescent="0.35">
      <c r="A112">
        <v>111</v>
      </c>
      <c r="B112" t="s">
        <v>34</v>
      </c>
      <c r="C112">
        <v>85767998</v>
      </c>
      <c r="D112">
        <v>510</v>
      </c>
      <c r="E112" t="s">
        <v>74</v>
      </c>
      <c r="F112" t="s">
        <v>452</v>
      </c>
      <c r="G112" t="s">
        <v>734</v>
      </c>
      <c r="H112">
        <v>50</v>
      </c>
      <c r="I112">
        <v>0</v>
      </c>
      <c r="J112">
        <v>7</v>
      </c>
      <c r="K112">
        <v>38413431</v>
      </c>
      <c r="L112">
        <v>6</v>
      </c>
      <c r="M112">
        <v>5</v>
      </c>
      <c r="N112">
        <v>1</v>
      </c>
      <c r="O112">
        <v>8</v>
      </c>
      <c r="P112">
        <v>673919.84210526315</v>
      </c>
      <c r="Q112">
        <v>283046.33368421049</v>
      </c>
      <c r="R112">
        <v>8821610.7331578936</v>
      </c>
      <c r="S112">
        <v>13</v>
      </c>
      <c r="T112">
        <v>561</v>
      </c>
      <c r="U112">
        <v>206</v>
      </c>
      <c r="V112">
        <v>303</v>
      </c>
      <c r="W112">
        <v>500391</v>
      </c>
      <c r="X112">
        <v>11140382.695</v>
      </c>
      <c r="Y112">
        <v>8</v>
      </c>
      <c r="Z112">
        <v>2012</v>
      </c>
      <c r="AA112" t="s">
        <v>1127</v>
      </c>
      <c r="AB112">
        <v>8</v>
      </c>
      <c r="AC112">
        <v>230480586</v>
      </c>
      <c r="AD112">
        <v>499374603</v>
      </c>
      <c r="AE112">
        <v>403341025.5</v>
      </c>
      <c r="AF112">
        <v>100259054.91</v>
      </c>
      <c r="AG112">
        <v>9023314.9419</v>
      </c>
      <c r="AH112">
        <v>91235739.968099996</v>
      </c>
      <c r="AI112">
        <v>16041448.785599999</v>
      </c>
      <c r="AK112">
        <v>0.86480442604822538</v>
      </c>
    </row>
    <row r="113" spans="1:37" hidden="1" x14ac:dyDescent="0.35">
      <c r="A113">
        <v>112</v>
      </c>
      <c r="B113" t="s">
        <v>34</v>
      </c>
      <c r="C113">
        <v>73026686</v>
      </c>
      <c r="D113">
        <v>510</v>
      </c>
      <c r="E113" t="s">
        <v>269</v>
      </c>
      <c r="F113" t="s">
        <v>146</v>
      </c>
      <c r="G113" t="s">
        <v>735</v>
      </c>
      <c r="H113">
        <v>89</v>
      </c>
      <c r="I113">
        <v>1</v>
      </c>
      <c r="J113">
        <v>13</v>
      </c>
      <c r="K113">
        <v>48436446.5</v>
      </c>
      <c r="L113">
        <v>4</v>
      </c>
      <c r="M113">
        <v>1</v>
      </c>
      <c r="N113">
        <v>1</v>
      </c>
      <c r="O113">
        <v>3</v>
      </c>
      <c r="P113">
        <v>1345456.8472222222</v>
      </c>
      <c r="Q113">
        <v>847637.81374999997</v>
      </c>
      <c r="R113">
        <v>24581496.598749999</v>
      </c>
      <c r="S113">
        <v>15</v>
      </c>
      <c r="T113">
        <v>338</v>
      </c>
      <c r="U113">
        <v>210</v>
      </c>
      <c r="V113">
        <v>300</v>
      </c>
      <c r="W113">
        <v>500354</v>
      </c>
      <c r="X113">
        <v>2559119.04</v>
      </c>
      <c r="Y113">
        <v>2</v>
      </c>
      <c r="Z113">
        <v>2006</v>
      </c>
      <c r="AA113" t="s">
        <v>1128</v>
      </c>
      <c r="AB113">
        <v>7</v>
      </c>
      <c r="AC113">
        <v>339055125.5</v>
      </c>
      <c r="AD113">
        <v>1210911162.5</v>
      </c>
      <c r="AE113">
        <v>400085048.09000003</v>
      </c>
      <c r="AF113">
        <v>53764455.615000002</v>
      </c>
      <c r="AG113">
        <v>5914090.1176500004</v>
      </c>
      <c r="AH113">
        <v>47850365.49735</v>
      </c>
      <c r="AI113">
        <v>35484540.705900006</v>
      </c>
      <c r="AK113">
        <v>0.63794838866474157</v>
      </c>
    </row>
    <row r="114" spans="1:37" hidden="1" x14ac:dyDescent="0.35">
      <c r="A114">
        <v>113</v>
      </c>
      <c r="B114" t="s">
        <v>34</v>
      </c>
      <c r="C114">
        <v>39382274</v>
      </c>
      <c r="D114">
        <v>510</v>
      </c>
      <c r="E114" t="s">
        <v>99</v>
      </c>
      <c r="F114" t="s">
        <v>155</v>
      </c>
      <c r="G114" t="s">
        <v>736</v>
      </c>
      <c r="H114">
        <v>61</v>
      </c>
      <c r="I114">
        <v>0</v>
      </c>
      <c r="J114">
        <v>2</v>
      </c>
      <c r="K114">
        <v>3554332</v>
      </c>
      <c r="L114">
        <v>1</v>
      </c>
      <c r="M114">
        <v>8</v>
      </c>
      <c r="N114">
        <v>0</v>
      </c>
      <c r="O114">
        <v>1</v>
      </c>
      <c r="P114">
        <v>78985.155555555553</v>
      </c>
      <c r="Q114">
        <v>67927.233777777772</v>
      </c>
      <c r="R114">
        <v>1369865.8811851849</v>
      </c>
      <c r="S114">
        <v>8</v>
      </c>
      <c r="T114">
        <v>552</v>
      </c>
      <c r="U114">
        <v>209</v>
      </c>
      <c r="V114">
        <v>302</v>
      </c>
      <c r="W114">
        <v>500301</v>
      </c>
      <c r="X114">
        <v>15176865.000000002</v>
      </c>
      <c r="Y114">
        <v>1</v>
      </c>
      <c r="Z114">
        <v>2017</v>
      </c>
      <c r="AA114" t="s">
        <v>1127</v>
      </c>
      <c r="AB114">
        <v>5</v>
      </c>
      <c r="AC114">
        <v>63977976</v>
      </c>
      <c r="AD114">
        <v>46206316</v>
      </c>
      <c r="AE114">
        <v>113880797.28</v>
      </c>
      <c r="AF114">
        <v>18482526.400000002</v>
      </c>
      <c r="AG114">
        <v>6468884.2400000002</v>
      </c>
      <c r="AH114">
        <v>12013642.160000002</v>
      </c>
      <c r="AI114">
        <v>17373574.816</v>
      </c>
      <c r="AK114">
        <v>0.40675541289934558</v>
      </c>
    </row>
    <row r="115" spans="1:37" hidden="1" x14ac:dyDescent="0.35">
      <c r="A115">
        <v>114</v>
      </c>
      <c r="B115" t="s">
        <v>34</v>
      </c>
      <c r="C115">
        <v>83270950</v>
      </c>
      <c r="D115">
        <v>510</v>
      </c>
      <c r="E115" t="s">
        <v>365</v>
      </c>
      <c r="F115" t="s">
        <v>174</v>
      </c>
      <c r="G115" t="s">
        <v>737</v>
      </c>
      <c r="H115">
        <v>40</v>
      </c>
      <c r="I115">
        <v>1</v>
      </c>
      <c r="J115">
        <v>6</v>
      </c>
      <c r="K115">
        <v>27594300</v>
      </c>
      <c r="L115">
        <v>2</v>
      </c>
      <c r="M115">
        <v>8</v>
      </c>
      <c r="N115">
        <v>0</v>
      </c>
      <c r="O115">
        <v>1</v>
      </c>
      <c r="P115">
        <v>574881.25</v>
      </c>
      <c r="Q115">
        <v>270194.1875</v>
      </c>
      <c r="R115">
        <v>8781311.0937500019</v>
      </c>
      <c r="S115">
        <v>12</v>
      </c>
      <c r="T115">
        <v>633</v>
      </c>
      <c r="U115">
        <v>210</v>
      </c>
      <c r="V115">
        <v>303</v>
      </c>
      <c r="W115">
        <v>500352</v>
      </c>
      <c r="X115">
        <v>20908309.632000003</v>
      </c>
      <c r="Y115">
        <v>8</v>
      </c>
      <c r="Z115">
        <v>2013</v>
      </c>
      <c r="AA115" t="s">
        <v>1127</v>
      </c>
      <c r="AB115">
        <v>7</v>
      </c>
      <c r="AC115">
        <v>634668900</v>
      </c>
      <c r="AD115">
        <v>662263200</v>
      </c>
      <c r="AE115">
        <v>1053550374</v>
      </c>
      <c r="AF115">
        <v>147353562</v>
      </c>
      <c r="AG115">
        <v>2947071.24</v>
      </c>
      <c r="AH115">
        <v>144406490.75999999</v>
      </c>
      <c r="AI115">
        <v>147353562</v>
      </c>
      <c r="AK115">
        <v>0.93589186674794367</v>
      </c>
    </row>
    <row r="116" spans="1:37" hidden="1" x14ac:dyDescent="0.35">
      <c r="A116">
        <v>115</v>
      </c>
      <c r="B116" t="s">
        <v>34</v>
      </c>
      <c r="C116">
        <v>93835930</v>
      </c>
      <c r="D116">
        <v>510</v>
      </c>
      <c r="E116" t="s">
        <v>378</v>
      </c>
      <c r="F116" t="s">
        <v>354</v>
      </c>
      <c r="G116" t="s">
        <v>738</v>
      </c>
      <c r="H116">
        <v>86</v>
      </c>
      <c r="I116">
        <v>0</v>
      </c>
      <c r="J116">
        <v>12</v>
      </c>
      <c r="K116">
        <v>37336267.200000003</v>
      </c>
      <c r="L116">
        <v>3</v>
      </c>
      <c r="M116">
        <v>3</v>
      </c>
      <c r="N116">
        <v>1</v>
      </c>
      <c r="O116">
        <v>3</v>
      </c>
      <c r="P116">
        <v>1244542.24</v>
      </c>
      <c r="Q116">
        <v>1020524.6368</v>
      </c>
      <c r="R116">
        <v>25513115.920000002</v>
      </c>
      <c r="S116">
        <v>3</v>
      </c>
      <c r="T116">
        <v>553</v>
      </c>
      <c r="U116">
        <v>200</v>
      </c>
      <c r="V116">
        <v>300</v>
      </c>
      <c r="W116">
        <v>500326</v>
      </c>
      <c r="X116">
        <v>14861841.228</v>
      </c>
      <c r="Y116">
        <v>7</v>
      </c>
      <c r="Z116">
        <v>2007</v>
      </c>
      <c r="AA116" t="s">
        <v>1127</v>
      </c>
      <c r="AB116">
        <v>9</v>
      </c>
      <c r="AC116">
        <v>485371473.60000002</v>
      </c>
      <c r="AD116">
        <v>634716542.4000001</v>
      </c>
      <c r="AE116">
        <v>970742947.20000005</v>
      </c>
      <c r="AF116">
        <v>188174786.68800002</v>
      </c>
      <c r="AG116">
        <v>33871461.603840001</v>
      </c>
      <c r="AH116">
        <v>154303325.08416003</v>
      </c>
      <c r="AI116">
        <v>71506418.941440016</v>
      </c>
      <c r="AK116">
        <v>0.19231757493063362</v>
      </c>
    </row>
    <row r="117" spans="1:37" hidden="1" x14ac:dyDescent="0.35">
      <c r="A117">
        <v>116</v>
      </c>
      <c r="B117" t="s">
        <v>34</v>
      </c>
      <c r="C117">
        <v>16103512</v>
      </c>
      <c r="D117">
        <v>510</v>
      </c>
      <c r="E117" t="s">
        <v>146</v>
      </c>
      <c r="F117" t="s">
        <v>156</v>
      </c>
      <c r="G117" t="s">
        <v>739</v>
      </c>
      <c r="H117">
        <v>65</v>
      </c>
      <c r="I117">
        <v>0</v>
      </c>
      <c r="J117">
        <v>18</v>
      </c>
      <c r="K117">
        <v>114321855.59999999</v>
      </c>
      <c r="L117">
        <v>2</v>
      </c>
      <c r="M117">
        <v>9</v>
      </c>
      <c r="N117">
        <v>0</v>
      </c>
      <c r="O117">
        <v>2</v>
      </c>
      <c r="P117">
        <v>2788337.9414634146</v>
      </c>
      <c r="Q117">
        <v>836501.3824390244</v>
      </c>
      <c r="R117">
        <v>26907461.135121953</v>
      </c>
      <c r="S117">
        <v>11</v>
      </c>
      <c r="T117">
        <v>655</v>
      </c>
      <c r="U117">
        <v>215</v>
      </c>
      <c r="V117">
        <v>303</v>
      </c>
      <c r="W117">
        <v>500306</v>
      </c>
      <c r="X117">
        <v>28314079.399999999</v>
      </c>
      <c r="Y117">
        <v>2</v>
      </c>
      <c r="Z117">
        <v>2001</v>
      </c>
      <c r="AA117" t="s">
        <v>1130</v>
      </c>
      <c r="AB117">
        <v>8</v>
      </c>
      <c r="AC117">
        <v>2515080823.1999998</v>
      </c>
      <c r="AD117">
        <v>1257540411.5999999</v>
      </c>
      <c r="AE117">
        <v>4401391440.6000004</v>
      </c>
      <c r="AF117">
        <v>330390162.68400002</v>
      </c>
      <c r="AG117">
        <v>85901442.297840014</v>
      </c>
      <c r="AH117">
        <v>244488720.38616002</v>
      </c>
      <c r="AI117">
        <v>102420950.43204001</v>
      </c>
      <c r="AK117">
        <v>0.97710018532719067</v>
      </c>
    </row>
    <row r="118" spans="1:37" hidden="1" x14ac:dyDescent="0.35">
      <c r="A118">
        <v>117</v>
      </c>
      <c r="B118" t="s">
        <v>34</v>
      </c>
      <c r="C118">
        <v>69126224</v>
      </c>
      <c r="D118">
        <v>510</v>
      </c>
      <c r="E118" t="s">
        <v>402</v>
      </c>
      <c r="F118" t="s">
        <v>158</v>
      </c>
      <c r="G118" t="s">
        <v>740</v>
      </c>
      <c r="H118">
        <v>63</v>
      </c>
      <c r="I118">
        <v>1</v>
      </c>
      <c r="J118">
        <v>20</v>
      </c>
      <c r="K118">
        <v>91335740</v>
      </c>
      <c r="L118">
        <v>6</v>
      </c>
      <c r="M118">
        <v>9</v>
      </c>
      <c r="N118">
        <v>1</v>
      </c>
      <c r="O118">
        <v>3</v>
      </c>
      <c r="P118">
        <v>2946314.1935483869</v>
      </c>
      <c r="Q118">
        <v>1797251.6580645158</v>
      </c>
      <c r="R118">
        <v>51221672.254838698</v>
      </c>
      <c r="S118">
        <v>12</v>
      </c>
      <c r="T118">
        <v>502</v>
      </c>
      <c r="U118">
        <v>215</v>
      </c>
      <c r="V118">
        <v>302</v>
      </c>
      <c r="W118">
        <v>500335</v>
      </c>
      <c r="X118">
        <v>17702075.340000004</v>
      </c>
      <c r="Y118">
        <v>5</v>
      </c>
      <c r="Z118">
        <v>1999</v>
      </c>
      <c r="AA118" t="s">
        <v>1127</v>
      </c>
      <c r="AB118">
        <v>6</v>
      </c>
      <c r="AC118">
        <v>1735379060</v>
      </c>
      <c r="AD118">
        <v>548014440</v>
      </c>
      <c r="AE118">
        <v>2551007218.1999998</v>
      </c>
      <c r="AF118">
        <v>526093862.39999998</v>
      </c>
      <c r="AG118">
        <v>68392202.112000003</v>
      </c>
      <c r="AH118">
        <v>457701660.28799999</v>
      </c>
      <c r="AI118">
        <v>289351624.31999999</v>
      </c>
      <c r="AK118">
        <v>0.15874155136733292</v>
      </c>
    </row>
    <row r="119" spans="1:37" x14ac:dyDescent="0.35">
      <c r="A119">
        <v>118</v>
      </c>
      <c r="B119" t="s">
        <v>34</v>
      </c>
      <c r="C119">
        <v>14148083</v>
      </c>
      <c r="D119">
        <v>510</v>
      </c>
      <c r="E119" t="s">
        <v>175</v>
      </c>
      <c r="F119" t="s">
        <v>248</v>
      </c>
      <c r="G119" t="s">
        <v>741</v>
      </c>
      <c r="H119">
        <v>81</v>
      </c>
      <c r="I119">
        <v>1</v>
      </c>
      <c r="J119">
        <v>18</v>
      </c>
      <c r="K119">
        <v>39337945.200000003</v>
      </c>
      <c r="L119">
        <v>2</v>
      </c>
      <c r="M119">
        <v>4</v>
      </c>
      <c r="N119">
        <v>1</v>
      </c>
      <c r="O119">
        <v>3</v>
      </c>
      <c r="P119">
        <v>959462.07804878056</v>
      </c>
      <c r="Q119">
        <v>767569.66243902443</v>
      </c>
      <c r="R119">
        <v>25585655.414634153</v>
      </c>
      <c r="S119">
        <v>8</v>
      </c>
      <c r="T119">
        <v>712</v>
      </c>
      <c r="U119">
        <v>208</v>
      </c>
      <c r="V119">
        <v>301</v>
      </c>
      <c r="W119">
        <v>500337</v>
      </c>
      <c r="X119">
        <v>49942397.596000001</v>
      </c>
      <c r="Y119">
        <v>7</v>
      </c>
      <c r="Z119">
        <v>2001</v>
      </c>
      <c r="AA119" t="s">
        <v>1130</v>
      </c>
      <c r="AB119">
        <v>8</v>
      </c>
      <c r="AC119">
        <v>944110684.80000007</v>
      </c>
      <c r="AD119">
        <v>472055342.40000004</v>
      </c>
      <c r="AE119">
        <v>1416166027.2</v>
      </c>
      <c r="AF119">
        <v>19275593.148000002</v>
      </c>
      <c r="AG119">
        <v>9445040.6425200012</v>
      </c>
      <c r="AH119">
        <v>9830552.5054800007</v>
      </c>
      <c r="AI119">
        <v>7324725.3962400006</v>
      </c>
      <c r="AK119">
        <v>0.43291775811338451</v>
      </c>
    </row>
    <row r="120" spans="1:37" hidden="1" x14ac:dyDescent="0.35">
      <c r="A120">
        <v>119</v>
      </c>
      <c r="B120" t="s">
        <v>34</v>
      </c>
      <c r="C120">
        <v>64580408</v>
      </c>
      <c r="D120">
        <v>510</v>
      </c>
      <c r="E120" t="s">
        <v>47</v>
      </c>
      <c r="F120" t="s">
        <v>189</v>
      </c>
      <c r="G120" t="s">
        <v>742</v>
      </c>
      <c r="H120">
        <v>51</v>
      </c>
      <c r="I120">
        <v>0</v>
      </c>
      <c r="J120">
        <v>13</v>
      </c>
      <c r="K120">
        <v>50961630.200000003</v>
      </c>
      <c r="L120">
        <v>3</v>
      </c>
      <c r="M120">
        <v>9</v>
      </c>
      <c r="N120">
        <v>1</v>
      </c>
      <c r="O120">
        <v>5</v>
      </c>
      <c r="P120">
        <v>1415600.8388888889</v>
      </c>
      <c r="Q120">
        <v>637020.37749999994</v>
      </c>
      <c r="R120">
        <v>20596992.205833331</v>
      </c>
      <c r="S120">
        <v>6</v>
      </c>
      <c r="T120">
        <v>511</v>
      </c>
      <c r="U120">
        <v>207</v>
      </c>
      <c r="V120">
        <v>303</v>
      </c>
      <c r="W120">
        <v>500372</v>
      </c>
      <c r="X120">
        <v>45171442.600000001</v>
      </c>
      <c r="Y120">
        <v>2</v>
      </c>
      <c r="Z120">
        <v>2006</v>
      </c>
      <c r="AA120" t="s">
        <v>1131</v>
      </c>
      <c r="AB120">
        <v>4</v>
      </c>
      <c r="AC120">
        <v>968270973.80000007</v>
      </c>
      <c r="AD120">
        <v>968270973.80000007</v>
      </c>
      <c r="AE120">
        <v>1713839623.6260002</v>
      </c>
      <c r="AF120">
        <v>73894363.790000007</v>
      </c>
      <c r="AG120">
        <v>29557745.516000003</v>
      </c>
      <c r="AH120">
        <v>44336618.274000004</v>
      </c>
      <c r="AI120">
        <v>70199645.600500003</v>
      </c>
      <c r="AK120">
        <v>0.82506198045096124</v>
      </c>
    </row>
    <row r="121" spans="1:37" hidden="1" x14ac:dyDescent="0.35">
      <c r="A121">
        <v>120</v>
      </c>
      <c r="B121" t="s">
        <v>34</v>
      </c>
      <c r="C121">
        <v>73283193</v>
      </c>
      <c r="D121">
        <v>510</v>
      </c>
      <c r="E121" t="s">
        <v>236</v>
      </c>
      <c r="F121" t="s">
        <v>144</v>
      </c>
      <c r="G121" t="s">
        <v>743</v>
      </c>
      <c r="H121">
        <v>71</v>
      </c>
      <c r="I121">
        <v>0</v>
      </c>
      <c r="J121">
        <v>20</v>
      </c>
      <c r="K121">
        <v>122084980</v>
      </c>
      <c r="L121">
        <v>4</v>
      </c>
      <c r="M121">
        <v>7</v>
      </c>
      <c r="N121">
        <v>1</v>
      </c>
      <c r="O121">
        <v>1</v>
      </c>
      <c r="P121">
        <v>2441699.6</v>
      </c>
      <c r="Q121">
        <v>903428.85200000007</v>
      </c>
      <c r="R121">
        <v>1656286.2286666667</v>
      </c>
      <c r="S121">
        <v>5</v>
      </c>
      <c r="T121">
        <v>667</v>
      </c>
      <c r="U121">
        <v>201</v>
      </c>
      <c r="V121">
        <v>301</v>
      </c>
      <c r="W121">
        <v>500391</v>
      </c>
      <c r="X121">
        <v>1131635.344</v>
      </c>
      <c r="Y121">
        <v>7</v>
      </c>
      <c r="Z121">
        <v>1999</v>
      </c>
      <c r="AA121" t="s">
        <v>1128</v>
      </c>
      <c r="AB121">
        <v>10</v>
      </c>
      <c r="AC121">
        <v>1587104740</v>
      </c>
      <c r="AD121">
        <v>1098764820</v>
      </c>
      <c r="AE121">
        <v>1904525688</v>
      </c>
      <c r="AF121">
        <v>709313733.79999995</v>
      </c>
      <c r="AG121">
        <v>205700982.80199999</v>
      </c>
      <c r="AH121">
        <v>503612750.99799997</v>
      </c>
      <c r="AI121">
        <v>63838236.041999996</v>
      </c>
      <c r="AK121">
        <v>0.1752456412167277</v>
      </c>
    </row>
    <row r="122" spans="1:37" hidden="1" x14ac:dyDescent="0.35">
      <c r="A122">
        <v>121</v>
      </c>
      <c r="B122" t="s">
        <v>34</v>
      </c>
      <c r="C122">
        <v>38875982</v>
      </c>
      <c r="D122">
        <v>510</v>
      </c>
      <c r="E122" t="s">
        <v>258</v>
      </c>
      <c r="F122" t="s">
        <v>165</v>
      </c>
      <c r="G122" t="s">
        <v>744</v>
      </c>
      <c r="H122">
        <v>30</v>
      </c>
      <c r="I122">
        <v>1</v>
      </c>
      <c r="J122">
        <v>4</v>
      </c>
      <c r="K122">
        <v>28290883.600000001</v>
      </c>
      <c r="L122">
        <v>5</v>
      </c>
      <c r="M122">
        <v>2</v>
      </c>
      <c r="N122">
        <v>1</v>
      </c>
      <c r="O122">
        <v>8</v>
      </c>
      <c r="P122">
        <v>554723.20784313732</v>
      </c>
      <c r="Q122">
        <v>266267.13976470591</v>
      </c>
      <c r="R122">
        <v>3860873.5265882355</v>
      </c>
      <c r="S122">
        <v>15</v>
      </c>
      <c r="T122">
        <v>544</v>
      </c>
      <c r="U122">
        <v>205</v>
      </c>
      <c r="V122">
        <v>302</v>
      </c>
      <c r="W122">
        <v>500360</v>
      </c>
      <c r="X122">
        <v>0</v>
      </c>
      <c r="Y122">
        <v>1</v>
      </c>
      <c r="Z122">
        <v>2015</v>
      </c>
      <c r="AA122" t="s">
        <v>1128</v>
      </c>
      <c r="AB122">
        <v>2</v>
      </c>
      <c r="AC122">
        <v>311199719.60000002</v>
      </c>
      <c r="AD122">
        <v>565817672</v>
      </c>
      <c r="AE122">
        <v>504143545.75200003</v>
      </c>
      <c r="AF122">
        <v>59127946.723999999</v>
      </c>
      <c r="AG122">
        <v>11825589.344800001</v>
      </c>
      <c r="AH122">
        <v>47302357.379199997</v>
      </c>
      <c r="AI122">
        <v>57945387.789519995</v>
      </c>
      <c r="AK122">
        <v>0.51246506674387637</v>
      </c>
    </row>
    <row r="123" spans="1:37" hidden="1" x14ac:dyDescent="0.35">
      <c r="A123">
        <v>122</v>
      </c>
      <c r="B123" t="s">
        <v>34</v>
      </c>
      <c r="C123">
        <v>36950474</v>
      </c>
      <c r="D123">
        <v>510</v>
      </c>
      <c r="E123" t="s">
        <v>95</v>
      </c>
      <c r="F123" t="s">
        <v>453</v>
      </c>
      <c r="G123" t="s">
        <v>745</v>
      </c>
      <c r="H123">
        <v>74</v>
      </c>
      <c r="I123">
        <v>1</v>
      </c>
      <c r="J123">
        <v>0</v>
      </c>
      <c r="K123">
        <v>0</v>
      </c>
      <c r="L123">
        <v>3</v>
      </c>
      <c r="M123">
        <v>5</v>
      </c>
      <c r="N123">
        <v>1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584</v>
      </c>
      <c r="U123">
        <v>211</v>
      </c>
      <c r="V123">
        <v>300</v>
      </c>
      <c r="W123">
        <v>500311</v>
      </c>
      <c r="X123">
        <v>65371424.549999997</v>
      </c>
      <c r="Y123">
        <v>5</v>
      </c>
      <c r="Z123">
        <v>2019</v>
      </c>
      <c r="AA123" t="s">
        <v>1128</v>
      </c>
      <c r="AB123">
        <v>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K123">
        <v>0.24135816923645759</v>
      </c>
    </row>
    <row r="124" spans="1:37" hidden="1" x14ac:dyDescent="0.35">
      <c r="A124">
        <v>123</v>
      </c>
      <c r="B124" t="s">
        <v>34</v>
      </c>
      <c r="C124">
        <v>12723918</v>
      </c>
      <c r="D124">
        <v>510</v>
      </c>
      <c r="E124" t="s">
        <v>97</v>
      </c>
      <c r="F124" t="s">
        <v>454</v>
      </c>
      <c r="G124" t="s">
        <v>746</v>
      </c>
      <c r="H124">
        <v>47</v>
      </c>
      <c r="I124">
        <v>0</v>
      </c>
      <c r="J124">
        <v>23</v>
      </c>
      <c r="K124">
        <v>130742849.09999999</v>
      </c>
      <c r="L124">
        <v>3</v>
      </c>
      <c r="M124">
        <v>12</v>
      </c>
      <c r="N124">
        <v>1</v>
      </c>
      <c r="O124">
        <v>4</v>
      </c>
      <c r="P124">
        <v>2971428.3886363637</v>
      </c>
      <c r="Q124">
        <v>1247999.9232272727</v>
      </c>
      <c r="R124">
        <v>7279999.5521590896</v>
      </c>
      <c r="S124">
        <v>14</v>
      </c>
      <c r="T124">
        <v>538</v>
      </c>
      <c r="U124">
        <v>212</v>
      </c>
      <c r="V124">
        <v>301</v>
      </c>
      <c r="W124">
        <v>500385</v>
      </c>
      <c r="X124">
        <v>8122633.1999999993</v>
      </c>
      <c r="Y124">
        <v>4</v>
      </c>
      <c r="Z124">
        <v>1996</v>
      </c>
      <c r="AA124" t="s">
        <v>1128</v>
      </c>
      <c r="AB124">
        <v>1</v>
      </c>
      <c r="AC124">
        <v>1176685641.8999999</v>
      </c>
      <c r="AD124">
        <v>1961142736.5</v>
      </c>
      <c r="AE124">
        <v>1176685641.8999999</v>
      </c>
      <c r="AF124">
        <v>598802248.87800002</v>
      </c>
      <c r="AG124">
        <v>119760449.77560002</v>
      </c>
      <c r="AH124">
        <v>479041799.1024</v>
      </c>
      <c r="AI124">
        <v>461077731.63606</v>
      </c>
      <c r="AK124">
        <v>0.22608490177979834</v>
      </c>
    </row>
    <row r="125" spans="1:37" hidden="1" x14ac:dyDescent="0.35">
      <c r="A125">
        <v>124</v>
      </c>
      <c r="B125" t="s">
        <v>34</v>
      </c>
      <c r="C125">
        <v>36205302</v>
      </c>
      <c r="D125">
        <v>510</v>
      </c>
      <c r="E125" t="s">
        <v>321</v>
      </c>
      <c r="F125" t="s">
        <v>455</v>
      </c>
      <c r="G125" t="s">
        <v>747</v>
      </c>
      <c r="H125">
        <v>84</v>
      </c>
      <c r="I125">
        <v>0</v>
      </c>
      <c r="J125">
        <v>10</v>
      </c>
      <c r="K125">
        <v>27075444</v>
      </c>
      <c r="L125">
        <v>4</v>
      </c>
      <c r="M125">
        <v>6</v>
      </c>
      <c r="N125">
        <v>1</v>
      </c>
      <c r="O125">
        <v>6</v>
      </c>
      <c r="P125">
        <v>601676.53333333333</v>
      </c>
      <c r="Q125">
        <v>505408.28799999994</v>
      </c>
      <c r="R125">
        <v>5643725.8826666651</v>
      </c>
      <c r="S125">
        <v>6</v>
      </c>
      <c r="T125">
        <v>308</v>
      </c>
      <c r="U125">
        <v>203</v>
      </c>
      <c r="V125">
        <v>301</v>
      </c>
      <c r="W125">
        <v>500376</v>
      </c>
      <c r="X125">
        <v>60131756.199999996</v>
      </c>
      <c r="Y125">
        <v>5</v>
      </c>
      <c r="Z125">
        <v>2009</v>
      </c>
      <c r="AA125" t="s">
        <v>1129</v>
      </c>
      <c r="AB125">
        <v>5</v>
      </c>
      <c r="AC125">
        <v>568584324</v>
      </c>
      <c r="AD125">
        <v>487357992</v>
      </c>
      <c r="AE125">
        <v>1040509312.9200001</v>
      </c>
      <c r="AF125">
        <v>116424409.19999999</v>
      </c>
      <c r="AG125">
        <v>46569763.68</v>
      </c>
      <c r="AH125">
        <v>69854645.519999981</v>
      </c>
      <c r="AI125">
        <v>78004354.16399999</v>
      </c>
      <c r="AK125">
        <v>0.62007289136907495</v>
      </c>
    </row>
    <row r="126" spans="1:37" hidden="1" x14ac:dyDescent="0.35">
      <c r="A126">
        <v>125</v>
      </c>
      <c r="B126" t="s">
        <v>34</v>
      </c>
      <c r="C126">
        <v>54289024</v>
      </c>
      <c r="D126">
        <v>510</v>
      </c>
      <c r="E126" t="s">
        <v>106</v>
      </c>
      <c r="F126" t="s">
        <v>456</v>
      </c>
      <c r="G126" t="s">
        <v>748</v>
      </c>
      <c r="H126">
        <v>89</v>
      </c>
      <c r="I126">
        <v>0</v>
      </c>
      <c r="J126">
        <v>20</v>
      </c>
      <c r="K126">
        <v>73331410</v>
      </c>
      <c r="L126">
        <v>2</v>
      </c>
      <c r="M126">
        <v>6</v>
      </c>
      <c r="N126">
        <v>1</v>
      </c>
      <c r="O126">
        <v>5</v>
      </c>
      <c r="P126">
        <v>2365529.3548387098</v>
      </c>
      <c r="Q126">
        <v>1301041.1451612904</v>
      </c>
      <c r="R126">
        <v>37079672.637096785</v>
      </c>
      <c r="S126">
        <v>1</v>
      </c>
      <c r="T126">
        <v>641</v>
      </c>
      <c r="U126">
        <v>211</v>
      </c>
      <c r="V126">
        <v>300</v>
      </c>
      <c r="W126">
        <v>500324</v>
      </c>
      <c r="X126">
        <v>15790200.322000001</v>
      </c>
      <c r="Y126">
        <v>1</v>
      </c>
      <c r="Z126">
        <v>1999</v>
      </c>
      <c r="AA126" t="s">
        <v>1127</v>
      </c>
      <c r="AB126">
        <v>5</v>
      </c>
      <c r="AC126">
        <v>1833285250</v>
      </c>
      <c r="AD126">
        <v>659982690</v>
      </c>
      <c r="AE126">
        <v>3189916335</v>
      </c>
      <c r="AF126">
        <v>308725236.10000002</v>
      </c>
      <c r="AG126">
        <v>108053832.63500001</v>
      </c>
      <c r="AH126">
        <v>200671403.46500003</v>
      </c>
      <c r="AI126">
        <v>101879327.91300002</v>
      </c>
      <c r="AK126">
        <v>0.68790605456236809</v>
      </c>
    </row>
    <row r="127" spans="1:37" hidden="1" x14ac:dyDescent="0.35">
      <c r="A127">
        <v>126</v>
      </c>
      <c r="B127" t="s">
        <v>34</v>
      </c>
      <c r="C127">
        <v>68607830</v>
      </c>
      <c r="D127">
        <v>510</v>
      </c>
      <c r="E127" t="s">
        <v>338</v>
      </c>
      <c r="F127" t="s">
        <v>457</v>
      </c>
      <c r="G127" t="s">
        <v>749</v>
      </c>
      <c r="H127">
        <v>58</v>
      </c>
      <c r="I127">
        <v>0</v>
      </c>
      <c r="J127">
        <v>26</v>
      </c>
      <c r="K127">
        <v>121463079.40000001</v>
      </c>
      <c r="L127">
        <v>4</v>
      </c>
      <c r="M127">
        <v>4</v>
      </c>
      <c r="N127">
        <v>1</v>
      </c>
      <c r="O127">
        <v>4</v>
      </c>
      <c r="P127">
        <v>2024384.6566666667</v>
      </c>
      <c r="Q127">
        <v>1457556.9528000001</v>
      </c>
      <c r="R127">
        <v>8745341.7167999987</v>
      </c>
      <c r="S127">
        <v>1</v>
      </c>
      <c r="T127">
        <v>422</v>
      </c>
      <c r="U127">
        <v>202</v>
      </c>
      <c r="V127">
        <v>302</v>
      </c>
      <c r="W127">
        <v>500397</v>
      </c>
      <c r="X127">
        <v>0</v>
      </c>
      <c r="Y127">
        <v>2</v>
      </c>
      <c r="Z127">
        <v>1993</v>
      </c>
      <c r="AA127" t="s">
        <v>1131</v>
      </c>
      <c r="AB127">
        <v>8</v>
      </c>
      <c r="AC127">
        <v>2429261588</v>
      </c>
      <c r="AD127">
        <v>2550724667.4000001</v>
      </c>
      <c r="AE127">
        <v>3182332680.2799997</v>
      </c>
      <c r="AF127">
        <v>216204281.33200002</v>
      </c>
      <c r="AG127">
        <v>84319669.719480008</v>
      </c>
      <c r="AH127">
        <v>131884611.61252001</v>
      </c>
      <c r="AI127">
        <v>19458385.319880001</v>
      </c>
      <c r="AK127">
        <v>0.92515223280528236</v>
      </c>
    </row>
    <row r="128" spans="1:37" hidden="1" x14ac:dyDescent="0.35">
      <c r="A128">
        <v>127</v>
      </c>
      <c r="B128" t="s">
        <v>34</v>
      </c>
      <c r="C128">
        <v>92779590</v>
      </c>
      <c r="D128">
        <v>510</v>
      </c>
      <c r="E128" t="s">
        <v>132</v>
      </c>
      <c r="F128" t="s">
        <v>458</v>
      </c>
      <c r="G128" t="s">
        <v>750</v>
      </c>
      <c r="H128">
        <v>52</v>
      </c>
      <c r="I128">
        <v>0</v>
      </c>
      <c r="J128">
        <v>0</v>
      </c>
      <c r="K128">
        <v>0</v>
      </c>
      <c r="L128">
        <v>4</v>
      </c>
      <c r="M128">
        <v>8</v>
      </c>
      <c r="N128">
        <v>1</v>
      </c>
      <c r="O128">
        <v>4</v>
      </c>
      <c r="P128">
        <v>0</v>
      </c>
      <c r="Q128">
        <v>0</v>
      </c>
      <c r="R128">
        <v>0</v>
      </c>
      <c r="S128">
        <v>8</v>
      </c>
      <c r="T128">
        <v>573</v>
      </c>
      <c r="U128">
        <v>200</v>
      </c>
      <c r="V128">
        <v>302</v>
      </c>
      <c r="W128">
        <v>500319</v>
      </c>
      <c r="X128">
        <v>3495367.6799999997</v>
      </c>
      <c r="Y128">
        <v>6</v>
      </c>
      <c r="Z128">
        <v>2019</v>
      </c>
      <c r="AA128" t="s">
        <v>1127</v>
      </c>
      <c r="AB128">
        <v>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0.79677481610591827</v>
      </c>
    </row>
    <row r="129" spans="1:37" hidden="1" x14ac:dyDescent="0.35">
      <c r="A129">
        <v>128</v>
      </c>
      <c r="B129" t="s">
        <v>34</v>
      </c>
      <c r="C129">
        <v>52526615</v>
      </c>
      <c r="D129">
        <v>510</v>
      </c>
      <c r="E129" t="s">
        <v>370</v>
      </c>
      <c r="F129" t="s">
        <v>43</v>
      </c>
      <c r="G129" t="s">
        <v>751</v>
      </c>
      <c r="H129">
        <v>88</v>
      </c>
      <c r="I129">
        <v>1</v>
      </c>
      <c r="J129">
        <v>4</v>
      </c>
      <c r="K129">
        <v>14564032</v>
      </c>
      <c r="L129">
        <v>3</v>
      </c>
      <c r="M129">
        <v>11</v>
      </c>
      <c r="N129">
        <v>0</v>
      </c>
      <c r="O129">
        <v>1</v>
      </c>
      <c r="P129">
        <v>441334.30303030304</v>
      </c>
      <c r="Q129">
        <v>194187.09333333332</v>
      </c>
      <c r="R129">
        <v>1585861.2622222221</v>
      </c>
      <c r="S129">
        <v>2</v>
      </c>
      <c r="T129">
        <v>479</v>
      </c>
      <c r="U129">
        <v>201</v>
      </c>
      <c r="V129">
        <v>303</v>
      </c>
      <c r="W129">
        <v>500356</v>
      </c>
      <c r="X129">
        <v>173393487.486</v>
      </c>
      <c r="Y129">
        <v>4</v>
      </c>
      <c r="Z129">
        <v>2015</v>
      </c>
      <c r="AA129" t="s">
        <v>1127</v>
      </c>
      <c r="AB129">
        <v>5</v>
      </c>
      <c r="AC129">
        <v>218460480</v>
      </c>
      <c r="AD129">
        <v>276716608</v>
      </c>
      <c r="AE129">
        <v>386675049.60000002</v>
      </c>
      <c r="AF129">
        <v>6990735.3599999994</v>
      </c>
      <c r="AG129">
        <v>69907.353600000002</v>
      </c>
      <c r="AH129">
        <v>6920828.0063999994</v>
      </c>
      <c r="AI129">
        <v>6151847.1168</v>
      </c>
      <c r="AK129">
        <v>0.49326474640447604</v>
      </c>
    </row>
    <row r="130" spans="1:37" hidden="1" x14ac:dyDescent="0.35">
      <c r="A130">
        <v>129</v>
      </c>
      <c r="B130" t="s">
        <v>34</v>
      </c>
      <c r="C130">
        <v>58248526</v>
      </c>
      <c r="D130">
        <v>510</v>
      </c>
      <c r="E130" t="s">
        <v>393</v>
      </c>
      <c r="F130" t="s">
        <v>197</v>
      </c>
      <c r="G130" t="s">
        <v>752</v>
      </c>
      <c r="H130">
        <v>80</v>
      </c>
      <c r="I130">
        <v>0</v>
      </c>
      <c r="J130">
        <v>27</v>
      </c>
      <c r="K130">
        <v>184461156.90000001</v>
      </c>
      <c r="L130">
        <v>2</v>
      </c>
      <c r="M130">
        <v>5</v>
      </c>
      <c r="N130">
        <v>1</v>
      </c>
      <c r="O130">
        <v>8</v>
      </c>
      <c r="P130">
        <v>5123921.0250000004</v>
      </c>
      <c r="Q130">
        <v>4509050.5020000003</v>
      </c>
      <c r="R130">
        <v>54860114.441000007</v>
      </c>
      <c r="S130">
        <v>6</v>
      </c>
      <c r="T130">
        <v>422</v>
      </c>
      <c r="U130">
        <v>214</v>
      </c>
      <c r="V130">
        <v>303</v>
      </c>
      <c r="W130">
        <v>500383</v>
      </c>
      <c r="X130">
        <v>18309090.789999999</v>
      </c>
      <c r="Y130">
        <v>1</v>
      </c>
      <c r="Z130">
        <v>1992</v>
      </c>
      <c r="AA130" t="s">
        <v>1130</v>
      </c>
      <c r="AB130">
        <v>6</v>
      </c>
      <c r="AC130">
        <v>2951378510.4000001</v>
      </c>
      <c r="AD130">
        <v>2951378510.4000001</v>
      </c>
      <c r="AE130">
        <v>3659709352.8959999</v>
      </c>
      <c r="AF130">
        <v>876190495.27499998</v>
      </c>
      <c r="AG130">
        <v>254095243.62974998</v>
      </c>
      <c r="AH130">
        <v>622095251.64524996</v>
      </c>
      <c r="AI130">
        <v>376761912.96824998</v>
      </c>
      <c r="AK130">
        <v>4.8133273693198309E-2</v>
      </c>
    </row>
    <row r="131" spans="1:37" x14ac:dyDescent="0.35">
      <c r="A131">
        <v>130</v>
      </c>
      <c r="B131" t="s">
        <v>34</v>
      </c>
      <c r="C131">
        <v>54428442</v>
      </c>
      <c r="D131">
        <v>510</v>
      </c>
      <c r="E131" t="s">
        <v>410</v>
      </c>
      <c r="F131" t="s">
        <v>281</v>
      </c>
      <c r="G131" t="s">
        <v>753</v>
      </c>
      <c r="H131">
        <v>75</v>
      </c>
      <c r="I131">
        <v>0</v>
      </c>
      <c r="J131">
        <v>10</v>
      </c>
      <c r="K131">
        <v>44656319</v>
      </c>
      <c r="L131">
        <v>1</v>
      </c>
      <c r="M131">
        <v>1</v>
      </c>
      <c r="N131">
        <v>1</v>
      </c>
      <c r="O131">
        <v>3</v>
      </c>
      <c r="P131">
        <v>911353.44897959183</v>
      </c>
      <c r="Q131">
        <v>282519.56918367348</v>
      </c>
      <c r="R131">
        <v>3861100.7788435374</v>
      </c>
      <c r="S131">
        <v>11</v>
      </c>
      <c r="T131">
        <v>530</v>
      </c>
      <c r="U131">
        <v>208</v>
      </c>
      <c r="V131">
        <v>301</v>
      </c>
      <c r="W131">
        <v>500343</v>
      </c>
      <c r="X131">
        <v>369720.15599999996</v>
      </c>
      <c r="Y131">
        <v>7</v>
      </c>
      <c r="Z131">
        <v>2009</v>
      </c>
      <c r="AA131" t="s">
        <v>1127</v>
      </c>
      <c r="AB131">
        <v>1</v>
      </c>
      <c r="AC131">
        <v>401906871</v>
      </c>
      <c r="AD131">
        <v>803813742</v>
      </c>
      <c r="AE131">
        <v>639031924.88999999</v>
      </c>
      <c r="AF131">
        <v>180411528.75999999</v>
      </c>
      <c r="AG131">
        <v>3608230.5751999998</v>
      </c>
      <c r="AH131">
        <v>176803298.1848</v>
      </c>
      <c r="AI131">
        <v>23453498.7388</v>
      </c>
      <c r="AK131">
        <v>0.13514963283268089</v>
      </c>
    </row>
    <row r="132" spans="1:37" hidden="1" x14ac:dyDescent="0.35">
      <c r="A132">
        <v>131</v>
      </c>
      <c r="B132" t="s">
        <v>34</v>
      </c>
      <c r="C132">
        <v>92277007</v>
      </c>
      <c r="D132">
        <v>510</v>
      </c>
      <c r="E132" t="s">
        <v>166</v>
      </c>
      <c r="F132" t="s">
        <v>103</v>
      </c>
      <c r="G132" t="s">
        <v>754</v>
      </c>
      <c r="H132">
        <v>82</v>
      </c>
      <c r="I132">
        <v>1</v>
      </c>
      <c r="J132">
        <v>13</v>
      </c>
      <c r="K132">
        <v>3081001.3</v>
      </c>
      <c r="L132" t="e">
        <v>#N/A</v>
      </c>
      <c r="M132">
        <v>11</v>
      </c>
      <c r="N132">
        <v>1</v>
      </c>
      <c r="O132">
        <v>2</v>
      </c>
      <c r="P132">
        <v>62877.577551020404</v>
      </c>
      <c r="Q132">
        <v>28923.685673469383</v>
      </c>
      <c r="R132">
        <v>62667.985625850335</v>
      </c>
      <c r="S132">
        <v>14</v>
      </c>
      <c r="T132">
        <v>599</v>
      </c>
      <c r="U132">
        <v>214</v>
      </c>
      <c r="V132">
        <v>300</v>
      </c>
      <c r="W132">
        <v>500314</v>
      </c>
      <c r="X132">
        <v>37670324.483000003</v>
      </c>
      <c r="Y132">
        <v>6</v>
      </c>
      <c r="Z132">
        <v>2006</v>
      </c>
      <c r="AA132" t="s">
        <v>1127</v>
      </c>
      <c r="AB132">
        <v>3</v>
      </c>
      <c r="AC132">
        <v>73944031.199999988</v>
      </c>
      <c r="AD132">
        <v>61620026</v>
      </c>
      <c r="AE132">
        <v>129402054.59999998</v>
      </c>
      <c r="AF132">
        <v>6716582.8339999998</v>
      </c>
      <c r="AG132">
        <v>2216472.3352200002</v>
      </c>
      <c r="AH132">
        <v>4500110.4987799991</v>
      </c>
      <c r="AI132">
        <v>4970271.2971599996</v>
      </c>
      <c r="AK132">
        <v>0.67559493477215538</v>
      </c>
    </row>
    <row r="133" spans="1:37" hidden="1" x14ac:dyDescent="0.35">
      <c r="A133">
        <v>132</v>
      </c>
      <c r="B133" t="s">
        <v>34</v>
      </c>
      <c r="C133">
        <v>64360427</v>
      </c>
      <c r="D133">
        <v>510</v>
      </c>
      <c r="E133" t="s">
        <v>178</v>
      </c>
      <c r="F133" t="s">
        <v>459</v>
      </c>
      <c r="G133" t="s">
        <v>755</v>
      </c>
      <c r="H133">
        <v>23</v>
      </c>
      <c r="I133">
        <v>1</v>
      </c>
      <c r="J133">
        <v>19</v>
      </c>
      <c r="K133">
        <v>56224364.899999999</v>
      </c>
      <c r="L133" t="e">
        <v>#N/A</v>
      </c>
      <c r="M133">
        <v>9</v>
      </c>
      <c r="N133">
        <v>1</v>
      </c>
      <c r="O133">
        <v>7</v>
      </c>
      <c r="P133">
        <v>1124487.298</v>
      </c>
      <c r="Q133">
        <v>427305.17324000003</v>
      </c>
      <c r="R133">
        <v>213652.58662000005</v>
      </c>
      <c r="S133">
        <v>13</v>
      </c>
      <c r="T133">
        <v>529</v>
      </c>
      <c r="U133">
        <v>212</v>
      </c>
      <c r="V133">
        <v>302</v>
      </c>
      <c r="W133">
        <v>500303</v>
      </c>
      <c r="X133">
        <v>10348846.875</v>
      </c>
      <c r="Y133">
        <v>4</v>
      </c>
      <c r="Z133">
        <v>2000</v>
      </c>
      <c r="AA133" t="s">
        <v>1127</v>
      </c>
      <c r="AB133">
        <v>7</v>
      </c>
      <c r="AC133">
        <v>1068262933.1</v>
      </c>
      <c r="AD133">
        <v>1012038568.1999999</v>
      </c>
      <c r="AE133">
        <v>2040382202.2210002</v>
      </c>
      <c r="AF133">
        <v>210841368.375</v>
      </c>
      <c r="AG133">
        <v>71686065.247500002</v>
      </c>
      <c r="AH133">
        <v>139155303.1275</v>
      </c>
      <c r="AI133">
        <v>183431990.48625001</v>
      </c>
      <c r="AK133">
        <v>0.77963811037782704</v>
      </c>
    </row>
    <row r="134" spans="1:37" hidden="1" x14ac:dyDescent="0.35">
      <c r="A134">
        <v>133</v>
      </c>
      <c r="B134" t="s">
        <v>34</v>
      </c>
      <c r="C134">
        <v>88857927</v>
      </c>
      <c r="D134">
        <v>510</v>
      </c>
      <c r="E134" t="s">
        <v>192</v>
      </c>
      <c r="F134" t="s">
        <v>142</v>
      </c>
      <c r="G134" t="s">
        <v>756</v>
      </c>
      <c r="H134">
        <v>29</v>
      </c>
      <c r="I134">
        <v>1</v>
      </c>
      <c r="J134">
        <v>5</v>
      </c>
      <c r="K134">
        <v>38329062.5</v>
      </c>
      <c r="L134">
        <v>3</v>
      </c>
      <c r="M134">
        <v>6</v>
      </c>
      <c r="N134">
        <v>1</v>
      </c>
      <c r="O134">
        <v>6</v>
      </c>
      <c r="P134">
        <v>851756.9444444445</v>
      </c>
      <c r="Q134">
        <v>528089.30555555562</v>
      </c>
      <c r="R134">
        <v>9417592.6157407425</v>
      </c>
      <c r="S134">
        <v>2</v>
      </c>
      <c r="T134">
        <v>781</v>
      </c>
      <c r="U134">
        <v>203</v>
      </c>
      <c r="V134">
        <v>303</v>
      </c>
      <c r="W134">
        <v>500377</v>
      </c>
      <c r="X134">
        <v>10081421.430000002</v>
      </c>
      <c r="Y134">
        <v>5</v>
      </c>
      <c r="Z134">
        <v>2014</v>
      </c>
      <c r="AA134" t="s">
        <v>1127</v>
      </c>
      <c r="AB134">
        <v>4</v>
      </c>
      <c r="AC134">
        <v>958226562.5</v>
      </c>
      <c r="AD134">
        <v>306632500</v>
      </c>
      <c r="AE134">
        <v>1092378281.25</v>
      </c>
      <c r="AF134">
        <v>221541981.25</v>
      </c>
      <c r="AG134">
        <v>62031754.750000007</v>
      </c>
      <c r="AH134">
        <v>159510226.5</v>
      </c>
      <c r="AI134">
        <v>64247174.562499993</v>
      </c>
      <c r="AK134">
        <v>0.58780242452980158</v>
      </c>
    </row>
    <row r="135" spans="1:37" hidden="1" x14ac:dyDescent="0.35">
      <c r="A135">
        <v>134</v>
      </c>
      <c r="B135" t="s">
        <v>34</v>
      </c>
      <c r="C135">
        <v>90604652</v>
      </c>
      <c r="D135">
        <v>510</v>
      </c>
      <c r="E135" t="s">
        <v>194</v>
      </c>
      <c r="F135" t="s">
        <v>460</v>
      </c>
      <c r="G135" t="s">
        <v>757</v>
      </c>
      <c r="H135">
        <v>59</v>
      </c>
      <c r="I135">
        <v>0</v>
      </c>
      <c r="J135">
        <v>15</v>
      </c>
      <c r="K135">
        <v>29651239.5</v>
      </c>
      <c r="L135">
        <v>3</v>
      </c>
      <c r="M135">
        <v>8</v>
      </c>
      <c r="N135">
        <v>0</v>
      </c>
      <c r="O135">
        <v>1</v>
      </c>
      <c r="P135">
        <v>581396.8529411765</v>
      </c>
      <c r="Q135">
        <v>354652.08029411768</v>
      </c>
      <c r="R135">
        <v>6383737.4452941176</v>
      </c>
      <c r="S135">
        <v>11</v>
      </c>
      <c r="T135">
        <v>349</v>
      </c>
      <c r="U135">
        <v>209</v>
      </c>
      <c r="V135">
        <v>302</v>
      </c>
      <c r="W135">
        <v>500395</v>
      </c>
      <c r="X135">
        <v>1703786.0760000001</v>
      </c>
      <c r="Y135">
        <v>6</v>
      </c>
      <c r="Z135">
        <v>2004</v>
      </c>
      <c r="AA135" t="s">
        <v>1131</v>
      </c>
      <c r="AB135">
        <v>2</v>
      </c>
      <c r="AC135">
        <v>296512395</v>
      </c>
      <c r="AD135">
        <v>207558676.5</v>
      </c>
      <c r="AE135">
        <v>545582806.79999995</v>
      </c>
      <c r="AF135">
        <v>13046545.380000001</v>
      </c>
      <c r="AG135">
        <v>0</v>
      </c>
      <c r="AH135">
        <v>13046545.380000001</v>
      </c>
      <c r="AI135">
        <v>4044429.0678000003</v>
      </c>
      <c r="AK135">
        <v>0.54640579540034062</v>
      </c>
    </row>
    <row r="136" spans="1:37" hidden="1" x14ac:dyDescent="0.35">
      <c r="A136">
        <v>135</v>
      </c>
      <c r="B136" t="s">
        <v>34</v>
      </c>
      <c r="C136">
        <v>72628891</v>
      </c>
      <c r="D136">
        <v>510</v>
      </c>
      <c r="E136" t="s">
        <v>60</v>
      </c>
      <c r="F136" t="s">
        <v>152</v>
      </c>
      <c r="G136" t="s">
        <v>758</v>
      </c>
      <c r="H136">
        <v>92</v>
      </c>
      <c r="I136">
        <v>0</v>
      </c>
      <c r="J136">
        <v>9</v>
      </c>
      <c r="K136">
        <v>28396434.600000001</v>
      </c>
      <c r="L136">
        <v>2</v>
      </c>
      <c r="M136">
        <v>2</v>
      </c>
      <c r="N136">
        <v>1</v>
      </c>
      <c r="O136">
        <v>8</v>
      </c>
      <c r="P136">
        <v>473273.91000000003</v>
      </c>
      <c r="Q136">
        <v>317093.5197</v>
      </c>
      <c r="R136">
        <v>2431050.3177</v>
      </c>
      <c r="S136">
        <v>12</v>
      </c>
      <c r="T136">
        <v>630</v>
      </c>
      <c r="U136">
        <v>209</v>
      </c>
      <c r="V136">
        <v>300</v>
      </c>
      <c r="W136">
        <v>500377</v>
      </c>
      <c r="X136">
        <v>22841968.992000002</v>
      </c>
      <c r="Y136">
        <v>3</v>
      </c>
      <c r="Z136">
        <v>2010</v>
      </c>
      <c r="AA136" t="s">
        <v>1127</v>
      </c>
      <c r="AB136">
        <v>3</v>
      </c>
      <c r="AC136">
        <v>681514430.4000001</v>
      </c>
      <c r="AD136">
        <v>596325126.60000002</v>
      </c>
      <c r="AE136">
        <v>1049532222.8160002</v>
      </c>
      <c r="AF136">
        <v>32655899.789999999</v>
      </c>
      <c r="AG136">
        <v>3918707.9748</v>
      </c>
      <c r="AH136">
        <v>28737191.815200001</v>
      </c>
      <c r="AI136">
        <v>9143651.9412000012</v>
      </c>
      <c r="AK136">
        <v>9.1615140169187259E-2</v>
      </c>
    </row>
    <row r="137" spans="1:37" hidden="1" x14ac:dyDescent="0.35">
      <c r="A137">
        <v>136</v>
      </c>
      <c r="B137" t="s">
        <v>34</v>
      </c>
      <c r="C137">
        <v>21090187</v>
      </c>
      <c r="D137">
        <v>510</v>
      </c>
      <c r="E137" t="s">
        <v>207</v>
      </c>
      <c r="F137" t="s">
        <v>461</v>
      </c>
      <c r="G137" t="s">
        <v>759</v>
      </c>
      <c r="H137">
        <v>23</v>
      </c>
      <c r="I137">
        <v>1</v>
      </c>
      <c r="J137">
        <v>8</v>
      </c>
      <c r="K137">
        <v>28913884.800000001</v>
      </c>
      <c r="L137">
        <v>3</v>
      </c>
      <c r="M137">
        <v>12</v>
      </c>
      <c r="N137">
        <v>0</v>
      </c>
      <c r="O137">
        <v>1</v>
      </c>
      <c r="P137">
        <v>602372.6</v>
      </c>
      <c r="Q137">
        <v>277091.39599999995</v>
      </c>
      <c r="R137">
        <v>277091.39599999995</v>
      </c>
      <c r="S137">
        <v>6</v>
      </c>
      <c r="T137">
        <v>513</v>
      </c>
      <c r="U137">
        <v>211</v>
      </c>
      <c r="V137">
        <v>303</v>
      </c>
      <c r="W137">
        <v>500367</v>
      </c>
      <c r="X137">
        <v>24853241.952</v>
      </c>
      <c r="Y137">
        <v>3</v>
      </c>
      <c r="Z137">
        <v>2011</v>
      </c>
      <c r="AA137" t="s">
        <v>1127</v>
      </c>
      <c r="AB137">
        <v>2</v>
      </c>
      <c r="AC137">
        <v>289138848</v>
      </c>
      <c r="AD137">
        <v>462622156.80000001</v>
      </c>
      <c r="AE137">
        <v>439491048.96000004</v>
      </c>
      <c r="AF137">
        <v>169146226.07999998</v>
      </c>
      <c r="AG137">
        <v>60892641.388799995</v>
      </c>
      <c r="AH137">
        <v>108253584.69119999</v>
      </c>
      <c r="AI137">
        <v>91338962.083199993</v>
      </c>
      <c r="AK137">
        <v>0.93336236461835764</v>
      </c>
    </row>
    <row r="138" spans="1:37" hidden="1" x14ac:dyDescent="0.35">
      <c r="A138">
        <v>137</v>
      </c>
      <c r="B138" t="s">
        <v>34</v>
      </c>
      <c r="C138">
        <v>66901062</v>
      </c>
      <c r="D138">
        <v>510</v>
      </c>
      <c r="E138" t="s">
        <v>208</v>
      </c>
      <c r="F138" t="s">
        <v>462</v>
      </c>
      <c r="G138" t="s">
        <v>760</v>
      </c>
      <c r="H138">
        <v>81</v>
      </c>
      <c r="I138">
        <v>0</v>
      </c>
      <c r="J138">
        <v>21</v>
      </c>
      <c r="K138">
        <v>103555174.8</v>
      </c>
      <c r="L138">
        <v>3</v>
      </c>
      <c r="M138">
        <v>3</v>
      </c>
      <c r="N138">
        <v>1</v>
      </c>
      <c r="O138">
        <v>8</v>
      </c>
      <c r="P138">
        <v>2071103.496</v>
      </c>
      <c r="Q138">
        <v>1594749.6919200001</v>
      </c>
      <c r="R138">
        <v>44387199.75844001</v>
      </c>
      <c r="S138">
        <v>15</v>
      </c>
      <c r="T138">
        <v>486</v>
      </c>
      <c r="U138">
        <v>200</v>
      </c>
      <c r="V138">
        <v>301</v>
      </c>
      <c r="W138">
        <v>500337</v>
      </c>
      <c r="X138">
        <v>57297194.955000006</v>
      </c>
      <c r="Y138">
        <v>8</v>
      </c>
      <c r="Z138">
        <v>1998</v>
      </c>
      <c r="AA138" t="s">
        <v>1127</v>
      </c>
      <c r="AB138">
        <v>2</v>
      </c>
      <c r="AC138">
        <v>724886223.60000002</v>
      </c>
      <c r="AD138">
        <v>1035551748</v>
      </c>
      <c r="AE138">
        <v>985845264.09600008</v>
      </c>
      <c r="AF138">
        <v>358300904.80799997</v>
      </c>
      <c r="AG138">
        <v>107490271.44239999</v>
      </c>
      <c r="AH138">
        <v>250810633.36559999</v>
      </c>
      <c r="AI138">
        <v>175567443.35591999</v>
      </c>
      <c r="AK138">
        <v>4.9991716360938021E-2</v>
      </c>
    </row>
    <row r="139" spans="1:37" hidden="1" x14ac:dyDescent="0.35">
      <c r="A139">
        <v>138</v>
      </c>
      <c r="B139" t="s">
        <v>34</v>
      </c>
      <c r="C139">
        <v>68315572</v>
      </c>
      <c r="D139">
        <v>510</v>
      </c>
      <c r="E139" t="s">
        <v>209</v>
      </c>
      <c r="F139" t="s">
        <v>463</v>
      </c>
      <c r="G139" t="s">
        <v>761</v>
      </c>
      <c r="H139">
        <v>39</v>
      </c>
      <c r="I139">
        <v>1</v>
      </c>
      <c r="J139">
        <v>15</v>
      </c>
      <c r="K139">
        <v>62963950.5</v>
      </c>
      <c r="L139">
        <v>5</v>
      </c>
      <c r="M139">
        <v>8</v>
      </c>
      <c r="N139">
        <v>0</v>
      </c>
      <c r="O139">
        <v>2</v>
      </c>
      <c r="P139">
        <v>1399198.9</v>
      </c>
      <c r="Q139">
        <v>615647.51599999995</v>
      </c>
      <c r="R139">
        <v>9747752.336666666</v>
      </c>
      <c r="S139">
        <v>0</v>
      </c>
      <c r="T139">
        <v>403</v>
      </c>
      <c r="U139">
        <v>200</v>
      </c>
      <c r="V139">
        <v>301</v>
      </c>
      <c r="W139">
        <v>500357</v>
      </c>
      <c r="X139">
        <v>11764293.01</v>
      </c>
      <c r="Y139">
        <v>4</v>
      </c>
      <c r="Z139">
        <v>2004</v>
      </c>
      <c r="AA139" t="s">
        <v>1127</v>
      </c>
      <c r="AB139">
        <v>2</v>
      </c>
      <c r="AC139">
        <v>1259279010</v>
      </c>
      <c r="AD139">
        <v>1007423208</v>
      </c>
      <c r="AE139">
        <v>1951882465.5</v>
      </c>
      <c r="AF139">
        <v>91297728.224999994</v>
      </c>
      <c r="AG139">
        <v>38345045.854499996</v>
      </c>
      <c r="AH139">
        <v>52952682.370499998</v>
      </c>
      <c r="AI139">
        <v>72125205.297749996</v>
      </c>
      <c r="AK139">
        <v>0.17381004279443801</v>
      </c>
    </row>
    <row r="140" spans="1:37" hidden="1" x14ac:dyDescent="0.35">
      <c r="A140">
        <v>139</v>
      </c>
      <c r="B140" t="s">
        <v>34</v>
      </c>
      <c r="C140">
        <v>64399112</v>
      </c>
      <c r="D140">
        <v>510</v>
      </c>
      <c r="E140" t="s">
        <v>419</v>
      </c>
      <c r="F140" t="s">
        <v>105</v>
      </c>
      <c r="G140" t="s">
        <v>762</v>
      </c>
      <c r="H140">
        <v>58</v>
      </c>
      <c r="I140">
        <v>0</v>
      </c>
      <c r="J140">
        <v>10</v>
      </c>
      <c r="K140">
        <v>14173847</v>
      </c>
      <c r="L140">
        <v>1</v>
      </c>
      <c r="M140">
        <v>3</v>
      </c>
      <c r="N140">
        <v>0</v>
      </c>
      <c r="O140">
        <v>1</v>
      </c>
      <c r="P140">
        <v>345703.58536585368</v>
      </c>
      <c r="Q140">
        <v>152109.57756097562</v>
      </c>
      <c r="R140">
        <v>228164.36634146344</v>
      </c>
      <c r="S140">
        <v>3</v>
      </c>
      <c r="T140">
        <v>663</v>
      </c>
      <c r="U140">
        <v>211</v>
      </c>
      <c r="V140">
        <v>300</v>
      </c>
      <c r="W140">
        <v>500340</v>
      </c>
      <c r="X140">
        <v>67891224.299999997</v>
      </c>
      <c r="Y140">
        <v>1</v>
      </c>
      <c r="Z140">
        <v>2009</v>
      </c>
      <c r="AA140" t="s">
        <v>1127</v>
      </c>
      <c r="AB140">
        <v>10</v>
      </c>
      <c r="AC140">
        <v>354346175</v>
      </c>
      <c r="AD140">
        <v>240955399</v>
      </c>
      <c r="AE140">
        <v>386237330.75</v>
      </c>
      <c r="AF140">
        <v>65908388.550000004</v>
      </c>
      <c r="AG140">
        <v>5931754.9695000006</v>
      </c>
      <c r="AH140">
        <v>59976633.580500007</v>
      </c>
      <c r="AI140">
        <v>21749768.221500002</v>
      </c>
      <c r="AK140">
        <v>0.1878756784159894</v>
      </c>
    </row>
    <row r="141" spans="1:37" hidden="1" x14ac:dyDescent="0.35">
      <c r="A141">
        <v>140</v>
      </c>
      <c r="B141" t="s">
        <v>34</v>
      </c>
      <c r="C141">
        <v>50429370</v>
      </c>
      <c r="D141">
        <v>510</v>
      </c>
      <c r="E141" t="s">
        <v>113</v>
      </c>
      <c r="F141" t="s">
        <v>341</v>
      </c>
      <c r="G141" t="s">
        <v>763</v>
      </c>
      <c r="H141">
        <v>68</v>
      </c>
      <c r="I141">
        <v>1</v>
      </c>
      <c r="J141">
        <v>20</v>
      </c>
      <c r="K141">
        <v>78035890</v>
      </c>
      <c r="L141">
        <v>4</v>
      </c>
      <c r="M141">
        <v>3</v>
      </c>
      <c r="N141">
        <v>1</v>
      </c>
      <c r="O141">
        <v>8</v>
      </c>
      <c r="P141">
        <v>2517286.7741935486</v>
      </c>
      <c r="Q141">
        <v>1711755.006451613</v>
      </c>
      <c r="R141">
        <v>1711755.006451613</v>
      </c>
      <c r="S141">
        <v>10</v>
      </c>
      <c r="T141">
        <v>555</v>
      </c>
      <c r="U141">
        <v>205</v>
      </c>
      <c r="V141">
        <v>300</v>
      </c>
      <c r="W141">
        <v>500313</v>
      </c>
      <c r="X141">
        <v>50971498.207999997</v>
      </c>
      <c r="Y141">
        <v>2</v>
      </c>
      <c r="Z141">
        <v>1999</v>
      </c>
      <c r="AA141" t="s">
        <v>1127</v>
      </c>
      <c r="AB141">
        <v>1</v>
      </c>
      <c r="AC141">
        <v>1248574240</v>
      </c>
      <c r="AD141">
        <v>936430680</v>
      </c>
      <c r="AE141">
        <v>1735518193.5999999</v>
      </c>
      <c r="AF141">
        <v>419052729.30000001</v>
      </c>
      <c r="AG141">
        <v>33524218.344000001</v>
      </c>
      <c r="AH141">
        <v>385528510.95600003</v>
      </c>
      <c r="AI141">
        <v>402290620.12800002</v>
      </c>
      <c r="AK141">
        <v>0.63792217382899763</v>
      </c>
    </row>
    <row r="142" spans="1:37" hidden="1" x14ac:dyDescent="0.35">
      <c r="A142">
        <v>141</v>
      </c>
      <c r="B142" t="s">
        <v>34</v>
      </c>
      <c r="C142">
        <v>73287116</v>
      </c>
      <c r="D142">
        <v>510</v>
      </c>
      <c r="E142" t="s">
        <v>349</v>
      </c>
      <c r="F142" t="s">
        <v>364</v>
      </c>
      <c r="G142" t="s">
        <v>764</v>
      </c>
      <c r="H142">
        <v>67</v>
      </c>
      <c r="I142">
        <v>0</v>
      </c>
      <c r="J142">
        <v>23</v>
      </c>
      <c r="K142">
        <v>134135521.59999999</v>
      </c>
      <c r="L142">
        <v>2</v>
      </c>
      <c r="M142">
        <v>10</v>
      </c>
      <c r="N142">
        <v>1</v>
      </c>
      <c r="O142">
        <v>5</v>
      </c>
      <c r="P142">
        <v>4326952.3096774193</v>
      </c>
      <c r="Q142">
        <v>3894257.0787096773</v>
      </c>
      <c r="R142">
        <v>117476755.20774193</v>
      </c>
      <c r="S142">
        <v>8</v>
      </c>
      <c r="T142">
        <v>579</v>
      </c>
      <c r="U142">
        <v>203</v>
      </c>
      <c r="V142">
        <v>300</v>
      </c>
      <c r="W142">
        <v>500352</v>
      </c>
      <c r="X142">
        <v>2364519.0520000001</v>
      </c>
      <c r="Y142">
        <v>1</v>
      </c>
      <c r="Z142">
        <v>1996</v>
      </c>
      <c r="AA142" t="s">
        <v>1130</v>
      </c>
      <c r="AB142">
        <v>1</v>
      </c>
      <c r="AC142">
        <v>2950981475.1999998</v>
      </c>
      <c r="AD142">
        <v>2816845953.5999999</v>
      </c>
      <c r="AE142">
        <v>5282256840.6079998</v>
      </c>
      <c r="AF142">
        <v>591537650.25600004</v>
      </c>
      <c r="AG142">
        <v>183376671.57936001</v>
      </c>
      <c r="AH142">
        <v>408160978.67664003</v>
      </c>
      <c r="AI142">
        <v>538299261.7329601</v>
      </c>
      <c r="AK142">
        <v>0.13577593168507307</v>
      </c>
    </row>
    <row r="143" spans="1:37" hidden="1" x14ac:dyDescent="0.35">
      <c r="A143">
        <v>142</v>
      </c>
      <c r="B143" t="s">
        <v>34</v>
      </c>
      <c r="C143">
        <v>37307730</v>
      </c>
      <c r="D143">
        <v>510</v>
      </c>
      <c r="E143" t="s">
        <v>351</v>
      </c>
      <c r="F143" t="s">
        <v>464</v>
      </c>
      <c r="G143" t="s">
        <v>765</v>
      </c>
      <c r="H143">
        <v>29</v>
      </c>
      <c r="I143">
        <v>0</v>
      </c>
      <c r="J143">
        <v>1</v>
      </c>
      <c r="K143">
        <v>6954467.7999999998</v>
      </c>
      <c r="L143">
        <v>2</v>
      </c>
      <c r="M143">
        <v>6</v>
      </c>
      <c r="N143">
        <v>1</v>
      </c>
      <c r="O143">
        <v>4</v>
      </c>
      <c r="P143">
        <v>231815.59333333332</v>
      </c>
      <c r="Q143">
        <v>183134.31873333332</v>
      </c>
      <c r="R143">
        <v>5036193.7651666664</v>
      </c>
      <c r="S143">
        <v>10</v>
      </c>
      <c r="T143">
        <v>542</v>
      </c>
      <c r="U143">
        <v>210</v>
      </c>
      <c r="V143">
        <v>300</v>
      </c>
      <c r="W143">
        <v>500308</v>
      </c>
      <c r="X143">
        <v>39808936.440000005</v>
      </c>
      <c r="Y143">
        <v>5</v>
      </c>
      <c r="Z143">
        <v>2018</v>
      </c>
      <c r="AA143" t="s">
        <v>1127</v>
      </c>
      <c r="AB143">
        <v>7</v>
      </c>
      <c r="AC143">
        <v>146043823.79999998</v>
      </c>
      <c r="AD143">
        <v>173861695</v>
      </c>
      <c r="AE143">
        <v>182554779.74999997</v>
      </c>
      <c r="AF143">
        <v>32129641.236000001</v>
      </c>
      <c r="AG143">
        <v>11887967.25732</v>
      </c>
      <c r="AH143">
        <v>20241673.97868</v>
      </c>
      <c r="AI143">
        <v>26346305.813519999</v>
      </c>
      <c r="AK143">
        <v>0.61202629060405522</v>
      </c>
    </row>
    <row r="144" spans="1:37" hidden="1" x14ac:dyDescent="0.35">
      <c r="A144">
        <v>143</v>
      </c>
      <c r="B144" t="s">
        <v>34</v>
      </c>
      <c r="C144">
        <v>13558037</v>
      </c>
      <c r="D144">
        <v>510</v>
      </c>
      <c r="E144" t="s">
        <v>420</v>
      </c>
      <c r="F144" t="s">
        <v>465</v>
      </c>
      <c r="G144" t="s">
        <v>766</v>
      </c>
      <c r="H144">
        <v>77</v>
      </c>
      <c r="I144">
        <v>0</v>
      </c>
      <c r="J144">
        <v>18</v>
      </c>
      <c r="K144">
        <v>142174773</v>
      </c>
      <c r="L144">
        <v>9</v>
      </c>
      <c r="M144">
        <v>3</v>
      </c>
      <c r="N144">
        <v>1</v>
      </c>
      <c r="O144">
        <v>3</v>
      </c>
      <c r="P144">
        <v>3467677.3902439023</v>
      </c>
      <c r="Q144">
        <v>2808818.68609756</v>
      </c>
      <c r="R144">
        <v>68816057.809390202</v>
      </c>
      <c r="S144">
        <v>1</v>
      </c>
      <c r="T144">
        <v>490</v>
      </c>
      <c r="U144">
        <v>206</v>
      </c>
      <c r="V144">
        <v>302</v>
      </c>
      <c r="W144">
        <v>500321</v>
      </c>
      <c r="X144">
        <v>17223439.941</v>
      </c>
      <c r="Y144">
        <v>5</v>
      </c>
      <c r="Z144">
        <v>2001</v>
      </c>
      <c r="AA144" t="s">
        <v>1130</v>
      </c>
      <c r="AB144">
        <v>2</v>
      </c>
      <c r="AC144">
        <v>1706097276</v>
      </c>
      <c r="AD144">
        <v>3554369325</v>
      </c>
      <c r="AE144">
        <v>2388536186.4000001</v>
      </c>
      <c r="AF144">
        <v>298567023.30000001</v>
      </c>
      <c r="AG144">
        <v>128383820.01900001</v>
      </c>
      <c r="AH144">
        <v>170183203.28100002</v>
      </c>
      <c r="AI144">
        <v>5971340.466</v>
      </c>
      <c r="AK144">
        <v>0.67334583699043604</v>
      </c>
    </row>
    <row r="145" spans="1:37" hidden="1" x14ac:dyDescent="0.35">
      <c r="A145">
        <v>144</v>
      </c>
      <c r="B145" t="s">
        <v>34</v>
      </c>
      <c r="C145">
        <v>61195859</v>
      </c>
      <c r="D145">
        <v>510</v>
      </c>
      <c r="E145" t="s">
        <v>390</v>
      </c>
      <c r="F145" t="s">
        <v>466</v>
      </c>
      <c r="G145" t="s">
        <v>767</v>
      </c>
      <c r="H145">
        <v>35</v>
      </c>
      <c r="I145">
        <v>1</v>
      </c>
      <c r="J145">
        <v>9</v>
      </c>
      <c r="K145">
        <v>30216561.300000001</v>
      </c>
      <c r="L145">
        <v>4</v>
      </c>
      <c r="M145">
        <v>10</v>
      </c>
      <c r="N145">
        <v>1</v>
      </c>
      <c r="O145">
        <v>4</v>
      </c>
      <c r="P145">
        <v>616664.5163265306</v>
      </c>
      <c r="Q145">
        <v>517998.19371428574</v>
      </c>
      <c r="R145">
        <v>2503657.9362857146</v>
      </c>
      <c r="S145">
        <v>2</v>
      </c>
      <c r="T145">
        <v>379</v>
      </c>
      <c r="U145">
        <v>211</v>
      </c>
      <c r="V145">
        <v>303</v>
      </c>
      <c r="W145">
        <v>500316</v>
      </c>
      <c r="X145">
        <v>0</v>
      </c>
      <c r="Y145">
        <v>4</v>
      </c>
      <c r="Z145">
        <v>2010</v>
      </c>
      <c r="AA145" t="s">
        <v>1127</v>
      </c>
      <c r="AB145">
        <v>5</v>
      </c>
      <c r="AC145">
        <v>604331226</v>
      </c>
      <c r="AD145">
        <v>392815296.90000004</v>
      </c>
      <c r="AE145">
        <v>815847155.10000002</v>
      </c>
      <c r="AF145">
        <v>103038474.03300001</v>
      </c>
      <c r="AG145">
        <v>14425386.364620002</v>
      </c>
      <c r="AH145">
        <v>88613087.668380007</v>
      </c>
      <c r="AI145">
        <v>69035777.602110013</v>
      </c>
      <c r="AK145">
        <v>0.33592456519803893</v>
      </c>
    </row>
    <row r="146" spans="1:37" hidden="1" x14ac:dyDescent="0.35">
      <c r="A146">
        <v>145</v>
      </c>
      <c r="B146" t="s">
        <v>34</v>
      </c>
      <c r="C146">
        <v>93278589</v>
      </c>
      <c r="D146">
        <v>510</v>
      </c>
      <c r="E146" t="s">
        <v>306</v>
      </c>
      <c r="F146" t="s">
        <v>396</v>
      </c>
      <c r="G146" t="s">
        <v>768</v>
      </c>
      <c r="H146">
        <v>47</v>
      </c>
      <c r="I146">
        <v>1</v>
      </c>
      <c r="J146">
        <v>21</v>
      </c>
      <c r="K146">
        <v>136985410.80000001</v>
      </c>
      <c r="L146">
        <v>4</v>
      </c>
      <c r="M146">
        <v>2</v>
      </c>
      <c r="N146">
        <v>0</v>
      </c>
      <c r="O146">
        <v>1</v>
      </c>
      <c r="P146">
        <v>3113304.790909091</v>
      </c>
      <c r="Q146">
        <v>1338721.0600909092</v>
      </c>
      <c r="R146">
        <v>40384751.979409099</v>
      </c>
      <c r="S146">
        <v>6</v>
      </c>
      <c r="T146">
        <v>553</v>
      </c>
      <c r="U146">
        <v>212</v>
      </c>
      <c r="V146">
        <v>300</v>
      </c>
      <c r="W146">
        <v>500363</v>
      </c>
      <c r="X146">
        <v>33944232.080000006</v>
      </c>
      <c r="Y146">
        <v>8</v>
      </c>
      <c r="Z146">
        <v>1998</v>
      </c>
      <c r="AA146" t="s">
        <v>1129</v>
      </c>
      <c r="AB146">
        <v>10</v>
      </c>
      <c r="AC146">
        <v>821912464.80000007</v>
      </c>
      <c r="AD146">
        <v>1917795751.2000003</v>
      </c>
      <c r="AE146">
        <v>1413689439.4560001</v>
      </c>
      <c r="AF146">
        <v>484928354.23200005</v>
      </c>
      <c r="AG146">
        <v>174574207.52352002</v>
      </c>
      <c r="AH146">
        <v>310354146.70848</v>
      </c>
      <c r="AI146">
        <v>324901997.33544004</v>
      </c>
      <c r="AK146">
        <v>0.32615258034008221</v>
      </c>
    </row>
    <row r="147" spans="1:37" hidden="1" x14ac:dyDescent="0.35">
      <c r="A147">
        <v>146</v>
      </c>
      <c r="B147" t="s">
        <v>34</v>
      </c>
      <c r="C147">
        <v>66780729</v>
      </c>
      <c r="D147">
        <v>510</v>
      </c>
      <c r="E147" t="s">
        <v>186</v>
      </c>
      <c r="F147" t="s">
        <v>400</v>
      </c>
      <c r="G147" t="s">
        <v>769</v>
      </c>
      <c r="H147">
        <v>31</v>
      </c>
      <c r="I147">
        <v>1</v>
      </c>
      <c r="J147">
        <v>22</v>
      </c>
      <c r="K147">
        <v>169721160.40000001</v>
      </c>
      <c r="L147" t="e">
        <v>#N/A</v>
      </c>
      <c r="M147">
        <v>7</v>
      </c>
      <c r="N147">
        <v>1</v>
      </c>
      <c r="O147">
        <v>3</v>
      </c>
      <c r="P147">
        <v>4243029.01</v>
      </c>
      <c r="Q147">
        <v>2418526.5356999999</v>
      </c>
      <c r="R147">
        <v>65703304.219849996</v>
      </c>
      <c r="S147">
        <v>5</v>
      </c>
      <c r="T147">
        <v>714</v>
      </c>
      <c r="U147">
        <v>212</v>
      </c>
      <c r="V147">
        <v>303</v>
      </c>
      <c r="W147">
        <v>500300</v>
      </c>
      <c r="X147">
        <v>23255469.899999999</v>
      </c>
      <c r="Y147">
        <v>8</v>
      </c>
      <c r="Z147">
        <v>1997</v>
      </c>
      <c r="AA147" t="s">
        <v>1127</v>
      </c>
      <c r="AB147">
        <v>5</v>
      </c>
      <c r="AC147">
        <v>4243029010</v>
      </c>
      <c r="AD147">
        <v>4073307849.6000004</v>
      </c>
      <c r="AE147">
        <v>5897810323.8999996</v>
      </c>
      <c r="AF147">
        <v>877458399.26800001</v>
      </c>
      <c r="AG147">
        <v>96520423.919479996</v>
      </c>
      <c r="AH147">
        <v>780937975.34852004</v>
      </c>
      <c r="AI147">
        <v>658093799.45099998</v>
      </c>
      <c r="AK147">
        <v>0.45749992019526742</v>
      </c>
    </row>
    <row r="148" spans="1:37" hidden="1" x14ac:dyDescent="0.35">
      <c r="A148">
        <v>147</v>
      </c>
      <c r="B148" t="s">
        <v>34</v>
      </c>
      <c r="C148">
        <v>94021993</v>
      </c>
      <c r="D148">
        <v>510</v>
      </c>
      <c r="E148" t="s">
        <v>178</v>
      </c>
      <c r="F148" t="s">
        <v>467</v>
      </c>
      <c r="G148" t="s">
        <v>770</v>
      </c>
      <c r="H148">
        <v>59</v>
      </c>
      <c r="I148">
        <v>1</v>
      </c>
      <c r="J148">
        <v>10</v>
      </c>
      <c r="K148">
        <v>24479442</v>
      </c>
      <c r="L148">
        <v>2</v>
      </c>
      <c r="M148">
        <v>11</v>
      </c>
      <c r="N148">
        <v>1</v>
      </c>
      <c r="O148">
        <v>4</v>
      </c>
      <c r="P148">
        <v>414905.79661016952</v>
      </c>
      <c r="Q148">
        <v>265539.70983050851</v>
      </c>
      <c r="R148">
        <v>2301344.1518644071</v>
      </c>
      <c r="S148">
        <v>3</v>
      </c>
      <c r="T148">
        <v>474</v>
      </c>
      <c r="U148">
        <v>200</v>
      </c>
      <c r="V148">
        <v>302</v>
      </c>
      <c r="W148">
        <v>500331</v>
      </c>
      <c r="X148">
        <v>7201293.7920000004</v>
      </c>
      <c r="Y148">
        <v>4</v>
      </c>
      <c r="Z148">
        <v>2009</v>
      </c>
      <c r="AA148" t="s">
        <v>1127</v>
      </c>
      <c r="AB148">
        <v>4</v>
      </c>
      <c r="AC148">
        <v>367191630</v>
      </c>
      <c r="AD148">
        <v>391671072</v>
      </c>
      <c r="AE148">
        <v>488364867.89999998</v>
      </c>
      <c r="AF148">
        <v>73193531.579999998</v>
      </c>
      <c r="AG148">
        <v>16102576.9476</v>
      </c>
      <c r="AH148">
        <v>57090954.632399999</v>
      </c>
      <c r="AI148">
        <v>24153865.421399999</v>
      </c>
      <c r="AK148">
        <v>0.42545793890196304</v>
      </c>
    </row>
    <row r="149" spans="1:37" x14ac:dyDescent="0.35">
      <c r="A149">
        <v>148</v>
      </c>
      <c r="B149" t="s">
        <v>34</v>
      </c>
      <c r="C149">
        <v>31936883</v>
      </c>
      <c r="D149">
        <v>510</v>
      </c>
      <c r="E149" t="s">
        <v>193</v>
      </c>
      <c r="F149" t="s">
        <v>468</v>
      </c>
      <c r="G149" t="s">
        <v>771</v>
      </c>
      <c r="H149">
        <v>93</v>
      </c>
      <c r="I149">
        <v>1</v>
      </c>
      <c r="J149">
        <v>6</v>
      </c>
      <c r="K149">
        <v>12859453.199999999</v>
      </c>
      <c r="L149">
        <v>1</v>
      </c>
      <c r="M149">
        <v>4</v>
      </c>
      <c r="N149">
        <v>1</v>
      </c>
      <c r="O149">
        <v>2</v>
      </c>
      <c r="P149">
        <v>338406.66315789474</v>
      </c>
      <c r="Q149">
        <v>297797.86357894738</v>
      </c>
      <c r="R149">
        <v>297797.86357894744</v>
      </c>
      <c r="S149">
        <v>13</v>
      </c>
      <c r="T149">
        <v>319</v>
      </c>
      <c r="U149">
        <v>208</v>
      </c>
      <c r="V149">
        <v>302</v>
      </c>
      <c r="W149">
        <v>500302</v>
      </c>
      <c r="X149">
        <v>21781922.291999999</v>
      </c>
      <c r="Y149">
        <v>3</v>
      </c>
      <c r="Z149">
        <v>2013</v>
      </c>
      <c r="AA149" t="s">
        <v>1127</v>
      </c>
      <c r="AB149">
        <v>1</v>
      </c>
      <c r="AC149">
        <v>205751251.19999999</v>
      </c>
      <c r="AD149">
        <v>282907970.39999998</v>
      </c>
      <c r="AE149">
        <v>281879214.14399999</v>
      </c>
      <c r="AF149">
        <v>1285945.32</v>
      </c>
      <c r="AG149">
        <v>115735.0788</v>
      </c>
      <c r="AH149">
        <v>1170210.2412</v>
      </c>
      <c r="AI149">
        <v>552956.48759999999</v>
      </c>
      <c r="AK149">
        <v>9.1866523886861784E-2</v>
      </c>
    </row>
    <row r="150" spans="1:37" hidden="1" x14ac:dyDescent="0.35">
      <c r="A150">
        <v>149</v>
      </c>
      <c r="B150" t="s">
        <v>34</v>
      </c>
      <c r="C150">
        <v>57754277</v>
      </c>
      <c r="D150">
        <v>510</v>
      </c>
      <c r="E150" t="s">
        <v>210</v>
      </c>
      <c r="F150" t="s">
        <v>469</v>
      </c>
      <c r="G150" t="s">
        <v>772</v>
      </c>
      <c r="H150">
        <v>22</v>
      </c>
      <c r="I150">
        <v>1</v>
      </c>
      <c r="J150">
        <v>6</v>
      </c>
      <c r="K150">
        <v>27925541.399999999</v>
      </c>
      <c r="L150">
        <v>3</v>
      </c>
      <c r="M150">
        <v>4</v>
      </c>
      <c r="N150">
        <v>0</v>
      </c>
      <c r="O150">
        <v>1</v>
      </c>
      <c r="P150">
        <v>558510.82799999998</v>
      </c>
      <c r="Q150">
        <v>379787.36303999997</v>
      </c>
      <c r="R150">
        <v>8481917.7745599989</v>
      </c>
      <c r="S150">
        <v>2</v>
      </c>
      <c r="T150">
        <v>770</v>
      </c>
      <c r="U150">
        <v>209</v>
      </c>
      <c r="V150">
        <v>303</v>
      </c>
      <c r="W150">
        <v>500331</v>
      </c>
      <c r="X150">
        <v>24769527.537999999</v>
      </c>
      <c r="Y150">
        <v>6</v>
      </c>
      <c r="Z150">
        <v>2013</v>
      </c>
      <c r="AA150" t="s">
        <v>1127</v>
      </c>
      <c r="AB150">
        <v>10</v>
      </c>
      <c r="AC150">
        <v>530585286.59999996</v>
      </c>
      <c r="AD150">
        <v>363032038.19999999</v>
      </c>
      <c r="AE150">
        <v>689760872.57999992</v>
      </c>
      <c r="AF150">
        <v>68696831.843999997</v>
      </c>
      <c r="AG150">
        <v>8930588.1397200003</v>
      </c>
      <c r="AH150">
        <v>59766243.704279996</v>
      </c>
      <c r="AI150">
        <v>22669954.50852</v>
      </c>
      <c r="AK150">
        <v>0.84175251050323174</v>
      </c>
    </row>
    <row r="151" spans="1:37" hidden="1" x14ac:dyDescent="0.35">
      <c r="A151">
        <v>150</v>
      </c>
      <c r="B151" t="s">
        <v>34</v>
      </c>
      <c r="C151">
        <v>39985434</v>
      </c>
      <c r="D151">
        <v>510</v>
      </c>
      <c r="E151" t="s">
        <v>368</v>
      </c>
      <c r="F151" t="s">
        <v>192</v>
      </c>
      <c r="G151" t="s">
        <v>773</v>
      </c>
      <c r="H151">
        <v>63</v>
      </c>
      <c r="I151">
        <v>1</v>
      </c>
      <c r="J151">
        <v>7</v>
      </c>
      <c r="K151">
        <v>25535595.399999999</v>
      </c>
      <c r="L151">
        <v>2</v>
      </c>
      <c r="M151">
        <v>5</v>
      </c>
      <c r="N151">
        <v>0</v>
      </c>
      <c r="O151">
        <v>3</v>
      </c>
      <c r="P151">
        <v>729588.44</v>
      </c>
      <c r="Q151">
        <v>496120.13919999992</v>
      </c>
      <c r="R151">
        <v>5374634.8413333325</v>
      </c>
      <c r="S151">
        <v>4</v>
      </c>
      <c r="T151">
        <v>658</v>
      </c>
      <c r="U151">
        <v>204</v>
      </c>
      <c r="V151">
        <v>301</v>
      </c>
      <c r="W151">
        <v>500389</v>
      </c>
      <c r="X151">
        <v>51240156.960000001</v>
      </c>
      <c r="Y151">
        <v>3</v>
      </c>
      <c r="Z151">
        <v>2012</v>
      </c>
      <c r="AA151" t="s">
        <v>1127</v>
      </c>
      <c r="AB151">
        <v>1</v>
      </c>
      <c r="AC151">
        <v>536247503.39999998</v>
      </c>
      <c r="AD151">
        <v>561783098.79999995</v>
      </c>
      <c r="AE151">
        <v>589872253.74000001</v>
      </c>
      <c r="AF151">
        <v>22215967.998</v>
      </c>
      <c r="AG151">
        <v>1777277.4398400001</v>
      </c>
      <c r="AH151">
        <v>20438690.55816</v>
      </c>
      <c r="AI151">
        <v>5776151.6794800004</v>
      </c>
      <c r="AK151">
        <v>6.4602183374647959E-3</v>
      </c>
    </row>
    <row r="152" spans="1:37" hidden="1" x14ac:dyDescent="0.35">
      <c r="A152">
        <v>151</v>
      </c>
      <c r="B152" t="s">
        <v>34</v>
      </c>
      <c r="C152">
        <v>16167884</v>
      </c>
      <c r="D152">
        <v>510</v>
      </c>
      <c r="E152" t="s">
        <v>154</v>
      </c>
      <c r="F152" t="s">
        <v>78</v>
      </c>
      <c r="G152" t="s">
        <v>774</v>
      </c>
      <c r="H152">
        <v>86</v>
      </c>
      <c r="I152">
        <v>0</v>
      </c>
      <c r="J152">
        <v>24</v>
      </c>
      <c r="K152">
        <v>150706344</v>
      </c>
      <c r="L152">
        <v>2</v>
      </c>
      <c r="M152">
        <v>3</v>
      </c>
      <c r="N152">
        <v>1</v>
      </c>
      <c r="O152">
        <v>3</v>
      </c>
      <c r="P152">
        <v>3206517.9574468085</v>
      </c>
      <c r="Q152">
        <v>1827715.2357446807</v>
      </c>
      <c r="R152">
        <v>4873907.2953191483</v>
      </c>
      <c r="S152">
        <v>9</v>
      </c>
      <c r="T152">
        <v>798</v>
      </c>
      <c r="U152">
        <v>201</v>
      </c>
      <c r="V152">
        <v>301</v>
      </c>
      <c r="W152">
        <v>500388</v>
      </c>
      <c r="X152">
        <v>8329205.5</v>
      </c>
      <c r="Y152">
        <v>4</v>
      </c>
      <c r="Z152">
        <v>1995</v>
      </c>
      <c r="AA152" t="s">
        <v>1127</v>
      </c>
      <c r="AB152">
        <v>3</v>
      </c>
      <c r="AC152">
        <v>1356357096</v>
      </c>
      <c r="AD152">
        <v>3616952256</v>
      </c>
      <c r="AE152">
        <v>1451302092.72</v>
      </c>
      <c r="AF152">
        <v>435541334.16000003</v>
      </c>
      <c r="AG152">
        <v>130662400.248</v>
      </c>
      <c r="AH152">
        <v>304878933.91200006</v>
      </c>
      <c r="AI152">
        <v>91463680.173600003</v>
      </c>
      <c r="AK152">
        <v>0.22453836800065197</v>
      </c>
    </row>
    <row r="153" spans="1:37" hidden="1" x14ac:dyDescent="0.35">
      <c r="A153">
        <v>152</v>
      </c>
      <c r="B153" t="s">
        <v>34</v>
      </c>
      <c r="C153">
        <v>83703501</v>
      </c>
      <c r="D153">
        <v>510</v>
      </c>
      <c r="E153" t="s">
        <v>172</v>
      </c>
      <c r="F153" t="s">
        <v>470</v>
      </c>
      <c r="G153" t="s">
        <v>775</v>
      </c>
      <c r="H153">
        <v>37</v>
      </c>
      <c r="I153">
        <v>1</v>
      </c>
      <c r="J153">
        <v>11</v>
      </c>
      <c r="K153">
        <v>16658411</v>
      </c>
      <c r="L153" t="e">
        <v>#N/A</v>
      </c>
      <c r="M153">
        <v>6</v>
      </c>
      <c r="N153">
        <v>0</v>
      </c>
      <c r="O153">
        <v>1</v>
      </c>
      <c r="P153">
        <v>277640.18333333335</v>
      </c>
      <c r="Q153">
        <v>224888.5485</v>
      </c>
      <c r="R153">
        <v>2848588.2809999995</v>
      </c>
      <c r="S153">
        <v>8</v>
      </c>
      <c r="T153">
        <v>445</v>
      </c>
      <c r="U153">
        <v>203</v>
      </c>
      <c r="V153">
        <v>302</v>
      </c>
      <c r="W153">
        <v>500330</v>
      </c>
      <c r="X153">
        <v>25492381.235999998</v>
      </c>
      <c r="Y153">
        <v>8</v>
      </c>
      <c r="Z153">
        <v>2008</v>
      </c>
      <c r="AA153" t="s">
        <v>1130</v>
      </c>
      <c r="AB153">
        <v>2</v>
      </c>
      <c r="AC153">
        <v>383143453</v>
      </c>
      <c r="AD153">
        <v>349826631</v>
      </c>
      <c r="AE153">
        <v>712646822.57999992</v>
      </c>
      <c r="AF153">
        <v>70631662.640000001</v>
      </c>
      <c r="AG153">
        <v>706316.62640000007</v>
      </c>
      <c r="AH153">
        <v>69925346.013600007</v>
      </c>
      <c r="AI153">
        <v>35315831.32</v>
      </c>
      <c r="AK153">
        <v>0.61532782263429864</v>
      </c>
    </row>
    <row r="154" spans="1:37" x14ac:dyDescent="0.35">
      <c r="A154">
        <v>153</v>
      </c>
      <c r="B154" t="s">
        <v>34</v>
      </c>
      <c r="C154">
        <v>39874757</v>
      </c>
      <c r="D154">
        <v>510</v>
      </c>
      <c r="E154" t="s">
        <v>242</v>
      </c>
      <c r="F154" t="s">
        <v>471</v>
      </c>
      <c r="G154" t="s">
        <v>776</v>
      </c>
      <c r="H154">
        <v>21</v>
      </c>
      <c r="I154">
        <v>1</v>
      </c>
      <c r="J154">
        <v>9</v>
      </c>
      <c r="K154">
        <v>62176539.600000001</v>
      </c>
      <c r="L154">
        <v>2</v>
      </c>
      <c r="M154">
        <v>4</v>
      </c>
      <c r="N154">
        <v>0</v>
      </c>
      <c r="O154">
        <v>1</v>
      </c>
      <c r="P154">
        <v>1110295.3500000001</v>
      </c>
      <c r="Q154">
        <v>599559.48900000006</v>
      </c>
      <c r="R154">
        <v>12490822.687500002</v>
      </c>
      <c r="S154">
        <v>0</v>
      </c>
      <c r="T154">
        <v>676</v>
      </c>
      <c r="U154">
        <v>208</v>
      </c>
      <c r="V154">
        <v>301</v>
      </c>
      <c r="W154">
        <v>500365</v>
      </c>
      <c r="X154">
        <v>19255795.365000002</v>
      </c>
      <c r="Y154">
        <v>4</v>
      </c>
      <c r="Z154">
        <v>2010</v>
      </c>
      <c r="AA154" t="s">
        <v>1127</v>
      </c>
      <c r="AB154">
        <v>5</v>
      </c>
      <c r="AC154">
        <v>1367883871.2</v>
      </c>
      <c r="AD154">
        <v>1057001173.2</v>
      </c>
      <c r="AE154">
        <v>1832964387.408</v>
      </c>
      <c r="AF154">
        <v>233783788.896</v>
      </c>
      <c r="AG154">
        <v>49094595.668159999</v>
      </c>
      <c r="AH154">
        <v>184689193.22784001</v>
      </c>
      <c r="AI154">
        <v>121567570.22592001</v>
      </c>
      <c r="AK154">
        <v>0.98018823245743325</v>
      </c>
    </row>
    <row r="155" spans="1:37" hidden="1" x14ac:dyDescent="0.35">
      <c r="A155">
        <v>154</v>
      </c>
      <c r="B155" t="s">
        <v>34</v>
      </c>
      <c r="C155">
        <v>34424467</v>
      </c>
      <c r="D155">
        <v>510</v>
      </c>
      <c r="E155" t="s">
        <v>299</v>
      </c>
      <c r="F155" t="s">
        <v>353</v>
      </c>
      <c r="G155" t="s">
        <v>777</v>
      </c>
      <c r="H155">
        <v>30</v>
      </c>
      <c r="I155">
        <v>0</v>
      </c>
      <c r="J155">
        <v>5</v>
      </c>
      <c r="K155">
        <v>37756461.5</v>
      </c>
      <c r="L155">
        <v>2</v>
      </c>
      <c r="M155">
        <v>7</v>
      </c>
      <c r="N155">
        <v>1</v>
      </c>
      <c r="O155">
        <v>1</v>
      </c>
      <c r="P155">
        <v>726085.79807692312</v>
      </c>
      <c r="Q155">
        <v>646216.36028846155</v>
      </c>
      <c r="R155">
        <v>15293787.19349359</v>
      </c>
      <c r="S155">
        <v>15</v>
      </c>
      <c r="T155">
        <v>411</v>
      </c>
      <c r="U155">
        <v>201</v>
      </c>
      <c r="V155">
        <v>302</v>
      </c>
      <c r="W155">
        <v>500395</v>
      </c>
      <c r="X155">
        <v>11689093.944</v>
      </c>
      <c r="Y155">
        <v>6</v>
      </c>
      <c r="Z155">
        <v>2014</v>
      </c>
      <c r="AA155" t="s">
        <v>1127</v>
      </c>
      <c r="AB155">
        <v>6</v>
      </c>
      <c r="AC155">
        <v>302051692</v>
      </c>
      <c r="AD155">
        <v>377564615</v>
      </c>
      <c r="AE155">
        <v>486303224.12</v>
      </c>
      <c r="AF155">
        <v>52481481.484999999</v>
      </c>
      <c r="AG155">
        <v>524814.81484999997</v>
      </c>
      <c r="AH155">
        <v>51956666.670149997</v>
      </c>
      <c r="AI155">
        <v>48282962.966200002</v>
      </c>
      <c r="AK155">
        <v>0.63298087158075167</v>
      </c>
    </row>
    <row r="156" spans="1:37" hidden="1" x14ac:dyDescent="0.35">
      <c r="A156">
        <v>155</v>
      </c>
      <c r="B156" t="s">
        <v>34</v>
      </c>
      <c r="C156">
        <v>83515845</v>
      </c>
      <c r="D156">
        <v>510</v>
      </c>
      <c r="E156" t="s">
        <v>112</v>
      </c>
      <c r="F156" t="s">
        <v>140</v>
      </c>
      <c r="G156" t="s">
        <v>778</v>
      </c>
      <c r="H156">
        <v>26</v>
      </c>
      <c r="I156">
        <v>0</v>
      </c>
      <c r="J156">
        <v>22</v>
      </c>
      <c r="K156">
        <v>97409116.200000003</v>
      </c>
      <c r="L156">
        <v>5</v>
      </c>
      <c r="M156">
        <v>11</v>
      </c>
      <c r="N156">
        <v>1</v>
      </c>
      <c r="O156">
        <v>5</v>
      </c>
      <c r="P156">
        <v>3044034.8812500001</v>
      </c>
      <c r="Q156">
        <v>2891833.1371875</v>
      </c>
      <c r="R156">
        <v>63138356.828593753</v>
      </c>
      <c r="S156">
        <v>15</v>
      </c>
      <c r="T156">
        <v>588</v>
      </c>
      <c r="U156">
        <v>215</v>
      </c>
      <c r="V156">
        <v>302</v>
      </c>
      <c r="W156">
        <v>500323</v>
      </c>
      <c r="X156">
        <v>492298.9</v>
      </c>
      <c r="Y156">
        <v>4</v>
      </c>
      <c r="Z156">
        <v>1997</v>
      </c>
      <c r="AA156" t="s">
        <v>1128</v>
      </c>
      <c r="AB156">
        <v>9</v>
      </c>
      <c r="AC156">
        <v>1753364091.6000001</v>
      </c>
      <c r="AD156">
        <v>2143000556.4000001</v>
      </c>
      <c r="AE156">
        <v>2261839678.164</v>
      </c>
      <c r="AF156">
        <v>490941945.648</v>
      </c>
      <c r="AG156">
        <v>191467358.80272001</v>
      </c>
      <c r="AH156">
        <v>299474586.84527999</v>
      </c>
      <c r="AI156">
        <v>486032526.19151998</v>
      </c>
      <c r="AK156">
        <v>0.35057143942251512</v>
      </c>
    </row>
    <row r="157" spans="1:37" hidden="1" x14ac:dyDescent="0.35">
      <c r="A157">
        <v>156</v>
      </c>
      <c r="B157" t="s">
        <v>34</v>
      </c>
      <c r="C157">
        <v>23845292</v>
      </c>
      <c r="D157">
        <v>510</v>
      </c>
      <c r="E157" t="s">
        <v>173</v>
      </c>
      <c r="F157" t="s">
        <v>472</v>
      </c>
      <c r="G157" t="s">
        <v>779</v>
      </c>
      <c r="H157">
        <v>82</v>
      </c>
      <c r="I157">
        <v>0</v>
      </c>
      <c r="J157">
        <v>10</v>
      </c>
      <c r="K157">
        <v>4922989</v>
      </c>
      <c r="L157">
        <v>3</v>
      </c>
      <c r="M157">
        <v>8</v>
      </c>
      <c r="N157">
        <v>1</v>
      </c>
      <c r="O157">
        <v>3</v>
      </c>
      <c r="P157">
        <v>83440.491525423728</v>
      </c>
      <c r="Q157">
        <v>60077.153898305085</v>
      </c>
      <c r="R157">
        <v>610784.39796610165</v>
      </c>
      <c r="S157">
        <v>12</v>
      </c>
      <c r="T157">
        <v>643</v>
      </c>
      <c r="U157">
        <v>206</v>
      </c>
      <c r="V157">
        <v>302</v>
      </c>
      <c r="W157">
        <v>500361</v>
      </c>
      <c r="X157">
        <v>42143002.055999994</v>
      </c>
      <c r="Y157">
        <v>7</v>
      </c>
      <c r="Z157">
        <v>2009</v>
      </c>
      <c r="AA157" t="s">
        <v>1129</v>
      </c>
      <c r="AB157">
        <v>4</v>
      </c>
      <c r="AC157">
        <v>78767824</v>
      </c>
      <c r="AD157">
        <v>44306901</v>
      </c>
      <c r="AE157">
        <v>89795319.359999999</v>
      </c>
      <c r="AF157">
        <v>22448829.84</v>
      </c>
      <c r="AG157">
        <v>1571418.0888</v>
      </c>
      <c r="AH157">
        <v>20877411.751199998</v>
      </c>
      <c r="AI157">
        <v>18183552.170400001</v>
      </c>
      <c r="AK157">
        <v>0.16200249585916149</v>
      </c>
    </row>
    <row r="158" spans="1:37" hidden="1" x14ac:dyDescent="0.35">
      <c r="A158">
        <v>157</v>
      </c>
      <c r="B158" t="s">
        <v>34</v>
      </c>
      <c r="C158">
        <v>38254785</v>
      </c>
      <c r="D158">
        <v>510</v>
      </c>
      <c r="E158" t="s">
        <v>176</v>
      </c>
      <c r="F158" t="s">
        <v>222</v>
      </c>
      <c r="G158" t="s">
        <v>780</v>
      </c>
      <c r="H158">
        <v>26</v>
      </c>
      <c r="I158">
        <v>0</v>
      </c>
      <c r="J158">
        <v>18</v>
      </c>
      <c r="K158">
        <v>117063894.59999999</v>
      </c>
      <c r="L158">
        <v>4</v>
      </c>
      <c r="M158">
        <v>11</v>
      </c>
      <c r="N158">
        <v>1</v>
      </c>
      <c r="O158">
        <v>4</v>
      </c>
      <c r="P158">
        <v>2490721.1617021277</v>
      </c>
      <c r="Q158">
        <v>871752.40659574466</v>
      </c>
      <c r="R158">
        <v>7991063.7271276591</v>
      </c>
      <c r="S158">
        <v>4</v>
      </c>
      <c r="T158">
        <v>732</v>
      </c>
      <c r="U158">
        <v>204</v>
      </c>
      <c r="V158">
        <v>300</v>
      </c>
      <c r="W158">
        <v>500389</v>
      </c>
      <c r="X158">
        <v>18231</v>
      </c>
      <c r="Y158">
        <v>6</v>
      </c>
      <c r="Z158">
        <v>2001</v>
      </c>
      <c r="AA158" t="s">
        <v>1127</v>
      </c>
      <c r="AB158">
        <v>10</v>
      </c>
      <c r="AC158">
        <v>2926597365</v>
      </c>
      <c r="AD158">
        <v>2458341786.5999999</v>
      </c>
      <c r="AE158">
        <v>3892374495.4499998</v>
      </c>
      <c r="AF158">
        <v>57361308.353999995</v>
      </c>
      <c r="AG158">
        <v>5736130.8354000002</v>
      </c>
      <c r="AH158">
        <v>51625177.518599994</v>
      </c>
      <c r="AI158">
        <v>16634779.422659997</v>
      </c>
      <c r="AK158">
        <v>0.55686788237059459</v>
      </c>
    </row>
    <row r="159" spans="1:37" hidden="1" x14ac:dyDescent="0.35">
      <c r="A159">
        <v>158</v>
      </c>
      <c r="B159" t="s">
        <v>34</v>
      </c>
      <c r="C159">
        <v>28225336</v>
      </c>
      <c r="D159">
        <v>510</v>
      </c>
      <c r="E159" t="s">
        <v>218</v>
      </c>
      <c r="F159" t="s">
        <v>301</v>
      </c>
      <c r="G159" t="s">
        <v>781</v>
      </c>
      <c r="H159">
        <v>89</v>
      </c>
      <c r="I159">
        <v>0</v>
      </c>
      <c r="J159">
        <v>25</v>
      </c>
      <c r="K159">
        <v>30900</v>
      </c>
      <c r="L159">
        <v>1</v>
      </c>
      <c r="M159">
        <v>7</v>
      </c>
      <c r="N159">
        <v>1</v>
      </c>
      <c r="O159">
        <v>4</v>
      </c>
      <c r="P159">
        <v>908.82352941176475</v>
      </c>
      <c r="Q159">
        <v>772.5</v>
      </c>
      <c r="R159">
        <v>18540</v>
      </c>
      <c r="S159">
        <v>7</v>
      </c>
      <c r="T159">
        <v>424</v>
      </c>
      <c r="U159">
        <v>211</v>
      </c>
      <c r="V159">
        <v>302</v>
      </c>
      <c r="W159">
        <v>500327</v>
      </c>
      <c r="X159">
        <v>53893983.375</v>
      </c>
      <c r="Y159">
        <v>6</v>
      </c>
      <c r="Z159">
        <v>1994</v>
      </c>
      <c r="AA159" t="s">
        <v>1127</v>
      </c>
      <c r="AB159">
        <v>3</v>
      </c>
      <c r="AC159">
        <v>618000</v>
      </c>
      <c r="AD159">
        <v>401700</v>
      </c>
      <c r="AE159">
        <v>667440</v>
      </c>
      <c r="AF159">
        <v>21630</v>
      </c>
      <c r="AG159">
        <v>6705.3</v>
      </c>
      <c r="AH159">
        <v>14924.7</v>
      </c>
      <c r="AI159">
        <v>5623.8</v>
      </c>
      <c r="AK159">
        <v>0.52705019357196758</v>
      </c>
    </row>
    <row r="160" spans="1:37" hidden="1" x14ac:dyDescent="0.35">
      <c r="A160">
        <v>159</v>
      </c>
      <c r="B160" t="s">
        <v>34</v>
      </c>
      <c r="C160">
        <v>72242774</v>
      </c>
      <c r="D160">
        <v>510</v>
      </c>
      <c r="E160" t="s">
        <v>74</v>
      </c>
      <c r="F160" t="s">
        <v>355</v>
      </c>
      <c r="G160" t="s">
        <v>782</v>
      </c>
      <c r="H160">
        <v>46</v>
      </c>
      <c r="I160">
        <v>1</v>
      </c>
      <c r="J160">
        <v>15</v>
      </c>
      <c r="K160">
        <v>71858644.5</v>
      </c>
      <c r="L160">
        <v>2</v>
      </c>
      <c r="M160">
        <v>8</v>
      </c>
      <c r="N160">
        <v>1</v>
      </c>
      <c r="O160">
        <v>3</v>
      </c>
      <c r="P160">
        <v>1217943.1271186441</v>
      </c>
      <c r="Q160">
        <v>462818.38830508478</v>
      </c>
      <c r="R160">
        <v>308545.59220338985</v>
      </c>
      <c r="S160">
        <v>15</v>
      </c>
      <c r="T160">
        <v>507</v>
      </c>
      <c r="U160">
        <v>206</v>
      </c>
      <c r="V160">
        <v>301</v>
      </c>
      <c r="W160">
        <v>500349</v>
      </c>
      <c r="X160">
        <v>7697761.6499999994</v>
      </c>
      <c r="Y160">
        <v>1</v>
      </c>
      <c r="Z160">
        <v>2004</v>
      </c>
      <c r="AA160" t="s">
        <v>1127</v>
      </c>
      <c r="AB160">
        <v>8</v>
      </c>
      <c r="AC160">
        <v>1221596956.5</v>
      </c>
      <c r="AD160">
        <v>431151867</v>
      </c>
      <c r="AE160">
        <v>1759099617.3600001</v>
      </c>
      <c r="AF160">
        <v>295339028.89500004</v>
      </c>
      <c r="AG160">
        <v>35440683.467400007</v>
      </c>
      <c r="AH160">
        <v>259898345.42760003</v>
      </c>
      <c r="AI160">
        <v>174250027.04805002</v>
      </c>
      <c r="AK160">
        <v>6.4400423109836957E-2</v>
      </c>
    </row>
    <row r="161" spans="1:37" hidden="1" x14ac:dyDescent="0.35">
      <c r="A161">
        <v>160</v>
      </c>
      <c r="B161" t="s">
        <v>34</v>
      </c>
      <c r="C161">
        <v>24321805</v>
      </c>
      <c r="D161">
        <v>510</v>
      </c>
      <c r="E161" t="s">
        <v>272</v>
      </c>
      <c r="F161" t="s">
        <v>379</v>
      </c>
      <c r="G161" t="s">
        <v>783</v>
      </c>
      <c r="H161">
        <v>19</v>
      </c>
      <c r="I161">
        <v>1</v>
      </c>
      <c r="J161">
        <v>15</v>
      </c>
      <c r="K161">
        <v>25659205.5</v>
      </c>
      <c r="L161">
        <v>8</v>
      </c>
      <c r="M161">
        <v>9</v>
      </c>
      <c r="N161">
        <v>1</v>
      </c>
      <c r="O161">
        <v>2</v>
      </c>
      <c r="P161">
        <v>513184.11</v>
      </c>
      <c r="Q161">
        <v>436206.49350000004</v>
      </c>
      <c r="R161">
        <v>4434766.0172500005</v>
      </c>
      <c r="S161">
        <v>1</v>
      </c>
      <c r="T161">
        <v>581</v>
      </c>
      <c r="U161">
        <v>209</v>
      </c>
      <c r="V161">
        <v>302</v>
      </c>
      <c r="W161">
        <v>500394</v>
      </c>
      <c r="X161">
        <v>28732275.84</v>
      </c>
      <c r="Y161">
        <v>4</v>
      </c>
      <c r="Z161">
        <v>2004</v>
      </c>
      <c r="AA161" t="s">
        <v>1127</v>
      </c>
      <c r="AB161">
        <v>10</v>
      </c>
      <c r="AC161">
        <v>333569671.5</v>
      </c>
      <c r="AD161">
        <v>615820932</v>
      </c>
      <c r="AE161">
        <v>363590941.935</v>
      </c>
      <c r="AF161">
        <v>25915797.555</v>
      </c>
      <c r="AG161">
        <v>0</v>
      </c>
      <c r="AH161">
        <v>25915797.555</v>
      </c>
      <c r="AI161">
        <v>19177690.190699998</v>
      </c>
      <c r="AK161">
        <v>0.59720911931160392</v>
      </c>
    </row>
    <row r="162" spans="1:37" x14ac:dyDescent="0.35">
      <c r="A162">
        <v>161</v>
      </c>
      <c r="B162" t="s">
        <v>34</v>
      </c>
      <c r="C162">
        <v>31002263</v>
      </c>
      <c r="D162">
        <v>510</v>
      </c>
      <c r="E162" t="s">
        <v>378</v>
      </c>
      <c r="F162" t="s">
        <v>162</v>
      </c>
      <c r="G162" t="s">
        <v>784</v>
      </c>
      <c r="H162">
        <v>75</v>
      </c>
      <c r="I162">
        <v>0</v>
      </c>
      <c r="J162">
        <v>8</v>
      </c>
      <c r="K162">
        <v>59858908</v>
      </c>
      <c r="L162">
        <v>5</v>
      </c>
      <c r="M162">
        <v>4</v>
      </c>
      <c r="N162">
        <v>0</v>
      </c>
      <c r="O162">
        <v>2</v>
      </c>
      <c r="P162">
        <v>1870590.875</v>
      </c>
      <c r="Q162">
        <v>636000.89749999996</v>
      </c>
      <c r="R162">
        <v>3286004.6370833339</v>
      </c>
      <c r="S162">
        <v>13</v>
      </c>
      <c r="T162">
        <v>527</v>
      </c>
      <c r="U162">
        <v>208</v>
      </c>
      <c r="V162">
        <v>302</v>
      </c>
      <c r="W162">
        <v>500337</v>
      </c>
      <c r="X162">
        <v>12844860.24</v>
      </c>
      <c r="Y162">
        <v>5</v>
      </c>
      <c r="Z162">
        <v>2011</v>
      </c>
      <c r="AA162" t="s">
        <v>1128</v>
      </c>
      <c r="AB162">
        <v>7</v>
      </c>
      <c r="AC162">
        <v>1257037068</v>
      </c>
      <c r="AD162">
        <v>838024712</v>
      </c>
      <c r="AE162">
        <v>1885555602</v>
      </c>
      <c r="AF162">
        <v>181971080.31999999</v>
      </c>
      <c r="AG162">
        <v>87346118.553599998</v>
      </c>
      <c r="AH162">
        <v>94624961.766399994</v>
      </c>
      <c r="AI162">
        <v>76427853.734399989</v>
      </c>
      <c r="AK162">
        <v>0.30738599862105664</v>
      </c>
    </row>
    <row r="163" spans="1:37" hidden="1" x14ac:dyDescent="0.35">
      <c r="A163">
        <v>162</v>
      </c>
      <c r="B163" t="s">
        <v>34</v>
      </c>
      <c r="C163">
        <v>69690610</v>
      </c>
      <c r="D163">
        <v>510</v>
      </c>
      <c r="E163" t="s">
        <v>379</v>
      </c>
      <c r="F163" t="s">
        <v>184</v>
      </c>
      <c r="G163" t="s">
        <v>785</v>
      </c>
      <c r="H163">
        <v>37</v>
      </c>
      <c r="I163">
        <v>1</v>
      </c>
      <c r="J163">
        <v>5</v>
      </c>
      <c r="K163">
        <v>26760125.5</v>
      </c>
      <c r="L163">
        <v>2</v>
      </c>
      <c r="M163">
        <v>5</v>
      </c>
      <c r="N163">
        <v>1</v>
      </c>
      <c r="O163">
        <v>1</v>
      </c>
      <c r="P163">
        <v>504908.02830188681</v>
      </c>
      <c r="Q163">
        <v>302944.81698113208</v>
      </c>
      <c r="R163">
        <v>6008405.5367924534</v>
      </c>
      <c r="S163">
        <v>13</v>
      </c>
      <c r="T163">
        <v>727</v>
      </c>
      <c r="U163">
        <v>214</v>
      </c>
      <c r="V163">
        <v>301</v>
      </c>
      <c r="W163">
        <v>500334</v>
      </c>
      <c r="X163">
        <v>1695696.6</v>
      </c>
      <c r="Y163">
        <v>2</v>
      </c>
      <c r="Z163">
        <v>2014</v>
      </c>
      <c r="AA163" t="s">
        <v>1130</v>
      </c>
      <c r="AB163">
        <v>4</v>
      </c>
      <c r="AC163">
        <v>428162008</v>
      </c>
      <c r="AD163">
        <v>561962635.5</v>
      </c>
      <c r="AE163">
        <v>710748933.27999997</v>
      </c>
      <c r="AF163">
        <v>113462932.12</v>
      </c>
      <c r="AG163">
        <v>19288698.460400004</v>
      </c>
      <c r="AH163">
        <v>94174233.659600005</v>
      </c>
      <c r="AI163">
        <v>31769620.993600003</v>
      </c>
      <c r="AK163">
        <v>9.6796976241345978E-2</v>
      </c>
    </row>
    <row r="164" spans="1:37" hidden="1" x14ac:dyDescent="0.35">
      <c r="A164">
        <v>163</v>
      </c>
      <c r="B164" t="s">
        <v>34</v>
      </c>
      <c r="C164">
        <v>69042291</v>
      </c>
      <c r="D164">
        <v>510</v>
      </c>
      <c r="E164" t="s">
        <v>393</v>
      </c>
      <c r="F164" t="s">
        <v>215</v>
      </c>
      <c r="G164" t="s">
        <v>786</v>
      </c>
      <c r="H164">
        <v>40</v>
      </c>
      <c r="I164">
        <v>1</v>
      </c>
      <c r="J164">
        <v>5</v>
      </c>
      <c r="K164">
        <v>21196207.5</v>
      </c>
      <c r="L164">
        <v>3</v>
      </c>
      <c r="M164">
        <v>4</v>
      </c>
      <c r="N164">
        <v>1</v>
      </c>
      <c r="O164">
        <v>4</v>
      </c>
      <c r="P164">
        <v>378503.70535714284</v>
      </c>
      <c r="Q164">
        <v>223317.18616071428</v>
      </c>
      <c r="R164">
        <v>4764099.9714285713</v>
      </c>
      <c r="S164">
        <v>10</v>
      </c>
      <c r="T164">
        <v>463</v>
      </c>
      <c r="U164">
        <v>215</v>
      </c>
      <c r="V164">
        <v>300</v>
      </c>
      <c r="W164">
        <v>500355</v>
      </c>
      <c r="X164">
        <v>48193954.267999992</v>
      </c>
      <c r="Y164">
        <v>4</v>
      </c>
      <c r="Z164">
        <v>2014</v>
      </c>
      <c r="AA164" t="s">
        <v>1127</v>
      </c>
      <c r="AB164">
        <v>4</v>
      </c>
      <c r="AC164">
        <v>148373452.5</v>
      </c>
      <c r="AD164">
        <v>466316565</v>
      </c>
      <c r="AE164">
        <v>264104745.44999999</v>
      </c>
      <c r="AF164">
        <v>39001021.800000004</v>
      </c>
      <c r="AG164">
        <v>5070132.8340000007</v>
      </c>
      <c r="AH164">
        <v>33930888.966000006</v>
      </c>
      <c r="AI164">
        <v>780020.4360000001</v>
      </c>
      <c r="AK164">
        <v>0.73149182497817911</v>
      </c>
    </row>
    <row r="165" spans="1:37" hidden="1" x14ac:dyDescent="0.35">
      <c r="A165">
        <v>164</v>
      </c>
      <c r="B165" t="s">
        <v>34</v>
      </c>
      <c r="C165">
        <v>93655596</v>
      </c>
      <c r="D165">
        <v>510</v>
      </c>
      <c r="E165" t="s">
        <v>395</v>
      </c>
      <c r="F165" t="s">
        <v>87</v>
      </c>
      <c r="G165" t="s">
        <v>787</v>
      </c>
      <c r="H165">
        <v>94</v>
      </c>
      <c r="I165">
        <v>1</v>
      </c>
      <c r="J165">
        <v>23</v>
      </c>
      <c r="K165">
        <v>166186049.19999999</v>
      </c>
      <c r="L165">
        <v>3</v>
      </c>
      <c r="M165">
        <v>10</v>
      </c>
      <c r="N165">
        <v>1</v>
      </c>
      <c r="O165">
        <v>8</v>
      </c>
      <c r="P165">
        <v>3956810.6952380948</v>
      </c>
      <c r="Q165">
        <v>1187043.2085714284</v>
      </c>
      <c r="R165">
        <v>26906312.727619041</v>
      </c>
      <c r="S165">
        <v>15</v>
      </c>
      <c r="T165">
        <v>490</v>
      </c>
      <c r="U165">
        <v>215</v>
      </c>
      <c r="V165">
        <v>301</v>
      </c>
      <c r="W165">
        <v>500355</v>
      </c>
      <c r="X165">
        <v>49799346</v>
      </c>
      <c r="Y165">
        <v>1</v>
      </c>
      <c r="Z165">
        <v>1996</v>
      </c>
      <c r="AA165" t="s">
        <v>1127</v>
      </c>
      <c r="AB165">
        <v>2</v>
      </c>
      <c r="AC165">
        <v>3489907033.1999998</v>
      </c>
      <c r="AD165">
        <v>1828046541.1999998</v>
      </c>
      <c r="AE165">
        <v>5060365198.1399994</v>
      </c>
      <c r="AF165">
        <v>862505595.34800005</v>
      </c>
      <c r="AG165">
        <v>250126622.65092</v>
      </c>
      <c r="AH165">
        <v>612378972.69708002</v>
      </c>
      <c r="AI165">
        <v>250126622.65092</v>
      </c>
      <c r="AK165">
        <v>0.2834084859977668</v>
      </c>
    </row>
    <row r="166" spans="1:37" hidden="1" x14ac:dyDescent="0.35">
      <c r="A166">
        <v>165</v>
      </c>
      <c r="B166" t="s">
        <v>34</v>
      </c>
      <c r="C166">
        <v>34173306</v>
      </c>
      <c r="D166">
        <v>510</v>
      </c>
      <c r="E166" t="s">
        <v>175</v>
      </c>
      <c r="F166" t="s">
        <v>262</v>
      </c>
      <c r="G166" t="s">
        <v>788</v>
      </c>
      <c r="H166">
        <v>53</v>
      </c>
      <c r="I166">
        <v>1</v>
      </c>
      <c r="J166">
        <v>25</v>
      </c>
      <c r="K166">
        <v>124498365</v>
      </c>
      <c r="L166">
        <v>3</v>
      </c>
      <c r="M166">
        <v>9</v>
      </c>
      <c r="N166">
        <v>1</v>
      </c>
      <c r="O166">
        <v>5</v>
      </c>
      <c r="P166">
        <v>2489967.2999999998</v>
      </c>
      <c r="Q166">
        <v>1817676.1289999997</v>
      </c>
      <c r="R166">
        <v>37565306.666000001</v>
      </c>
      <c r="S166">
        <v>3</v>
      </c>
      <c r="T166">
        <v>739</v>
      </c>
      <c r="U166">
        <v>213</v>
      </c>
      <c r="V166">
        <v>303</v>
      </c>
      <c r="W166">
        <v>500371</v>
      </c>
      <c r="X166">
        <v>4795152.5999999996</v>
      </c>
      <c r="Y166">
        <v>3</v>
      </c>
      <c r="Z166">
        <v>1994</v>
      </c>
      <c r="AA166" t="s">
        <v>1127</v>
      </c>
      <c r="AB166">
        <v>9</v>
      </c>
      <c r="AC166">
        <v>2987960760</v>
      </c>
      <c r="AD166">
        <v>2863462395</v>
      </c>
      <c r="AE166">
        <v>4392302317.1999998</v>
      </c>
      <c r="AF166">
        <v>453174048.60000002</v>
      </c>
      <c r="AG166">
        <v>86103069.234000012</v>
      </c>
      <c r="AH166">
        <v>367070979.366</v>
      </c>
      <c r="AI166">
        <v>312690093.53399998</v>
      </c>
      <c r="AK166">
        <v>0.19532060010494057</v>
      </c>
    </row>
    <row r="167" spans="1:37" hidden="1" x14ac:dyDescent="0.35">
      <c r="A167">
        <v>166</v>
      </c>
      <c r="B167" t="s">
        <v>34</v>
      </c>
      <c r="C167">
        <v>35504194</v>
      </c>
      <c r="D167">
        <v>510</v>
      </c>
      <c r="E167" t="s">
        <v>201</v>
      </c>
      <c r="F167" t="s">
        <v>108</v>
      </c>
      <c r="G167" t="s">
        <v>789</v>
      </c>
      <c r="H167">
        <v>40</v>
      </c>
      <c r="I167">
        <v>0</v>
      </c>
      <c r="J167">
        <v>4</v>
      </c>
      <c r="K167">
        <v>9590305.1999999993</v>
      </c>
      <c r="L167">
        <v>2</v>
      </c>
      <c r="M167">
        <v>8</v>
      </c>
      <c r="N167">
        <v>1</v>
      </c>
      <c r="O167">
        <v>2</v>
      </c>
      <c r="P167">
        <v>274008.71999999997</v>
      </c>
      <c r="Q167">
        <v>224687.15039999998</v>
      </c>
      <c r="R167">
        <v>3557546.548</v>
      </c>
      <c r="S167">
        <v>14</v>
      </c>
      <c r="T167">
        <v>622</v>
      </c>
      <c r="U167">
        <v>210</v>
      </c>
      <c r="V167">
        <v>303</v>
      </c>
      <c r="W167">
        <v>500314</v>
      </c>
      <c r="X167">
        <v>1258384.8600000001</v>
      </c>
      <c r="Y167">
        <v>7</v>
      </c>
      <c r="Z167">
        <v>2015</v>
      </c>
      <c r="AA167" t="s">
        <v>1127</v>
      </c>
      <c r="AB167">
        <v>8</v>
      </c>
      <c r="AC167">
        <v>57541831.199999996</v>
      </c>
      <c r="AD167">
        <v>86312746.799999997</v>
      </c>
      <c r="AE167">
        <v>60418922.759999998</v>
      </c>
      <c r="AF167">
        <v>7480438.0559999999</v>
      </c>
      <c r="AG167">
        <v>448826.28336</v>
      </c>
      <c r="AH167">
        <v>7031611.7726400001</v>
      </c>
      <c r="AI167">
        <v>3665414.64744</v>
      </c>
      <c r="AK167">
        <v>0.96414096524894555</v>
      </c>
    </row>
    <row r="168" spans="1:37" hidden="1" x14ac:dyDescent="0.35">
      <c r="A168">
        <v>167</v>
      </c>
      <c r="B168" t="s">
        <v>34</v>
      </c>
      <c r="C168">
        <v>66605518</v>
      </c>
      <c r="D168">
        <v>510</v>
      </c>
      <c r="E168" t="s">
        <v>208</v>
      </c>
      <c r="F168" t="s">
        <v>473</v>
      </c>
      <c r="G168" t="s">
        <v>790</v>
      </c>
      <c r="H168">
        <v>52</v>
      </c>
      <c r="I168">
        <v>0</v>
      </c>
      <c r="J168">
        <v>9</v>
      </c>
      <c r="K168">
        <v>12583848.6</v>
      </c>
      <c r="L168">
        <v>3</v>
      </c>
      <c r="M168">
        <v>11</v>
      </c>
      <c r="N168">
        <v>1</v>
      </c>
      <c r="O168">
        <v>2</v>
      </c>
      <c r="P168">
        <v>228797.24727272725</v>
      </c>
      <c r="Q168">
        <v>196765.63265454545</v>
      </c>
      <c r="R168">
        <v>1869273.5102181819</v>
      </c>
      <c r="S168">
        <v>14</v>
      </c>
      <c r="T168">
        <v>554</v>
      </c>
      <c r="U168">
        <v>201</v>
      </c>
      <c r="V168">
        <v>303</v>
      </c>
      <c r="W168">
        <v>500353</v>
      </c>
      <c r="X168">
        <v>3980217.78</v>
      </c>
      <c r="Y168">
        <v>5</v>
      </c>
      <c r="Z168">
        <v>2010</v>
      </c>
      <c r="AA168" t="s">
        <v>1127</v>
      </c>
      <c r="AB168">
        <v>7</v>
      </c>
      <c r="AC168">
        <v>125838486</v>
      </c>
      <c r="AD168">
        <v>289428517.80000001</v>
      </c>
      <c r="AE168">
        <v>247901817.42000002</v>
      </c>
      <c r="AF168">
        <v>39513284.604000002</v>
      </c>
      <c r="AG168">
        <v>7902656.9208000004</v>
      </c>
      <c r="AH168">
        <v>31610627.683200002</v>
      </c>
      <c r="AI168">
        <v>25683634.992600001</v>
      </c>
      <c r="AK168">
        <v>0.6056296243825452</v>
      </c>
    </row>
    <row r="169" spans="1:37" hidden="1" x14ac:dyDescent="0.35">
      <c r="A169">
        <v>168</v>
      </c>
      <c r="B169" t="s">
        <v>34</v>
      </c>
      <c r="C169">
        <v>15972874</v>
      </c>
      <c r="D169">
        <v>510</v>
      </c>
      <c r="E169" t="s">
        <v>239</v>
      </c>
      <c r="F169" t="s">
        <v>373</v>
      </c>
      <c r="G169" t="s">
        <v>791</v>
      </c>
      <c r="H169">
        <v>84</v>
      </c>
      <c r="I169">
        <v>1</v>
      </c>
      <c r="J169">
        <v>12</v>
      </c>
      <c r="K169">
        <v>36183798</v>
      </c>
      <c r="L169">
        <v>4</v>
      </c>
      <c r="M169">
        <v>11</v>
      </c>
      <c r="N169">
        <v>1</v>
      </c>
      <c r="O169">
        <v>1</v>
      </c>
      <c r="P169">
        <v>657887.23636363633</v>
      </c>
      <c r="Q169">
        <v>335522.49054545455</v>
      </c>
      <c r="R169">
        <v>2628259.5092727272</v>
      </c>
      <c r="S169">
        <v>13</v>
      </c>
      <c r="T169">
        <v>450</v>
      </c>
      <c r="U169">
        <v>209</v>
      </c>
      <c r="V169">
        <v>301</v>
      </c>
      <c r="W169">
        <v>500325</v>
      </c>
      <c r="X169">
        <v>68609537.849999994</v>
      </c>
      <c r="Y169">
        <v>6</v>
      </c>
      <c r="Z169">
        <v>2007</v>
      </c>
      <c r="AA169" t="s">
        <v>1127</v>
      </c>
      <c r="AB169">
        <v>3</v>
      </c>
      <c r="AC169">
        <v>506573172</v>
      </c>
      <c r="AD169">
        <v>723675960</v>
      </c>
      <c r="AE169">
        <v>800385611.75999999</v>
      </c>
      <c r="AF169">
        <v>159570549.18000001</v>
      </c>
      <c r="AG169">
        <v>19148465.9016</v>
      </c>
      <c r="AH169">
        <v>140422083.2784</v>
      </c>
      <c r="AI169">
        <v>132443555.8194</v>
      </c>
      <c r="AK169">
        <v>0.76535476676505698</v>
      </c>
    </row>
    <row r="170" spans="1:37" hidden="1" x14ac:dyDescent="0.35">
      <c r="A170">
        <v>169</v>
      </c>
      <c r="B170" t="s">
        <v>34</v>
      </c>
      <c r="C170">
        <v>65172320</v>
      </c>
      <c r="D170">
        <v>510</v>
      </c>
      <c r="E170" t="s">
        <v>315</v>
      </c>
      <c r="F170" t="s">
        <v>412</v>
      </c>
      <c r="G170" t="s">
        <v>792</v>
      </c>
      <c r="H170">
        <v>36</v>
      </c>
      <c r="I170">
        <v>1</v>
      </c>
      <c r="J170">
        <v>21</v>
      </c>
      <c r="K170">
        <v>98013625.5</v>
      </c>
      <c r="L170">
        <v>6</v>
      </c>
      <c r="M170">
        <v>4</v>
      </c>
      <c r="N170">
        <v>1</v>
      </c>
      <c r="O170">
        <v>6</v>
      </c>
      <c r="P170">
        <v>1633560.425</v>
      </c>
      <c r="Q170">
        <v>1568218.0080000001</v>
      </c>
      <c r="R170">
        <v>23000530.784000006</v>
      </c>
      <c r="S170">
        <v>14</v>
      </c>
      <c r="T170">
        <v>569</v>
      </c>
      <c r="U170">
        <v>210</v>
      </c>
      <c r="V170">
        <v>300</v>
      </c>
      <c r="W170">
        <v>500332</v>
      </c>
      <c r="X170">
        <v>4663969.9380000001</v>
      </c>
      <c r="Y170">
        <v>2</v>
      </c>
      <c r="Z170">
        <v>1998</v>
      </c>
      <c r="AA170" t="s">
        <v>1127</v>
      </c>
      <c r="AB170">
        <v>5</v>
      </c>
      <c r="AC170">
        <v>882122629.5</v>
      </c>
      <c r="AD170">
        <v>1274177131.5</v>
      </c>
      <c r="AE170">
        <v>1534893375.3299999</v>
      </c>
      <c r="AF170">
        <v>527313305.19</v>
      </c>
      <c r="AG170">
        <v>10546266.103800001</v>
      </c>
      <c r="AH170">
        <v>516767039.0862</v>
      </c>
      <c r="AI170">
        <v>300568583.95829999</v>
      </c>
      <c r="AK170">
        <v>0.91059888055523619</v>
      </c>
    </row>
    <row r="171" spans="1:37" hidden="1" x14ac:dyDescent="0.35">
      <c r="A171">
        <v>170</v>
      </c>
      <c r="B171" t="s">
        <v>34</v>
      </c>
      <c r="C171">
        <v>70298462</v>
      </c>
      <c r="D171">
        <v>510</v>
      </c>
      <c r="E171" t="s">
        <v>349</v>
      </c>
      <c r="F171" t="s">
        <v>66</v>
      </c>
      <c r="G171" t="s">
        <v>793</v>
      </c>
      <c r="H171">
        <v>78</v>
      </c>
      <c r="I171">
        <v>1</v>
      </c>
      <c r="J171">
        <v>3</v>
      </c>
      <c r="K171">
        <v>12273605.1</v>
      </c>
      <c r="L171">
        <v>3</v>
      </c>
      <c r="M171">
        <v>11</v>
      </c>
      <c r="N171">
        <v>0</v>
      </c>
      <c r="O171">
        <v>2</v>
      </c>
      <c r="P171">
        <v>227288.98333333334</v>
      </c>
      <c r="Q171">
        <v>163648.068</v>
      </c>
      <c r="R171">
        <v>5427660.9219999993</v>
      </c>
      <c r="S171">
        <v>9</v>
      </c>
      <c r="T171">
        <v>382</v>
      </c>
      <c r="U171">
        <v>203</v>
      </c>
      <c r="V171">
        <v>300</v>
      </c>
      <c r="W171">
        <v>500360</v>
      </c>
      <c r="X171">
        <v>4552509.5999999996</v>
      </c>
      <c r="Y171">
        <v>8</v>
      </c>
      <c r="Z171">
        <v>2016</v>
      </c>
      <c r="AA171" t="s">
        <v>1131</v>
      </c>
      <c r="AB171">
        <v>3</v>
      </c>
      <c r="AC171">
        <v>110462445.89999999</v>
      </c>
      <c r="AD171">
        <v>282292917.30000001</v>
      </c>
      <c r="AE171">
        <v>150228926.42399999</v>
      </c>
      <c r="AF171">
        <v>60386137.092</v>
      </c>
      <c r="AG171">
        <v>22946732.09496</v>
      </c>
      <c r="AH171">
        <v>37439404.997040004</v>
      </c>
      <c r="AI171">
        <v>16908118.385760002</v>
      </c>
      <c r="AK171">
        <v>0.67362546207333851</v>
      </c>
    </row>
    <row r="172" spans="1:37" hidden="1" x14ac:dyDescent="0.35">
      <c r="A172">
        <v>171</v>
      </c>
      <c r="B172" t="s">
        <v>34</v>
      </c>
      <c r="C172">
        <v>58525256</v>
      </c>
      <c r="D172">
        <v>510</v>
      </c>
      <c r="E172" t="s">
        <v>351</v>
      </c>
      <c r="F172" t="s">
        <v>302</v>
      </c>
      <c r="G172" t="s">
        <v>794</v>
      </c>
      <c r="H172">
        <v>74</v>
      </c>
      <c r="I172">
        <v>1</v>
      </c>
      <c r="J172">
        <v>20</v>
      </c>
      <c r="K172">
        <v>6322930</v>
      </c>
      <c r="L172">
        <v>1</v>
      </c>
      <c r="M172">
        <v>6</v>
      </c>
      <c r="N172">
        <v>0</v>
      </c>
      <c r="O172">
        <v>3</v>
      </c>
      <c r="P172">
        <v>123979.01960784313</v>
      </c>
      <c r="Q172">
        <v>80586.362745098028</v>
      </c>
      <c r="R172">
        <v>1638589.3758169932</v>
      </c>
      <c r="S172">
        <v>0</v>
      </c>
      <c r="T172">
        <v>537</v>
      </c>
      <c r="U172">
        <v>214</v>
      </c>
      <c r="V172">
        <v>301</v>
      </c>
      <c r="W172">
        <v>500396</v>
      </c>
      <c r="X172">
        <v>72459378.819000006</v>
      </c>
      <c r="Y172">
        <v>6</v>
      </c>
      <c r="Z172">
        <v>1999</v>
      </c>
      <c r="AA172" t="s">
        <v>1127</v>
      </c>
      <c r="AB172">
        <v>4</v>
      </c>
      <c r="AC172">
        <v>63229300</v>
      </c>
      <c r="AD172">
        <v>94843950</v>
      </c>
      <c r="AE172">
        <v>92314778</v>
      </c>
      <c r="AF172">
        <v>505834.4</v>
      </c>
      <c r="AG172">
        <v>252917.2</v>
      </c>
      <c r="AH172">
        <v>252917.2</v>
      </c>
      <c r="AI172">
        <v>166925.35200000001</v>
      </c>
      <c r="AK172">
        <v>0.70866527069775775</v>
      </c>
    </row>
    <row r="173" spans="1:37" hidden="1" x14ac:dyDescent="0.35">
      <c r="A173">
        <v>172</v>
      </c>
      <c r="B173" t="s">
        <v>34</v>
      </c>
      <c r="C173">
        <v>92179895</v>
      </c>
      <c r="D173">
        <v>510</v>
      </c>
      <c r="E173" t="s">
        <v>118</v>
      </c>
      <c r="F173" t="s">
        <v>474</v>
      </c>
      <c r="G173" t="s">
        <v>795</v>
      </c>
      <c r="H173">
        <v>72</v>
      </c>
      <c r="I173">
        <v>0</v>
      </c>
      <c r="J173">
        <v>27</v>
      </c>
      <c r="K173">
        <v>168510183.30000001</v>
      </c>
      <c r="L173">
        <v>4</v>
      </c>
      <c r="M173">
        <v>3</v>
      </c>
      <c r="N173">
        <v>1</v>
      </c>
      <c r="O173">
        <v>3</v>
      </c>
      <c r="P173">
        <v>5435812.3645161297</v>
      </c>
      <c r="Q173">
        <v>2772264.3059032261</v>
      </c>
      <c r="R173">
        <v>77161356.514306471</v>
      </c>
      <c r="S173">
        <v>15</v>
      </c>
      <c r="T173">
        <v>601</v>
      </c>
      <c r="U173">
        <v>206</v>
      </c>
      <c r="V173">
        <v>301</v>
      </c>
      <c r="W173">
        <v>500326</v>
      </c>
      <c r="X173">
        <v>67785045.636000007</v>
      </c>
      <c r="Y173">
        <v>6</v>
      </c>
      <c r="Z173">
        <v>1992</v>
      </c>
      <c r="AA173" t="s">
        <v>1131</v>
      </c>
      <c r="AB173">
        <v>10</v>
      </c>
      <c r="AC173">
        <v>3370203666</v>
      </c>
      <c r="AD173">
        <v>3033183299.4000001</v>
      </c>
      <c r="AE173">
        <v>3808330142.5799999</v>
      </c>
      <c r="AF173">
        <v>80884887.983999997</v>
      </c>
      <c r="AG173">
        <v>2426546.6395199997</v>
      </c>
      <c r="AH173">
        <v>78458341.344479993</v>
      </c>
      <c r="AI173">
        <v>12132733.1976</v>
      </c>
      <c r="AK173">
        <v>0.75649486564587909</v>
      </c>
    </row>
    <row r="174" spans="1:37" hidden="1" x14ac:dyDescent="0.35">
      <c r="A174">
        <v>173</v>
      </c>
      <c r="B174" t="s">
        <v>34</v>
      </c>
      <c r="C174">
        <v>56538768</v>
      </c>
      <c r="D174">
        <v>510</v>
      </c>
      <c r="E174" t="s">
        <v>119</v>
      </c>
      <c r="F174" t="s">
        <v>413</v>
      </c>
      <c r="G174" t="s">
        <v>796</v>
      </c>
      <c r="H174">
        <v>82</v>
      </c>
      <c r="I174">
        <v>1</v>
      </c>
      <c r="J174">
        <v>22</v>
      </c>
      <c r="K174">
        <v>161392965.80000001</v>
      </c>
      <c r="L174">
        <v>1</v>
      </c>
      <c r="M174">
        <v>8</v>
      </c>
      <c r="N174">
        <v>1</v>
      </c>
      <c r="O174">
        <v>6</v>
      </c>
      <c r="P174">
        <v>3433892.8893617024</v>
      </c>
      <c r="Q174">
        <v>2575419.6670212764</v>
      </c>
      <c r="R174">
        <v>79408773.066489369</v>
      </c>
      <c r="S174">
        <v>10</v>
      </c>
      <c r="T174">
        <v>639</v>
      </c>
      <c r="U174">
        <v>213</v>
      </c>
      <c r="V174">
        <v>300</v>
      </c>
      <c r="W174">
        <v>500308</v>
      </c>
      <c r="X174">
        <v>13050171.949999999</v>
      </c>
      <c r="Y174">
        <v>1</v>
      </c>
      <c r="Z174">
        <v>1997</v>
      </c>
      <c r="AA174" t="s">
        <v>1131</v>
      </c>
      <c r="AB174">
        <v>10</v>
      </c>
      <c r="AC174">
        <v>2098108555.4000001</v>
      </c>
      <c r="AD174">
        <v>3227859316</v>
      </c>
      <c r="AE174">
        <v>3524822373.0720005</v>
      </c>
      <c r="AF174">
        <v>112975076.06</v>
      </c>
      <c r="AG174">
        <v>13557009.1272</v>
      </c>
      <c r="AH174">
        <v>99418066.932799995</v>
      </c>
      <c r="AI174">
        <v>103937069.97520001</v>
      </c>
      <c r="AK174">
        <v>0.60757491140339159</v>
      </c>
    </row>
    <row r="175" spans="1:37" hidden="1" x14ac:dyDescent="0.35">
      <c r="A175">
        <v>174</v>
      </c>
      <c r="B175" t="s">
        <v>34</v>
      </c>
      <c r="C175">
        <v>20782356</v>
      </c>
      <c r="D175">
        <v>510</v>
      </c>
      <c r="E175" t="s">
        <v>194</v>
      </c>
      <c r="F175" t="s">
        <v>475</v>
      </c>
      <c r="G175" t="s">
        <v>797</v>
      </c>
      <c r="H175">
        <v>48</v>
      </c>
      <c r="I175">
        <v>1</v>
      </c>
      <c r="J175">
        <v>5</v>
      </c>
      <c r="K175">
        <v>17635367.5</v>
      </c>
      <c r="L175" t="e">
        <v>#N/A</v>
      </c>
      <c r="M175">
        <v>5</v>
      </c>
      <c r="N175">
        <v>0</v>
      </c>
      <c r="O175">
        <v>1</v>
      </c>
      <c r="P175">
        <v>430130.91463414632</v>
      </c>
      <c r="Q175">
        <v>232270.69390243903</v>
      </c>
      <c r="R175">
        <v>774235.64634146343</v>
      </c>
      <c r="S175">
        <v>11</v>
      </c>
      <c r="T175">
        <v>576</v>
      </c>
      <c r="U175">
        <v>205</v>
      </c>
      <c r="V175">
        <v>302</v>
      </c>
      <c r="W175">
        <v>500380</v>
      </c>
      <c r="X175">
        <v>8668088.8320000004</v>
      </c>
      <c r="Y175">
        <v>1</v>
      </c>
      <c r="Z175">
        <v>2014</v>
      </c>
      <c r="AA175" t="s">
        <v>1129</v>
      </c>
      <c r="AB175">
        <v>10</v>
      </c>
      <c r="AC175">
        <v>423248820</v>
      </c>
      <c r="AD175">
        <v>176353675</v>
      </c>
      <c r="AE175">
        <v>499433607.60000002</v>
      </c>
      <c r="AF175">
        <v>13579232.975</v>
      </c>
      <c r="AG175">
        <v>4481146.8817499997</v>
      </c>
      <c r="AH175">
        <v>9098086.093249999</v>
      </c>
      <c r="AI175">
        <v>3937977.5627499996</v>
      </c>
      <c r="AK175">
        <v>8.8638258831205352E-2</v>
      </c>
    </row>
    <row r="176" spans="1:37" hidden="1" x14ac:dyDescent="0.35">
      <c r="A176">
        <v>175</v>
      </c>
      <c r="B176" t="s">
        <v>34</v>
      </c>
      <c r="C176">
        <v>81598802</v>
      </c>
      <c r="D176">
        <v>510</v>
      </c>
      <c r="E176" t="s">
        <v>203</v>
      </c>
      <c r="F176" t="s">
        <v>86</v>
      </c>
      <c r="G176" t="s">
        <v>798</v>
      </c>
      <c r="H176">
        <v>70</v>
      </c>
      <c r="I176">
        <v>1</v>
      </c>
      <c r="J176">
        <v>16</v>
      </c>
      <c r="K176">
        <v>16669401.6</v>
      </c>
      <c r="L176">
        <v>4</v>
      </c>
      <c r="M176">
        <v>5</v>
      </c>
      <c r="N176">
        <v>0</v>
      </c>
      <c r="O176">
        <v>2</v>
      </c>
      <c r="P176">
        <v>362378.29565217393</v>
      </c>
      <c r="Q176">
        <v>358754.5126956522</v>
      </c>
      <c r="R176">
        <v>7294675.0914782612</v>
      </c>
      <c r="S176">
        <v>15</v>
      </c>
      <c r="T176">
        <v>616</v>
      </c>
      <c r="U176">
        <v>206</v>
      </c>
      <c r="V176">
        <v>302</v>
      </c>
      <c r="W176">
        <v>500313</v>
      </c>
      <c r="X176">
        <v>14150529</v>
      </c>
      <c r="Y176">
        <v>8</v>
      </c>
      <c r="Z176">
        <v>2003</v>
      </c>
      <c r="AA176" t="s">
        <v>1127</v>
      </c>
      <c r="AB176">
        <v>7</v>
      </c>
      <c r="AC176">
        <v>166694016</v>
      </c>
      <c r="AD176">
        <v>166694016</v>
      </c>
      <c r="AE176">
        <v>228370801.92000002</v>
      </c>
      <c r="AF176">
        <v>69678098.687999994</v>
      </c>
      <c r="AG176">
        <v>32748706.383359995</v>
      </c>
      <c r="AH176">
        <v>36929392.304639995</v>
      </c>
      <c r="AI176">
        <v>4180685.9212799994</v>
      </c>
      <c r="AK176">
        <v>0.88357861936721904</v>
      </c>
    </row>
    <row r="177" spans="1:37" hidden="1" x14ac:dyDescent="0.35">
      <c r="A177">
        <v>176</v>
      </c>
      <c r="B177" t="s">
        <v>34</v>
      </c>
      <c r="C177">
        <v>42951732</v>
      </c>
      <c r="D177">
        <v>510</v>
      </c>
      <c r="E177" t="s">
        <v>204</v>
      </c>
      <c r="F177" t="s">
        <v>264</v>
      </c>
      <c r="G177" t="s">
        <v>799</v>
      </c>
      <c r="H177">
        <v>19</v>
      </c>
      <c r="I177">
        <v>1</v>
      </c>
      <c r="J177">
        <v>25</v>
      </c>
      <c r="K177">
        <v>31445620</v>
      </c>
      <c r="L177">
        <v>2</v>
      </c>
      <c r="M177">
        <v>10</v>
      </c>
      <c r="N177">
        <v>1</v>
      </c>
      <c r="O177">
        <v>1</v>
      </c>
      <c r="P177">
        <v>604723.4615384615</v>
      </c>
      <c r="Q177">
        <v>350739.60769230768</v>
      </c>
      <c r="R177">
        <v>4208875.2923076926</v>
      </c>
      <c r="S177">
        <v>14</v>
      </c>
      <c r="T177">
        <v>436</v>
      </c>
      <c r="U177">
        <v>206</v>
      </c>
      <c r="V177">
        <v>303</v>
      </c>
      <c r="W177">
        <v>500313</v>
      </c>
      <c r="X177">
        <v>74632955.459999993</v>
      </c>
      <c r="Y177">
        <v>3</v>
      </c>
      <c r="Z177">
        <v>1994</v>
      </c>
      <c r="AA177" t="s">
        <v>1127</v>
      </c>
      <c r="AB177">
        <v>7</v>
      </c>
      <c r="AC177">
        <v>377347440</v>
      </c>
      <c r="AD177">
        <v>660358020</v>
      </c>
      <c r="AE177">
        <v>550927262.39999998</v>
      </c>
      <c r="AF177">
        <v>83330893</v>
      </c>
      <c r="AG177">
        <v>39998828.640000001</v>
      </c>
      <c r="AH177">
        <v>43332064.359999999</v>
      </c>
      <c r="AI177">
        <v>30832430.41</v>
      </c>
      <c r="AK177">
        <v>0.25173087924587367</v>
      </c>
    </row>
    <row r="178" spans="1:37" hidden="1" x14ac:dyDescent="0.35">
      <c r="A178">
        <v>177</v>
      </c>
      <c r="B178" t="s">
        <v>34</v>
      </c>
      <c r="C178">
        <v>64646017</v>
      </c>
      <c r="D178">
        <v>510</v>
      </c>
      <c r="E178" t="s">
        <v>211</v>
      </c>
      <c r="F178" t="s">
        <v>476</v>
      </c>
      <c r="G178" t="s">
        <v>800</v>
      </c>
      <c r="H178">
        <v>40</v>
      </c>
      <c r="I178">
        <v>1</v>
      </c>
      <c r="J178">
        <v>10</v>
      </c>
      <c r="K178">
        <v>76156077</v>
      </c>
      <c r="L178">
        <v>3</v>
      </c>
      <c r="M178">
        <v>5</v>
      </c>
      <c r="N178">
        <v>0</v>
      </c>
      <c r="O178">
        <v>2</v>
      </c>
      <c r="P178">
        <v>1952719.923076923</v>
      </c>
      <c r="Q178">
        <v>644397.57461538457</v>
      </c>
      <c r="R178">
        <v>11921355.130384615</v>
      </c>
      <c r="S178">
        <v>15</v>
      </c>
      <c r="T178">
        <v>641</v>
      </c>
      <c r="U178">
        <v>211</v>
      </c>
      <c r="V178">
        <v>301</v>
      </c>
      <c r="W178">
        <v>500376</v>
      </c>
      <c r="X178">
        <v>46106125.127999999</v>
      </c>
      <c r="Y178">
        <v>1</v>
      </c>
      <c r="Z178">
        <v>2009</v>
      </c>
      <c r="AA178" t="s">
        <v>1127</v>
      </c>
      <c r="AB178">
        <v>2</v>
      </c>
      <c r="AC178">
        <v>1599277617</v>
      </c>
      <c r="AD178">
        <v>1294653309</v>
      </c>
      <c r="AE178">
        <v>2095053678.27</v>
      </c>
      <c r="AF178">
        <v>310716794.16000003</v>
      </c>
      <c r="AG178">
        <v>133608221.4888</v>
      </c>
      <c r="AH178">
        <v>177108572.67120004</v>
      </c>
      <c r="AI178">
        <v>295180954.45200002</v>
      </c>
      <c r="AK178">
        <v>0.46914495620801022</v>
      </c>
    </row>
    <row r="179" spans="1:37" x14ac:dyDescent="0.35">
      <c r="A179">
        <v>178</v>
      </c>
      <c r="B179" t="s">
        <v>34</v>
      </c>
      <c r="C179">
        <v>35434016</v>
      </c>
      <c r="D179">
        <v>510</v>
      </c>
      <c r="E179" t="s">
        <v>236</v>
      </c>
      <c r="F179" t="s">
        <v>141</v>
      </c>
      <c r="G179" t="s">
        <v>801</v>
      </c>
      <c r="H179">
        <v>76</v>
      </c>
      <c r="I179">
        <v>0</v>
      </c>
      <c r="J179">
        <v>18</v>
      </c>
      <c r="K179">
        <v>100230706.8</v>
      </c>
      <c r="L179">
        <v>4</v>
      </c>
      <c r="M179">
        <v>8</v>
      </c>
      <c r="N179">
        <v>1</v>
      </c>
      <c r="O179">
        <v>7</v>
      </c>
      <c r="P179">
        <v>2178928.4086956521</v>
      </c>
      <c r="Q179">
        <v>1133042.7725217391</v>
      </c>
      <c r="R179">
        <v>30025633.471826088</v>
      </c>
      <c r="S179">
        <v>9</v>
      </c>
      <c r="T179">
        <v>750</v>
      </c>
      <c r="U179">
        <v>208</v>
      </c>
      <c r="V179">
        <v>301</v>
      </c>
      <c r="W179">
        <v>500348</v>
      </c>
      <c r="X179">
        <v>28960964.032000005</v>
      </c>
      <c r="Y179">
        <v>7</v>
      </c>
      <c r="Z179">
        <v>2001</v>
      </c>
      <c r="AA179" t="s">
        <v>1128</v>
      </c>
      <c r="AB179">
        <v>4</v>
      </c>
      <c r="AC179">
        <v>801845654.39999998</v>
      </c>
      <c r="AD179">
        <v>1302999188.3999999</v>
      </c>
      <c r="AE179">
        <v>978251698.36800003</v>
      </c>
      <c r="AF179">
        <v>567305800.48800004</v>
      </c>
      <c r="AG179">
        <v>85095870.073200002</v>
      </c>
      <c r="AH179">
        <v>482209930.41480005</v>
      </c>
      <c r="AI179">
        <v>306345132.26352006</v>
      </c>
      <c r="AK179">
        <v>0.38726556782538812</v>
      </c>
    </row>
    <row r="180" spans="1:37" hidden="1" x14ac:dyDescent="0.35">
      <c r="A180">
        <v>179</v>
      </c>
      <c r="B180" t="s">
        <v>34</v>
      </c>
      <c r="C180">
        <v>24426776</v>
      </c>
      <c r="D180">
        <v>510</v>
      </c>
      <c r="E180" t="s">
        <v>85</v>
      </c>
      <c r="F180" t="s">
        <v>477</v>
      </c>
      <c r="G180" t="s">
        <v>802</v>
      </c>
      <c r="H180">
        <v>56</v>
      </c>
      <c r="I180">
        <v>1</v>
      </c>
      <c r="J180">
        <v>26</v>
      </c>
      <c r="K180">
        <v>206864028.80000001</v>
      </c>
      <c r="L180">
        <v>4</v>
      </c>
      <c r="M180">
        <v>5</v>
      </c>
      <c r="N180">
        <v>1</v>
      </c>
      <c r="O180">
        <v>3</v>
      </c>
      <c r="P180">
        <v>3761164.16</v>
      </c>
      <c r="Q180">
        <v>2708038.1952</v>
      </c>
      <c r="R180">
        <v>46487989.017599992</v>
      </c>
      <c r="S180">
        <v>13</v>
      </c>
      <c r="T180">
        <v>554</v>
      </c>
      <c r="U180">
        <v>204</v>
      </c>
      <c r="V180">
        <v>303</v>
      </c>
      <c r="W180">
        <v>500337</v>
      </c>
      <c r="X180">
        <v>10917889.872000001</v>
      </c>
      <c r="Y180">
        <v>7</v>
      </c>
      <c r="Z180">
        <v>1993</v>
      </c>
      <c r="AA180" t="s">
        <v>1127</v>
      </c>
      <c r="AB180">
        <v>9</v>
      </c>
      <c r="AC180">
        <v>2482368345.6000004</v>
      </c>
      <c r="AD180">
        <v>1241184172.8000002</v>
      </c>
      <c r="AE180">
        <v>2680957813.2480006</v>
      </c>
      <c r="AF180">
        <v>1071555669.184</v>
      </c>
      <c r="AG180">
        <v>439337824.36543995</v>
      </c>
      <c r="AH180">
        <v>632217844.81856012</v>
      </c>
      <c r="AI180">
        <v>342897814.13888001</v>
      </c>
      <c r="AK180">
        <v>0.48749747028204771</v>
      </c>
    </row>
    <row r="181" spans="1:37" hidden="1" x14ac:dyDescent="0.35">
      <c r="A181">
        <v>180</v>
      </c>
      <c r="B181" t="s">
        <v>34</v>
      </c>
      <c r="C181">
        <v>38542882</v>
      </c>
      <c r="D181">
        <v>510</v>
      </c>
      <c r="E181" t="s">
        <v>97</v>
      </c>
      <c r="F181" t="s">
        <v>478</v>
      </c>
      <c r="G181" t="s">
        <v>803</v>
      </c>
      <c r="H181">
        <v>28</v>
      </c>
      <c r="I181">
        <v>1</v>
      </c>
      <c r="J181">
        <v>12</v>
      </c>
      <c r="K181">
        <v>32111440.800000001</v>
      </c>
      <c r="L181">
        <v>4</v>
      </c>
      <c r="M181">
        <v>4</v>
      </c>
      <c r="N181">
        <v>0</v>
      </c>
      <c r="O181">
        <v>2</v>
      </c>
      <c r="P181">
        <v>783205.87317073171</v>
      </c>
      <c r="Q181">
        <v>579572.34614634153</v>
      </c>
      <c r="R181">
        <v>4829769.5512195127</v>
      </c>
      <c r="S181">
        <v>11</v>
      </c>
      <c r="T181">
        <v>453</v>
      </c>
      <c r="U181">
        <v>205</v>
      </c>
      <c r="V181">
        <v>302</v>
      </c>
      <c r="W181">
        <v>500304</v>
      </c>
      <c r="X181">
        <v>3723015.5269999998</v>
      </c>
      <c r="Y181">
        <v>2</v>
      </c>
      <c r="Z181">
        <v>2007</v>
      </c>
      <c r="AA181" t="s">
        <v>1127</v>
      </c>
      <c r="AB181">
        <v>5</v>
      </c>
      <c r="AC181">
        <v>192668644.80000001</v>
      </c>
      <c r="AD181">
        <v>481671612</v>
      </c>
      <c r="AE181">
        <v>231202373.76000002</v>
      </c>
      <c r="AF181">
        <v>157346059.92000002</v>
      </c>
      <c r="AG181">
        <v>9440763.5952000003</v>
      </c>
      <c r="AH181">
        <v>147905296.32480001</v>
      </c>
      <c r="AI181">
        <v>86540332.956000015</v>
      </c>
      <c r="AK181">
        <v>0.33090757349966538</v>
      </c>
    </row>
    <row r="182" spans="1:37" hidden="1" x14ac:dyDescent="0.35">
      <c r="A182">
        <v>181</v>
      </c>
      <c r="B182" t="s">
        <v>34</v>
      </c>
      <c r="C182">
        <v>53515843</v>
      </c>
      <c r="D182">
        <v>510</v>
      </c>
      <c r="E182" t="s">
        <v>282</v>
      </c>
      <c r="F182" t="s">
        <v>233</v>
      </c>
      <c r="G182" t="s">
        <v>804</v>
      </c>
      <c r="H182">
        <v>30</v>
      </c>
      <c r="I182">
        <v>1</v>
      </c>
      <c r="J182">
        <v>1</v>
      </c>
      <c r="K182">
        <v>4835085.0999999996</v>
      </c>
      <c r="L182">
        <v>3</v>
      </c>
      <c r="M182">
        <v>3</v>
      </c>
      <c r="N182">
        <v>1</v>
      </c>
      <c r="O182">
        <v>6</v>
      </c>
      <c r="P182">
        <v>112443.83953488371</v>
      </c>
      <c r="Q182">
        <v>78710.687674418601</v>
      </c>
      <c r="R182">
        <v>1849701.1603488373</v>
      </c>
      <c r="S182">
        <v>13</v>
      </c>
      <c r="T182">
        <v>399</v>
      </c>
      <c r="U182">
        <v>215</v>
      </c>
      <c r="V182">
        <v>302</v>
      </c>
      <c r="W182">
        <v>500314</v>
      </c>
      <c r="X182">
        <v>15874251.708000001</v>
      </c>
      <c r="Y182">
        <v>1</v>
      </c>
      <c r="Z182">
        <v>2018</v>
      </c>
      <c r="AA182" t="s">
        <v>1127</v>
      </c>
      <c r="AB182">
        <v>7</v>
      </c>
      <c r="AC182">
        <v>33845595.699999996</v>
      </c>
      <c r="AD182">
        <v>72526276.5</v>
      </c>
      <c r="AE182">
        <v>40276258.882999994</v>
      </c>
      <c r="AF182">
        <v>26206161.241999999</v>
      </c>
      <c r="AG182">
        <v>4455047.4111400004</v>
      </c>
      <c r="AH182">
        <v>21751113.830859996</v>
      </c>
      <c r="AI182">
        <v>23585545.117800001</v>
      </c>
      <c r="AK182">
        <v>0.88090218702616385</v>
      </c>
    </row>
    <row r="183" spans="1:37" hidden="1" x14ac:dyDescent="0.35">
      <c r="A183">
        <v>182</v>
      </c>
      <c r="B183" t="s">
        <v>34</v>
      </c>
      <c r="C183">
        <v>66103339</v>
      </c>
      <c r="D183">
        <v>510</v>
      </c>
      <c r="E183" t="s">
        <v>305</v>
      </c>
      <c r="F183" t="s">
        <v>479</v>
      </c>
      <c r="G183" t="s">
        <v>805</v>
      </c>
      <c r="H183">
        <v>80</v>
      </c>
      <c r="I183">
        <v>1</v>
      </c>
      <c r="J183">
        <v>14</v>
      </c>
      <c r="K183">
        <v>41774346.600000001</v>
      </c>
      <c r="L183">
        <v>1</v>
      </c>
      <c r="M183">
        <v>10</v>
      </c>
      <c r="N183">
        <v>1</v>
      </c>
      <c r="O183">
        <v>8</v>
      </c>
      <c r="P183">
        <v>1228657.2529411765</v>
      </c>
      <c r="Q183">
        <v>1154937.817764706</v>
      </c>
      <c r="R183">
        <v>17516556.902764708</v>
      </c>
      <c r="S183">
        <v>6</v>
      </c>
      <c r="T183">
        <v>800</v>
      </c>
      <c r="U183">
        <v>209</v>
      </c>
      <c r="V183">
        <v>301</v>
      </c>
      <c r="W183">
        <v>500328</v>
      </c>
      <c r="X183">
        <v>2876083.3139999998</v>
      </c>
      <c r="Y183">
        <v>4</v>
      </c>
      <c r="Z183">
        <v>2005</v>
      </c>
      <c r="AA183" t="s">
        <v>1127</v>
      </c>
      <c r="AB183">
        <v>8</v>
      </c>
      <c r="AC183">
        <v>584840852.39999998</v>
      </c>
      <c r="AD183">
        <v>292420426.19999999</v>
      </c>
      <c r="AE183">
        <v>625779712.06799996</v>
      </c>
      <c r="AF183">
        <v>82295462.802000001</v>
      </c>
      <c r="AG183">
        <v>24688638.840599999</v>
      </c>
      <c r="AH183">
        <v>57606823.961400002</v>
      </c>
      <c r="AI183">
        <v>45262504.541100003</v>
      </c>
      <c r="AK183">
        <v>0.30907636953477091</v>
      </c>
    </row>
    <row r="184" spans="1:37" hidden="1" x14ac:dyDescent="0.35">
      <c r="A184">
        <v>183</v>
      </c>
      <c r="B184" t="s">
        <v>34</v>
      </c>
      <c r="C184">
        <v>85666602</v>
      </c>
      <c r="D184">
        <v>510</v>
      </c>
      <c r="E184" t="s">
        <v>307</v>
      </c>
      <c r="F184" t="s">
        <v>367</v>
      </c>
      <c r="G184" t="s">
        <v>806</v>
      </c>
      <c r="H184">
        <v>85</v>
      </c>
      <c r="I184">
        <v>0</v>
      </c>
      <c r="J184">
        <v>13</v>
      </c>
      <c r="K184">
        <v>3059663.1</v>
      </c>
      <c r="L184">
        <v>6</v>
      </c>
      <c r="M184">
        <v>5</v>
      </c>
      <c r="N184">
        <v>0</v>
      </c>
      <c r="O184">
        <v>1</v>
      </c>
      <c r="P184">
        <v>58839.675000000003</v>
      </c>
      <c r="Q184">
        <v>44718.152999999998</v>
      </c>
      <c r="R184">
        <v>1177578.0289999999</v>
      </c>
      <c r="S184">
        <v>8</v>
      </c>
      <c r="T184">
        <v>525</v>
      </c>
      <c r="U184">
        <v>212</v>
      </c>
      <c r="V184">
        <v>303</v>
      </c>
      <c r="W184">
        <v>500310</v>
      </c>
      <c r="X184">
        <v>57150325.439999998</v>
      </c>
      <c r="Y184">
        <v>1</v>
      </c>
      <c r="Z184">
        <v>2006</v>
      </c>
      <c r="AA184" t="s">
        <v>1130</v>
      </c>
      <c r="AB184">
        <v>3</v>
      </c>
      <c r="AC184">
        <v>76491577.5</v>
      </c>
      <c r="AD184">
        <v>45894946.5</v>
      </c>
      <c r="AE184">
        <v>150688407.67500001</v>
      </c>
      <c r="AF184">
        <v>13737887.319000002</v>
      </c>
      <c r="AG184">
        <v>5769912.6739800004</v>
      </c>
      <c r="AH184">
        <v>7967974.6450200016</v>
      </c>
      <c r="AI184">
        <v>3571850.7029400007</v>
      </c>
      <c r="AK184">
        <v>0.44958048190763211</v>
      </c>
    </row>
    <row r="185" spans="1:37" hidden="1" x14ac:dyDescent="0.35">
      <c r="A185">
        <v>184</v>
      </c>
      <c r="B185" t="s">
        <v>34</v>
      </c>
      <c r="C185">
        <v>37618465</v>
      </c>
      <c r="D185">
        <v>510</v>
      </c>
      <c r="E185" t="s">
        <v>338</v>
      </c>
      <c r="F185" t="s">
        <v>163</v>
      </c>
      <c r="G185" t="s">
        <v>807</v>
      </c>
      <c r="H185">
        <v>63</v>
      </c>
      <c r="I185">
        <v>0</v>
      </c>
      <c r="J185">
        <v>18</v>
      </c>
      <c r="K185">
        <v>119063178</v>
      </c>
      <c r="L185">
        <v>2</v>
      </c>
      <c r="M185">
        <v>10</v>
      </c>
      <c r="N185">
        <v>1</v>
      </c>
      <c r="O185">
        <v>5</v>
      </c>
      <c r="P185">
        <v>2334572.1176470588</v>
      </c>
      <c r="Q185">
        <v>2007732.0211764704</v>
      </c>
      <c r="R185">
        <v>3346220.0352941174</v>
      </c>
      <c r="S185">
        <v>13</v>
      </c>
      <c r="T185">
        <v>606</v>
      </c>
      <c r="U185">
        <v>204</v>
      </c>
      <c r="V185">
        <v>303</v>
      </c>
      <c r="W185">
        <v>500360</v>
      </c>
      <c r="X185">
        <v>78536844.375</v>
      </c>
      <c r="Y185">
        <v>4</v>
      </c>
      <c r="Z185">
        <v>2001</v>
      </c>
      <c r="AA185" t="s">
        <v>1130</v>
      </c>
      <c r="AB185">
        <v>3</v>
      </c>
      <c r="AC185">
        <v>1428758136</v>
      </c>
      <c r="AD185">
        <v>2738453094</v>
      </c>
      <c r="AE185">
        <v>2443176412.5599999</v>
      </c>
      <c r="AF185">
        <v>650084951.88</v>
      </c>
      <c r="AG185">
        <v>318541626.42119998</v>
      </c>
      <c r="AH185">
        <v>331543325.45880002</v>
      </c>
      <c r="AI185">
        <v>598078155.72960007</v>
      </c>
      <c r="AK185">
        <v>0.52565281837143729</v>
      </c>
    </row>
    <row r="186" spans="1:37" hidden="1" x14ac:dyDescent="0.35">
      <c r="A186">
        <v>185</v>
      </c>
      <c r="B186" t="s">
        <v>34</v>
      </c>
      <c r="C186">
        <v>21914672</v>
      </c>
      <c r="D186">
        <v>510</v>
      </c>
      <c r="E186" t="s">
        <v>41</v>
      </c>
      <c r="F186" t="s">
        <v>480</v>
      </c>
      <c r="G186" t="s">
        <v>808</v>
      </c>
      <c r="H186">
        <v>46</v>
      </c>
      <c r="I186">
        <v>0</v>
      </c>
      <c r="J186">
        <v>19</v>
      </c>
      <c r="K186">
        <v>104715792.5</v>
      </c>
      <c r="L186">
        <v>6</v>
      </c>
      <c r="M186">
        <v>12</v>
      </c>
      <c r="N186">
        <v>1</v>
      </c>
      <c r="O186">
        <v>6</v>
      </c>
      <c r="P186">
        <v>2991879.7857142859</v>
      </c>
      <c r="Q186">
        <v>1106995.5207142858</v>
      </c>
      <c r="R186">
        <v>22324409.667738099</v>
      </c>
      <c r="S186">
        <v>4</v>
      </c>
      <c r="T186">
        <v>323</v>
      </c>
      <c r="U186">
        <v>213</v>
      </c>
      <c r="V186">
        <v>302</v>
      </c>
      <c r="W186">
        <v>500340</v>
      </c>
      <c r="X186">
        <v>3671351.0079999999</v>
      </c>
      <c r="Y186">
        <v>8</v>
      </c>
      <c r="Z186">
        <v>2000</v>
      </c>
      <c r="AA186" t="s">
        <v>1127</v>
      </c>
      <c r="AB186">
        <v>1</v>
      </c>
      <c r="AC186">
        <v>1466021095</v>
      </c>
      <c r="AD186">
        <v>2513179020</v>
      </c>
      <c r="AE186">
        <v>2638837971</v>
      </c>
      <c r="AF186">
        <v>98432844.949999988</v>
      </c>
      <c r="AG186">
        <v>6890299.1464999998</v>
      </c>
      <c r="AH186">
        <v>91542545.803499982</v>
      </c>
      <c r="AI186">
        <v>87605232.005499989</v>
      </c>
      <c r="AK186">
        <v>0.85278809513594833</v>
      </c>
    </row>
    <row r="187" spans="1:37" hidden="1" x14ac:dyDescent="0.35">
      <c r="A187">
        <v>186</v>
      </c>
      <c r="B187" t="s">
        <v>34</v>
      </c>
      <c r="C187">
        <v>42711494</v>
      </c>
      <c r="D187">
        <v>510</v>
      </c>
      <c r="E187" t="s">
        <v>174</v>
      </c>
      <c r="F187" t="s">
        <v>481</v>
      </c>
      <c r="G187" t="s">
        <v>809</v>
      </c>
      <c r="H187">
        <v>93</v>
      </c>
      <c r="I187">
        <v>1</v>
      </c>
      <c r="J187">
        <v>13</v>
      </c>
      <c r="K187">
        <v>4269012.8</v>
      </c>
      <c r="L187" t="e">
        <v>#N/A</v>
      </c>
      <c r="M187">
        <v>7</v>
      </c>
      <c r="N187">
        <v>1</v>
      </c>
      <c r="O187">
        <v>2</v>
      </c>
      <c r="P187">
        <v>79055.792592592596</v>
      </c>
      <c r="Q187">
        <v>28460.085333333333</v>
      </c>
      <c r="R187">
        <v>199220.59733333331</v>
      </c>
      <c r="S187">
        <v>10</v>
      </c>
      <c r="T187">
        <v>561</v>
      </c>
      <c r="U187">
        <v>206</v>
      </c>
      <c r="V187">
        <v>303</v>
      </c>
      <c r="W187">
        <v>500311</v>
      </c>
      <c r="X187">
        <v>67484954.165999994</v>
      </c>
      <c r="Y187">
        <v>4</v>
      </c>
      <c r="Z187">
        <v>2006</v>
      </c>
      <c r="AA187" t="s">
        <v>1127</v>
      </c>
      <c r="AB187">
        <v>8</v>
      </c>
      <c r="AC187">
        <v>46959140.799999997</v>
      </c>
      <c r="AD187">
        <v>42690128</v>
      </c>
      <c r="AE187">
        <v>53063829.103999995</v>
      </c>
      <c r="AF187">
        <v>11270193.791999999</v>
      </c>
      <c r="AG187">
        <v>2592144.57216</v>
      </c>
      <c r="AH187">
        <v>8678049.2198399995</v>
      </c>
      <c r="AI187">
        <v>7776433.716479999</v>
      </c>
      <c r="AK187">
        <v>2.3441755473345705E-3</v>
      </c>
    </row>
    <row r="188" spans="1:37" hidden="1" x14ac:dyDescent="0.35">
      <c r="A188">
        <v>187</v>
      </c>
      <c r="B188" t="s">
        <v>34</v>
      </c>
      <c r="C188">
        <v>60406704</v>
      </c>
      <c r="D188">
        <v>510</v>
      </c>
      <c r="E188" t="s">
        <v>44</v>
      </c>
      <c r="F188" t="s">
        <v>226</v>
      </c>
      <c r="G188" t="s">
        <v>810</v>
      </c>
      <c r="H188">
        <v>66</v>
      </c>
      <c r="I188">
        <v>0</v>
      </c>
      <c r="J188">
        <v>14</v>
      </c>
      <c r="K188">
        <v>97804281.400000006</v>
      </c>
      <c r="L188">
        <v>5</v>
      </c>
      <c r="M188">
        <v>9</v>
      </c>
      <c r="N188">
        <v>1</v>
      </c>
      <c r="O188">
        <v>7</v>
      </c>
      <c r="P188">
        <v>1630071.3566666667</v>
      </c>
      <c r="Q188">
        <v>912839.95973333332</v>
      </c>
      <c r="R188">
        <v>12171199.463111112</v>
      </c>
      <c r="S188">
        <v>6</v>
      </c>
      <c r="T188">
        <v>560</v>
      </c>
      <c r="U188">
        <v>214</v>
      </c>
      <c r="V188">
        <v>300</v>
      </c>
      <c r="W188">
        <v>500375</v>
      </c>
      <c r="X188">
        <v>24320269.609999999</v>
      </c>
      <c r="Y188">
        <v>4</v>
      </c>
      <c r="Z188">
        <v>2005</v>
      </c>
      <c r="AA188" t="s">
        <v>1127</v>
      </c>
      <c r="AB188">
        <v>10</v>
      </c>
      <c r="AC188">
        <v>1369259939.6000001</v>
      </c>
      <c r="AD188">
        <v>2347302753.6000004</v>
      </c>
      <c r="AE188">
        <v>1547263731.7480001</v>
      </c>
      <c r="AF188">
        <v>365788012.43600005</v>
      </c>
      <c r="AG188">
        <v>146315204.97440001</v>
      </c>
      <c r="AH188">
        <v>219472807.46160004</v>
      </c>
      <c r="AI188">
        <v>51210321.741040014</v>
      </c>
      <c r="AK188">
        <v>9.6854685421448372E-2</v>
      </c>
    </row>
    <row r="189" spans="1:37" hidden="1" x14ac:dyDescent="0.35">
      <c r="A189">
        <v>188</v>
      </c>
      <c r="B189" t="s">
        <v>34</v>
      </c>
      <c r="C189">
        <v>59840687</v>
      </c>
      <c r="D189">
        <v>510</v>
      </c>
      <c r="E189" t="s">
        <v>45</v>
      </c>
      <c r="F189" t="s">
        <v>252</v>
      </c>
      <c r="G189" t="s">
        <v>811</v>
      </c>
      <c r="H189">
        <v>34</v>
      </c>
      <c r="I189">
        <v>0</v>
      </c>
      <c r="J189">
        <v>19</v>
      </c>
      <c r="K189">
        <v>37415799.399999999</v>
      </c>
      <c r="L189">
        <v>3</v>
      </c>
      <c r="M189">
        <v>5</v>
      </c>
      <c r="N189">
        <v>1</v>
      </c>
      <c r="O189">
        <v>2</v>
      </c>
      <c r="P189">
        <v>763587.74285714282</v>
      </c>
      <c r="Q189">
        <v>351250.36171428568</v>
      </c>
      <c r="R189">
        <v>6439589.9647619044</v>
      </c>
      <c r="S189">
        <v>11</v>
      </c>
      <c r="T189">
        <v>401</v>
      </c>
      <c r="U189">
        <v>201</v>
      </c>
      <c r="V189">
        <v>301</v>
      </c>
      <c r="W189">
        <v>500324</v>
      </c>
      <c r="X189">
        <v>29677627.77</v>
      </c>
      <c r="Y189">
        <v>4</v>
      </c>
      <c r="Z189">
        <v>2000</v>
      </c>
      <c r="AA189" t="s">
        <v>1128</v>
      </c>
      <c r="AB189">
        <v>5</v>
      </c>
      <c r="AC189">
        <v>710900188.60000002</v>
      </c>
      <c r="AD189">
        <v>598652790.39999998</v>
      </c>
      <c r="AE189">
        <v>1002369265.9260001</v>
      </c>
      <c r="AF189">
        <v>72960808.829999998</v>
      </c>
      <c r="AG189">
        <v>24077066.913899999</v>
      </c>
      <c r="AH189">
        <v>48883741.916099995</v>
      </c>
      <c r="AI189">
        <v>17510594.119199999</v>
      </c>
      <c r="AK189">
        <v>0.40748320575515828</v>
      </c>
    </row>
    <row r="190" spans="1:37" hidden="1" x14ac:dyDescent="0.35">
      <c r="A190">
        <v>189</v>
      </c>
      <c r="B190" t="s">
        <v>34</v>
      </c>
      <c r="C190">
        <v>15619834</v>
      </c>
      <c r="D190">
        <v>510</v>
      </c>
      <c r="E190" t="s">
        <v>207</v>
      </c>
      <c r="F190" t="s">
        <v>482</v>
      </c>
      <c r="G190" t="s">
        <v>812</v>
      </c>
      <c r="H190">
        <v>51</v>
      </c>
      <c r="I190">
        <v>1</v>
      </c>
      <c r="J190">
        <v>21</v>
      </c>
      <c r="K190">
        <v>34508869.5</v>
      </c>
      <c r="L190">
        <v>4</v>
      </c>
      <c r="M190">
        <v>7</v>
      </c>
      <c r="N190">
        <v>0</v>
      </c>
      <c r="O190">
        <v>1</v>
      </c>
      <c r="P190">
        <v>802531.84883720928</v>
      </c>
      <c r="Q190">
        <v>658076.11604651157</v>
      </c>
      <c r="R190">
        <v>12393766.852209302</v>
      </c>
      <c r="S190">
        <v>2</v>
      </c>
      <c r="T190">
        <v>581</v>
      </c>
      <c r="U190">
        <v>205</v>
      </c>
      <c r="V190">
        <v>302</v>
      </c>
      <c r="W190">
        <v>500325</v>
      </c>
      <c r="X190">
        <v>11479143.396</v>
      </c>
      <c r="Y190">
        <v>1</v>
      </c>
      <c r="Z190">
        <v>1998</v>
      </c>
      <c r="AA190" t="s">
        <v>1129</v>
      </c>
      <c r="AB190">
        <v>7</v>
      </c>
      <c r="AC190">
        <v>517633042.5</v>
      </c>
      <c r="AD190">
        <v>759195129</v>
      </c>
      <c r="AE190">
        <v>895505163.52499998</v>
      </c>
      <c r="AF190">
        <v>70743182.474999994</v>
      </c>
      <c r="AG190">
        <v>18393227.443499997</v>
      </c>
      <c r="AH190">
        <v>52349955.031499997</v>
      </c>
      <c r="AI190">
        <v>64376296.052249998</v>
      </c>
      <c r="AK190">
        <v>0.61369448768643198</v>
      </c>
    </row>
    <row r="191" spans="1:37" x14ac:dyDescent="0.35">
      <c r="A191">
        <v>190</v>
      </c>
      <c r="B191" t="s">
        <v>34</v>
      </c>
      <c r="C191">
        <v>47393377</v>
      </c>
      <c r="D191">
        <v>510</v>
      </c>
      <c r="E191" t="s">
        <v>225</v>
      </c>
      <c r="F191" t="s">
        <v>483</v>
      </c>
      <c r="G191" t="s">
        <v>813</v>
      </c>
      <c r="H191">
        <v>76</v>
      </c>
      <c r="I191">
        <v>0</v>
      </c>
      <c r="J191">
        <v>12</v>
      </c>
      <c r="K191">
        <v>16167807.6</v>
      </c>
      <c r="L191">
        <v>1</v>
      </c>
      <c r="M191">
        <v>11</v>
      </c>
      <c r="N191">
        <v>0</v>
      </c>
      <c r="O191">
        <v>2</v>
      </c>
      <c r="P191">
        <v>367450.17272727273</v>
      </c>
      <c r="Q191">
        <v>146980.06909090909</v>
      </c>
      <c r="R191">
        <v>195973.42545454542</v>
      </c>
      <c r="S191">
        <v>8</v>
      </c>
      <c r="T191">
        <v>767</v>
      </c>
      <c r="U191">
        <v>208</v>
      </c>
      <c r="V191">
        <v>300</v>
      </c>
      <c r="W191">
        <v>500346</v>
      </c>
      <c r="X191">
        <v>14279732.676000001</v>
      </c>
      <c r="Y191">
        <v>6</v>
      </c>
      <c r="Z191">
        <v>2007</v>
      </c>
      <c r="AA191" t="s">
        <v>1127</v>
      </c>
      <c r="AB191">
        <v>8</v>
      </c>
      <c r="AC191">
        <v>307188344.39999998</v>
      </c>
      <c r="AD191">
        <v>291020536.80000001</v>
      </c>
      <c r="AE191">
        <v>448494982.824</v>
      </c>
      <c r="AF191">
        <v>89893010.255999997</v>
      </c>
      <c r="AG191">
        <v>17978602.051199999</v>
      </c>
      <c r="AH191">
        <v>71914408.204799995</v>
      </c>
      <c r="AI191">
        <v>47643295.435680002</v>
      </c>
      <c r="AK191">
        <v>0.16207778998265532</v>
      </c>
    </row>
    <row r="192" spans="1:37" x14ac:dyDescent="0.35">
      <c r="A192">
        <v>191</v>
      </c>
      <c r="B192" t="s">
        <v>34</v>
      </c>
      <c r="C192">
        <v>26667202</v>
      </c>
      <c r="D192">
        <v>510</v>
      </c>
      <c r="E192" t="s">
        <v>73</v>
      </c>
      <c r="F192" t="s">
        <v>305</v>
      </c>
      <c r="G192" t="s">
        <v>814</v>
      </c>
      <c r="H192">
        <v>50</v>
      </c>
      <c r="I192">
        <v>1</v>
      </c>
      <c r="J192">
        <v>9</v>
      </c>
      <c r="K192">
        <v>52887898.799999997</v>
      </c>
      <c r="L192">
        <v>3</v>
      </c>
      <c r="M192">
        <v>6</v>
      </c>
      <c r="N192">
        <v>0</v>
      </c>
      <c r="O192">
        <v>3</v>
      </c>
      <c r="P192">
        <v>1037017.6235294117</v>
      </c>
      <c r="Q192">
        <v>912575.50870588224</v>
      </c>
      <c r="R192">
        <v>14753304.057411762</v>
      </c>
      <c r="S192">
        <v>10</v>
      </c>
      <c r="T192">
        <v>415</v>
      </c>
      <c r="U192">
        <v>208</v>
      </c>
      <c r="V192">
        <v>302</v>
      </c>
      <c r="W192">
        <v>500300</v>
      </c>
      <c r="X192">
        <v>10230926.103</v>
      </c>
      <c r="Y192">
        <v>8</v>
      </c>
      <c r="Z192">
        <v>2010</v>
      </c>
      <c r="AA192" t="s">
        <v>1127</v>
      </c>
      <c r="AB192">
        <v>8</v>
      </c>
      <c r="AC192">
        <v>1004870077.1999999</v>
      </c>
      <c r="AD192">
        <v>1216421672.3999999</v>
      </c>
      <c r="AE192">
        <v>1507305115.8</v>
      </c>
      <c r="AF192">
        <v>181405492.884</v>
      </c>
      <c r="AG192">
        <v>14512439.430720001</v>
      </c>
      <c r="AH192">
        <v>166893053.45328</v>
      </c>
      <c r="AI192">
        <v>154194668.95140001</v>
      </c>
      <c r="AK192">
        <v>0.7877428844219756</v>
      </c>
    </row>
    <row r="193" spans="1:37" hidden="1" x14ac:dyDescent="0.35">
      <c r="A193">
        <v>192</v>
      </c>
      <c r="B193" t="s">
        <v>34</v>
      </c>
      <c r="C193">
        <v>58362172</v>
      </c>
      <c r="D193">
        <v>510</v>
      </c>
      <c r="E193" t="s">
        <v>91</v>
      </c>
      <c r="F193" t="s">
        <v>329</v>
      </c>
      <c r="G193" t="s">
        <v>815</v>
      </c>
      <c r="H193">
        <v>78</v>
      </c>
      <c r="I193">
        <v>1</v>
      </c>
      <c r="J193">
        <v>27</v>
      </c>
      <c r="K193">
        <v>24953478.300000001</v>
      </c>
      <c r="L193">
        <v>2</v>
      </c>
      <c r="M193">
        <v>12</v>
      </c>
      <c r="N193">
        <v>1</v>
      </c>
      <c r="O193">
        <v>2</v>
      </c>
      <c r="P193">
        <v>779796.19687500002</v>
      </c>
      <c r="Q193">
        <v>639432.88143750001</v>
      </c>
      <c r="R193">
        <v>12255796.894218748</v>
      </c>
      <c r="S193">
        <v>0</v>
      </c>
      <c r="T193">
        <v>310</v>
      </c>
      <c r="U193">
        <v>207</v>
      </c>
      <c r="V193">
        <v>300</v>
      </c>
      <c r="W193">
        <v>500363</v>
      </c>
      <c r="X193">
        <v>36113594.538000003</v>
      </c>
      <c r="Y193">
        <v>7</v>
      </c>
      <c r="Z193">
        <v>1992</v>
      </c>
      <c r="AA193" t="s">
        <v>1129</v>
      </c>
      <c r="AB193">
        <v>2</v>
      </c>
      <c r="AC193">
        <v>449162609.40000004</v>
      </c>
      <c r="AD193">
        <v>374302174.5</v>
      </c>
      <c r="AE193">
        <v>646794157.53600001</v>
      </c>
      <c r="AF193">
        <v>249534.78300000002</v>
      </c>
      <c r="AG193">
        <v>79851.130560000005</v>
      </c>
      <c r="AH193">
        <v>169683.65244000003</v>
      </c>
      <c r="AI193">
        <v>144730.17414000002</v>
      </c>
      <c r="AK193">
        <v>0.17390722682379622</v>
      </c>
    </row>
    <row r="194" spans="1:37" x14ac:dyDescent="0.35">
      <c r="A194">
        <v>193</v>
      </c>
      <c r="B194" t="s">
        <v>34</v>
      </c>
      <c r="C194">
        <v>24422589</v>
      </c>
      <c r="D194">
        <v>510</v>
      </c>
      <c r="E194" t="s">
        <v>258</v>
      </c>
      <c r="F194" t="s">
        <v>122</v>
      </c>
      <c r="G194" t="s">
        <v>816</v>
      </c>
      <c r="H194">
        <v>54</v>
      </c>
      <c r="I194">
        <v>0</v>
      </c>
      <c r="J194">
        <v>19</v>
      </c>
      <c r="K194">
        <v>85984748.900000006</v>
      </c>
      <c r="L194">
        <v>4</v>
      </c>
      <c r="M194">
        <v>8</v>
      </c>
      <c r="N194">
        <v>0</v>
      </c>
      <c r="O194">
        <v>2</v>
      </c>
      <c r="P194">
        <v>2097188.9975609756</v>
      </c>
      <c r="Q194">
        <v>1279285.288512195</v>
      </c>
      <c r="R194">
        <v>35393559.648837395</v>
      </c>
      <c r="S194">
        <v>14</v>
      </c>
      <c r="T194">
        <v>421</v>
      </c>
      <c r="U194">
        <v>208</v>
      </c>
      <c r="V194">
        <v>303</v>
      </c>
      <c r="W194">
        <v>500348</v>
      </c>
      <c r="X194">
        <v>4671456.6359999999</v>
      </c>
      <c r="Y194">
        <v>6</v>
      </c>
      <c r="Z194">
        <v>2000</v>
      </c>
      <c r="AA194" t="s">
        <v>1127</v>
      </c>
      <c r="AB194">
        <v>5</v>
      </c>
      <c r="AC194">
        <v>1891664475.8000002</v>
      </c>
      <c r="AD194">
        <v>1977649224.7</v>
      </c>
      <c r="AE194">
        <v>3688745727.8100004</v>
      </c>
      <c r="AF194">
        <v>21496187.225000001</v>
      </c>
      <c r="AG194">
        <v>5159084.9340000004</v>
      </c>
      <c r="AH194">
        <v>16337102.291000001</v>
      </c>
      <c r="AI194">
        <v>11822902.973750003</v>
      </c>
      <c r="AK194">
        <v>0.69134261446645118</v>
      </c>
    </row>
    <row r="195" spans="1:37" hidden="1" x14ac:dyDescent="0.35">
      <c r="A195">
        <v>194</v>
      </c>
      <c r="B195" t="s">
        <v>34</v>
      </c>
      <c r="C195">
        <v>33864318</v>
      </c>
      <c r="D195">
        <v>510</v>
      </c>
      <c r="E195" t="s">
        <v>259</v>
      </c>
      <c r="F195" t="s">
        <v>484</v>
      </c>
      <c r="G195" t="s">
        <v>817</v>
      </c>
      <c r="H195">
        <v>42</v>
      </c>
      <c r="I195">
        <v>1</v>
      </c>
      <c r="J195">
        <v>3</v>
      </c>
      <c r="K195">
        <v>16683773.699999999</v>
      </c>
      <c r="L195">
        <v>3</v>
      </c>
      <c r="M195">
        <v>7</v>
      </c>
      <c r="N195">
        <v>1</v>
      </c>
      <c r="O195">
        <v>3</v>
      </c>
      <c r="P195">
        <v>303341.33999999997</v>
      </c>
      <c r="Q195">
        <v>227506.00499999998</v>
      </c>
      <c r="R195">
        <v>5990991.4649999989</v>
      </c>
      <c r="S195">
        <v>10</v>
      </c>
      <c r="T195">
        <v>761</v>
      </c>
      <c r="U195">
        <v>201</v>
      </c>
      <c r="V195">
        <v>301</v>
      </c>
      <c r="W195">
        <v>500338</v>
      </c>
      <c r="X195">
        <v>83971161.824000001</v>
      </c>
      <c r="Y195">
        <v>7</v>
      </c>
      <c r="Z195">
        <v>2016</v>
      </c>
      <c r="AA195" t="s">
        <v>1128</v>
      </c>
      <c r="AB195">
        <v>10</v>
      </c>
      <c r="AC195">
        <v>100102642.19999999</v>
      </c>
      <c r="AD195">
        <v>316991700.30000001</v>
      </c>
      <c r="AE195">
        <v>110112906.41999999</v>
      </c>
      <c r="AF195">
        <v>68903985.380999997</v>
      </c>
      <c r="AG195">
        <v>12402717.368579999</v>
      </c>
      <c r="AH195">
        <v>56501268.012419999</v>
      </c>
      <c r="AI195">
        <v>6890398.5381000005</v>
      </c>
      <c r="AK195">
        <v>0.48919877027992187</v>
      </c>
    </row>
    <row r="196" spans="1:37" x14ac:dyDescent="0.35">
      <c r="A196">
        <v>195</v>
      </c>
      <c r="B196" t="s">
        <v>34</v>
      </c>
      <c r="C196">
        <v>24730456</v>
      </c>
      <c r="D196">
        <v>510</v>
      </c>
      <c r="E196" t="s">
        <v>421</v>
      </c>
      <c r="F196" t="s">
        <v>370</v>
      </c>
      <c r="G196" t="s">
        <v>818</v>
      </c>
      <c r="H196">
        <v>67</v>
      </c>
      <c r="I196">
        <v>0</v>
      </c>
      <c r="J196">
        <v>16</v>
      </c>
      <c r="K196">
        <v>115028988.8</v>
      </c>
      <c r="L196">
        <v>4</v>
      </c>
      <c r="M196">
        <v>10</v>
      </c>
      <c r="N196">
        <v>0</v>
      </c>
      <c r="O196">
        <v>1</v>
      </c>
      <c r="P196">
        <v>2805585.0926829269</v>
      </c>
      <c r="Q196">
        <v>1262513.2917073171</v>
      </c>
      <c r="R196">
        <v>21462725.959024392</v>
      </c>
      <c r="S196">
        <v>0</v>
      </c>
      <c r="T196">
        <v>405</v>
      </c>
      <c r="U196">
        <v>208</v>
      </c>
      <c r="V196">
        <v>302</v>
      </c>
      <c r="W196">
        <v>500304</v>
      </c>
      <c r="X196">
        <v>143987274.77200001</v>
      </c>
      <c r="Y196">
        <v>4</v>
      </c>
      <c r="Z196">
        <v>2003</v>
      </c>
      <c r="AA196" t="s">
        <v>1129</v>
      </c>
      <c r="AB196">
        <v>3</v>
      </c>
      <c r="AC196">
        <v>2300579776</v>
      </c>
      <c r="AD196">
        <v>1725434832</v>
      </c>
      <c r="AE196">
        <v>4095032001.2799997</v>
      </c>
      <c r="AF196">
        <v>584347263.10399997</v>
      </c>
      <c r="AG196">
        <v>245425850.50367999</v>
      </c>
      <c r="AH196">
        <v>338921412.60031998</v>
      </c>
      <c r="AI196">
        <v>227895432.61056</v>
      </c>
      <c r="AK196">
        <v>0.36928527779889053</v>
      </c>
    </row>
    <row r="197" spans="1:37" hidden="1" x14ac:dyDescent="0.35">
      <c r="A197">
        <v>196</v>
      </c>
      <c r="B197" t="s">
        <v>34</v>
      </c>
      <c r="C197">
        <v>82384753</v>
      </c>
      <c r="D197">
        <v>510</v>
      </c>
      <c r="E197" t="s">
        <v>95</v>
      </c>
      <c r="F197" t="s">
        <v>485</v>
      </c>
      <c r="G197" t="s">
        <v>819</v>
      </c>
      <c r="H197">
        <v>92</v>
      </c>
      <c r="I197">
        <v>1</v>
      </c>
      <c r="J197">
        <v>22</v>
      </c>
      <c r="K197">
        <v>161783454.80000001</v>
      </c>
      <c r="L197">
        <v>4</v>
      </c>
      <c r="M197">
        <v>4</v>
      </c>
      <c r="N197">
        <v>1</v>
      </c>
      <c r="O197">
        <v>8</v>
      </c>
      <c r="P197">
        <v>4044586.37</v>
      </c>
      <c r="Q197">
        <v>3033439.7774999999</v>
      </c>
      <c r="R197">
        <v>6572452.8512499984</v>
      </c>
      <c r="S197">
        <v>2</v>
      </c>
      <c r="T197">
        <v>466</v>
      </c>
      <c r="U197">
        <v>202</v>
      </c>
      <c r="V197">
        <v>301</v>
      </c>
      <c r="W197">
        <v>500341</v>
      </c>
      <c r="X197">
        <v>113951340.81</v>
      </c>
      <c r="Y197">
        <v>8</v>
      </c>
      <c r="Z197">
        <v>1997</v>
      </c>
      <c r="AA197" t="s">
        <v>1127</v>
      </c>
      <c r="AB197">
        <v>10</v>
      </c>
      <c r="AC197">
        <v>2264968367.2000003</v>
      </c>
      <c r="AD197">
        <v>1456051093.2</v>
      </c>
      <c r="AE197">
        <v>4439337999.7119999</v>
      </c>
      <c r="AF197">
        <v>37210194.604000002</v>
      </c>
      <c r="AG197">
        <v>0</v>
      </c>
      <c r="AH197">
        <v>37210194.604000002</v>
      </c>
      <c r="AI197">
        <v>10790956.43516</v>
      </c>
      <c r="AK197">
        <v>0.48903015961226348</v>
      </c>
    </row>
    <row r="198" spans="1:37" x14ac:dyDescent="0.35">
      <c r="A198">
        <v>197</v>
      </c>
      <c r="B198" t="s">
        <v>34</v>
      </c>
      <c r="C198">
        <v>56562835</v>
      </c>
      <c r="D198">
        <v>510</v>
      </c>
      <c r="E198" t="s">
        <v>284</v>
      </c>
      <c r="F198" t="s">
        <v>486</v>
      </c>
      <c r="G198" t="s">
        <v>820</v>
      </c>
      <c r="H198">
        <v>66</v>
      </c>
      <c r="I198">
        <v>0</v>
      </c>
      <c r="J198">
        <v>19</v>
      </c>
      <c r="K198">
        <v>126612600.90000001</v>
      </c>
      <c r="L198">
        <v>5</v>
      </c>
      <c r="M198">
        <v>8</v>
      </c>
      <c r="N198">
        <v>1</v>
      </c>
      <c r="O198">
        <v>7</v>
      </c>
      <c r="P198">
        <v>3517016.6916666669</v>
      </c>
      <c r="Q198">
        <v>3341165.8570833337</v>
      </c>
      <c r="R198">
        <v>96893809.855416685</v>
      </c>
      <c r="S198">
        <v>12</v>
      </c>
      <c r="T198">
        <v>743</v>
      </c>
      <c r="U198">
        <v>208</v>
      </c>
      <c r="V198">
        <v>303</v>
      </c>
      <c r="W198">
        <v>500340</v>
      </c>
      <c r="X198">
        <v>1433665.044</v>
      </c>
      <c r="Y198">
        <v>7</v>
      </c>
      <c r="Z198">
        <v>2000</v>
      </c>
      <c r="AA198" t="s">
        <v>1127</v>
      </c>
      <c r="AB198">
        <v>10</v>
      </c>
      <c r="AC198">
        <v>1266126009</v>
      </c>
      <c r="AD198">
        <v>3038702421.6000004</v>
      </c>
      <c r="AE198">
        <v>2481606977.6400003</v>
      </c>
      <c r="AF198">
        <v>438079599.11400002</v>
      </c>
      <c r="AG198">
        <v>0</v>
      </c>
      <c r="AH198">
        <v>438079599.11400002</v>
      </c>
      <c r="AI198">
        <v>311036515.37094003</v>
      </c>
      <c r="AK198">
        <v>0.7345729540722119</v>
      </c>
    </row>
    <row r="199" spans="1:37" hidden="1" x14ac:dyDescent="0.35">
      <c r="A199">
        <v>198</v>
      </c>
      <c r="B199" t="s">
        <v>34</v>
      </c>
      <c r="C199">
        <v>46857273</v>
      </c>
      <c r="D199">
        <v>510</v>
      </c>
      <c r="E199" t="s">
        <v>313</v>
      </c>
      <c r="F199" t="s">
        <v>487</v>
      </c>
      <c r="G199" t="s">
        <v>821</v>
      </c>
      <c r="H199">
        <v>43</v>
      </c>
      <c r="I199">
        <v>1</v>
      </c>
      <c r="J199">
        <v>4</v>
      </c>
      <c r="K199">
        <v>20480929.199999999</v>
      </c>
      <c r="L199">
        <v>4</v>
      </c>
      <c r="M199">
        <v>3</v>
      </c>
      <c r="N199">
        <v>1</v>
      </c>
      <c r="O199">
        <v>1</v>
      </c>
      <c r="P199">
        <v>568914.69999999995</v>
      </c>
      <c r="Q199">
        <v>204809.29199999999</v>
      </c>
      <c r="R199">
        <v>6417357.8159999987</v>
      </c>
      <c r="S199">
        <v>12</v>
      </c>
      <c r="T199">
        <v>653</v>
      </c>
      <c r="U199">
        <v>209</v>
      </c>
      <c r="V199">
        <v>303</v>
      </c>
      <c r="W199">
        <v>500303</v>
      </c>
      <c r="X199">
        <v>42486785.294999994</v>
      </c>
      <c r="Y199">
        <v>6</v>
      </c>
      <c r="Z199">
        <v>2015</v>
      </c>
      <c r="AA199" t="s">
        <v>1127</v>
      </c>
      <c r="AB199">
        <v>7</v>
      </c>
      <c r="AC199">
        <v>430099513.19999999</v>
      </c>
      <c r="AD199">
        <v>143366504.40000001</v>
      </c>
      <c r="AE199">
        <v>498915435.31199998</v>
      </c>
      <c r="AF199">
        <v>118789389.36</v>
      </c>
      <c r="AG199">
        <v>28509453.446399998</v>
      </c>
      <c r="AH199">
        <v>90279935.913599998</v>
      </c>
      <c r="AI199">
        <v>77213103.084000006</v>
      </c>
      <c r="AK199">
        <v>0.77914560345047656</v>
      </c>
    </row>
    <row r="200" spans="1:37" hidden="1" x14ac:dyDescent="0.35">
      <c r="A200">
        <v>199</v>
      </c>
      <c r="B200" t="s">
        <v>34</v>
      </c>
      <c r="C200">
        <v>47936892</v>
      </c>
      <c r="D200">
        <v>510</v>
      </c>
      <c r="E200" t="s">
        <v>340</v>
      </c>
      <c r="F200" t="s">
        <v>488</v>
      </c>
      <c r="G200" t="s">
        <v>822</v>
      </c>
      <c r="H200">
        <v>57</v>
      </c>
      <c r="I200">
        <v>1</v>
      </c>
      <c r="J200">
        <v>15</v>
      </c>
      <c r="K200">
        <v>72011500.5</v>
      </c>
      <c r="L200">
        <v>3</v>
      </c>
      <c r="M200">
        <v>6</v>
      </c>
      <c r="N200">
        <v>1</v>
      </c>
      <c r="O200">
        <v>6</v>
      </c>
      <c r="P200">
        <v>1756378.0609756098</v>
      </c>
      <c r="Q200">
        <v>737678.78560975613</v>
      </c>
      <c r="R200">
        <v>5163751.4992682924</v>
      </c>
      <c r="S200">
        <v>13</v>
      </c>
      <c r="T200">
        <v>669</v>
      </c>
      <c r="U200">
        <v>211</v>
      </c>
      <c r="V200">
        <v>303</v>
      </c>
      <c r="W200">
        <v>500329</v>
      </c>
      <c r="X200">
        <v>80560742.42400001</v>
      </c>
      <c r="Y200">
        <v>2</v>
      </c>
      <c r="Z200">
        <v>2004</v>
      </c>
      <c r="AA200" t="s">
        <v>1128</v>
      </c>
      <c r="AB200">
        <v>8</v>
      </c>
      <c r="AC200">
        <v>1512241510.5</v>
      </c>
      <c r="AD200">
        <v>936149506.5</v>
      </c>
      <c r="AE200">
        <v>2086893284.49</v>
      </c>
      <c r="AF200">
        <v>234757491.63</v>
      </c>
      <c r="AG200">
        <v>79817547.154200003</v>
      </c>
      <c r="AH200">
        <v>154939944.47579998</v>
      </c>
      <c r="AI200">
        <v>145549644.81059998</v>
      </c>
      <c r="AK200">
        <v>0.55017477403190307</v>
      </c>
    </row>
    <row r="201" spans="1:37" hidden="1" x14ac:dyDescent="0.35">
      <c r="A201">
        <v>200</v>
      </c>
      <c r="B201" t="s">
        <v>34</v>
      </c>
      <c r="C201">
        <v>16853971</v>
      </c>
      <c r="D201">
        <v>510</v>
      </c>
      <c r="E201" t="s">
        <v>348</v>
      </c>
      <c r="F201" t="s">
        <v>489</v>
      </c>
      <c r="G201" t="s">
        <v>823</v>
      </c>
      <c r="H201">
        <v>18</v>
      </c>
      <c r="I201">
        <v>1</v>
      </c>
      <c r="J201">
        <v>24</v>
      </c>
      <c r="K201">
        <v>152001400.80000001</v>
      </c>
      <c r="L201">
        <v>3</v>
      </c>
      <c r="M201">
        <v>9</v>
      </c>
      <c r="N201">
        <v>1</v>
      </c>
      <c r="O201">
        <v>6</v>
      </c>
      <c r="P201">
        <v>5066713.3600000003</v>
      </c>
      <c r="Q201">
        <v>4408040.6232000003</v>
      </c>
      <c r="R201">
        <v>107996995.2684</v>
      </c>
      <c r="S201">
        <v>15</v>
      </c>
      <c r="T201">
        <v>327</v>
      </c>
      <c r="U201">
        <v>215</v>
      </c>
      <c r="V201">
        <v>301</v>
      </c>
      <c r="W201">
        <v>500352</v>
      </c>
      <c r="X201">
        <v>1627431.912</v>
      </c>
      <c r="Y201">
        <v>5</v>
      </c>
      <c r="Z201">
        <v>1995</v>
      </c>
      <c r="AA201" t="s">
        <v>1127</v>
      </c>
      <c r="AB201">
        <v>3</v>
      </c>
      <c r="AC201">
        <v>2736025214.4000001</v>
      </c>
      <c r="AD201">
        <v>1672015408.8000002</v>
      </c>
      <c r="AE201">
        <v>3283230257.2800002</v>
      </c>
      <c r="AF201">
        <v>562405182.96000004</v>
      </c>
      <c r="AG201">
        <v>95608881.103200018</v>
      </c>
      <c r="AH201">
        <v>466796301.85680002</v>
      </c>
      <c r="AI201">
        <v>337443109.77600002</v>
      </c>
      <c r="AK201">
        <v>0.3866349217104188</v>
      </c>
    </row>
    <row r="202" spans="1:37" hidden="1" x14ac:dyDescent="0.35">
      <c r="A202">
        <v>201</v>
      </c>
      <c r="B202" t="s">
        <v>34</v>
      </c>
      <c r="C202">
        <v>15358264</v>
      </c>
      <c r="D202">
        <v>510</v>
      </c>
      <c r="E202" t="s">
        <v>422</v>
      </c>
      <c r="F202" t="s">
        <v>199</v>
      </c>
      <c r="G202" t="s">
        <v>824</v>
      </c>
      <c r="H202">
        <v>20</v>
      </c>
      <c r="I202">
        <v>1</v>
      </c>
      <c r="J202">
        <v>18</v>
      </c>
      <c r="K202">
        <v>13561932.6</v>
      </c>
      <c r="L202">
        <v>1</v>
      </c>
      <c r="M202">
        <v>7</v>
      </c>
      <c r="N202">
        <v>0</v>
      </c>
      <c r="O202">
        <v>1</v>
      </c>
      <c r="P202">
        <v>271238.652</v>
      </c>
      <c r="Q202">
        <v>263101.49244</v>
      </c>
      <c r="R202">
        <v>5788232.8336800002</v>
      </c>
      <c r="S202">
        <v>14</v>
      </c>
      <c r="T202">
        <v>308</v>
      </c>
      <c r="U202">
        <v>207</v>
      </c>
      <c r="V202">
        <v>301</v>
      </c>
      <c r="W202">
        <v>500354</v>
      </c>
      <c r="X202">
        <v>78979304.208000004</v>
      </c>
      <c r="Y202">
        <v>5</v>
      </c>
      <c r="Z202">
        <v>2001</v>
      </c>
      <c r="AA202" t="s">
        <v>1127</v>
      </c>
      <c r="AB202">
        <v>5</v>
      </c>
      <c r="AC202">
        <v>298362517.19999999</v>
      </c>
      <c r="AD202">
        <v>162743191.19999999</v>
      </c>
      <c r="AE202">
        <v>578823283.36800003</v>
      </c>
      <c r="AF202">
        <v>14782506.534</v>
      </c>
      <c r="AG202">
        <v>1330425.58806</v>
      </c>
      <c r="AH202">
        <v>13452080.945939999</v>
      </c>
      <c r="AI202">
        <v>4582577.0255399998</v>
      </c>
      <c r="AK202">
        <v>0.38352203185295708</v>
      </c>
    </row>
    <row r="203" spans="1:37" hidden="1" x14ac:dyDescent="0.35">
      <c r="A203">
        <v>202</v>
      </c>
      <c r="B203" t="s">
        <v>34</v>
      </c>
      <c r="C203">
        <v>79068231</v>
      </c>
      <c r="D203">
        <v>510</v>
      </c>
      <c r="E203" t="s">
        <v>423</v>
      </c>
      <c r="F203" t="s">
        <v>490</v>
      </c>
      <c r="G203" t="s">
        <v>825</v>
      </c>
      <c r="H203">
        <v>64</v>
      </c>
      <c r="I203">
        <v>0</v>
      </c>
      <c r="J203">
        <v>21</v>
      </c>
      <c r="K203">
        <v>116146035.59999999</v>
      </c>
      <c r="L203">
        <v>3</v>
      </c>
      <c r="M203">
        <v>4</v>
      </c>
      <c r="N203">
        <v>0</v>
      </c>
      <c r="O203">
        <v>3</v>
      </c>
      <c r="P203">
        <v>2581023.0133333332</v>
      </c>
      <c r="Q203">
        <v>1806716.1093333333</v>
      </c>
      <c r="R203">
        <v>17163803.038666666</v>
      </c>
      <c r="S203">
        <v>4</v>
      </c>
      <c r="T203">
        <v>315</v>
      </c>
      <c r="U203">
        <v>204</v>
      </c>
      <c r="V203">
        <v>301</v>
      </c>
      <c r="W203">
        <v>500312</v>
      </c>
      <c r="X203">
        <v>48933201.408</v>
      </c>
      <c r="Y203">
        <v>3</v>
      </c>
      <c r="Z203">
        <v>1998</v>
      </c>
      <c r="AA203" t="s">
        <v>1127</v>
      </c>
      <c r="AB203">
        <v>9</v>
      </c>
      <c r="AC203">
        <v>2787504854.3999996</v>
      </c>
      <c r="AD203">
        <v>1742190534</v>
      </c>
      <c r="AE203">
        <v>4041882038.8799992</v>
      </c>
      <c r="AF203">
        <v>285719247.57599998</v>
      </c>
      <c r="AG203">
        <v>54286657.039439999</v>
      </c>
      <c r="AH203">
        <v>231432590.53655997</v>
      </c>
      <c r="AI203">
        <v>94287351.700079992</v>
      </c>
      <c r="AK203">
        <v>9.1130527602746314E-2</v>
      </c>
    </row>
    <row r="204" spans="1:37" hidden="1" x14ac:dyDescent="0.35">
      <c r="A204">
        <v>203</v>
      </c>
      <c r="B204" t="s">
        <v>34</v>
      </c>
      <c r="C204">
        <v>24792984</v>
      </c>
      <c r="D204">
        <v>510</v>
      </c>
      <c r="E204" t="s">
        <v>121</v>
      </c>
      <c r="F204" t="s">
        <v>237</v>
      </c>
      <c r="G204" t="s">
        <v>826</v>
      </c>
      <c r="H204">
        <v>52</v>
      </c>
      <c r="I204">
        <v>0</v>
      </c>
      <c r="J204">
        <v>23</v>
      </c>
      <c r="K204">
        <v>152916254.40000001</v>
      </c>
      <c r="L204">
        <v>1</v>
      </c>
      <c r="M204">
        <v>9</v>
      </c>
      <c r="N204">
        <v>1</v>
      </c>
      <c r="O204">
        <v>7</v>
      </c>
      <c r="P204">
        <v>2591800.9220338985</v>
      </c>
      <c r="Q204">
        <v>1269982.4517966104</v>
      </c>
      <c r="R204">
        <v>30691242.585084748</v>
      </c>
      <c r="S204">
        <v>2</v>
      </c>
      <c r="T204">
        <v>451</v>
      </c>
      <c r="U204">
        <v>215</v>
      </c>
      <c r="V204">
        <v>302</v>
      </c>
      <c r="W204">
        <v>500360</v>
      </c>
      <c r="X204">
        <v>6858145.2659999998</v>
      </c>
      <c r="Y204">
        <v>3</v>
      </c>
      <c r="Z204">
        <v>1996</v>
      </c>
      <c r="AA204" t="s">
        <v>1127</v>
      </c>
      <c r="AB204">
        <v>7</v>
      </c>
      <c r="AC204">
        <v>917497526.4000001</v>
      </c>
      <c r="AD204">
        <v>1987911307.2</v>
      </c>
      <c r="AE204">
        <v>1321196438.0160003</v>
      </c>
      <c r="AF204">
        <v>848685211.91999996</v>
      </c>
      <c r="AG204">
        <v>135789633.90720001</v>
      </c>
      <c r="AH204">
        <v>712895578.01279998</v>
      </c>
      <c r="AI204">
        <v>67894816.953600004</v>
      </c>
      <c r="AK204">
        <v>0.88631364805264923</v>
      </c>
    </row>
    <row r="205" spans="1:37" hidden="1" x14ac:dyDescent="0.35">
      <c r="A205">
        <v>204</v>
      </c>
      <c r="B205" t="s">
        <v>34</v>
      </c>
      <c r="C205">
        <v>31003468</v>
      </c>
      <c r="D205">
        <v>510</v>
      </c>
      <c r="E205" t="s">
        <v>128</v>
      </c>
      <c r="F205" t="s">
        <v>265</v>
      </c>
      <c r="G205" t="s">
        <v>827</v>
      </c>
      <c r="H205">
        <v>57</v>
      </c>
      <c r="I205">
        <v>0</v>
      </c>
      <c r="J205">
        <v>7</v>
      </c>
      <c r="K205">
        <v>18047750.699999999</v>
      </c>
      <c r="L205" t="e">
        <v>#N/A</v>
      </c>
      <c r="M205">
        <v>11</v>
      </c>
      <c r="N205">
        <v>1</v>
      </c>
      <c r="O205">
        <v>4</v>
      </c>
      <c r="P205">
        <v>328140.92181818181</v>
      </c>
      <c r="Q205">
        <v>200165.96230909092</v>
      </c>
      <c r="R205">
        <v>5004149.0577272726</v>
      </c>
      <c r="S205">
        <v>2</v>
      </c>
      <c r="T205">
        <v>493</v>
      </c>
      <c r="U205">
        <v>206</v>
      </c>
      <c r="V205">
        <v>303</v>
      </c>
      <c r="W205">
        <v>500381</v>
      </c>
      <c r="X205">
        <v>0</v>
      </c>
      <c r="Y205">
        <v>2</v>
      </c>
      <c r="Z205">
        <v>2012</v>
      </c>
      <c r="AA205" t="s">
        <v>1131</v>
      </c>
      <c r="AB205">
        <v>4</v>
      </c>
      <c r="AC205">
        <v>270716260.5</v>
      </c>
      <c r="AD205">
        <v>451193767.5</v>
      </c>
      <c r="AE205">
        <v>384417089.90999997</v>
      </c>
      <c r="AF205">
        <v>8482442.8289999999</v>
      </c>
      <c r="AG205">
        <v>2799206.1335700001</v>
      </c>
      <c r="AH205">
        <v>5683236.6954299994</v>
      </c>
      <c r="AI205">
        <v>254473.28486999997</v>
      </c>
      <c r="AK205">
        <v>0.25712174275477617</v>
      </c>
    </row>
    <row r="206" spans="1:37" hidden="1" x14ac:dyDescent="0.35">
      <c r="A206">
        <v>205</v>
      </c>
      <c r="B206" t="s">
        <v>34</v>
      </c>
      <c r="C206">
        <v>51879402</v>
      </c>
      <c r="D206">
        <v>510</v>
      </c>
      <c r="E206" t="s">
        <v>420</v>
      </c>
      <c r="F206" t="s">
        <v>491</v>
      </c>
      <c r="G206" t="s">
        <v>828</v>
      </c>
      <c r="H206">
        <v>53</v>
      </c>
      <c r="I206">
        <v>0</v>
      </c>
      <c r="J206">
        <v>0</v>
      </c>
      <c r="K206">
        <v>0</v>
      </c>
      <c r="L206">
        <v>4</v>
      </c>
      <c r="M206">
        <v>5</v>
      </c>
      <c r="N206">
        <v>1</v>
      </c>
      <c r="O206">
        <v>5</v>
      </c>
      <c r="P206">
        <v>0</v>
      </c>
      <c r="Q206">
        <v>0</v>
      </c>
      <c r="R206">
        <v>0</v>
      </c>
      <c r="S206">
        <v>11</v>
      </c>
      <c r="T206">
        <v>362</v>
      </c>
      <c r="U206">
        <v>210</v>
      </c>
      <c r="V206">
        <v>301</v>
      </c>
      <c r="W206">
        <v>500398</v>
      </c>
      <c r="X206">
        <v>2334746.139</v>
      </c>
      <c r="Y206">
        <v>8</v>
      </c>
      <c r="Z206">
        <v>2019</v>
      </c>
      <c r="AA206" t="s">
        <v>1127</v>
      </c>
      <c r="AB206">
        <v>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K206">
        <v>0.66006247041850252</v>
      </c>
    </row>
    <row r="207" spans="1:37" hidden="1" x14ac:dyDescent="0.35">
      <c r="A207">
        <v>206</v>
      </c>
      <c r="B207" t="s">
        <v>34</v>
      </c>
      <c r="C207">
        <v>16062127</v>
      </c>
      <c r="D207">
        <v>510</v>
      </c>
      <c r="E207" t="s">
        <v>407</v>
      </c>
      <c r="F207" t="s">
        <v>492</v>
      </c>
      <c r="G207" t="s">
        <v>829</v>
      </c>
      <c r="H207">
        <v>61</v>
      </c>
      <c r="I207">
        <v>1</v>
      </c>
      <c r="J207">
        <v>3</v>
      </c>
      <c r="K207">
        <v>21224964.899999999</v>
      </c>
      <c r="L207">
        <v>2</v>
      </c>
      <c r="M207">
        <v>6</v>
      </c>
      <c r="N207">
        <v>1</v>
      </c>
      <c r="O207">
        <v>6</v>
      </c>
      <c r="P207">
        <v>707498.83</v>
      </c>
      <c r="Q207">
        <v>544774.09909999999</v>
      </c>
      <c r="R207">
        <v>10078320.833350001</v>
      </c>
      <c r="S207">
        <v>7</v>
      </c>
      <c r="T207">
        <v>677</v>
      </c>
      <c r="U207">
        <v>200</v>
      </c>
      <c r="V207">
        <v>302</v>
      </c>
      <c r="W207">
        <v>500310</v>
      </c>
      <c r="X207">
        <v>6164445.6500000004</v>
      </c>
      <c r="Y207">
        <v>4</v>
      </c>
      <c r="Z207">
        <v>2016</v>
      </c>
      <c r="AA207" t="s">
        <v>1127</v>
      </c>
      <c r="AB207">
        <v>3</v>
      </c>
      <c r="AC207">
        <v>169799719.19999999</v>
      </c>
      <c r="AD207">
        <v>233474613.89999998</v>
      </c>
      <c r="AE207">
        <v>178289705.16</v>
      </c>
      <c r="AF207">
        <v>114827060.109</v>
      </c>
      <c r="AG207">
        <v>47079094.64469</v>
      </c>
      <c r="AH207">
        <v>67747965.46430999</v>
      </c>
      <c r="AI207">
        <v>94158189.289379999</v>
      </c>
      <c r="AK207">
        <v>0.32065095068529803</v>
      </c>
    </row>
    <row r="208" spans="1:37" x14ac:dyDescent="0.35">
      <c r="A208">
        <v>207</v>
      </c>
      <c r="B208" t="s">
        <v>34</v>
      </c>
      <c r="C208">
        <v>16303353</v>
      </c>
      <c r="D208">
        <v>510</v>
      </c>
      <c r="E208" t="s">
        <v>242</v>
      </c>
      <c r="F208" t="s">
        <v>331</v>
      </c>
      <c r="G208" t="s">
        <v>830</v>
      </c>
      <c r="H208">
        <v>67</v>
      </c>
      <c r="I208">
        <v>0</v>
      </c>
      <c r="J208">
        <v>25</v>
      </c>
      <c r="K208">
        <v>18130722.5</v>
      </c>
      <c r="L208" t="e">
        <v>#N/A</v>
      </c>
      <c r="M208">
        <v>4</v>
      </c>
      <c r="N208">
        <v>0</v>
      </c>
      <c r="O208">
        <v>2</v>
      </c>
      <c r="P208">
        <v>370014.74489795917</v>
      </c>
      <c r="Q208">
        <v>288611.50102040818</v>
      </c>
      <c r="R208">
        <v>1972178.5903061223</v>
      </c>
      <c r="S208">
        <v>7</v>
      </c>
      <c r="T208">
        <v>729</v>
      </c>
      <c r="U208">
        <v>208</v>
      </c>
      <c r="V208">
        <v>303</v>
      </c>
      <c r="W208">
        <v>500394</v>
      </c>
      <c r="X208">
        <v>17173865.120000001</v>
      </c>
      <c r="Y208">
        <v>4</v>
      </c>
      <c r="Z208">
        <v>1994</v>
      </c>
      <c r="AA208" t="s">
        <v>1131</v>
      </c>
      <c r="AB208">
        <v>9</v>
      </c>
      <c r="AC208">
        <v>108784335</v>
      </c>
      <c r="AD208">
        <v>308222282.5</v>
      </c>
      <c r="AE208">
        <v>131629045.34999999</v>
      </c>
      <c r="AF208">
        <v>100081588.19999999</v>
      </c>
      <c r="AG208">
        <v>4003263.5279999995</v>
      </c>
      <c r="AH208">
        <v>96078324.671999991</v>
      </c>
      <c r="AI208">
        <v>66053848.211999997</v>
      </c>
      <c r="AK208">
        <v>4.5370507119589232E-2</v>
      </c>
    </row>
    <row r="209" spans="1:37" hidden="1" x14ac:dyDescent="0.35">
      <c r="A209">
        <v>208</v>
      </c>
      <c r="B209" t="s">
        <v>34</v>
      </c>
      <c r="C209">
        <v>99107034</v>
      </c>
      <c r="D209">
        <v>510</v>
      </c>
      <c r="E209" t="s">
        <v>193</v>
      </c>
      <c r="F209" t="s">
        <v>493</v>
      </c>
      <c r="G209" t="s">
        <v>831</v>
      </c>
      <c r="H209">
        <v>29</v>
      </c>
      <c r="I209">
        <v>0</v>
      </c>
      <c r="J209">
        <v>8</v>
      </c>
      <c r="K209">
        <v>25255684</v>
      </c>
      <c r="L209">
        <v>5</v>
      </c>
      <c r="M209">
        <v>2</v>
      </c>
      <c r="N209">
        <v>1</v>
      </c>
      <c r="O209">
        <v>2</v>
      </c>
      <c r="P209">
        <v>615992.29268292687</v>
      </c>
      <c r="Q209">
        <v>480473.98829268297</v>
      </c>
      <c r="R209">
        <v>480473.98829268309</v>
      </c>
      <c r="S209">
        <v>3</v>
      </c>
      <c r="T209">
        <v>672</v>
      </c>
      <c r="U209">
        <v>206</v>
      </c>
      <c r="V209">
        <v>302</v>
      </c>
      <c r="W209">
        <v>500397</v>
      </c>
      <c r="X209">
        <v>2939316.1880000001</v>
      </c>
      <c r="Y209">
        <v>4</v>
      </c>
      <c r="Z209">
        <v>2011</v>
      </c>
      <c r="AA209" t="s">
        <v>1127</v>
      </c>
      <c r="AB209">
        <v>7</v>
      </c>
      <c r="AC209">
        <v>303068208</v>
      </c>
      <c r="AD209">
        <v>580880732</v>
      </c>
      <c r="AE209">
        <v>578860277.27999997</v>
      </c>
      <c r="AF209">
        <v>71221028.879999995</v>
      </c>
      <c r="AG209">
        <v>11395364.6208</v>
      </c>
      <c r="AH209">
        <v>59825664.259199992</v>
      </c>
      <c r="AI209">
        <v>52703561.371199995</v>
      </c>
      <c r="AK209">
        <v>0.91496698952777156</v>
      </c>
    </row>
    <row r="210" spans="1:37" hidden="1" x14ac:dyDescent="0.35">
      <c r="A210">
        <v>209</v>
      </c>
      <c r="B210" t="s">
        <v>34</v>
      </c>
      <c r="C210">
        <v>22542457</v>
      </c>
      <c r="D210">
        <v>510</v>
      </c>
      <c r="E210" t="s">
        <v>251</v>
      </c>
      <c r="F210" t="s">
        <v>494</v>
      </c>
      <c r="G210" t="s">
        <v>832</v>
      </c>
      <c r="H210">
        <v>54</v>
      </c>
      <c r="I210">
        <v>0</v>
      </c>
      <c r="J210">
        <v>19</v>
      </c>
      <c r="K210">
        <v>6389817.7999999998</v>
      </c>
      <c r="L210">
        <v>2</v>
      </c>
      <c r="M210">
        <v>5</v>
      </c>
      <c r="N210">
        <v>0</v>
      </c>
      <c r="O210">
        <v>2</v>
      </c>
      <c r="P210">
        <v>141995.95111111112</v>
      </c>
      <c r="Q210">
        <v>132056.23453333334</v>
      </c>
      <c r="R210">
        <v>1364581.0901777779</v>
      </c>
      <c r="S210">
        <v>13</v>
      </c>
      <c r="T210">
        <v>634</v>
      </c>
      <c r="U210">
        <v>214</v>
      </c>
      <c r="V210">
        <v>302</v>
      </c>
      <c r="W210">
        <v>500306</v>
      </c>
      <c r="X210">
        <v>7996665.5999999996</v>
      </c>
      <c r="Y210">
        <v>8</v>
      </c>
      <c r="Z210">
        <v>2000</v>
      </c>
      <c r="AA210" t="s">
        <v>1127</v>
      </c>
      <c r="AB210">
        <v>7</v>
      </c>
      <c r="AC210">
        <v>146965809.40000001</v>
      </c>
      <c r="AD210">
        <v>95847267</v>
      </c>
      <c r="AE210">
        <v>267477773.10800001</v>
      </c>
      <c r="AF210">
        <v>12204551.998</v>
      </c>
      <c r="AG210">
        <v>3417274.5594400004</v>
      </c>
      <c r="AH210">
        <v>8787277.4385599997</v>
      </c>
      <c r="AI210">
        <v>10862051.27822</v>
      </c>
      <c r="AK210">
        <v>0.10680488776422914</v>
      </c>
    </row>
    <row r="211" spans="1:37" hidden="1" x14ac:dyDescent="0.35">
      <c r="A211">
        <v>210</v>
      </c>
      <c r="B211" t="s">
        <v>34</v>
      </c>
      <c r="C211">
        <v>84646994</v>
      </c>
      <c r="D211">
        <v>510</v>
      </c>
      <c r="E211" t="s">
        <v>258</v>
      </c>
      <c r="F211" t="s">
        <v>495</v>
      </c>
      <c r="G211" t="s">
        <v>833</v>
      </c>
      <c r="H211">
        <v>34</v>
      </c>
      <c r="I211">
        <v>0</v>
      </c>
      <c r="J211">
        <v>7</v>
      </c>
      <c r="K211">
        <v>26655552</v>
      </c>
      <c r="L211">
        <v>3</v>
      </c>
      <c r="M211">
        <v>3</v>
      </c>
      <c r="N211">
        <v>1</v>
      </c>
      <c r="O211">
        <v>1</v>
      </c>
      <c r="P211">
        <v>683475.69230769225</v>
      </c>
      <c r="Q211">
        <v>492102.4984615384</v>
      </c>
      <c r="R211">
        <v>8365742.4738461534</v>
      </c>
      <c r="S211">
        <v>15</v>
      </c>
      <c r="T211">
        <v>389</v>
      </c>
      <c r="U211">
        <v>210</v>
      </c>
      <c r="V211">
        <v>302</v>
      </c>
      <c r="W211">
        <v>500306</v>
      </c>
      <c r="X211">
        <v>14358956.472000001</v>
      </c>
      <c r="Y211">
        <v>5</v>
      </c>
      <c r="Z211">
        <v>2012</v>
      </c>
      <c r="AA211" t="s">
        <v>1131</v>
      </c>
      <c r="AB211">
        <v>8</v>
      </c>
      <c r="AC211">
        <v>453144384</v>
      </c>
      <c r="AD211">
        <v>346522176</v>
      </c>
      <c r="AE211">
        <v>566430480</v>
      </c>
      <c r="AF211">
        <v>533111.04000000004</v>
      </c>
      <c r="AG211">
        <v>111953.3184</v>
      </c>
      <c r="AH211">
        <v>421157.72160000005</v>
      </c>
      <c r="AI211">
        <v>362515.50720000005</v>
      </c>
      <c r="AK211">
        <v>0.17134218542472446</v>
      </c>
    </row>
    <row r="212" spans="1:37" hidden="1" x14ac:dyDescent="0.35">
      <c r="A212">
        <v>211</v>
      </c>
      <c r="B212" t="s">
        <v>34</v>
      </c>
      <c r="C212">
        <v>94284238</v>
      </c>
      <c r="D212">
        <v>510</v>
      </c>
      <c r="E212" t="s">
        <v>112</v>
      </c>
      <c r="F212" t="s">
        <v>360</v>
      </c>
      <c r="G212" t="s">
        <v>834</v>
      </c>
      <c r="H212">
        <v>41</v>
      </c>
      <c r="I212">
        <v>0</v>
      </c>
      <c r="J212">
        <v>21</v>
      </c>
      <c r="K212">
        <v>68375983.200000003</v>
      </c>
      <c r="L212">
        <v>8</v>
      </c>
      <c r="M212">
        <v>8</v>
      </c>
      <c r="N212">
        <v>0</v>
      </c>
      <c r="O212">
        <v>2</v>
      </c>
      <c r="P212">
        <v>1899332.8666666667</v>
      </c>
      <c r="Q212">
        <v>1728392.9086666668</v>
      </c>
      <c r="R212">
        <v>36008185.597222224</v>
      </c>
      <c r="S212">
        <v>6</v>
      </c>
      <c r="T212">
        <v>434</v>
      </c>
      <c r="U212">
        <v>215</v>
      </c>
      <c r="V212">
        <v>302</v>
      </c>
      <c r="W212">
        <v>500320</v>
      </c>
      <c r="X212">
        <v>6347411.642</v>
      </c>
      <c r="Y212">
        <v>5</v>
      </c>
      <c r="Z212">
        <v>1998</v>
      </c>
      <c r="AA212" t="s">
        <v>1127</v>
      </c>
      <c r="AB212">
        <v>3</v>
      </c>
      <c r="AC212">
        <v>888887781.60000002</v>
      </c>
      <c r="AD212">
        <v>820511798.4000001</v>
      </c>
      <c r="AE212">
        <v>888887781.60000002</v>
      </c>
      <c r="AF212">
        <v>36239271.096000001</v>
      </c>
      <c r="AG212">
        <v>13408530.30552</v>
      </c>
      <c r="AH212">
        <v>22830740.790480003</v>
      </c>
      <c r="AI212">
        <v>13770923.016480001</v>
      </c>
      <c r="AK212">
        <v>0.15399056185115256</v>
      </c>
    </row>
    <row r="213" spans="1:37" hidden="1" x14ac:dyDescent="0.35">
      <c r="A213">
        <v>212</v>
      </c>
      <c r="B213" t="s">
        <v>34</v>
      </c>
      <c r="C213">
        <v>87347871</v>
      </c>
      <c r="D213">
        <v>510</v>
      </c>
      <c r="E213" t="s">
        <v>125</v>
      </c>
      <c r="F213" t="s">
        <v>378</v>
      </c>
      <c r="G213" t="s">
        <v>835</v>
      </c>
      <c r="H213">
        <v>54</v>
      </c>
      <c r="I213">
        <v>1</v>
      </c>
      <c r="J213">
        <v>22</v>
      </c>
      <c r="K213">
        <v>48826243.399999999</v>
      </c>
      <c r="L213">
        <v>2</v>
      </c>
      <c r="M213">
        <v>4</v>
      </c>
      <c r="N213">
        <v>0</v>
      </c>
      <c r="O213">
        <v>2</v>
      </c>
      <c r="P213">
        <v>1162529.6047619048</v>
      </c>
      <c r="Q213">
        <v>813770.72333333339</v>
      </c>
      <c r="R213">
        <v>4475738.9783333335</v>
      </c>
      <c r="S213">
        <v>7</v>
      </c>
      <c r="T213">
        <v>606</v>
      </c>
      <c r="U213">
        <v>210</v>
      </c>
      <c r="V213">
        <v>303</v>
      </c>
      <c r="W213">
        <v>500309</v>
      </c>
      <c r="X213">
        <v>11913207.299999999</v>
      </c>
      <c r="Y213">
        <v>8</v>
      </c>
      <c r="Z213">
        <v>1997</v>
      </c>
      <c r="AA213" t="s">
        <v>1130</v>
      </c>
      <c r="AB213">
        <v>8</v>
      </c>
      <c r="AC213">
        <v>976524868</v>
      </c>
      <c r="AD213">
        <v>439436190.59999996</v>
      </c>
      <c r="AE213">
        <v>1591735534.8400002</v>
      </c>
      <c r="AF213">
        <v>488262.43400000001</v>
      </c>
      <c r="AG213">
        <v>214835.47096000001</v>
      </c>
      <c r="AH213">
        <v>273426.96304</v>
      </c>
      <c r="AI213">
        <v>375962.07418</v>
      </c>
      <c r="AK213">
        <v>0.57023112243454088</v>
      </c>
    </row>
    <row r="214" spans="1:37" hidden="1" x14ac:dyDescent="0.35">
      <c r="A214">
        <v>213</v>
      </c>
      <c r="B214" t="s">
        <v>34</v>
      </c>
      <c r="C214">
        <v>14146373</v>
      </c>
      <c r="D214">
        <v>510</v>
      </c>
      <c r="E214" t="s">
        <v>335</v>
      </c>
      <c r="F214" t="s">
        <v>145</v>
      </c>
      <c r="G214" t="s">
        <v>836</v>
      </c>
      <c r="H214">
        <v>43</v>
      </c>
      <c r="I214">
        <v>1</v>
      </c>
      <c r="J214">
        <v>10</v>
      </c>
      <c r="K214">
        <v>79421382</v>
      </c>
      <c r="L214">
        <v>3</v>
      </c>
      <c r="M214">
        <v>9</v>
      </c>
      <c r="N214">
        <v>0</v>
      </c>
      <c r="O214">
        <v>3</v>
      </c>
      <c r="P214">
        <v>2406708.5454545454</v>
      </c>
      <c r="Q214">
        <v>1516226.3836363638</v>
      </c>
      <c r="R214">
        <v>49277357.468181819</v>
      </c>
      <c r="S214">
        <v>3</v>
      </c>
      <c r="T214">
        <v>547</v>
      </c>
      <c r="U214">
        <v>211</v>
      </c>
      <c r="V214">
        <v>300</v>
      </c>
      <c r="W214">
        <v>500340</v>
      </c>
      <c r="X214">
        <v>53747202.431999996</v>
      </c>
      <c r="Y214">
        <v>4</v>
      </c>
      <c r="Z214">
        <v>2009</v>
      </c>
      <c r="AA214" t="s">
        <v>1127</v>
      </c>
      <c r="AB214">
        <v>8</v>
      </c>
      <c r="AC214">
        <v>714792438</v>
      </c>
      <c r="AD214">
        <v>1667849022</v>
      </c>
      <c r="AE214">
        <v>807715454.94000006</v>
      </c>
      <c r="AF214">
        <v>320862383.28000003</v>
      </c>
      <c r="AG214">
        <v>32086238.328000005</v>
      </c>
      <c r="AH214">
        <v>288776144.95200002</v>
      </c>
      <c r="AI214">
        <v>218186420.63040003</v>
      </c>
      <c r="AK214">
        <v>0.39925253988017628</v>
      </c>
    </row>
    <row r="215" spans="1:37" hidden="1" x14ac:dyDescent="0.35">
      <c r="A215">
        <v>214</v>
      </c>
      <c r="B215" t="s">
        <v>34</v>
      </c>
      <c r="C215">
        <v>82611166</v>
      </c>
      <c r="D215">
        <v>510</v>
      </c>
      <c r="E215" t="s">
        <v>178</v>
      </c>
      <c r="F215" t="s">
        <v>496</v>
      </c>
      <c r="G215" t="s">
        <v>837</v>
      </c>
      <c r="H215">
        <v>59</v>
      </c>
      <c r="I215">
        <v>0</v>
      </c>
      <c r="J215">
        <v>22</v>
      </c>
      <c r="K215">
        <v>83980003.799999997</v>
      </c>
      <c r="L215">
        <v>2</v>
      </c>
      <c r="M215">
        <v>5</v>
      </c>
      <c r="N215">
        <v>0</v>
      </c>
      <c r="O215">
        <v>1</v>
      </c>
      <c r="P215">
        <v>1679600.0759999999</v>
      </c>
      <c r="Q215">
        <v>1175720.0532</v>
      </c>
      <c r="R215">
        <v>3331206.8174000001</v>
      </c>
      <c r="S215">
        <v>4</v>
      </c>
      <c r="T215">
        <v>725</v>
      </c>
      <c r="U215">
        <v>205</v>
      </c>
      <c r="V215">
        <v>303</v>
      </c>
      <c r="W215">
        <v>500315</v>
      </c>
      <c r="X215">
        <v>21277226.724000003</v>
      </c>
      <c r="Y215">
        <v>1</v>
      </c>
      <c r="Z215">
        <v>1997</v>
      </c>
      <c r="AA215" t="s">
        <v>1127</v>
      </c>
      <c r="AB215">
        <v>7</v>
      </c>
      <c r="AC215">
        <v>1931540087.3999999</v>
      </c>
      <c r="AD215">
        <v>1091740049.3999999</v>
      </c>
      <c r="AE215">
        <v>2955256333.7220001</v>
      </c>
      <c r="AF215">
        <v>160401807.25799999</v>
      </c>
      <c r="AG215">
        <v>25664289.161279999</v>
      </c>
      <c r="AH215">
        <v>134737518.09671998</v>
      </c>
      <c r="AI215">
        <v>83408939.774159998</v>
      </c>
      <c r="AK215">
        <v>0.88183846319488068</v>
      </c>
    </row>
    <row r="216" spans="1:37" hidden="1" x14ac:dyDescent="0.35">
      <c r="A216">
        <v>215</v>
      </c>
      <c r="B216" t="s">
        <v>34</v>
      </c>
      <c r="C216">
        <v>16370317</v>
      </c>
      <c r="D216">
        <v>510</v>
      </c>
      <c r="E216" t="s">
        <v>186</v>
      </c>
      <c r="F216" t="s">
        <v>417</v>
      </c>
      <c r="G216" t="s">
        <v>838</v>
      </c>
      <c r="H216">
        <v>92</v>
      </c>
      <c r="I216">
        <v>1</v>
      </c>
      <c r="J216">
        <v>26</v>
      </c>
      <c r="K216">
        <v>62580078.600000001</v>
      </c>
      <c r="L216">
        <v>5</v>
      </c>
      <c r="M216">
        <v>10</v>
      </c>
      <c r="N216">
        <v>0</v>
      </c>
      <c r="O216">
        <v>2</v>
      </c>
      <c r="P216">
        <v>1604617.4000000001</v>
      </c>
      <c r="Q216">
        <v>513477.56800000003</v>
      </c>
      <c r="R216">
        <v>5049196.0853333334</v>
      </c>
      <c r="S216">
        <v>6</v>
      </c>
      <c r="T216">
        <v>685</v>
      </c>
      <c r="U216">
        <v>206</v>
      </c>
      <c r="V216">
        <v>302</v>
      </c>
      <c r="W216">
        <v>500379</v>
      </c>
      <c r="X216">
        <v>0</v>
      </c>
      <c r="Y216">
        <v>1</v>
      </c>
      <c r="Z216">
        <v>1993</v>
      </c>
      <c r="AA216" t="s">
        <v>1127</v>
      </c>
      <c r="AB216">
        <v>10</v>
      </c>
      <c r="AC216">
        <v>438060550.19999999</v>
      </c>
      <c r="AD216">
        <v>876121100.39999998</v>
      </c>
      <c r="AE216">
        <v>797270201.36400008</v>
      </c>
      <c r="AF216">
        <v>190243438.94400001</v>
      </c>
      <c r="AG216">
        <v>1902434.3894400001</v>
      </c>
      <c r="AH216">
        <v>188341004.55456001</v>
      </c>
      <c r="AI216">
        <v>131267972.87135999</v>
      </c>
      <c r="AK216">
        <v>0.79323777888775482</v>
      </c>
    </row>
    <row r="217" spans="1:37" hidden="1" x14ac:dyDescent="0.35">
      <c r="A217">
        <v>216</v>
      </c>
      <c r="B217" t="s">
        <v>34</v>
      </c>
      <c r="C217">
        <v>13926193</v>
      </c>
      <c r="D217">
        <v>510</v>
      </c>
      <c r="E217" t="s">
        <v>210</v>
      </c>
      <c r="F217" t="s">
        <v>497</v>
      </c>
      <c r="G217" t="s">
        <v>839</v>
      </c>
      <c r="H217">
        <v>74</v>
      </c>
      <c r="I217">
        <v>1</v>
      </c>
      <c r="J217">
        <v>0</v>
      </c>
      <c r="K217">
        <v>0</v>
      </c>
      <c r="L217">
        <v>3</v>
      </c>
      <c r="M217">
        <v>4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6</v>
      </c>
      <c r="T217">
        <v>431</v>
      </c>
      <c r="U217">
        <v>207</v>
      </c>
      <c r="V217">
        <v>302</v>
      </c>
      <c r="W217">
        <v>500339</v>
      </c>
      <c r="X217">
        <v>429852.00799999997</v>
      </c>
      <c r="Y217">
        <v>8</v>
      </c>
      <c r="Z217">
        <v>2019</v>
      </c>
      <c r="AA217" t="s">
        <v>1127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K217">
        <v>0.59808687892578849</v>
      </c>
    </row>
    <row r="218" spans="1:37" hidden="1" x14ac:dyDescent="0.35">
      <c r="A218">
        <v>217</v>
      </c>
      <c r="B218" t="s">
        <v>34</v>
      </c>
      <c r="C218">
        <v>36968166</v>
      </c>
      <c r="D218">
        <v>510</v>
      </c>
      <c r="E218" t="s">
        <v>378</v>
      </c>
      <c r="F218" t="s">
        <v>498</v>
      </c>
      <c r="G218" t="s">
        <v>840</v>
      </c>
      <c r="H218">
        <v>53</v>
      </c>
      <c r="I218">
        <v>0</v>
      </c>
      <c r="J218">
        <v>4</v>
      </c>
      <c r="K218">
        <v>21492600.399999999</v>
      </c>
      <c r="L218">
        <v>7</v>
      </c>
      <c r="M218">
        <v>12</v>
      </c>
      <c r="N218">
        <v>1</v>
      </c>
      <c r="O218">
        <v>6</v>
      </c>
      <c r="P218">
        <v>390774.55272727268</v>
      </c>
      <c r="Q218">
        <v>390774.55272727268</v>
      </c>
      <c r="R218">
        <v>9704234.7260606047</v>
      </c>
      <c r="S218">
        <v>10</v>
      </c>
      <c r="T218">
        <v>494</v>
      </c>
      <c r="U218">
        <v>210</v>
      </c>
      <c r="V218">
        <v>301</v>
      </c>
      <c r="W218">
        <v>500390</v>
      </c>
      <c r="X218">
        <v>12786843.779999999</v>
      </c>
      <c r="Y218">
        <v>7</v>
      </c>
      <c r="Z218">
        <v>2015</v>
      </c>
      <c r="AA218" t="s">
        <v>1127</v>
      </c>
      <c r="AB218">
        <v>3</v>
      </c>
      <c r="AC218">
        <v>128955602.39999999</v>
      </c>
      <c r="AD218">
        <v>451344608.39999998</v>
      </c>
      <c r="AE218">
        <v>228251416.24799997</v>
      </c>
      <c r="AF218">
        <v>644778.01199999999</v>
      </c>
      <c r="AG218">
        <v>277254.54515999998</v>
      </c>
      <c r="AH218">
        <v>367523.46684000001</v>
      </c>
      <c r="AI218">
        <v>490031.28911999997</v>
      </c>
      <c r="AK218">
        <v>0.43346731264546368</v>
      </c>
    </row>
    <row r="219" spans="1:37" hidden="1" x14ac:dyDescent="0.35">
      <c r="A219">
        <v>218</v>
      </c>
      <c r="B219" t="s">
        <v>34</v>
      </c>
      <c r="C219">
        <v>64579091</v>
      </c>
      <c r="D219">
        <v>510</v>
      </c>
      <c r="E219" t="s">
        <v>424</v>
      </c>
      <c r="F219" t="s">
        <v>499</v>
      </c>
      <c r="G219" t="s">
        <v>841</v>
      </c>
      <c r="H219">
        <v>51</v>
      </c>
      <c r="I219">
        <v>0</v>
      </c>
      <c r="J219">
        <v>4</v>
      </c>
      <c r="K219">
        <v>28415208.399999999</v>
      </c>
      <c r="L219">
        <v>5</v>
      </c>
      <c r="M219">
        <v>10</v>
      </c>
      <c r="N219">
        <v>1</v>
      </c>
      <c r="O219">
        <v>5</v>
      </c>
      <c r="P219">
        <v>568304.16799999995</v>
      </c>
      <c r="Q219">
        <v>193223.41711999997</v>
      </c>
      <c r="R219">
        <v>3123778.5767733329</v>
      </c>
      <c r="S219">
        <v>12</v>
      </c>
      <c r="T219">
        <v>716</v>
      </c>
      <c r="U219">
        <v>204</v>
      </c>
      <c r="V219">
        <v>303</v>
      </c>
      <c r="W219">
        <v>500328</v>
      </c>
      <c r="X219">
        <v>707294.98800000001</v>
      </c>
      <c r="Y219">
        <v>6</v>
      </c>
      <c r="Z219">
        <v>2015</v>
      </c>
      <c r="AA219" t="s">
        <v>1128</v>
      </c>
      <c r="AB219">
        <v>5</v>
      </c>
      <c r="AC219">
        <v>454643334.39999998</v>
      </c>
      <c r="AD219">
        <v>539888959.60000002</v>
      </c>
      <c r="AE219">
        <v>618314934.78399992</v>
      </c>
      <c r="AF219">
        <v>13355147.947999999</v>
      </c>
      <c r="AG219">
        <v>6677573.9739999995</v>
      </c>
      <c r="AH219">
        <v>6677573.9739999995</v>
      </c>
      <c r="AI219">
        <v>5475610.6586799994</v>
      </c>
      <c r="AK219">
        <v>0.58955479358139151</v>
      </c>
    </row>
    <row r="220" spans="1:37" hidden="1" x14ac:dyDescent="0.35">
      <c r="A220">
        <v>219</v>
      </c>
      <c r="B220" t="s">
        <v>34</v>
      </c>
      <c r="C220">
        <v>99784195</v>
      </c>
      <c r="D220">
        <v>510</v>
      </c>
      <c r="E220" t="s">
        <v>172</v>
      </c>
      <c r="F220" t="s">
        <v>500</v>
      </c>
      <c r="G220" t="s">
        <v>842</v>
      </c>
      <c r="H220">
        <v>80</v>
      </c>
      <c r="I220">
        <v>0</v>
      </c>
      <c r="J220">
        <v>23</v>
      </c>
      <c r="K220">
        <v>17682374.699999999</v>
      </c>
      <c r="L220">
        <v>5</v>
      </c>
      <c r="M220">
        <v>10</v>
      </c>
      <c r="N220">
        <v>1</v>
      </c>
      <c r="O220">
        <v>6</v>
      </c>
      <c r="P220">
        <v>442059.36749999999</v>
      </c>
      <c r="Q220">
        <v>331544.52562500001</v>
      </c>
      <c r="R220">
        <v>10775197.082812499</v>
      </c>
      <c r="S220">
        <v>0</v>
      </c>
      <c r="T220">
        <v>622</v>
      </c>
      <c r="U220">
        <v>210</v>
      </c>
      <c r="V220">
        <v>302</v>
      </c>
      <c r="W220">
        <v>500315</v>
      </c>
      <c r="X220">
        <v>22565216.82</v>
      </c>
      <c r="Y220">
        <v>5</v>
      </c>
      <c r="Z220">
        <v>1996</v>
      </c>
      <c r="AA220" t="s">
        <v>1127</v>
      </c>
      <c r="AB220">
        <v>8</v>
      </c>
      <c r="AC220">
        <v>371329868.69999999</v>
      </c>
      <c r="AD220">
        <v>159141372.29999998</v>
      </c>
      <c r="AE220">
        <v>731519841.33899999</v>
      </c>
      <c r="AF220">
        <v>36956163.122999996</v>
      </c>
      <c r="AG220">
        <v>7760794.2558299992</v>
      </c>
      <c r="AH220">
        <v>29195368.867169999</v>
      </c>
      <c r="AI220">
        <v>22912821.136259999</v>
      </c>
      <c r="AK220">
        <v>0.4427823497594825</v>
      </c>
    </row>
    <row r="221" spans="1:37" hidden="1" x14ac:dyDescent="0.35">
      <c r="A221">
        <v>220</v>
      </c>
      <c r="B221" t="s">
        <v>34</v>
      </c>
      <c r="C221">
        <v>26142550</v>
      </c>
      <c r="D221">
        <v>510</v>
      </c>
      <c r="E221" t="s">
        <v>73</v>
      </c>
      <c r="F221" t="s">
        <v>57</v>
      </c>
      <c r="G221" t="s">
        <v>843</v>
      </c>
      <c r="H221">
        <v>35</v>
      </c>
      <c r="I221">
        <v>1</v>
      </c>
      <c r="J221">
        <v>10</v>
      </c>
      <c r="K221">
        <v>24263674</v>
      </c>
      <c r="L221">
        <v>3</v>
      </c>
      <c r="M221">
        <v>4</v>
      </c>
      <c r="N221">
        <v>1</v>
      </c>
      <c r="O221">
        <v>8</v>
      </c>
      <c r="P221">
        <v>441157.70909090911</v>
      </c>
      <c r="Q221">
        <v>282340.9338181818</v>
      </c>
      <c r="R221">
        <v>7293807.4569696961</v>
      </c>
      <c r="S221">
        <v>7</v>
      </c>
      <c r="T221">
        <v>738</v>
      </c>
      <c r="U221">
        <v>212</v>
      </c>
      <c r="V221">
        <v>303</v>
      </c>
      <c r="W221">
        <v>500321</v>
      </c>
      <c r="X221">
        <v>5129153.7</v>
      </c>
      <c r="Y221">
        <v>6</v>
      </c>
      <c r="Z221">
        <v>2009</v>
      </c>
      <c r="AA221" t="s">
        <v>1129</v>
      </c>
      <c r="AB221">
        <v>2</v>
      </c>
      <c r="AC221">
        <v>582328176</v>
      </c>
      <c r="AD221">
        <v>485273480</v>
      </c>
      <c r="AE221">
        <v>1153009788.48</v>
      </c>
      <c r="AF221">
        <v>117678818.89999999</v>
      </c>
      <c r="AG221">
        <v>21182187.401999999</v>
      </c>
      <c r="AH221">
        <v>96496631.497999996</v>
      </c>
      <c r="AI221">
        <v>8237517.3229999999</v>
      </c>
      <c r="AK221">
        <v>0.74798219927155385</v>
      </c>
    </row>
    <row r="222" spans="1:37" hidden="1" x14ac:dyDescent="0.35">
      <c r="A222">
        <v>221</v>
      </c>
      <c r="B222" t="s">
        <v>34</v>
      </c>
      <c r="C222">
        <v>84801731</v>
      </c>
      <c r="D222">
        <v>510</v>
      </c>
      <c r="E222" t="s">
        <v>236</v>
      </c>
      <c r="F222" t="s">
        <v>501</v>
      </c>
      <c r="G222" t="s">
        <v>844</v>
      </c>
      <c r="H222">
        <v>31</v>
      </c>
      <c r="I222">
        <v>1</v>
      </c>
      <c r="J222">
        <v>15</v>
      </c>
      <c r="K222">
        <v>51291537</v>
      </c>
      <c r="L222">
        <v>2</v>
      </c>
      <c r="M222">
        <v>4</v>
      </c>
      <c r="N222">
        <v>1</v>
      </c>
      <c r="O222">
        <v>3</v>
      </c>
      <c r="P222">
        <v>1654565.7096774194</v>
      </c>
      <c r="Q222">
        <v>1621474.395483871</v>
      </c>
      <c r="R222">
        <v>11620566.500967743</v>
      </c>
      <c r="S222">
        <v>11</v>
      </c>
      <c r="T222">
        <v>673</v>
      </c>
      <c r="U222">
        <v>206</v>
      </c>
      <c r="V222">
        <v>302</v>
      </c>
      <c r="W222">
        <v>500300</v>
      </c>
      <c r="X222">
        <v>125363.45500000002</v>
      </c>
      <c r="Y222">
        <v>7</v>
      </c>
      <c r="Z222">
        <v>2004</v>
      </c>
      <c r="AA222" t="s">
        <v>1129</v>
      </c>
      <c r="AB222">
        <v>2</v>
      </c>
      <c r="AC222">
        <v>718081518</v>
      </c>
      <c r="AD222">
        <v>1230996888</v>
      </c>
      <c r="AE222">
        <v>1436163036</v>
      </c>
      <c r="AF222">
        <v>36929906.640000001</v>
      </c>
      <c r="AG222">
        <v>16987757.054400001</v>
      </c>
      <c r="AH222">
        <v>19942149.5856</v>
      </c>
      <c r="AI222">
        <v>35822009.440799996</v>
      </c>
      <c r="AK222">
        <v>0.15923865597981646</v>
      </c>
    </row>
    <row r="223" spans="1:37" hidden="1" x14ac:dyDescent="0.35">
      <c r="A223">
        <v>222</v>
      </c>
      <c r="B223" t="s">
        <v>34</v>
      </c>
      <c r="C223">
        <v>15479410</v>
      </c>
      <c r="D223">
        <v>510</v>
      </c>
      <c r="E223" t="s">
        <v>266</v>
      </c>
      <c r="F223" t="s">
        <v>231</v>
      </c>
      <c r="G223" t="s">
        <v>845</v>
      </c>
      <c r="H223">
        <v>77</v>
      </c>
      <c r="I223">
        <v>1</v>
      </c>
      <c r="J223">
        <v>1</v>
      </c>
      <c r="K223">
        <v>1790906.5</v>
      </c>
      <c r="L223">
        <v>2</v>
      </c>
      <c r="M223">
        <v>4</v>
      </c>
      <c r="N223">
        <v>1</v>
      </c>
      <c r="O223">
        <v>6</v>
      </c>
      <c r="P223">
        <v>55965.828125</v>
      </c>
      <c r="Q223">
        <v>21267.014687499999</v>
      </c>
      <c r="R223">
        <v>223303.65421874996</v>
      </c>
      <c r="S223">
        <v>4</v>
      </c>
      <c r="T223">
        <v>594</v>
      </c>
      <c r="U223">
        <v>200</v>
      </c>
      <c r="V223">
        <v>302</v>
      </c>
      <c r="W223">
        <v>500347</v>
      </c>
      <c r="X223">
        <v>27280264.463999998</v>
      </c>
      <c r="Y223">
        <v>8</v>
      </c>
      <c r="Z223">
        <v>2018</v>
      </c>
      <c r="AA223" t="s">
        <v>1130</v>
      </c>
      <c r="AB223">
        <v>8</v>
      </c>
      <c r="AC223">
        <v>12536345.5</v>
      </c>
      <c r="AD223">
        <v>41190849.5</v>
      </c>
      <c r="AE223">
        <v>24195146.814999998</v>
      </c>
      <c r="AF223">
        <v>6680081.2450000001</v>
      </c>
      <c r="AG223">
        <v>2271227.6233000001</v>
      </c>
      <c r="AH223">
        <v>4408853.6217</v>
      </c>
      <c r="AI223">
        <v>4408853.6217</v>
      </c>
      <c r="AK223">
        <v>0.49162203010514027</v>
      </c>
    </row>
    <row r="224" spans="1:37" hidden="1" x14ac:dyDescent="0.35">
      <c r="A224">
        <v>223</v>
      </c>
      <c r="B224" t="s">
        <v>34</v>
      </c>
      <c r="C224">
        <v>86728788</v>
      </c>
      <c r="D224">
        <v>510</v>
      </c>
      <c r="E224" t="s">
        <v>275</v>
      </c>
      <c r="F224" t="s">
        <v>80</v>
      </c>
      <c r="G224" t="s">
        <v>846</v>
      </c>
      <c r="H224">
        <v>50</v>
      </c>
      <c r="I224">
        <v>0</v>
      </c>
      <c r="J224">
        <v>8</v>
      </c>
      <c r="K224">
        <v>33268615.199999999</v>
      </c>
      <c r="L224">
        <v>2</v>
      </c>
      <c r="M224">
        <v>7</v>
      </c>
      <c r="N224">
        <v>1</v>
      </c>
      <c r="O224">
        <v>7</v>
      </c>
      <c r="P224">
        <v>723230.76521739131</v>
      </c>
      <c r="Q224">
        <v>687069.22695652174</v>
      </c>
      <c r="R224">
        <v>21642680.649130434</v>
      </c>
      <c r="S224">
        <v>9</v>
      </c>
      <c r="T224">
        <v>450</v>
      </c>
      <c r="U224">
        <v>200</v>
      </c>
      <c r="V224">
        <v>301</v>
      </c>
      <c r="W224">
        <v>500320</v>
      </c>
      <c r="X224">
        <v>727042.77400000009</v>
      </c>
      <c r="Y224">
        <v>5</v>
      </c>
      <c r="Z224">
        <v>2011</v>
      </c>
      <c r="AA224" t="s">
        <v>1127</v>
      </c>
      <c r="AB224">
        <v>4</v>
      </c>
      <c r="AC224">
        <v>365954767.19999999</v>
      </c>
      <c r="AD224">
        <v>598835073.60000002</v>
      </c>
      <c r="AE224">
        <v>633101747.25600004</v>
      </c>
      <c r="AF224">
        <v>134737891.56</v>
      </c>
      <c r="AG224">
        <v>14821168.071599999</v>
      </c>
      <c r="AH224">
        <v>119916723.4884</v>
      </c>
      <c r="AI224">
        <v>59284672.286399998</v>
      </c>
      <c r="AK224">
        <v>0.80276788387354336</v>
      </c>
    </row>
    <row r="225" spans="1:37" hidden="1" x14ac:dyDescent="0.35">
      <c r="A225">
        <v>224</v>
      </c>
      <c r="B225" t="s">
        <v>34</v>
      </c>
      <c r="C225">
        <v>13199725</v>
      </c>
      <c r="D225">
        <v>510</v>
      </c>
      <c r="E225" t="s">
        <v>95</v>
      </c>
      <c r="F225" t="s">
        <v>235</v>
      </c>
      <c r="G225" t="s">
        <v>847</v>
      </c>
      <c r="H225">
        <v>89</v>
      </c>
      <c r="I225">
        <v>0</v>
      </c>
      <c r="J225">
        <v>2</v>
      </c>
      <c r="K225">
        <v>4276722.2</v>
      </c>
      <c r="L225">
        <v>2</v>
      </c>
      <c r="M225">
        <v>8</v>
      </c>
      <c r="N225">
        <v>1</v>
      </c>
      <c r="O225">
        <v>2</v>
      </c>
      <c r="P225">
        <v>142557.40666666668</v>
      </c>
      <c r="Q225">
        <v>128301.66600000001</v>
      </c>
      <c r="R225">
        <v>1796223.324</v>
      </c>
      <c r="S225">
        <v>10</v>
      </c>
      <c r="T225">
        <v>641</v>
      </c>
      <c r="U225">
        <v>214</v>
      </c>
      <c r="V225">
        <v>302</v>
      </c>
      <c r="W225">
        <v>500342</v>
      </c>
      <c r="X225">
        <v>326941.44</v>
      </c>
      <c r="Y225">
        <v>3</v>
      </c>
      <c r="Z225">
        <v>2017</v>
      </c>
      <c r="AA225" t="s">
        <v>1131</v>
      </c>
      <c r="AB225">
        <v>10</v>
      </c>
      <c r="AC225">
        <v>34213777.600000001</v>
      </c>
      <c r="AD225">
        <v>55597388.600000001</v>
      </c>
      <c r="AE225">
        <v>46530737.535999998</v>
      </c>
      <c r="AF225">
        <v>25189893.758000001</v>
      </c>
      <c r="AG225">
        <v>2015191.5006400002</v>
      </c>
      <c r="AH225">
        <v>23174702.25736</v>
      </c>
      <c r="AI225">
        <v>17632925.630599998</v>
      </c>
      <c r="AK225">
        <v>0.61372265121156577</v>
      </c>
    </row>
    <row r="226" spans="1:37" hidden="1" x14ac:dyDescent="0.35">
      <c r="A226">
        <v>225</v>
      </c>
      <c r="B226" t="s">
        <v>34</v>
      </c>
      <c r="C226">
        <v>56039336</v>
      </c>
      <c r="D226">
        <v>510</v>
      </c>
      <c r="E226" t="s">
        <v>97</v>
      </c>
      <c r="F226" t="s">
        <v>502</v>
      </c>
      <c r="G226" t="s">
        <v>848</v>
      </c>
      <c r="H226">
        <v>19</v>
      </c>
      <c r="I226">
        <v>1</v>
      </c>
      <c r="J226">
        <v>16</v>
      </c>
      <c r="K226">
        <v>3269414.4</v>
      </c>
      <c r="L226">
        <v>2</v>
      </c>
      <c r="M226">
        <v>11</v>
      </c>
      <c r="N226">
        <v>1</v>
      </c>
      <c r="O226">
        <v>5</v>
      </c>
      <c r="P226">
        <v>68112.800000000003</v>
      </c>
      <c r="Q226">
        <v>26563.992000000002</v>
      </c>
      <c r="R226">
        <v>757073.772</v>
      </c>
      <c r="S226">
        <v>8</v>
      </c>
      <c r="T226">
        <v>734</v>
      </c>
      <c r="U226">
        <v>214</v>
      </c>
      <c r="V226">
        <v>301</v>
      </c>
      <c r="W226">
        <v>500358</v>
      </c>
      <c r="X226">
        <v>133472367.8</v>
      </c>
      <c r="Y226">
        <v>8</v>
      </c>
      <c r="Z226">
        <v>2003</v>
      </c>
      <c r="AA226" t="s">
        <v>1127</v>
      </c>
      <c r="AB226">
        <v>9</v>
      </c>
      <c r="AC226">
        <v>65388288</v>
      </c>
      <c r="AD226">
        <v>52310630.399999999</v>
      </c>
      <c r="AE226">
        <v>111160089.59999999</v>
      </c>
      <c r="AF226">
        <v>3563661.696</v>
      </c>
      <c r="AG226">
        <v>463276.02048000001</v>
      </c>
      <c r="AH226">
        <v>3100385.67552</v>
      </c>
      <c r="AI226">
        <v>3492388.46208</v>
      </c>
      <c r="AK226">
        <v>0.12829551481065737</v>
      </c>
    </row>
    <row r="227" spans="1:37" hidden="1" x14ac:dyDescent="0.35">
      <c r="A227">
        <v>226</v>
      </c>
      <c r="B227" t="s">
        <v>34</v>
      </c>
      <c r="C227">
        <v>64778433</v>
      </c>
      <c r="D227">
        <v>510</v>
      </c>
      <c r="E227" t="s">
        <v>282</v>
      </c>
      <c r="F227" t="s">
        <v>285</v>
      </c>
      <c r="G227" t="s">
        <v>849</v>
      </c>
      <c r="H227">
        <v>62</v>
      </c>
      <c r="I227">
        <v>0</v>
      </c>
      <c r="J227">
        <v>25</v>
      </c>
      <c r="K227">
        <v>182838860</v>
      </c>
      <c r="L227">
        <v>5</v>
      </c>
      <c r="M227">
        <v>7</v>
      </c>
      <c r="N227">
        <v>0</v>
      </c>
      <c r="O227">
        <v>3</v>
      </c>
      <c r="P227">
        <v>3264979.6428571427</v>
      </c>
      <c r="Q227">
        <v>1697789.4142857143</v>
      </c>
      <c r="R227">
        <v>50084787.721428573</v>
      </c>
      <c r="S227">
        <v>3</v>
      </c>
      <c r="T227">
        <v>486</v>
      </c>
      <c r="U227">
        <v>212</v>
      </c>
      <c r="V227">
        <v>302</v>
      </c>
      <c r="W227">
        <v>500395</v>
      </c>
      <c r="X227">
        <v>13856584.192000002</v>
      </c>
      <c r="Y227">
        <v>1</v>
      </c>
      <c r="Z227">
        <v>1994</v>
      </c>
      <c r="AA227" t="s">
        <v>1127</v>
      </c>
      <c r="AB227">
        <v>5</v>
      </c>
      <c r="AC227">
        <v>1462710880</v>
      </c>
      <c r="AD227">
        <v>1462710880</v>
      </c>
      <c r="AE227">
        <v>1608981968</v>
      </c>
      <c r="AF227">
        <v>115188481.8</v>
      </c>
      <c r="AG227">
        <v>28797120.449999999</v>
      </c>
      <c r="AH227">
        <v>86391361.349999994</v>
      </c>
      <c r="AI227">
        <v>6911308.9079999998</v>
      </c>
      <c r="AK227">
        <v>1.1369479010410521E-2</v>
      </c>
    </row>
    <row r="228" spans="1:37" hidden="1" x14ac:dyDescent="0.35">
      <c r="A228">
        <v>227</v>
      </c>
      <c r="B228" t="s">
        <v>34</v>
      </c>
      <c r="C228">
        <v>89947612</v>
      </c>
      <c r="D228">
        <v>510</v>
      </c>
      <c r="E228" t="s">
        <v>305</v>
      </c>
      <c r="F228" t="s">
        <v>503</v>
      </c>
      <c r="G228" t="s">
        <v>850</v>
      </c>
      <c r="H228">
        <v>18</v>
      </c>
      <c r="I228">
        <v>0</v>
      </c>
      <c r="J228">
        <v>16</v>
      </c>
      <c r="K228">
        <v>43301825.600000001</v>
      </c>
      <c r="L228">
        <v>7</v>
      </c>
      <c r="M228">
        <v>5</v>
      </c>
      <c r="N228">
        <v>1</v>
      </c>
      <c r="O228">
        <v>4</v>
      </c>
      <c r="P228">
        <v>787305.92</v>
      </c>
      <c r="Q228">
        <v>582606.38080000004</v>
      </c>
      <c r="R228">
        <v>19226010.566400003</v>
      </c>
      <c r="S228">
        <v>6</v>
      </c>
      <c r="T228">
        <v>325</v>
      </c>
      <c r="U228">
        <v>209</v>
      </c>
      <c r="V228">
        <v>302</v>
      </c>
      <c r="W228">
        <v>500348</v>
      </c>
      <c r="X228">
        <v>13514309.27</v>
      </c>
      <c r="Y228">
        <v>6</v>
      </c>
      <c r="Z228">
        <v>2003</v>
      </c>
      <c r="AA228" t="s">
        <v>1129</v>
      </c>
      <c r="AB228">
        <v>2</v>
      </c>
      <c r="AC228">
        <v>779432860.80000007</v>
      </c>
      <c r="AD228">
        <v>606225558.39999998</v>
      </c>
      <c r="AE228">
        <v>818404503.84000003</v>
      </c>
      <c r="AF228">
        <v>176238430.19200003</v>
      </c>
      <c r="AG228">
        <v>45821991.849920012</v>
      </c>
      <c r="AH228">
        <v>130416438.34208003</v>
      </c>
      <c r="AI228">
        <v>96931136.605600029</v>
      </c>
      <c r="AK228">
        <v>0.14598739382845116</v>
      </c>
    </row>
    <row r="229" spans="1:37" hidden="1" x14ac:dyDescent="0.35">
      <c r="A229">
        <v>228</v>
      </c>
      <c r="B229" t="s">
        <v>34</v>
      </c>
      <c r="C229">
        <v>84381111</v>
      </c>
      <c r="D229">
        <v>510</v>
      </c>
      <c r="E229" t="s">
        <v>119</v>
      </c>
      <c r="F229" t="s">
        <v>504</v>
      </c>
      <c r="G229" t="s">
        <v>851</v>
      </c>
      <c r="H229">
        <v>79</v>
      </c>
      <c r="I229">
        <v>0</v>
      </c>
      <c r="J229">
        <v>11</v>
      </c>
      <c r="K229">
        <v>27580223</v>
      </c>
      <c r="L229">
        <v>3</v>
      </c>
      <c r="M229">
        <v>10</v>
      </c>
      <c r="N229">
        <v>1</v>
      </c>
      <c r="O229">
        <v>5</v>
      </c>
      <c r="P229">
        <v>626823.25</v>
      </c>
      <c r="Q229">
        <v>595482.08750000002</v>
      </c>
      <c r="R229">
        <v>17467474.566666666</v>
      </c>
      <c r="S229">
        <v>2</v>
      </c>
      <c r="T229">
        <v>431</v>
      </c>
      <c r="U229">
        <v>209</v>
      </c>
      <c r="V229">
        <v>301</v>
      </c>
      <c r="W229">
        <v>500352</v>
      </c>
      <c r="X229">
        <v>0</v>
      </c>
      <c r="Y229">
        <v>7</v>
      </c>
      <c r="Z229">
        <v>2008</v>
      </c>
      <c r="AA229" t="s">
        <v>1127</v>
      </c>
      <c r="AB229">
        <v>10</v>
      </c>
      <c r="AC229">
        <v>386123122</v>
      </c>
      <c r="AD229">
        <v>689505575</v>
      </c>
      <c r="AE229">
        <v>610074532.75999999</v>
      </c>
      <c r="AF229">
        <v>76397217.709999993</v>
      </c>
      <c r="AG229">
        <v>22155193.135899998</v>
      </c>
      <c r="AH229">
        <v>54242024.574099995</v>
      </c>
      <c r="AI229">
        <v>6111777.4167999998</v>
      </c>
      <c r="AK229">
        <v>0.82347329939152192</v>
      </c>
    </row>
    <row r="230" spans="1:37" hidden="1" x14ac:dyDescent="0.35">
      <c r="A230">
        <v>229</v>
      </c>
      <c r="B230" t="s">
        <v>34</v>
      </c>
      <c r="C230">
        <v>16041590</v>
      </c>
      <c r="D230">
        <v>510</v>
      </c>
      <c r="E230" t="s">
        <v>158</v>
      </c>
      <c r="F230" t="s">
        <v>416</v>
      </c>
      <c r="G230" t="s">
        <v>852</v>
      </c>
      <c r="H230">
        <v>53</v>
      </c>
      <c r="I230">
        <v>0</v>
      </c>
      <c r="J230">
        <v>0</v>
      </c>
      <c r="K230">
        <v>0</v>
      </c>
      <c r="L230">
        <v>6</v>
      </c>
      <c r="M230">
        <v>10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6</v>
      </c>
      <c r="T230">
        <v>696</v>
      </c>
      <c r="U230">
        <v>204</v>
      </c>
      <c r="V230">
        <v>301</v>
      </c>
      <c r="W230">
        <v>500356</v>
      </c>
      <c r="X230">
        <v>21750544.620000001</v>
      </c>
      <c r="Y230">
        <v>7</v>
      </c>
      <c r="Z230">
        <v>2019</v>
      </c>
      <c r="AA230" t="s">
        <v>1127</v>
      </c>
      <c r="AB230">
        <v>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K230">
        <v>0.1681853312889412</v>
      </c>
    </row>
    <row r="231" spans="1:37" x14ac:dyDescent="0.35">
      <c r="A231">
        <v>230</v>
      </c>
      <c r="B231" t="s">
        <v>34</v>
      </c>
      <c r="C231">
        <v>13806114</v>
      </c>
      <c r="D231">
        <v>510</v>
      </c>
      <c r="E231" t="s">
        <v>39</v>
      </c>
      <c r="F231" t="s">
        <v>505</v>
      </c>
      <c r="G231" t="s">
        <v>853</v>
      </c>
      <c r="H231">
        <v>59</v>
      </c>
      <c r="I231">
        <v>1</v>
      </c>
      <c r="J231">
        <v>4</v>
      </c>
      <c r="K231">
        <v>25000626</v>
      </c>
      <c r="L231">
        <v>4</v>
      </c>
      <c r="M231">
        <v>2</v>
      </c>
      <c r="N231">
        <v>0</v>
      </c>
      <c r="O231">
        <v>1</v>
      </c>
      <c r="P231">
        <v>543491.86956521741</v>
      </c>
      <c r="Q231">
        <v>505447.43869565218</v>
      </c>
      <c r="R231">
        <v>14910699.441521738</v>
      </c>
      <c r="S231">
        <v>3</v>
      </c>
      <c r="T231">
        <v>495</v>
      </c>
      <c r="U231">
        <v>208</v>
      </c>
      <c r="V231">
        <v>302</v>
      </c>
      <c r="W231">
        <v>500348</v>
      </c>
      <c r="X231">
        <v>100288465.33</v>
      </c>
      <c r="Y231">
        <v>4</v>
      </c>
      <c r="Z231">
        <v>2015</v>
      </c>
      <c r="AA231" t="s">
        <v>1127</v>
      </c>
      <c r="AB231">
        <v>10</v>
      </c>
      <c r="AC231">
        <v>250006260</v>
      </c>
      <c r="AD231">
        <v>175004382</v>
      </c>
      <c r="AE231">
        <v>477511956.60000002</v>
      </c>
      <c r="AF231">
        <v>61501539.960000001</v>
      </c>
      <c r="AG231">
        <v>30135754.580400001</v>
      </c>
      <c r="AH231">
        <v>31365785.3796</v>
      </c>
      <c r="AI231">
        <v>4920123.1968</v>
      </c>
      <c r="AK231">
        <v>0.16647349137104062</v>
      </c>
    </row>
    <row r="232" spans="1:37" x14ac:dyDescent="0.35">
      <c r="A232">
        <v>231</v>
      </c>
      <c r="B232" t="s">
        <v>34</v>
      </c>
      <c r="C232">
        <v>40428848</v>
      </c>
      <c r="D232">
        <v>510</v>
      </c>
      <c r="E232" t="s">
        <v>175</v>
      </c>
      <c r="F232" t="s">
        <v>506</v>
      </c>
      <c r="G232" t="s">
        <v>854</v>
      </c>
      <c r="H232">
        <v>58</v>
      </c>
      <c r="I232">
        <v>0</v>
      </c>
      <c r="J232">
        <v>17</v>
      </c>
      <c r="K232">
        <v>122303006.5</v>
      </c>
      <c r="L232">
        <v>1</v>
      </c>
      <c r="M232">
        <v>10</v>
      </c>
      <c r="N232">
        <v>1</v>
      </c>
      <c r="O232">
        <v>3</v>
      </c>
      <c r="P232">
        <v>2307603.8962264149</v>
      </c>
      <c r="Q232">
        <v>1338410.2598113206</v>
      </c>
      <c r="R232">
        <v>6245914.5457861628</v>
      </c>
      <c r="S232">
        <v>12</v>
      </c>
      <c r="T232">
        <v>408</v>
      </c>
      <c r="U232">
        <v>208</v>
      </c>
      <c r="V232">
        <v>301</v>
      </c>
      <c r="W232">
        <v>500343</v>
      </c>
      <c r="X232">
        <v>148069033</v>
      </c>
      <c r="Y232">
        <v>3</v>
      </c>
      <c r="Z232">
        <v>2002</v>
      </c>
      <c r="AA232" t="s">
        <v>1127</v>
      </c>
      <c r="AB232">
        <v>1</v>
      </c>
      <c r="AC232">
        <v>1589939084.5</v>
      </c>
      <c r="AD232">
        <v>2690666143</v>
      </c>
      <c r="AE232">
        <v>3132179996.4650002</v>
      </c>
      <c r="AF232">
        <v>349786598.58999997</v>
      </c>
      <c r="AG232">
        <v>31480793.873099998</v>
      </c>
      <c r="AH232">
        <v>318305804.71689999</v>
      </c>
      <c r="AI232">
        <v>94442381.619299993</v>
      </c>
      <c r="AK232">
        <v>3.443021275783964E-2</v>
      </c>
    </row>
    <row r="233" spans="1:37" hidden="1" x14ac:dyDescent="0.35">
      <c r="A233">
        <v>232</v>
      </c>
      <c r="B233" t="s">
        <v>34</v>
      </c>
      <c r="C233">
        <v>93269887</v>
      </c>
      <c r="D233">
        <v>510</v>
      </c>
      <c r="E233" t="s">
        <v>176</v>
      </c>
      <c r="F233" t="s">
        <v>50</v>
      </c>
      <c r="G233" t="s">
        <v>855</v>
      </c>
      <c r="H233">
        <v>48</v>
      </c>
      <c r="I233">
        <v>0</v>
      </c>
      <c r="J233">
        <v>19</v>
      </c>
      <c r="K233">
        <v>151090850</v>
      </c>
      <c r="L233">
        <v>6</v>
      </c>
      <c r="M233">
        <v>12</v>
      </c>
      <c r="N233">
        <v>1</v>
      </c>
      <c r="O233">
        <v>5</v>
      </c>
      <c r="P233">
        <v>4316881.4285714282</v>
      </c>
      <c r="Q233">
        <v>3108154.6285714279</v>
      </c>
      <c r="R233">
        <v>95834767.714285702</v>
      </c>
      <c r="S233">
        <v>8</v>
      </c>
      <c r="T233">
        <v>631</v>
      </c>
      <c r="U233">
        <v>212</v>
      </c>
      <c r="V233">
        <v>300</v>
      </c>
      <c r="W233">
        <v>500304</v>
      </c>
      <c r="X233">
        <v>8774106.379999999</v>
      </c>
      <c r="Y233">
        <v>7</v>
      </c>
      <c r="Z233">
        <v>2000</v>
      </c>
      <c r="AA233" t="s">
        <v>1131</v>
      </c>
      <c r="AB233">
        <v>6</v>
      </c>
      <c r="AC233">
        <v>1057635950</v>
      </c>
      <c r="AD233">
        <v>1964181050</v>
      </c>
      <c r="AE233">
        <v>1787404755.5</v>
      </c>
      <c r="AF233">
        <v>527307066.50000006</v>
      </c>
      <c r="AG233">
        <v>21092282.660000004</v>
      </c>
      <c r="AH233">
        <v>506214783.84000003</v>
      </c>
      <c r="AI233">
        <v>221468967.93000001</v>
      </c>
      <c r="AK233">
        <v>0.72986266836373648</v>
      </c>
    </row>
    <row r="234" spans="1:37" hidden="1" x14ac:dyDescent="0.35">
      <c r="A234">
        <v>233</v>
      </c>
      <c r="B234" t="s">
        <v>34</v>
      </c>
      <c r="C234">
        <v>92539798</v>
      </c>
      <c r="D234">
        <v>510</v>
      </c>
      <c r="E234" t="s">
        <v>180</v>
      </c>
      <c r="F234" t="s">
        <v>191</v>
      </c>
      <c r="G234" t="s">
        <v>856</v>
      </c>
      <c r="H234">
        <v>28</v>
      </c>
      <c r="I234">
        <v>0</v>
      </c>
      <c r="J234">
        <v>2</v>
      </c>
      <c r="K234">
        <v>13498625.199999999</v>
      </c>
      <c r="L234">
        <v>6</v>
      </c>
      <c r="M234">
        <v>4</v>
      </c>
      <c r="N234">
        <v>1</v>
      </c>
      <c r="O234">
        <v>2</v>
      </c>
      <c r="P234">
        <v>435439.52258064516</v>
      </c>
      <c r="Q234">
        <v>404958.75599999999</v>
      </c>
      <c r="R234">
        <v>8436640.7500000019</v>
      </c>
      <c r="S234">
        <v>11</v>
      </c>
      <c r="T234">
        <v>340</v>
      </c>
      <c r="U234">
        <v>207</v>
      </c>
      <c r="V234">
        <v>301</v>
      </c>
      <c r="W234">
        <v>500304</v>
      </c>
      <c r="X234">
        <v>814979.18400000001</v>
      </c>
      <c r="Y234">
        <v>2</v>
      </c>
      <c r="Z234">
        <v>2017</v>
      </c>
      <c r="AA234" t="s">
        <v>1128</v>
      </c>
      <c r="AB234">
        <v>10</v>
      </c>
      <c r="AC234">
        <v>242975253.59999999</v>
      </c>
      <c r="AD234">
        <v>94490376.399999991</v>
      </c>
      <c r="AE234">
        <v>393619910.83200002</v>
      </c>
      <c r="AF234">
        <v>35366398.023999996</v>
      </c>
      <c r="AG234">
        <v>6365951.644319999</v>
      </c>
      <c r="AH234">
        <v>29000446.379679997</v>
      </c>
      <c r="AI234">
        <v>24756478.616799995</v>
      </c>
      <c r="AK234">
        <v>0.66654812484150749</v>
      </c>
    </row>
    <row r="235" spans="1:37" hidden="1" x14ac:dyDescent="0.35">
      <c r="A235">
        <v>234</v>
      </c>
      <c r="B235" t="s">
        <v>34</v>
      </c>
      <c r="C235">
        <v>95441195</v>
      </c>
      <c r="D235">
        <v>510</v>
      </c>
      <c r="E235" t="s">
        <v>208</v>
      </c>
      <c r="F235" t="s">
        <v>216</v>
      </c>
      <c r="G235" t="s">
        <v>857</v>
      </c>
      <c r="H235">
        <v>25</v>
      </c>
      <c r="I235">
        <v>1</v>
      </c>
      <c r="J235">
        <v>17</v>
      </c>
      <c r="K235">
        <v>3395746.6</v>
      </c>
      <c r="L235">
        <v>2</v>
      </c>
      <c r="M235">
        <v>8</v>
      </c>
      <c r="N235">
        <v>1</v>
      </c>
      <c r="O235">
        <v>4</v>
      </c>
      <c r="P235">
        <v>87070.425641025649</v>
      </c>
      <c r="Q235">
        <v>54854.368153846161</v>
      </c>
      <c r="R235">
        <v>1828478.9384615386</v>
      </c>
      <c r="S235">
        <v>7</v>
      </c>
      <c r="T235">
        <v>427</v>
      </c>
      <c r="U235">
        <v>214</v>
      </c>
      <c r="V235">
        <v>302</v>
      </c>
      <c r="W235">
        <v>500331</v>
      </c>
      <c r="X235">
        <v>7061251.0860000001</v>
      </c>
      <c r="Y235">
        <v>4</v>
      </c>
      <c r="Z235">
        <v>2002</v>
      </c>
      <c r="AA235" t="s">
        <v>1127</v>
      </c>
      <c r="AB235">
        <v>4</v>
      </c>
      <c r="AC235">
        <v>74706425.200000003</v>
      </c>
      <c r="AD235">
        <v>71310678.600000009</v>
      </c>
      <c r="AE235">
        <v>113553766.30400001</v>
      </c>
      <c r="AF235">
        <v>12869879.614</v>
      </c>
      <c r="AG235">
        <v>2445277.1266600001</v>
      </c>
      <c r="AH235">
        <v>10424602.48734</v>
      </c>
      <c r="AI235">
        <v>11968988.04102</v>
      </c>
      <c r="AK235">
        <v>0.57797097537691478</v>
      </c>
    </row>
    <row r="236" spans="1:37" x14ac:dyDescent="0.35">
      <c r="A236">
        <v>235</v>
      </c>
      <c r="B236" t="s">
        <v>34</v>
      </c>
      <c r="C236">
        <v>69463496</v>
      </c>
      <c r="D236">
        <v>510</v>
      </c>
      <c r="E236" t="s">
        <v>218</v>
      </c>
      <c r="F236" t="s">
        <v>96</v>
      </c>
      <c r="G236" t="s">
        <v>858</v>
      </c>
      <c r="H236">
        <v>35</v>
      </c>
      <c r="I236">
        <v>1</v>
      </c>
      <c r="J236">
        <v>6</v>
      </c>
      <c r="K236">
        <v>37164479.399999999</v>
      </c>
      <c r="L236">
        <v>2</v>
      </c>
      <c r="M236">
        <v>11</v>
      </c>
      <c r="N236">
        <v>1</v>
      </c>
      <c r="O236">
        <v>8</v>
      </c>
      <c r="P236">
        <v>758458.76326530613</v>
      </c>
      <c r="Q236">
        <v>584013.24771428574</v>
      </c>
      <c r="R236">
        <v>18007075.137857147</v>
      </c>
      <c r="S236">
        <v>9</v>
      </c>
      <c r="T236">
        <v>301</v>
      </c>
      <c r="U236">
        <v>208</v>
      </c>
      <c r="V236">
        <v>300</v>
      </c>
      <c r="W236">
        <v>500336</v>
      </c>
      <c r="X236">
        <v>3417020.1</v>
      </c>
      <c r="Y236">
        <v>3</v>
      </c>
      <c r="Z236">
        <v>2013</v>
      </c>
      <c r="AA236" t="s">
        <v>1129</v>
      </c>
      <c r="AB236">
        <v>2</v>
      </c>
      <c r="AC236">
        <v>260151355.79999998</v>
      </c>
      <c r="AD236">
        <v>334480314.59999996</v>
      </c>
      <c r="AE236">
        <v>398031574.37399995</v>
      </c>
      <c r="AF236">
        <v>151259431.15799999</v>
      </c>
      <c r="AG236">
        <v>25714103.296860002</v>
      </c>
      <c r="AH236">
        <v>125545327.86113998</v>
      </c>
      <c r="AI236">
        <v>105881601.81059998</v>
      </c>
      <c r="AK236">
        <v>0.50781050600661259</v>
      </c>
    </row>
    <row r="237" spans="1:37" hidden="1" x14ac:dyDescent="0.35">
      <c r="A237">
        <v>236</v>
      </c>
      <c r="B237" t="s">
        <v>34</v>
      </c>
      <c r="C237">
        <v>45305735</v>
      </c>
      <c r="D237">
        <v>510</v>
      </c>
      <c r="E237" t="s">
        <v>91</v>
      </c>
      <c r="F237" t="s">
        <v>327</v>
      </c>
      <c r="G237" t="s">
        <v>859</v>
      </c>
      <c r="H237">
        <v>75</v>
      </c>
      <c r="I237">
        <v>1</v>
      </c>
      <c r="J237">
        <v>25</v>
      </c>
      <c r="K237">
        <v>5100030</v>
      </c>
      <c r="L237">
        <v>4</v>
      </c>
      <c r="M237">
        <v>7</v>
      </c>
      <c r="N237">
        <v>0</v>
      </c>
      <c r="O237">
        <v>1</v>
      </c>
      <c r="P237">
        <v>141667.5</v>
      </c>
      <c r="Q237">
        <v>131750.77499999999</v>
      </c>
      <c r="R237">
        <v>2108012.4</v>
      </c>
      <c r="S237">
        <v>9</v>
      </c>
      <c r="T237">
        <v>598</v>
      </c>
      <c r="U237">
        <v>201</v>
      </c>
      <c r="V237">
        <v>300</v>
      </c>
      <c r="W237">
        <v>500391</v>
      </c>
      <c r="X237">
        <v>55024663.5</v>
      </c>
      <c r="Y237">
        <v>3</v>
      </c>
      <c r="Z237">
        <v>1994</v>
      </c>
      <c r="AA237" t="s">
        <v>1131</v>
      </c>
      <c r="AB237">
        <v>7</v>
      </c>
      <c r="AC237">
        <v>51000300</v>
      </c>
      <c r="AD237">
        <v>96900570</v>
      </c>
      <c r="AE237">
        <v>80580474</v>
      </c>
      <c r="AF237">
        <v>15912093.6</v>
      </c>
      <c r="AG237">
        <v>1272967.4879999999</v>
      </c>
      <c r="AH237">
        <v>14639126.112</v>
      </c>
      <c r="AI237">
        <v>3182418.72</v>
      </c>
      <c r="AK237">
        <v>6.5650420718885938E-2</v>
      </c>
    </row>
    <row r="238" spans="1:37" hidden="1" x14ac:dyDescent="0.35">
      <c r="A238">
        <v>237</v>
      </c>
      <c r="B238" t="s">
        <v>34</v>
      </c>
      <c r="C238">
        <v>99398103</v>
      </c>
      <c r="D238">
        <v>510</v>
      </c>
      <c r="E238" t="s">
        <v>272</v>
      </c>
      <c r="F238" t="s">
        <v>107</v>
      </c>
      <c r="G238" t="s">
        <v>860</v>
      </c>
      <c r="H238">
        <v>63</v>
      </c>
      <c r="I238">
        <v>0</v>
      </c>
      <c r="J238">
        <v>15</v>
      </c>
      <c r="K238">
        <v>91707772.5</v>
      </c>
      <c r="L238">
        <v>5</v>
      </c>
      <c r="M238">
        <v>6</v>
      </c>
      <c r="N238">
        <v>1</v>
      </c>
      <c r="O238">
        <v>3</v>
      </c>
      <c r="P238">
        <v>1910578.59375</v>
      </c>
      <c r="Q238">
        <v>668702.5078125</v>
      </c>
      <c r="R238">
        <v>15491608.09765625</v>
      </c>
      <c r="S238">
        <v>12</v>
      </c>
      <c r="T238">
        <v>322</v>
      </c>
      <c r="U238">
        <v>200</v>
      </c>
      <c r="V238">
        <v>300</v>
      </c>
      <c r="W238">
        <v>500396</v>
      </c>
      <c r="X238">
        <v>1318290.1600000001</v>
      </c>
      <c r="Y238">
        <v>5</v>
      </c>
      <c r="Z238">
        <v>2004</v>
      </c>
      <c r="AA238" t="s">
        <v>1130</v>
      </c>
      <c r="AB238">
        <v>5</v>
      </c>
      <c r="AC238">
        <v>1100493270</v>
      </c>
      <c r="AD238">
        <v>1650739905</v>
      </c>
      <c r="AE238">
        <v>2090937213</v>
      </c>
      <c r="AF238">
        <v>500724437.85000002</v>
      </c>
      <c r="AG238">
        <v>20028977.514000002</v>
      </c>
      <c r="AH238">
        <v>480695460.33600003</v>
      </c>
      <c r="AI238">
        <v>85123154.434500009</v>
      </c>
      <c r="AK238">
        <v>0.37430054709197991</v>
      </c>
    </row>
    <row r="239" spans="1:37" hidden="1" x14ac:dyDescent="0.35">
      <c r="A239">
        <v>238</v>
      </c>
      <c r="B239" t="s">
        <v>34</v>
      </c>
      <c r="C239">
        <v>40164993</v>
      </c>
      <c r="D239">
        <v>510</v>
      </c>
      <c r="E239" t="s">
        <v>307</v>
      </c>
      <c r="F239" t="s">
        <v>507</v>
      </c>
      <c r="G239" t="s">
        <v>861</v>
      </c>
      <c r="H239">
        <v>20</v>
      </c>
      <c r="I239">
        <v>0</v>
      </c>
      <c r="J239">
        <v>10</v>
      </c>
      <c r="K239">
        <v>7754648</v>
      </c>
      <c r="L239">
        <v>2</v>
      </c>
      <c r="M239">
        <v>5</v>
      </c>
      <c r="N239">
        <v>1</v>
      </c>
      <c r="O239">
        <v>6</v>
      </c>
      <c r="P239">
        <v>161555.16666666666</v>
      </c>
      <c r="Q239">
        <v>156708.51166666666</v>
      </c>
      <c r="R239">
        <v>861896.81416666659</v>
      </c>
      <c r="S239">
        <v>7</v>
      </c>
      <c r="T239">
        <v>347</v>
      </c>
      <c r="U239">
        <v>203</v>
      </c>
      <c r="V239">
        <v>302</v>
      </c>
      <c r="W239">
        <v>500317</v>
      </c>
      <c r="X239">
        <v>635367.48600000003</v>
      </c>
      <c r="Y239">
        <v>5</v>
      </c>
      <c r="Z239">
        <v>2009</v>
      </c>
      <c r="AA239" t="s">
        <v>1127</v>
      </c>
      <c r="AB239">
        <v>5</v>
      </c>
      <c r="AC239">
        <v>193866200</v>
      </c>
      <c r="AD239">
        <v>108565072</v>
      </c>
      <c r="AE239">
        <v>265596694</v>
      </c>
      <c r="AF239">
        <v>36059113.200000003</v>
      </c>
      <c r="AG239">
        <v>14784236.412</v>
      </c>
      <c r="AH239">
        <v>21274876.788000003</v>
      </c>
      <c r="AI239">
        <v>10457142.828</v>
      </c>
      <c r="AK239">
        <v>0.49112745917519751</v>
      </c>
    </row>
    <row r="240" spans="1:37" hidden="1" x14ac:dyDescent="0.35">
      <c r="A240">
        <v>239</v>
      </c>
      <c r="B240" t="s">
        <v>34</v>
      </c>
      <c r="C240">
        <v>64105759</v>
      </c>
      <c r="D240">
        <v>510</v>
      </c>
      <c r="E240" t="s">
        <v>347</v>
      </c>
      <c r="F240" t="s">
        <v>334</v>
      </c>
      <c r="G240" t="s">
        <v>862</v>
      </c>
      <c r="H240">
        <v>76</v>
      </c>
      <c r="I240">
        <v>1</v>
      </c>
      <c r="J240">
        <v>17</v>
      </c>
      <c r="K240">
        <v>4887442.2</v>
      </c>
      <c r="L240">
        <v>2</v>
      </c>
      <c r="M240">
        <v>12</v>
      </c>
      <c r="N240">
        <v>1</v>
      </c>
      <c r="O240">
        <v>2</v>
      </c>
      <c r="P240">
        <v>106248.74347826088</v>
      </c>
      <c r="Q240">
        <v>54186.85917391305</v>
      </c>
      <c r="R240">
        <v>1309515.7633695654</v>
      </c>
      <c r="S240">
        <v>14</v>
      </c>
      <c r="T240">
        <v>688</v>
      </c>
      <c r="U240">
        <v>205</v>
      </c>
      <c r="V240">
        <v>303</v>
      </c>
      <c r="W240">
        <v>500340</v>
      </c>
      <c r="X240">
        <v>7599509.2110000001</v>
      </c>
      <c r="Y240">
        <v>8</v>
      </c>
      <c r="Z240">
        <v>2002</v>
      </c>
      <c r="AA240" t="s">
        <v>1127</v>
      </c>
      <c r="AB240">
        <v>10</v>
      </c>
      <c r="AC240">
        <v>34212095.399999999</v>
      </c>
      <c r="AD240">
        <v>39099537.600000001</v>
      </c>
      <c r="AE240">
        <v>57476320.272</v>
      </c>
      <c r="AF240">
        <v>19843015.331999999</v>
      </c>
      <c r="AG240">
        <v>1984301.5331999999</v>
      </c>
      <c r="AH240">
        <v>17858713.798799999</v>
      </c>
      <c r="AI240">
        <v>9326217.2060399987</v>
      </c>
      <c r="AK240">
        <v>0.79559231867664226</v>
      </c>
    </row>
    <row r="241" spans="1:37" hidden="1" x14ac:dyDescent="0.35">
      <c r="A241">
        <v>240</v>
      </c>
      <c r="B241" t="s">
        <v>34</v>
      </c>
      <c r="C241">
        <v>51464832</v>
      </c>
      <c r="D241">
        <v>510</v>
      </c>
      <c r="E241" t="s">
        <v>402</v>
      </c>
      <c r="F241" t="s">
        <v>340</v>
      </c>
      <c r="G241" t="s">
        <v>863</v>
      </c>
      <c r="H241">
        <v>71</v>
      </c>
      <c r="I241">
        <v>0</v>
      </c>
      <c r="J241">
        <v>7</v>
      </c>
      <c r="K241">
        <v>39997416.899999999</v>
      </c>
      <c r="L241">
        <v>5</v>
      </c>
      <c r="M241">
        <v>2</v>
      </c>
      <c r="N241">
        <v>0</v>
      </c>
      <c r="O241">
        <v>2</v>
      </c>
      <c r="P241">
        <v>833279.51874999993</v>
      </c>
      <c r="Q241">
        <v>591628.45831249992</v>
      </c>
      <c r="R241">
        <v>16664201.575802078</v>
      </c>
      <c r="S241">
        <v>8</v>
      </c>
      <c r="T241">
        <v>632</v>
      </c>
      <c r="U241">
        <v>206</v>
      </c>
      <c r="V241">
        <v>300</v>
      </c>
      <c r="W241">
        <v>500346</v>
      </c>
      <c r="X241">
        <v>34643129.703000002</v>
      </c>
      <c r="Y241">
        <v>3</v>
      </c>
      <c r="Z241">
        <v>2012</v>
      </c>
      <c r="AA241" t="s">
        <v>1127</v>
      </c>
      <c r="AB241">
        <v>5</v>
      </c>
      <c r="AC241">
        <v>599961253.5</v>
      </c>
      <c r="AD241">
        <v>879943171.79999995</v>
      </c>
      <c r="AE241">
        <v>983936455.74000001</v>
      </c>
      <c r="AF241">
        <v>109192948.13699999</v>
      </c>
      <c r="AG241">
        <v>53504544.587129995</v>
      </c>
      <c r="AH241">
        <v>55688403.549869999</v>
      </c>
      <c r="AI241">
        <v>16378942.220549999</v>
      </c>
      <c r="AK241">
        <v>0.18648227382258697</v>
      </c>
    </row>
    <row r="242" spans="1:37" x14ac:dyDescent="0.35">
      <c r="A242">
        <v>241</v>
      </c>
      <c r="B242" t="s">
        <v>34</v>
      </c>
      <c r="C242">
        <v>76928539</v>
      </c>
      <c r="D242">
        <v>510</v>
      </c>
      <c r="E242" t="s">
        <v>154</v>
      </c>
      <c r="F242" t="s">
        <v>117</v>
      </c>
      <c r="G242" t="s">
        <v>864</v>
      </c>
      <c r="H242">
        <v>74</v>
      </c>
      <c r="I242">
        <v>1</v>
      </c>
      <c r="J242">
        <v>17</v>
      </c>
      <c r="K242">
        <v>111752031.3</v>
      </c>
      <c r="L242">
        <v>4</v>
      </c>
      <c r="M242">
        <v>8</v>
      </c>
      <c r="N242">
        <v>1</v>
      </c>
      <c r="O242">
        <v>3</v>
      </c>
      <c r="P242">
        <v>1926759.1603448275</v>
      </c>
      <c r="Q242">
        <v>1136787.9046034482</v>
      </c>
      <c r="R242">
        <v>26146121.80587931</v>
      </c>
      <c r="S242">
        <v>7</v>
      </c>
      <c r="T242">
        <v>343</v>
      </c>
      <c r="U242">
        <v>208</v>
      </c>
      <c r="V242">
        <v>303</v>
      </c>
      <c r="W242">
        <v>500371</v>
      </c>
      <c r="X242">
        <v>100719194.92500001</v>
      </c>
      <c r="Y242">
        <v>5</v>
      </c>
      <c r="Z242">
        <v>2002</v>
      </c>
      <c r="AA242" t="s">
        <v>1127</v>
      </c>
      <c r="AB242">
        <v>10</v>
      </c>
      <c r="AC242">
        <v>2570296719.9000001</v>
      </c>
      <c r="AD242">
        <v>1452776406.8999999</v>
      </c>
      <c r="AE242">
        <v>3084356063.8800001</v>
      </c>
      <c r="AF242">
        <v>505119181.47599995</v>
      </c>
      <c r="AG242">
        <v>171740521.70183998</v>
      </c>
      <c r="AH242">
        <v>333378659.77415997</v>
      </c>
      <c r="AI242">
        <v>131330987.18375999</v>
      </c>
      <c r="AK242">
        <v>0.19282282934770945</v>
      </c>
    </row>
    <row r="243" spans="1:37" hidden="1" x14ac:dyDescent="0.35">
      <c r="A243">
        <v>242</v>
      </c>
      <c r="B243" t="s">
        <v>34</v>
      </c>
      <c r="C243">
        <v>62704975</v>
      </c>
      <c r="D243">
        <v>510</v>
      </c>
      <c r="E243" t="s">
        <v>41</v>
      </c>
      <c r="F243" t="s">
        <v>350</v>
      </c>
      <c r="G243" t="s">
        <v>865</v>
      </c>
      <c r="H243">
        <v>32</v>
      </c>
      <c r="I243">
        <v>1</v>
      </c>
      <c r="J243">
        <v>17</v>
      </c>
      <c r="K243">
        <v>134292259.90000001</v>
      </c>
      <c r="L243">
        <v>4</v>
      </c>
      <c r="M243">
        <v>6</v>
      </c>
      <c r="N243">
        <v>1</v>
      </c>
      <c r="O243">
        <v>2</v>
      </c>
      <c r="P243">
        <v>2582543.4596153847</v>
      </c>
      <c r="Q243">
        <v>2530892.5904230769</v>
      </c>
      <c r="R243">
        <v>37541573.424608968</v>
      </c>
      <c r="S243">
        <v>12</v>
      </c>
      <c r="T243">
        <v>721</v>
      </c>
      <c r="U243">
        <v>207</v>
      </c>
      <c r="V243">
        <v>301</v>
      </c>
      <c r="W243">
        <v>500390</v>
      </c>
      <c r="X243">
        <v>0</v>
      </c>
      <c r="Y243">
        <v>1</v>
      </c>
      <c r="Z243">
        <v>2002</v>
      </c>
      <c r="AA243" t="s">
        <v>1127</v>
      </c>
      <c r="AB243">
        <v>4</v>
      </c>
      <c r="AC243">
        <v>1208630339.1000001</v>
      </c>
      <c r="AD243">
        <v>805753559.4000001</v>
      </c>
      <c r="AE243">
        <v>1220716642.4910002</v>
      </c>
      <c r="AF243">
        <v>367960792.12600005</v>
      </c>
      <c r="AG243">
        <v>33116471.291340005</v>
      </c>
      <c r="AH243">
        <v>334844320.83466005</v>
      </c>
      <c r="AI243">
        <v>80951374.267720014</v>
      </c>
      <c r="AK243">
        <v>0.44607178701831418</v>
      </c>
    </row>
    <row r="244" spans="1:37" hidden="1" x14ac:dyDescent="0.35">
      <c r="A244">
        <v>243</v>
      </c>
      <c r="B244" t="s">
        <v>34</v>
      </c>
      <c r="C244">
        <v>30413507</v>
      </c>
      <c r="D244">
        <v>510</v>
      </c>
      <c r="E244" t="s">
        <v>44</v>
      </c>
      <c r="F244" t="s">
        <v>134</v>
      </c>
      <c r="G244" t="s">
        <v>866</v>
      </c>
      <c r="H244">
        <v>23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1</v>
      </c>
      <c r="O244">
        <v>3</v>
      </c>
      <c r="P244">
        <v>0</v>
      </c>
      <c r="Q244">
        <v>0</v>
      </c>
      <c r="R244">
        <v>0</v>
      </c>
      <c r="S244">
        <v>1</v>
      </c>
      <c r="T244">
        <v>449</v>
      </c>
      <c r="U244">
        <v>214</v>
      </c>
      <c r="V244">
        <v>301</v>
      </c>
      <c r="W244">
        <v>500355</v>
      </c>
      <c r="X244">
        <v>5750226.6120000007</v>
      </c>
      <c r="Y244">
        <v>7</v>
      </c>
      <c r="Z244">
        <v>2019</v>
      </c>
      <c r="AA244" t="s">
        <v>1130</v>
      </c>
      <c r="AB244">
        <v>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0.83963691005338237</v>
      </c>
    </row>
    <row r="245" spans="1:37" hidden="1" x14ac:dyDescent="0.35">
      <c r="A245">
        <v>244</v>
      </c>
      <c r="B245" t="s">
        <v>34</v>
      </c>
      <c r="C245">
        <v>19203814</v>
      </c>
      <c r="D245">
        <v>510</v>
      </c>
      <c r="E245" t="s">
        <v>45</v>
      </c>
      <c r="F245" t="s">
        <v>135</v>
      </c>
      <c r="G245" t="s">
        <v>867</v>
      </c>
      <c r="H245">
        <v>33</v>
      </c>
      <c r="I245">
        <v>1</v>
      </c>
      <c r="J245">
        <v>12</v>
      </c>
      <c r="K245">
        <v>7099045.2000000002</v>
      </c>
      <c r="L245">
        <v>4</v>
      </c>
      <c r="M245">
        <v>12</v>
      </c>
      <c r="N245">
        <v>1</v>
      </c>
      <c r="O245">
        <v>6</v>
      </c>
      <c r="P245">
        <v>236634.84</v>
      </c>
      <c r="Q245">
        <v>215337.70440000002</v>
      </c>
      <c r="R245">
        <v>4665650.2620000001</v>
      </c>
      <c r="S245">
        <v>14</v>
      </c>
      <c r="T245">
        <v>573</v>
      </c>
      <c r="U245">
        <v>209</v>
      </c>
      <c r="V245">
        <v>302</v>
      </c>
      <c r="W245">
        <v>500343</v>
      </c>
      <c r="X245">
        <v>7719928.5459999992</v>
      </c>
      <c r="Y245">
        <v>1</v>
      </c>
      <c r="Z245">
        <v>2007</v>
      </c>
      <c r="AA245" t="s">
        <v>1127</v>
      </c>
      <c r="AB245">
        <v>3</v>
      </c>
      <c r="AC245">
        <v>134881858.80000001</v>
      </c>
      <c r="AD245">
        <v>49693316.399999999</v>
      </c>
      <c r="AE245">
        <v>205020425.37600002</v>
      </c>
      <c r="AF245">
        <v>11216491.416000001</v>
      </c>
      <c r="AG245">
        <v>3140617.5964800008</v>
      </c>
      <c r="AH245">
        <v>8075873.8195200004</v>
      </c>
      <c r="AI245">
        <v>0</v>
      </c>
      <c r="AK245">
        <v>0.17352948325272599</v>
      </c>
    </row>
    <row r="246" spans="1:37" hidden="1" x14ac:dyDescent="0.35">
      <c r="A246">
        <v>245</v>
      </c>
      <c r="B246" t="s">
        <v>34</v>
      </c>
      <c r="C246">
        <v>22209359</v>
      </c>
      <c r="D246">
        <v>510</v>
      </c>
      <c r="E246" t="s">
        <v>197</v>
      </c>
      <c r="F246" t="s">
        <v>136</v>
      </c>
      <c r="G246" t="s">
        <v>868</v>
      </c>
      <c r="H246">
        <v>38</v>
      </c>
      <c r="I246">
        <v>1</v>
      </c>
      <c r="J246">
        <v>22</v>
      </c>
      <c r="K246">
        <v>17953322.199999999</v>
      </c>
      <c r="L246">
        <v>5</v>
      </c>
      <c r="M246">
        <v>5</v>
      </c>
      <c r="N246">
        <v>1</v>
      </c>
      <c r="O246">
        <v>3</v>
      </c>
      <c r="P246">
        <v>417519.12093023252</v>
      </c>
      <c r="Q246">
        <v>338190.48795348831</v>
      </c>
      <c r="R246">
        <v>4227381.0994186038</v>
      </c>
      <c r="S246">
        <v>6</v>
      </c>
      <c r="T246">
        <v>755</v>
      </c>
      <c r="U246">
        <v>205</v>
      </c>
      <c r="V246">
        <v>303</v>
      </c>
      <c r="W246">
        <v>500335</v>
      </c>
      <c r="X246">
        <v>0</v>
      </c>
      <c r="Y246">
        <v>4</v>
      </c>
      <c r="Z246">
        <v>1997</v>
      </c>
      <c r="AA246" t="s">
        <v>1127</v>
      </c>
      <c r="AB246">
        <v>9</v>
      </c>
      <c r="AC246">
        <v>305206477.39999998</v>
      </c>
      <c r="AD246">
        <v>287253155.19999999</v>
      </c>
      <c r="AE246">
        <v>506642752.48399997</v>
      </c>
      <c r="AF246">
        <v>42728906.835999995</v>
      </c>
      <c r="AG246">
        <v>20937164.349639997</v>
      </c>
      <c r="AH246">
        <v>21791742.486359999</v>
      </c>
      <c r="AI246">
        <v>21791742.486359999</v>
      </c>
      <c r="AK246">
        <v>0.59281267552701422</v>
      </c>
    </row>
    <row r="247" spans="1:37" hidden="1" x14ac:dyDescent="0.35">
      <c r="A247">
        <v>246</v>
      </c>
      <c r="B247" t="s">
        <v>34</v>
      </c>
      <c r="C247">
        <v>90376818</v>
      </c>
      <c r="D247">
        <v>510</v>
      </c>
      <c r="E247" t="s">
        <v>211</v>
      </c>
      <c r="F247" t="s">
        <v>383</v>
      </c>
      <c r="G247" t="s">
        <v>869</v>
      </c>
      <c r="H247">
        <v>29</v>
      </c>
      <c r="I247">
        <v>1</v>
      </c>
      <c r="J247">
        <v>0</v>
      </c>
      <c r="K247">
        <v>0</v>
      </c>
      <c r="L247">
        <v>2</v>
      </c>
      <c r="M247">
        <v>12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4</v>
      </c>
      <c r="T247">
        <v>379</v>
      </c>
      <c r="U247">
        <v>209</v>
      </c>
      <c r="V247">
        <v>300</v>
      </c>
      <c r="W247">
        <v>500396</v>
      </c>
      <c r="X247">
        <v>21481457.25</v>
      </c>
      <c r="Y247">
        <v>8</v>
      </c>
      <c r="Z247">
        <v>2019</v>
      </c>
      <c r="AA247" t="s">
        <v>1127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K247">
        <v>0.77266505191906587</v>
      </c>
    </row>
    <row r="248" spans="1:37" x14ac:dyDescent="0.35">
      <c r="A248">
        <v>247</v>
      </c>
      <c r="B248" t="s">
        <v>34</v>
      </c>
      <c r="C248">
        <v>42430598</v>
      </c>
      <c r="D248">
        <v>510</v>
      </c>
      <c r="E248" t="s">
        <v>225</v>
      </c>
      <c r="F248" t="s">
        <v>508</v>
      </c>
      <c r="G248" t="s">
        <v>870</v>
      </c>
      <c r="H248">
        <v>91</v>
      </c>
      <c r="I248">
        <v>0</v>
      </c>
      <c r="J248">
        <v>25</v>
      </c>
      <c r="K248">
        <v>143209715</v>
      </c>
      <c r="L248">
        <v>4</v>
      </c>
      <c r="M248">
        <v>5</v>
      </c>
      <c r="N248">
        <v>0</v>
      </c>
      <c r="O248">
        <v>1</v>
      </c>
      <c r="P248">
        <v>3047015.2127659572</v>
      </c>
      <c r="Q248">
        <v>1950089.7361702127</v>
      </c>
      <c r="R248">
        <v>34126570.382978722</v>
      </c>
      <c r="S248">
        <v>14</v>
      </c>
      <c r="T248">
        <v>787</v>
      </c>
      <c r="U248">
        <v>208</v>
      </c>
      <c r="V248">
        <v>303</v>
      </c>
      <c r="W248">
        <v>500399</v>
      </c>
      <c r="X248">
        <v>52108828.199999996</v>
      </c>
      <c r="Y248">
        <v>4</v>
      </c>
      <c r="Z248">
        <v>1994</v>
      </c>
      <c r="AA248" t="s">
        <v>1127</v>
      </c>
      <c r="AB248">
        <v>2</v>
      </c>
      <c r="AC248">
        <v>2720984585</v>
      </c>
      <c r="AD248">
        <v>2291355440</v>
      </c>
      <c r="AE248">
        <v>3074712581.0500002</v>
      </c>
      <c r="AF248">
        <v>535604334.10000002</v>
      </c>
      <c r="AG248">
        <v>101764823.479</v>
      </c>
      <c r="AH248">
        <v>433839510.62100005</v>
      </c>
      <c r="AI248">
        <v>385635120.55199999</v>
      </c>
      <c r="AK248">
        <v>0.78435607314899169</v>
      </c>
    </row>
    <row r="249" spans="1:37" hidden="1" x14ac:dyDescent="0.35">
      <c r="A249">
        <v>248</v>
      </c>
      <c r="B249" t="s">
        <v>34</v>
      </c>
      <c r="C249">
        <v>97410353</v>
      </c>
      <c r="D249">
        <v>510</v>
      </c>
      <c r="E249" t="s">
        <v>69</v>
      </c>
      <c r="F249" t="s">
        <v>388</v>
      </c>
      <c r="G249" t="s">
        <v>871</v>
      </c>
      <c r="H249">
        <v>64</v>
      </c>
      <c r="I249">
        <v>0</v>
      </c>
      <c r="J249">
        <v>26</v>
      </c>
      <c r="K249">
        <v>144746745</v>
      </c>
      <c r="L249">
        <v>1</v>
      </c>
      <c r="M249">
        <v>11</v>
      </c>
      <c r="N249">
        <v>1</v>
      </c>
      <c r="O249">
        <v>4</v>
      </c>
      <c r="P249">
        <v>3809124.8684210526</v>
      </c>
      <c r="Q249">
        <v>1828379.9368421054</v>
      </c>
      <c r="R249">
        <v>0</v>
      </c>
      <c r="S249">
        <v>11</v>
      </c>
      <c r="T249">
        <v>343</v>
      </c>
      <c r="U249">
        <v>201</v>
      </c>
      <c r="V249">
        <v>300</v>
      </c>
      <c r="W249">
        <v>500348</v>
      </c>
      <c r="X249">
        <v>24071634.314000003</v>
      </c>
      <c r="Y249">
        <v>4</v>
      </c>
      <c r="Z249">
        <v>1993</v>
      </c>
      <c r="AA249" t="s">
        <v>1129</v>
      </c>
      <c r="AB249">
        <v>8</v>
      </c>
      <c r="AC249">
        <v>868480470</v>
      </c>
      <c r="AD249">
        <v>3184428390</v>
      </c>
      <c r="AE249">
        <v>1571949650.7</v>
      </c>
      <c r="AF249">
        <v>358971927.60000002</v>
      </c>
      <c r="AG249">
        <v>96922420.452000007</v>
      </c>
      <c r="AH249">
        <v>262049507.148</v>
      </c>
      <c r="AI249">
        <v>143588771.04000002</v>
      </c>
      <c r="AK249">
        <v>0.41954858417822305</v>
      </c>
    </row>
    <row r="250" spans="1:37" hidden="1" x14ac:dyDescent="0.35">
      <c r="A250">
        <v>249</v>
      </c>
      <c r="B250" t="s">
        <v>34</v>
      </c>
      <c r="C250">
        <v>80759058</v>
      </c>
      <c r="D250">
        <v>510</v>
      </c>
      <c r="E250" t="s">
        <v>85</v>
      </c>
      <c r="F250" t="s">
        <v>389</v>
      </c>
      <c r="G250" t="s">
        <v>872</v>
      </c>
      <c r="H250">
        <v>71</v>
      </c>
      <c r="I250">
        <v>1</v>
      </c>
      <c r="J250">
        <v>13</v>
      </c>
      <c r="K250">
        <v>92583208.900000006</v>
      </c>
      <c r="L250">
        <v>4</v>
      </c>
      <c r="M250">
        <v>1</v>
      </c>
      <c r="N250">
        <v>1</v>
      </c>
      <c r="O250">
        <v>3</v>
      </c>
      <c r="P250">
        <v>1969855.5085106385</v>
      </c>
      <c r="Q250">
        <v>1713774.2924042556</v>
      </c>
      <c r="R250">
        <v>39416808.725297883</v>
      </c>
      <c r="S250">
        <v>11</v>
      </c>
      <c r="T250">
        <v>642</v>
      </c>
      <c r="U250">
        <v>212</v>
      </c>
      <c r="V250">
        <v>301</v>
      </c>
      <c r="W250">
        <v>500387</v>
      </c>
      <c r="X250">
        <v>9384581.3489999995</v>
      </c>
      <c r="Y250">
        <v>6</v>
      </c>
      <c r="Z250">
        <v>2006</v>
      </c>
      <c r="AA250" t="s">
        <v>1127</v>
      </c>
      <c r="AB250">
        <v>10</v>
      </c>
      <c r="AC250">
        <v>1851664178</v>
      </c>
      <c r="AD250">
        <v>2314580222.5</v>
      </c>
      <c r="AE250">
        <v>2703429699.8800001</v>
      </c>
      <c r="AF250">
        <v>255529656.56400001</v>
      </c>
      <c r="AG250">
        <v>97101269.494320005</v>
      </c>
      <c r="AH250">
        <v>158428387.06968001</v>
      </c>
      <c r="AI250">
        <v>102211862.62560001</v>
      </c>
      <c r="AK250">
        <v>0.74613244363224029</v>
      </c>
    </row>
    <row r="251" spans="1:37" hidden="1" x14ac:dyDescent="0.35">
      <c r="A251">
        <v>250</v>
      </c>
      <c r="B251" t="s">
        <v>34</v>
      </c>
      <c r="C251">
        <v>13789861</v>
      </c>
      <c r="D251">
        <v>510</v>
      </c>
      <c r="E251" t="s">
        <v>280</v>
      </c>
      <c r="F251" t="s">
        <v>414</v>
      </c>
      <c r="G251" t="s">
        <v>873</v>
      </c>
      <c r="H251">
        <v>41</v>
      </c>
      <c r="I251">
        <v>0</v>
      </c>
      <c r="J251">
        <v>3</v>
      </c>
      <c r="K251">
        <v>9479375.0999999996</v>
      </c>
      <c r="L251">
        <v>4</v>
      </c>
      <c r="M251">
        <v>7</v>
      </c>
      <c r="N251">
        <v>0</v>
      </c>
      <c r="O251">
        <v>2</v>
      </c>
      <c r="P251">
        <v>157989.58499999999</v>
      </c>
      <c r="Q251">
        <v>50556.667199999996</v>
      </c>
      <c r="R251">
        <v>1070116.1223999998</v>
      </c>
      <c r="S251">
        <v>8</v>
      </c>
      <c r="T251">
        <v>793</v>
      </c>
      <c r="U251">
        <v>211</v>
      </c>
      <c r="V251">
        <v>302</v>
      </c>
      <c r="W251">
        <v>500392</v>
      </c>
      <c r="X251">
        <v>0</v>
      </c>
      <c r="Y251">
        <v>7</v>
      </c>
      <c r="Z251">
        <v>2016</v>
      </c>
      <c r="AA251" t="s">
        <v>1127</v>
      </c>
      <c r="AB251">
        <v>1</v>
      </c>
      <c r="AC251">
        <v>75835000.799999997</v>
      </c>
      <c r="AD251">
        <v>189587502</v>
      </c>
      <c r="AE251">
        <v>146361551.544</v>
      </c>
      <c r="AF251">
        <v>33746575.355999999</v>
      </c>
      <c r="AG251">
        <v>4724520.5498400005</v>
      </c>
      <c r="AH251">
        <v>29022054.806159999</v>
      </c>
      <c r="AI251">
        <v>26322328.777679998</v>
      </c>
      <c r="AK251">
        <v>0.31680730624329911</v>
      </c>
    </row>
    <row r="252" spans="1:37" hidden="1" x14ac:dyDescent="0.35">
      <c r="A252">
        <v>251</v>
      </c>
      <c r="B252" t="s">
        <v>34</v>
      </c>
      <c r="C252">
        <v>39747507</v>
      </c>
      <c r="D252">
        <v>510</v>
      </c>
      <c r="E252" t="s">
        <v>306</v>
      </c>
      <c r="F252" t="s">
        <v>509</v>
      </c>
      <c r="G252" t="s">
        <v>874</v>
      </c>
      <c r="H252">
        <v>83</v>
      </c>
      <c r="I252">
        <v>0</v>
      </c>
      <c r="J252">
        <v>0</v>
      </c>
      <c r="K252">
        <v>0</v>
      </c>
      <c r="L252">
        <v>3</v>
      </c>
      <c r="M252">
        <v>3</v>
      </c>
      <c r="N252">
        <v>1</v>
      </c>
      <c r="O252">
        <v>8</v>
      </c>
      <c r="P252">
        <v>0</v>
      </c>
      <c r="Q252">
        <v>0</v>
      </c>
      <c r="R252">
        <v>0</v>
      </c>
      <c r="S252">
        <v>2</v>
      </c>
      <c r="T252">
        <v>529</v>
      </c>
      <c r="U252">
        <v>200</v>
      </c>
      <c r="V252">
        <v>301</v>
      </c>
      <c r="W252">
        <v>500308</v>
      </c>
      <c r="X252">
        <v>1450605.611</v>
      </c>
      <c r="Y252">
        <v>2</v>
      </c>
      <c r="Z252">
        <v>2019</v>
      </c>
      <c r="AA252" t="s">
        <v>1127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K252">
        <v>0.62283872542942365</v>
      </c>
    </row>
    <row r="253" spans="1:37" hidden="1" x14ac:dyDescent="0.35">
      <c r="A253">
        <v>252</v>
      </c>
      <c r="B253" t="s">
        <v>34</v>
      </c>
      <c r="C253">
        <v>24819214</v>
      </c>
      <c r="D253">
        <v>510</v>
      </c>
      <c r="E253" t="s">
        <v>312</v>
      </c>
      <c r="F253" t="s">
        <v>510</v>
      </c>
      <c r="G253" t="s">
        <v>875</v>
      </c>
      <c r="H253">
        <v>34</v>
      </c>
      <c r="I253">
        <v>0</v>
      </c>
      <c r="J253">
        <v>7</v>
      </c>
      <c r="K253">
        <v>11158504.699999999</v>
      </c>
      <c r="L253">
        <v>4</v>
      </c>
      <c r="M253">
        <v>5</v>
      </c>
      <c r="N253">
        <v>1</v>
      </c>
      <c r="O253">
        <v>3</v>
      </c>
      <c r="P253">
        <v>253602.37954545452</v>
      </c>
      <c r="Q253">
        <v>88760.832840909075</v>
      </c>
      <c r="R253">
        <v>2026705.6832007575</v>
      </c>
      <c r="S253">
        <v>15</v>
      </c>
      <c r="T253">
        <v>497</v>
      </c>
      <c r="U253">
        <v>215</v>
      </c>
      <c r="V253">
        <v>300</v>
      </c>
      <c r="W253">
        <v>500354</v>
      </c>
      <c r="X253">
        <v>4539423.7080000006</v>
      </c>
      <c r="Y253">
        <v>5</v>
      </c>
      <c r="Z253">
        <v>2012</v>
      </c>
      <c r="AA253" t="s">
        <v>1127</v>
      </c>
      <c r="AB253">
        <v>3</v>
      </c>
      <c r="AC253">
        <v>212011589.29999998</v>
      </c>
      <c r="AD253">
        <v>122743551.69999999</v>
      </c>
      <c r="AE253">
        <v>379500744.847</v>
      </c>
      <c r="AF253">
        <v>55457768.35899999</v>
      </c>
      <c r="AG253">
        <v>4436621.4687199993</v>
      </c>
      <c r="AH253">
        <v>51021146.890279993</v>
      </c>
      <c r="AI253">
        <v>12200709.038979998</v>
      </c>
      <c r="AK253">
        <v>0.19166876153099544</v>
      </c>
    </row>
    <row r="254" spans="1:37" hidden="1" x14ac:dyDescent="0.35">
      <c r="A254">
        <v>253</v>
      </c>
      <c r="B254" t="s">
        <v>34</v>
      </c>
      <c r="C254">
        <v>65959870</v>
      </c>
      <c r="D254">
        <v>510</v>
      </c>
      <c r="E254" t="s">
        <v>351</v>
      </c>
      <c r="F254" t="s">
        <v>157</v>
      </c>
      <c r="G254" t="s">
        <v>876</v>
      </c>
      <c r="H254">
        <v>49</v>
      </c>
      <c r="I254">
        <v>0</v>
      </c>
      <c r="J254">
        <v>3</v>
      </c>
      <c r="K254">
        <v>8900830.8000000007</v>
      </c>
      <c r="L254">
        <v>2</v>
      </c>
      <c r="M254">
        <v>9</v>
      </c>
      <c r="N254">
        <v>0</v>
      </c>
      <c r="O254">
        <v>1</v>
      </c>
      <c r="P254">
        <v>247245.30000000002</v>
      </c>
      <c r="Q254">
        <v>190378.88100000002</v>
      </c>
      <c r="R254">
        <v>4473903.7035000008</v>
      </c>
      <c r="S254">
        <v>9</v>
      </c>
      <c r="T254">
        <v>578</v>
      </c>
      <c r="U254">
        <v>202</v>
      </c>
      <c r="V254">
        <v>300</v>
      </c>
      <c r="W254">
        <v>500332</v>
      </c>
      <c r="X254">
        <v>0</v>
      </c>
      <c r="Y254">
        <v>4</v>
      </c>
      <c r="Z254">
        <v>2016</v>
      </c>
      <c r="AA254" t="s">
        <v>1127</v>
      </c>
      <c r="AB254">
        <v>10</v>
      </c>
      <c r="AC254">
        <v>71206646.400000006</v>
      </c>
      <c r="AD254">
        <v>124611631.20000002</v>
      </c>
      <c r="AE254">
        <v>106809969.60000001</v>
      </c>
      <c r="AF254">
        <v>40587788.447999999</v>
      </c>
      <c r="AG254">
        <v>6899924.0361600006</v>
      </c>
      <c r="AH254">
        <v>33687864.411839999</v>
      </c>
      <c r="AI254">
        <v>36934887.487680003</v>
      </c>
      <c r="AK254">
        <v>0.74364984637825937</v>
      </c>
    </row>
    <row r="255" spans="1:37" hidden="1" x14ac:dyDescent="0.35">
      <c r="A255">
        <v>254</v>
      </c>
      <c r="B255" t="s">
        <v>34</v>
      </c>
      <c r="C255">
        <v>97699434</v>
      </c>
      <c r="D255">
        <v>510</v>
      </c>
      <c r="E255" t="s">
        <v>118</v>
      </c>
      <c r="F255" t="s">
        <v>40</v>
      </c>
      <c r="G255" t="s">
        <v>877</v>
      </c>
      <c r="H255">
        <v>41</v>
      </c>
      <c r="I255">
        <v>1</v>
      </c>
      <c r="J255">
        <v>0</v>
      </c>
      <c r="K255">
        <v>0</v>
      </c>
      <c r="L255">
        <v>1</v>
      </c>
      <c r="M255">
        <v>9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10</v>
      </c>
      <c r="T255">
        <v>612</v>
      </c>
      <c r="U255">
        <v>214</v>
      </c>
      <c r="V255">
        <v>302</v>
      </c>
      <c r="W255">
        <v>500344</v>
      </c>
      <c r="X255">
        <v>76305155.685000002</v>
      </c>
      <c r="Y255">
        <v>8</v>
      </c>
      <c r="Z255">
        <v>2019</v>
      </c>
      <c r="AA255" t="s">
        <v>1127</v>
      </c>
      <c r="AB255">
        <v>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0.15291728759026957</v>
      </c>
    </row>
    <row r="256" spans="1:37" hidden="1" x14ac:dyDescent="0.35">
      <c r="A256">
        <v>255</v>
      </c>
      <c r="B256" t="s">
        <v>34</v>
      </c>
      <c r="C256">
        <v>66867961</v>
      </c>
      <c r="D256">
        <v>510</v>
      </c>
      <c r="E256" t="s">
        <v>365</v>
      </c>
      <c r="F256" t="s">
        <v>511</v>
      </c>
      <c r="G256" t="s">
        <v>878</v>
      </c>
      <c r="H256">
        <v>73</v>
      </c>
      <c r="I256">
        <v>1</v>
      </c>
      <c r="J256">
        <v>11</v>
      </c>
      <c r="K256">
        <v>87707075.5</v>
      </c>
      <c r="L256">
        <v>2</v>
      </c>
      <c r="M256">
        <v>4</v>
      </c>
      <c r="N256">
        <v>1</v>
      </c>
      <c r="O256">
        <v>4</v>
      </c>
      <c r="P256">
        <v>1654850.4811320754</v>
      </c>
      <c r="Q256">
        <v>910167.76462264149</v>
      </c>
      <c r="R256">
        <v>24726224.272248425</v>
      </c>
      <c r="S256">
        <v>7</v>
      </c>
      <c r="T256">
        <v>761</v>
      </c>
      <c r="U256">
        <v>209</v>
      </c>
      <c r="V256">
        <v>302</v>
      </c>
      <c r="W256">
        <v>500324</v>
      </c>
      <c r="X256">
        <v>0</v>
      </c>
      <c r="Y256">
        <v>4</v>
      </c>
      <c r="Z256">
        <v>2008</v>
      </c>
      <c r="AA256" t="s">
        <v>1127</v>
      </c>
      <c r="AB256">
        <v>1</v>
      </c>
      <c r="AC256">
        <v>877070755</v>
      </c>
      <c r="AD256">
        <v>1052484906</v>
      </c>
      <c r="AE256">
        <v>1350688962.7</v>
      </c>
      <c r="AF256">
        <v>368369717.10000002</v>
      </c>
      <c r="AG256">
        <v>77357640.591000006</v>
      </c>
      <c r="AH256">
        <v>291012076.509</v>
      </c>
      <c r="AI256">
        <v>294695773.68000001</v>
      </c>
      <c r="AK256">
        <v>0.74378771514727293</v>
      </c>
    </row>
    <row r="257" spans="1:37" hidden="1" x14ac:dyDescent="0.35">
      <c r="A257">
        <v>256</v>
      </c>
      <c r="B257" t="s">
        <v>34</v>
      </c>
      <c r="C257">
        <v>60947369</v>
      </c>
      <c r="D257">
        <v>510</v>
      </c>
      <c r="E257" t="s">
        <v>366</v>
      </c>
      <c r="F257" t="s">
        <v>512</v>
      </c>
      <c r="G257" t="s">
        <v>879</v>
      </c>
      <c r="H257">
        <v>28</v>
      </c>
      <c r="I257">
        <v>0</v>
      </c>
      <c r="J257">
        <v>16</v>
      </c>
      <c r="K257">
        <v>80995550.400000006</v>
      </c>
      <c r="L257" t="e">
        <v>#N/A</v>
      </c>
      <c r="M257">
        <v>7</v>
      </c>
      <c r="N257">
        <v>0</v>
      </c>
      <c r="O257">
        <v>1</v>
      </c>
      <c r="P257">
        <v>1557606.7384615387</v>
      </c>
      <c r="Q257">
        <v>1386269.9972307694</v>
      </c>
      <c r="R257">
        <v>9703889.9806153849</v>
      </c>
      <c r="S257">
        <v>2</v>
      </c>
      <c r="T257">
        <v>597</v>
      </c>
      <c r="U257">
        <v>210</v>
      </c>
      <c r="V257">
        <v>301</v>
      </c>
      <c r="W257">
        <v>500311</v>
      </c>
      <c r="X257">
        <v>1642240.6</v>
      </c>
      <c r="Y257">
        <v>1</v>
      </c>
      <c r="Z257">
        <v>2003</v>
      </c>
      <c r="AA257" t="s">
        <v>1127</v>
      </c>
      <c r="AB257">
        <v>2</v>
      </c>
      <c r="AC257">
        <v>809955504</v>
      </c>
      <c r="AD257">
        <v>1538915457.6000001</v>
      </c>
      <c r="AE257">
        <v>1044842600.16</v>
      </c>
      <c r="AF257">
        <v>26728531.632000003</v>
      </c>
      <c r="AG257">
        <v>2138282.5305600003</v>
      </c>
      <c r="AH257">
        <v>24590249.101440001</v>
      </c>
      <c r="AI257">
        <v>21650110.621920004</v>
      </c>
      <c r="AK257">
        <v>0.55442262997311753</v>
      </c>
    </row>
    <row r="258" spans="1:37" hidden="1" x14ac:dyDescent="0.35">
      <c r="A258">
        <v>257</v>
      </c>
      <c r="B258" t="s">
        <v>34</v>
      </c>
      <c r="C258">
        <v>47451087</v>
      </c>
      <c r="D258">
        <v>510</v>
      </c>
      <c r="E258" t="s">
        <v>372</v>
      </c>
      <c r="F258" t="s">
        <v>513</v>
      </c>
      <c r="G258" t="s">
        <v>880</v>
      </c>
      <c r="H258">
        <v>64</v>
      </c>
      <c r="I258">
        <v>0</v>
      </c>
      <c r="J258">
        <v>10</v>
      </c>
      <c r="K258">
        <v>32844812</v>
      </c>
      <c r="L258">
        <v>2</v>
      </c>
      <c r="M258">
        <v>10</v>
      </c>
      <c r="N258">
        <v>1</v>
      </c>
      <c r="O258">
        <v>7</v>
      </c>
      <c r="P258">
        <v>576224.77192982461</v>
      </c>
      <c r="Q258">
        <v>547413.53333333333</v>
      </c>
      <c r="R258">
        <v>4196837.0888888882</v>
      </c>
      <c r="S258">
        <v>9</v>
      </c>
      <c r="T258">
        <v>549</v>
      </c>
      <c r="U258">
        <v>200</v>
      </c>
      <c r="V258">
        <v>300</v>
      </c>
      <c r="W258">
        <v>500347</v>
      </c>
      <c r="X258">
        <v>77792012.640000001</v>
      </c>
      <c r="Y258">
        <v>3</v>
      </c>
      <c r="Z258">
        <v>2009</v>
      </c>
      <c r="AA258" t="s">
        <v>1127</v>
      </c>
      <c r="AB258">
        <v>10</v>
      </c>
      <c r="AC258">
        <v>558361804</v>
      </c>
      <c r="AD258">
        <v>459827368</v>
      </c>
      <c r="AE258">
        <v>1116723608</v>
      </c>
      <c r="AF258">
        <v>94264610.439999998</v>
      </c>
      <c r="AG258">
        <v>4713230.5219999999</v>
      </c>
      <c r="AH258">
        <v>89551379.917999998</v>
      </c>
      <c r="AI258">
        <v>84838149.395999998</v>
      </c>
      <c r="AK258">
        <v>0.96587204943595173</v>
      </c>
    </row>
    <row r="259" spans="1:37" hidden="1" x14ac:dyDescent="0.35">
      <c r="A259">
        <v>258</v>
      </c>
      <c r="B259" t="s">
        <v>34</v>
      </c>
      <c r="C259">
        <v>75499539</v>
      </c>
      <c r="D259">
        <v>510</v>
      </c>
      <c r="E259" t="s">
        <v>379</v>
      </c>
      <c r="F259" t="s">
        <v>514</v>
      </c>
      <c r="G259" t="s">
        <v>881</v>
      </c>
      <c r="H259">
        <v>63</v>
      </c>
      <c r="I259">
        <v>1</v>
      </c>
      <c r="J259">
        <v>24</v>
      </c>
      <c r="K259">
        <v>129653354.40000001</v>
      </c>
      <c r="L259">
        <v>2</v>
      </c>
      <c r="M259">
        <v>7</v>
      </c>
      <c r="N259">
        <v>1</v>
      </c>
      <c r="O259">
        <v>3</v>
      </c>
      <c r="P259">
        <v>2235402.6620689658</v>
      </c>
      <c r="Q259">
        <v>916515.09144827607</v>
      </c>
      <c r="R259">
        <v>19094064.405172419</v>
      </c>
      <c r="S259">
        <v>12</v>
      </c>
      <c r="T259">
        <v>533</v>
      </c>
      <c r="U259">
        <v>214</v>
      </c>
      <c r="V259">
        <v>303</v>
      </c>
      <c r="W259">
        <v>500379</v>
      </c>
      <c r="X259">
        <v>5934623.3760000002</v>
      </c>
      <c r="Y259">
        <v>8</v>
      </c>
      <c r="Z259">
        <v>1995</v>
      </c>
      <c r="AA259" t="s">
        <v>1127</v>
      </c>
      <c r="AB259">
        <v>6</v>
      </c>
      <c r="AC259">
        <v>1944800316</v>
      </c>
      <c r="AD259">
        <v>2593067088</v>
      </c>
      <c r="AE259">
        <v>2664376432.9200001</v>
      </c>
      <c r="AF259">
        <v>557509423.91999996</v>
      </c>
      <c r="AG259">
        <v>161677732.93679997</v>
      </c>
      <c r="AH259">
        <v>395831690.98319995</v>
      </c>
      <c r="AI259">
        <v>133802261.74079998</v>
      </c>
      <c r="AK259">
        <v>0.62580789711793672</v>
      </c>
    </row>
    <row r="260" spans="1:37" hidden="1" x14ac:dyDescent="0.35">
      <c r="A260">
        <v>259</v>
      </c>
      <c r="B260" t="s">
        <v>34</v>
      </c>
      <c r="C260">
        <v>96035633</v>
      </c>
      <c r="D260">
        <v>510</v>
      </c>
      <c r="E260" t="s">
        <v>386</v>
      </c>
      <c r="F260" t="s">
        <v>276</v>
      </c>
      <c r="G260" t="s">
        <v>882</v>
      </c>
      <c r="H260">
        <v>64</v>
      </c>
      <c r="I260">
        <v>0</v>
      </c>
      <c r="J260">
        <v>4</v>
      </c>
      <c r="K260">
        <v>8991853.5999999996</v>
      </c>
      <c r="L260">
        <v>3</v>
      </c>
      <c r="M260">
        <v>6</v>
      </c>
      <c r="N260">
        <v>1</v>
      </c>
      <c r="O260">
        <v>3</v>
      </c>
      <c r="P260">
        <v>191316.03404255319</v>
      </c>
      <c r="Q260">
        <v>99484.337702127654</v>
      </c>
      <c r="R260">
        <v>3084014.4687659568</v>
      </c>
      <c r="S260">
        <v>10</v>
      </c>
      <c r="T260">
        <v>679</v>
      </c>
      <c r="U260">
        <v>211</v>
      </c>
      <c r="V260">
        <v>301</v>
      </c>
      <c r="W260">
        <v>500379</v>
      </c>
      <c r="X260">
        <v>20188542.024</v>
      </c>
      <c r="Y260">
        <v>4</v>
      </c>
      <c r="Z260">
        <v>2015</v>
      </c>
      <c r="AA260" t="s">
        <v>1127</v>
      </c>
      <c r="AB260">
        <v>3</v>
      </c>
      <c r="AC260">
        <v>116894096.8</v>
      </c>
      <c r="AD260">
        <v>152861511.19999999</v>
      </c>
      <c r="AE260">
        <v>130921388.41599999</v>
      </c>
      <c r="AF260">
        <v>9801120.4240000006</v>
      </c>
      <c r="AG260">
        <v>3920448.1696000006</v>
      </c>
      <c r="AH260">
        <v>5880672.2544</v>
      </c>
      <c r="AI260">
        <v>9507086.811280001</v>
      </c>
      <c r="AK260">
        <v>0.77377817275935457</v>
      </c>
    </row>
    <row r="261" spans="1:37" hidden="1" x14ac:dyDescent="0.35">
      <c r="A261">
        <v>260</v>
      </c>
      <c r="B261" t="s">
        <v>34</v>
      </c>
      <c r="C261">
        <v>57724029</v>
      </c>
      <c r="D261">
        <v>510</v>
      </c>
      <c r="E261" t="s">
        <v>410</v>
      </c>
      <c r="F261" t="s">
        <v>98</v>
      </c>
      <c r="G261" t="s">
        <v>883</v>
      </c>
      <c r="H261">
        <v>64</v>
      </c>
      <c r="I261">
        <v>0</v>
      </c>
      <c r="J261">
        <v>24</v>
      </c>
      <c r="K261">
        <v>96135914.400000006</v>
      </c>
      <c r="L261">
        <v>1</v>
      </c>
      <c r="M261">
        <v>10</v>
      </c>
      <c r="N261">
        <v>1</v>
      </c>
      <c r="O261">
        <v>6</v>
      </c>
      <c r="P261">
        <v>3204530.48</v>
      </c>
      <c r="Q261">
        <v>1025449.7535999999</v>
      </c>
      <c r="R261">
        <v>27174418.470399998</v>
      </c>
      <c r="S261">
        <v>6</v>
      </c>
      <c r="T261">
        <v>457</v>
      </c>
      <c r="U261">
        <v>209</v>
      </c>
      <c r="V261">
        <v>300</v>
      </c>
      <c r="W261">
        <v>500354</v>
      </c>
      <c r="X261">
        <v>52974141.079999998</v>
      </c>
      <c r="Y261">
        <v>4</v>
      </c>
      <c r="Z261">
        <v>1995</v>
      </c>
      <c r="AA261" t="s">
        <v>1127</v>
      </c>
      <c r="AB261">
        <v>4</v>
      </c>
      <c r="AC261">
        <v>2114990116.8000002</v>
      </c>
      <c r="AD261">
        <v>865223229.60000002</v>
      </c>
      <c r="AE261">
        <v>2686037448.3360004</v>
      </c>
      <c r="AF261">
        <v>1922718.2880000002</v>
      </c>
      <c r="AG261">
        <v>769087.31520000007</v>
      </c>
      <c r="AH261">
        <v>1153630.9728000001</v>
      </c>
      <c r="AI261">
        <v>1788128.0078400003</v>
      </c>
      <c r="AK261">
        <v>0.2922571848272445</v>
      </c>
    </row>
    <row r="262" spans="1:37" hidden="1" x14ac:dyDescent="0.35">
      <c r="A262">
        <v>261</v>
      </c>
      <c r="B262" t="s">
        <v>34</v>
      </c>
      <c r="C262">
        <v>63046488</v>
      </c>
      <c r="D262">
        <v>510</v>
      </c>
      <c r="E262" t="s">
        <v>208</v>
      </c>
      <c r="F262" t="s">
        <v>297</v>
      </c>
      <c r="G262" t="s">
        <v>884</v>
      </c>
      <c r="H262">
        <v>26</v>
      </c>
      <c r="I262">
        <v>0</v>
      </c>
      <c r="J262">
        <v>10</v>
      </c>
      <c r="K262">
        <v>54055246</v>
      </c>
      <c r="L262">
        <v>3</v>
      </c>
      <c r="M262">
        <v>8</v>
      </c>
      <c r="N262">
        <v>1</v>
      </c>
      <c r="O262">
        <v>3</v>
      </c>
      <c r="P262">
        <v>1287029.6666666667</v>
      </c>
      <c r="Q262">
        <v>1029623.7333333334</v>
      </c>
      <c r="R262">
        <v>29859088.266666666</v>
      </c>
      <c r="S262">
        <v>5</v>
      </c>
      <c r="T262">
        <v>788</v>
      </c>
      <c r="U262">
        <v>200</v>
      </c>
      <c r="V262">
        <v>301</v>
      </c>
      <c r="W262">
        <v>500365</v>
      </c>
      <c r="X262">
        <v>68979613.388999999</v>
      </c>
      <c r="Y262">
        <v>8</v>
      </c>
      <c r="Z262">
        <v>2009</v>
      </c>
      <c r="AA262" t="s">
        <v>1127</v>
      </c>
      <c r="AB262">
        <v>10</v>
      </c>
      <c r="AC262">
        <v>432441968</v>
      </c>
      <c r="AD262">
        <v>1135160166</v>
      </c>
      <c r="AE262">
        <v>778395542.39999998</v>
      </c>
      <c r="AF262">
        <v>288114461.18000001</v>
      </c>
      <c r="AG262">
        <v>63385181.459600002</v>
      </c>
      <c r="AH262">
        <v>224729279.72040001</v>
      </c>
      <c r="AI262">
        <v>221848135.10860002</v>
      </c>
      <c r="AK262">
        <v>0.83807038258327549</v>
      </c>
    </row>
    <row r="263" spans="1:37" hidden="1" x14ac:dyDescent="0.35">
      <c r="A263">
        <v>262</v>
      </c>
      <c r="B263" t="s">
        <v>34</v>
      </c>
      <c r="C263">
        <v>68670576</v>
      </c>
      <c r="D263">
        <v>510</v>
      </c>
      <c r="E263" t="s">
        <v>236</v>
      </c>
      <c r="F263" t="s">
        <v>515</v>
      </c>
      <c r="G263" t="s">
        <v>885</v>
      </c>
      <c r="H263">
        <v>38</v>
      </c>
      <c r="I263">
        <v>1</v>
      </c>
      <c r="J263">
        <v>17</v>
      </c>
      <c r="K263">
        <v>74171627.299999997</v>
      </c>
      <c r="L263">
        <v>2</v>
      </c>
      <c r="M263">
        <v>5</v>
      </c>
      <c r="N263">
        <v>1</v>
      </c>
      <c r="O263">
        <v>6</v>
      </c>
      <c r="P263">
        <v>1951884.9289473684</v>
      </c>
      <c r="Q263">
        <v>1307762.9023947369</v>
      </c>
      <c r="R263">
        <v>11987826.605285089</v>
      </c>
      <c r="S263">
        <v>4</v>
      </c>
      <c r="T263">
        <v>332</v>
      </c>
      <c r="U263">
        <v>203</v>
      </c>
      <c r="V263">
        <v>303</v>
      </c>
      <c r="W263">
        <v>500371</v>
      </c>
      <c r="X263">
        <v>92163422.400000006</v>
      </c>
      <c r="Y263">
        <v>4</v>
      </c>
      <c r="Z263">
        <v>2002</v>
      </c>
      <c r="AA263" t="s">
        <v>1130</v>
      </c>
      <c r="AB263">
        <v>2</v>
      </c>
      <c r="AC263">
        <v>1112574409.5</v>
      </c>
      <c r="AD263">
        <v>1186746036.8</v>
      </c>
      <c r="AE263">
        <v>2202897330.8099999</v>
      </c>
      <c r="AF263">
        <v>347864932.037</v>
      </c>
      <c r="AG263">
        <v>45222441.164810002</v>
      </c>
      <c r="AH263">
        <v>302642490.87219</v>
      </c>
      <c r="AI263">
        <v>6957298.6407399997</v>
      </c>
      <c r="AK263">
        <v>0.15474467288439919</v>
      </c>
    </row>
    <row r="264" spans="1:37" hidden="1" x14ac:dyDescent="0.35">
      <c r="A264">
        <v>263</v>
      </c>
      <c r="B264" t="s">
        <v>34</v>
      </c>
      <c r="C264">
        <v>49093621</v>
      </c>
      <c r="D264">
        <v>510</v>
      </c>
      <c r="E264" t="s">
        <v>73</v>
      </c>
      <c r="F264" t="s">
        <v>516</v>
      </c>
      <c r="G264" t="s">
        <v>886</v>
      </c>
      <c r="H264">
        <v>73</v>
      </c>
      <c r="I264">
        <v>0</v>
      </c>
      <c r="J264">
        <v>15</v>
      </c>
      <c r="K264">
        <v>116662560</v>
      </c>
      <c r="L264">
        <v>2</v>
      </c>
      <c r="M264">
        <v>8</v>
      </c>
      <c r="N264">
        <v>1</v>
      </c>
      <c r="O264">
        <v>1</v>
      </c>
      <c r="P264">
        <v>2651421.8181818184</v>
      </c>
      <c r="Q264">
        <v>1617367.3090909091</v>
      </c>
      <c r="R264">
        <v>3234734.6181818186</v>
      </c>
      <c r="S264">
        <v>9</v>
      </c>
      <c r="T264">
        <v>745</v>
      </c>
      <c r="U264">
        <v>204</v>
      </c>
      <c r="V264">
        <v>302</v>
      </c>
      <c r="W264">
        <v>500375</v>
      </c>
      <c r="X264">
        <v>14547459.888</v>
      </c>
      <c r="Y264">
        <v>1</v>
      </c>
      <c r="Z264">
        <v>2004</v>
      </c>
      <c r="AA264" t="s">
        <v>1127</v>
      </c>
      <c r="AB264">
        <v>1</v>
      </c>
      <c r="AC264">
        <v>1866600960</v>
      </c>
      <c r="AD264">
        <v>933300480</v>
      </c>
      <c r="AE264">
        <v>3079891584</v>
      </c>
      <c r="AF264">
        <v>18666009.600000001</v>
      </c>
      <c r="AG264">
        <v>3359881.7280000001</v>
      </c>
      <c r="AH264">
        <v>15306127.872000001</v>
      </c>
      <c r="AI264">
        <v>18479349.504000001</v>
      </c>
      <c r="AK264">
        <v>2.4681402187351709E-2</v>
      </c>
    </row>
    <row r="265" spans="1:37" hidden="1" x14ac:dyDescent="0.35">
      <c r="A265">
        <v>264</v>
      </c>
      <c r="B265" t="s">
        <v>34</v>
      </c>
      <c r="C265">
        <v>13536489</v>
      </c>
      <c r="D265">
        <v>510</v>
      </c>
      <c r="E265" t="s">
        <v>306</v>
      </c>
      <c r="F265" t="s">
        <v>325</v>
      </c>
      <c r="G265" t="s">
        <v>887</v>
      </c>
      <c r="H265">
        <v>79</v>
      </c>
      <c r="I265">
        <v>0</v>
      </c>
      <c r="J265">
        <v>23</v>
      </c>
      <c r="K265">
        <v>55951768.799999997</v>
      </c>
      <c r="L265">
        <v>5</v>
      </c>
      <c r="M265">
        <v>12</v>
      </c>
      <c r="N265">
        <v>1</v>
      </c>
      <c r="O265">
        <v>7</v>
      </c>
      <c r="P265">
        <v>1055693.7509433962</v>
      </c>
      <c r="Q265">
        <v>981795.18837735849</v>
      </c>
      <c r="R265">
        <v>5399873.5360754719</v>
      </c>
      <c r="S265">
        <v>7</v>
      </c>
      <c r="T265">
        <v>474</v>
      </c>
      <c r="U265">
        <v>213</v>
      </c>
      <c r="V265">
        <v>300</v>
      </c>
      <c r="W265">
        <v>500369</v>
      </c>
      <c r="X265">
        <v>4142999.2240000004</v>
      </c>
      <c r="Y265">
        <v>3</v>
      </c>
      <c r="Z265">
        <v>1996</v>
      </c>
      <c r="AA265" t="s">
        <v>1127</v>
      </c>
      <c r="AB265">
        <v>7</v>
      </c>
      <c r="AC265">
        <v>951180069.5999999</v>
      </c>
      <c r="AD265">
        <v>615469456.79999995</v>
      </c>
      <c r="AE265">
        <v>1455305506.4879999</v>
      </c>
      <c r="AF265">
        <v>210378650.68799996</v>
      </c>
      <c r="AG265">
        <v>33660584.110079996</v>
      </c>
      <c r="AH265">
        <v>176718066.57791996</v>
      </c>
      <c r="AI265">
        <v>42075730.137599997</v>
      </c>
      <c r="AK265">
        <v>0.85444062119222208</v>
      </c>
    </row>
    <row r="266" spans="1:37" hidden="1" x14ac:dyDescent="0.35">
      <c r="A266">
        <v>265</v>
      </c>
      <c r="B266" t="s">
        <v>34</v>
      </c>
      <c r="C266">
        <v>27709427</v>
      </c>
      <c r="D266">
        <v>510</v>
      </c>
      <c r="E266" t="s">
        <v>112</v>
      </c>
      <c r="F266" t="s">
        <v>368</v>
      </c>
      <c r="G266" t="s">
        <v>888</v>
      </c>
      <c r="H266">
        <v>71</v>
      </c>
      <c r="I266">
        <v>1</v>
      </c>
      <c r="J266">
        <v>7</v>
      </c>
      <c r="K266">
        <v>31869224.800000001</v>
      </c>
      <c r="L266">
        <v>5</v>
      </c>
      <c r="M266">
        <v>5</v>
      </c>
      <c r="N266">
        <v>1</v>
      </c>
      <c r="O266">
        <v>3</v>
      </c>
      <c r="P266">
        <v>559109.20701754384</v>
      </c>
      <c r="Q266">
        <v>385785.35284210526</v>
      </c>
      <c r="R266">
        <v>835868.26449122804</v>
      </c>
      <c r="S266">
        <v>0</v>
      </c>
      <c r="T266">
        <v>327</v>
      </c>
      <c r="U266">
        <v>207</v>
      </c>
      <c r="V266">
        <v>302</v>
      </c>
      <c r="W266">
        <v>500370</v>
      </c>
      <c r="X266">
        <v>685199.83000000007</v>
      </c>
      <c r="Y266">
        <v>7</v>
      </c>
      <c r="Z266">
        <v>2012</v>
      </c>
      <c r="AA266" t="s">
        <v>1127</v>
      </c>
      <c r="AB266">
        <v>2</v>
      </c>
      <c r="AC266">
        <v>573646046.39999998</v>
      </c>
      <c r="AD266">
        <v>605515271.20000005</v>
      </c>
      <c r="AE266">
        <v>843259688.20799994</v>
      </c>
      <c r="AF266">
        <v>176236813.14400002</v>
      </c>
      <c r="AG266">
        <v>66969988.994720012</v>
      </c>
      <c r="AH266">
        <v>109266824.14928001</v>
      </c>
      <c r="AI266">
        <v>158613131.82960004</v>
      </c>
      <c r="AK266">
        <v>0.80208585080523864</v>
      </c>
    </row>
    <row r="267" spans="1:37" hidden="1" x14ac:dyDescent="0.35">
      <c r="A267">
        <v>266</v>
      </c>
      <c r="B267" t="s">
        <v>34</v>
      </c>
      <c r="C267">
        <v>58644827</v>
      </c>
      <c r="D267">
        <v>510</v>
      </c>
      <c r="E267" t="s">
        <v>424</v>
      </c>
      <c r="F267" t="s">
        <v>386</v>
      </c>
      <c r="G267" t="s">
        <v>889</v>
      </c>
      <c r="H267">
        <v>54</v>
      </c>
      <c r="I267">
        <v>1</v>
      </c>
      <c r="J267">
        <v>14</v>
      </c>
      <c r="K267">
        <v>9788569</v>
      </c>
      <c r="L267">
        <v>1</v>
      </c>
      <c r="M267">
        <v>4</v>
      </c>
      <c r="N267">
        <v>1</v>
      </c>
      <c r="O267">
        <v>7</v>
      </c>
      <c r="P267">
        <v>326285.63333333336</v>
      </c>
      <c r="Q267">
        <v>254502.79400000002</v>
      </c>
      <c r="R267">
        <v>5344558.6740000006</v>
      </c>
      <c r="S267">
        <v>14</v>
      </c>
      <c r="T267">
        <v>384</v>
      </c>
      <c r="U267">
        <v>202</v>
      </c>
      <c r="V267">
        <v>303</v>
      </c>
      <c r="W267">
        <v>500386</v>
      </c>
      <c r="X267">
        <v>30773484.017999999</v>
      </c>
      <c r="Y267">
        <v>3</v>
      </c>
      <c r="Z267">
        <v>2005</v>
      </c>
      <c r="AA267" t="s">
        <v>1128</v>
      </c>
      <c r="AB267">
        <v>3</v>
      </c>
      <c r="AC267">
        <v>195771380</v>
      </c>
      <c r="AD267">
        <v>176194242</v>
      </c>
      <c r="AE267">
        <v>252545080.19999999</v>
      </c>
      <c r="AF267">
        <v>54228672.259999998</v>
      </c>
      <c r="AG267">
        <v>16268601.677999999</v>
      </c>
      <c r="AH267">
        <v>37960070.582000002</v>
      </c>
      <c r="AI267">
        <v>33621776.801199995</v>
      </c>
      <c r="AK267">
        <v>0.91761435542793179</v>
      </c>
    </row>
    <row r="268" spans="1:37" hidden="1" x14ac:dyDescent="0.35">
      <c r="A268">
        <v>267</v>
      </c>
      <c r="B268" t="s">
        <v>34</v>
      </c>
      <c r="C268">
        <v>90885648</v>
      </c>
      <c r="D268">
        <v>510</v>
      </c>
      <c r="E268" t="s">
        <v>172</v>
      </c>
      <c r="F268" t="s">
        <v>399</v>
      </c>
      <c r="G268" t="s">
        <v>890</v>
      </c>
      <c r="H268">
        <v>69</v>
      </c>
      <c r="I268">
        <v>1</v>
      </c>
      <c r="J268">
        <v>9</v>
      </c>
      <c r="K268">
        <v>66898878.299999997</v>
      </c>
      <c r="L268">
        <v>3</v>
      </c>
      <c r="M268">
        <v>1</v>
      </c>
      <c r="N268">
        <v>1</v>
      </c>
      <c r="O268">
        <v>7</v>
      </c>
      <c r="P268">
        <v>1216343.2418181817</v>
      </c>
      <c r="Q268">
        <v>596008.18849090906</v>
      </c>
      <c r="R268">
        <v>15694882.296927273</v>
      </c>
      <c r="S268">
        <v>3</v>
      </c>
      <c r="T268">
        <v>698</v>
      </c>
      <c r="U268">
        <v>202</v>
      </c>
      <c r="V268">
        <v>301</v>
      </c>
      <c r="W268">
        <v>500388</v>
      </c>
      <c r="X268">
        <v>17917717.296</v>
      </c>
      <c r="Y268">
        <v>7</v>
      </c>
      <c r="Z268">
        <v>2010</v>
      </c>
      <c r="AA268" t="s">
        <v>1127</v>
      </c>
      <c r="AB268">
        <v>2</v>
      </c>
      <c r="AC268">
        <v>1538674200.8999999</v>
      </c>
      <c r="AD268">
        <v>1672471957.5</v>
      </c>
      <c r="AE268">
        <v>2077210171.2149997</v>
      </c>
      <c r="AF268">
        <v>195344724.63599998</v>
      </c>
      <c r="AG268">
        <v>11720683.478159998</v>
      </c>
      <c r="AH268">
        <v>183624041.15783998</v>
      </c>
      <c r="AI268">
        <v>44929286.666279994</v>
      </c>
      <c r="AK268">
        <v>0.85886214836928743</v>
      </c>
    </row>
    <row r="269" spans="1:37" hidden="1" x14ac:dyDescent="0.35">
      <c r="A269">
        <v>268</v>
      </c>
      <c r="B269" t="s">
        <v>34</v>
      </c>
      <c r="C269">
        <v>15688839</v>
      </c>
      <c r="D269">
        <v>510</v>
      </c>
      <c r="E269" t="s">
        <v>176</v>
      </c>
      <c r="F269" t="s">
        <v>168</v>
      </c>
      <c r="G269" t="s">
        <v>891</v>
      </c>
      <c r="H269">
        <v>53</v>
      </c>
      <c r="I269">
        <v>1</v>
      </c>
      <c r="J269">
        <v>8</v>
      </c>
      <c r="K269">
        <v>21587611.199999999</v>
      </c>
      <c r="L269">
        <v>4</v>
      </c>
      <c r="M269">
        <v>5</v>
      </c>
      <c r="N269">
        <v>1</v>
      </c>
      <c r="O269">
        <v>6</v>
      </c>
      <c r="P269">
        <v>431752.22399999999</v>
      </c>
      <c r="Q269">
        <v>138160.71168000001</v>
      </c>
      <c r="R269">
        <v>4513249.9148800001</v>
      </c>
      <c r="S269">
        <v>3</v>
      </c>
      <c r="T269">
        <v>474</v>
      </c>
      <c r="U269">
        <v>213</v>
      </c>
      <c r="V269">
        <v>301</v>
      </c>
      <c r="W269">
        <v>500398</v>
      </c>
      <c r="X269">
        <v>27278773.535999998</v>
      </c>
      <c r="Y269">
        <v>1</v>
      </c>
      <c r="Z269">
        <v>2011</v>
      </c>
      <c r="AA269" t="s">
        <v>1127</v>
      </c>
      <c r="AB269">
        <v>9</v>
      </c>
      <c r="AC269">
        <v>345401779.19999999</v>
      </c>
      <c r="AD269">
        <v>194288500.79999998</v>
      </c>
      <c r="AE269">
        <v>666625433.85599995</v>
      </c>
      <c r="AF269">
        <v>64978709.71199999</v>
      </c>
      <c r="AG269">
        <v>31189780.661759995</v>
      </c>
      <c r="AH269">
        <v>33788929.050239995</v>
      </c>
      <c r="AI269">
        <v>49383819.381119996</v>
      </c>
      <c r="AK269">
        <v>6.0480824199136252E-2</v>
      </c>
    </row>
    <row r="270" spans="1:37" hidden="1" x14ac:dyDescent="0.35">
      <c r="A270">
        <v>269</v>
      </c>
      <c r="B270" t="s">
        <v>34</v>
      </c>
      <c r="C270">
        <v>66715035</v>
      </c>
      <c r="D270">
        <v>510</v>
      </c>
      <c r="E270" t="s">
        <v>251</v>
      </c>
      <c r="F270" t="s">
        <v>202</v>
      </c>
      <c r="G270" t="s">
        <v>892</v>
      </c>
      <c r="H270">
        <v>55</v>
      </c>
      <c r="I270">
        <v>0</v>
      </c>
      <c r="J270">
        <v>21</v>
      </c>
      <c r="K270">
        <v>27835483.199999999</v>
      </c>
      <c r="L270">
        <v>5</v>
      </c>
      <c r="M270">
        <v>4</v>
      </c>
      <c r="N270">
        <v>0</v>
      </c>
      <c r="O270">
        <v>2</v>
      </c>
      <c r="P270">
        <v>713730.33846153843</v>
      </c>
      <c r="Q270">
        <v>663769.21476923069</v>
      </c>
      <c r="R270">
        <v>2323192.2516923072</v>
      </c>
      <c r="S270">
        <v>8</v>
      </c>
      <c r="T270">
        <v>352</v>
      </c>
      <c r="U270">
        <v>215</v>
      </c>
      <c r="V270">
        <v>301</v>
      </c>
      <c r="W270">
        <v>500394</v>
      </c>
      <c r="X270">
        <v>13916532.5</v>
      </c>
      <c r="Y270">
        <v>4</v>
      </c>
      <c r="Z270">
        <v>1998</v>
      </c>
      <c r="AA270" t="s">
        <v>1127</v>
      </c>
      <c r="AB270">
        <v>1</v>
      </c>
      <c r="AC270">
        <v>612380630.39999998</v>
      </c>
      <c r="AD270">
        <v>194848382.40000001</v>
      </c>
      <c r="AE270">
        <v>698113918.65600002</v>
      </c>
      <c r="AF270">
        <v>161724157.39199999</v>
      </c>
      <c r="AG270">
        <v>29110348.330559999</v>
      </c>
      <c r="AH270">
        <v>132613809.06143999</v>
      </c>
      <c r="AI270">
        <v>3234483.1478399998</v>
      </c>
      <c r="AK270">
        <v>0.78582191405998469</v>
      </c>
    </row>
    <row r="271" spans="1:37" hidden="1" x14ac:dyDescent="0.35">
      <c r="A271">
        <v>270</v>
      </c>
      <c r="B271" t="s">
        <v>34</v>
      </c>
      <c r="C271">
        <v>89242965</v>
      </c>
      <c r="D271">
        <v>510</v>
      </c>
      <c r="E271" t="s">
        <v>119</v>
      </c>
      <c r="F271" t="s">
        <v>217</v>
      </c>
      <c r="G271" t="s">
        <v>893</v>
      </c>
      <c r="H271">
        <v>84</v>
      </c>
      <c r="I271">
        <v>0</v>
      </c>
      <c r="J271">
        <v>20</v>
      </c>
      <c r="K271">
        <v>55666130</v>
      </c>
      <c r="L271">
        <v>2</v>
      </c>
      <c r="M271">
        <v>11</v>
      </c>
      <c r="N271">
        <v>1</v>
      </c>
      <c r="O271">
        <v>5</v>
      </c>
      <c r="P271">
        <v>1686852.4242424243</v>
      </c>
      <c r="Q271">
        <v>1433824.5606060605</v>
      </c>
      <c r="R271">
        <v>4301473.6818181816</v>
      </c>
      <c r="S271">
        <v>7</v>
      </c>
      <c r="T271">
        <v>452</v>
      </c>
      <c r="U271">
        <v>212</v>
      </c>
      <c r="V271">
        <v>302</v>
      </c>
      <c r="W271">
        <v>500354</v>
      </c>
      <c r="X271">
        <v>3424962.15</v>
      </c>
      <c r="Y271">
        <v>2</v>
      </c>
      <c r="Z271">
        <v>1999</v>
      </c>
      <c r="AA271" t="s">
        <v>1127</v>
      </c>
      <c r="AB271">
        <v>2</v>
      </c>
      <c r="AC271">
        <v>500995170</v>
      </c>
      <c r="AD271">
        <v>612327430</v>
      </c>
      <c r="AE271">
        <v>861711692.39999998</v>
      </c>
      <c r="AF271">
        <v>88509146.700000003</v>
      </c>
      <c r="AG271">
        <v>9736006.1370000001</v>
      </c>
      <c r="AH271">
        <v>78773140.563000008</v>
      </c>
      <c r="AI271">
        <v>70807317.359999999</v>
      </c>
      <c r="AK271">
        <v>0.41481960810659124</v>
      </c>
    </row>
    <row r="272" spans="1:37" hidden="1" x14ac:dyDescent="0.35">
      <c r="A272">
        <v>271</v>
      </c>
      <c r="B272" t="s">
        <v>34</v>
      </c>
      <c r="C272">
        <v>15216819</v>
      </c>
      <c r="D272">
        <v>510</v>
      </c>
      <c r="E272" t="s">
        <v>193</v>
      </c>
      <c r="F272" t="s">
        <v>221</v>
      </c>
      <c r="G272" t="s">
        <v>894</v>
      </c>
      <c r="H272">
        <v>64</v>
      </c>
      <c r="I272">
        <v>1</v>
      </c>
      <c r="J272">
        <v>25</v>
      </c>
      <c r="K272">
        <v>5524132.5</v>
      </c>
      <c r="L272">
        <v>4</v>
      </c>
      <c r="M272">
        <v>9</v>
      </c>
      <c r="N272">
        <v>0</v>
      </c>
      <c r="O272">
        <v>1</v>
      </c>
      <c r="P272">
        <v>167397.95454545456</v>
      </c>
      <c r="Q272">
        <v>61937.243181818187</v>
      </c>
      <c r="R272">
        <v>701955.42272727285</v>
      </c>
      <c r="S272">
        <v>7</v>
      </c>
      <c r="T272">
        <v>445</v>
      </c>
      <c r="U272">
        <v>209</v>
      </c>
      <c r="V272">
        <v>303</v>
      </c>
      <c r="W272">
        <v>500399</v>
      </c>
      <c r="X272">
        <v>8578811.9520000014</v>
      </c>
      <c r="Y272">
        <v>3</v>
      </c>
      <c r="Z272">
        <v>1994</v>
      </c>
      <c r="AA272" t="s">
        <v>1127</v>
      </c>
      <c r="AB272">
        <v>5</v>
      </c>
      <c r="AC272">
        <v>127055047.5</v>
      </c>
      <c r="AD272">
        <v>49717192.5</v>
      </c>
      <c r="AE272">
        <v>236322388.34999999</v>
      </c>
      <c r="AF272">
        <v>4198340.7</v>
      </c>
      <c r="AG272">
        <v>41983.406999999999</v>
      </c>
      <c r="AH272">
        <v>4156357.2930000001</v>
      </c>
      <c r="AI272">
        <v>1973220.129</v>
      </c>
      <c r="AK272">
        <v>0.63405713081335791</v>
      </c>
    </row>
    <row r="273" spans="1:37" hidden="1" x14ac:dyDescent="0.35">
      <c r="A273">
        <v>272</v>
      </c>
      <c r="B273" t="s">
        <v>34</v>
      </c>
      <c r="C273">
        <v>93457194</v>
      </c>
      <c r="D273">
        <v>510</v>
      </c>
      <c r="E273" t="s">
        <v>299</v>
      </c>
      <c r="F273" t="s">
        <v>229</v>
      </c>
      <c r="G273" t="s">
        <v>895</v>
      </c>
      <c r="H273">
        <v>57</v>
      </c>
      <c r="I273">
        <v>1</v>
      </c>
      <c r="J273">
        <v>23</v>
      </c>
      <c r="K273">
        <v>53617574.700000003</v>
      </c>
      <c r="L273">
        <v>2</v>
      </c>
      <c r="M273">
        <v>11</v>
      </c>
      <c r="N273">
        <v>1</v>
      </c>
      <c r="O273">
        <v>3</v>
      </c>
      <c r="P273">
        <v>1072351.4939999999</v>
      </c>
      <c r="Q273">
        <v>1050904.4641199999</v>
      </c>
      <c r="R273">
        <v>8407235.7129599992</v>
      </c>
      <c r="S273">
        <v>4</v>
      </c>
      <c r="T273">
        <v>310</v>
      </c>
      <c r="U273">
        <v>212</v>
      </c>
      <c r="V273">
        <v>300</v>
      </c>
      <c r="W273">
        <v>500389</v>
      </c>
      <c r="X273">
        <v>0</v>
      </c>
      <c r="Y273">
        <v>8</v>
      </c>
      <c r="Z273">
        <v>1996</v>
      </c>
      <c r="AA273" t="s">
        <v>1127</v>
      </c>
      <c r="AB273">
        <v>2</v>
      </c>
      <c r="AC273">
        <v>321705448.20000005</v>
      </c>
      <c r="AD273">
        <v>1179586643.4000001</v>
      </c>
      <c r="AE273">
        <v>418217082.66000009</v>
      </c>
      <c r="AF273">
        <v>47183465.736000001</v>
      </c>
      <c r="AG273">
        <v>19345220.951759998</v>
      </c>
      <c r="AH273">
        <v>27838244.784240004</v>
      </c>
      <c r="AI273">
        <v>3302842.6015200005</v>
      </c>
      <c r="AK273">
        <v>0.76844207177183244</v>
      </c>
    </row>
    <row r="274" spans="1:37" x14ac:dyDescent="0.35">
      <c r="A274">
        <v>273</v>
      </c>
      <c r="B274" t="s">
        <v>34</v>
      </c>
      <c r="C274">
        <v>60441149</v>
      </c>
      <c r="D274">
        <v>510</v>
      </c>
      <c r="E274" t="s">
        <v>158</v>
      </c>
      <c r="F274" t="s">
        <v>232</v>
      </c>
      <c r="G274" t="s">
        <v>896</v>
      </c>
      <c r="H274">
        <v>79</v>
      </c>
      <c r="I274">
        <v>1</v>
      </c>
      <c r="J274">
        <v>0</v>
      </c>
      <c r="K274">
        <v>0</v>
      </c>
      <c r="L274">
        <v>7</v>
      </c>
      <c r="M274">
        <v>7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10</v>
      </c>
      <c r="T274">
        <v>578</v>
      </c>
      <c r="U274">
        <v>208</v>
      </c>
      <c r="V274">
        <v>300</v>
      </c>
      <c r="W274">
        <v>500301</v>
      </c>
      <c r="X274">
        <v>35402126.921999998</v>
      </c>
      <c r="Y274">
        <v>7</v>
      </c>
      <c r="Z274">
        <v>2019</v>
      </c>
      <c r="AA274" t="s">
        <v>1127</v>
      </c>
      <c r="AB274">
        <v>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K274">
        <v>0.78311883819533612</v>
      </c>
    </row>
    <row r="275" spans="1:37" hidden="1" x14ac:dyDescent="0.35">
      <c r="A275">
        <v>274</v>
      </c>
      <c r="B275" t="s">
        <v>34</v>
      </c>
      <c r="C275">
        <v>94295633</v>
      </c>
      <c r="D275">
        <v>510</v>
      </c>
      <c r="E275" t="s">
        <v>186</v>
      </c>
      <c r="F275" t="s">
        <v>79</v>
      </c>
      <c r="G275" t="s">
        <v>897</v>
      </c>
      <c r="H275">
        <v>22</v>
      </c>
      <c r="I275">
        <v>1</v>
      </c>
      <c r="J275">
        <v>18</v>
      </c>
      <c r="K275">
        <v>62108994.600000001</v>
      </c>
      <c r="L275">
        <v>1</v>
      </c>
      <c r="M275">
        <v>12</v>
      </c>
      <c r="N275">
        <v>1</v>
      </c>
      <c r="O275">
        <v>3</v>
      </c>
      <c r="P275">
        <v>1592538.3230769231</v>
      </c>
      <c r="Q275">
        <v>1019224.5267692308</v>
      </c>
      <c r="R275">
        <v>4586510.3704615394</v>
      </c>
      <c r="S275">
        <v>9</v>
      </c>
      <c r="T275">
        <v>397</v>
      </c>
      <c r="U275">
        <v>206</v>
      </c>
      <c r="V275">
        <v>302</v>
      </c>
      <c r="W275">
        <v>500314</v>
      </c>
      <c r="X275">
        <v>56618017.252000004</v>
      </c>
      <c r="Y275">
        <v>7</v>
      </c>
      <c r="Z275">
        <v>2001</v>
      </c>
      <c r="AA275" t="s">
        <v>1127</v>
      </c>
      <c r="AB275">
        <v>3</v>
      </c>
      <c r="AC275">
        <v>1366397881.2</v>
      </c>
      <c r="AD275">
        <v>558980951.39999998</v>
      </c>
      <c r="AE275">
        <v>1940284991.3039999</v>
      </c>
      <c r="AF275">
        <v>22359238.055999998</v>
      </c>
      <c r="AG275">
        <v>6707771.4167999988</v>
      </c>
      <c r="AH275">
        <v>15651466.639199998</v>
      </c>
      <c r="AI275">
        <v>1788739.0444799999</v>
      </c>
      <c r="AK275">
        <v>0.52010395412952215</v>
      </c>
    </row>
    <row r="276" spans="1:37" hidden="1" x14ac:dyDescent="0.35">
      <c r="A276">
        <v>275</v>
      </c>
      <c r="B276" t="s">
        <v>34</v>
      </c>
      <c r="C276">
        <v>32752665</v>
      </c>
      <c r="D276">
        <v>510</v>
      </c>
      <c r="E276" t="s">
        <v>85</v>
      </c>
      <c r="F276" t="s">
        <v>234</v>
      </c>
      <c r="G276" t="s">
        <v>898</v>
      </c>
      <c r="H276">
        <v>40</v>
      </c>
      <c r="I276">
        <v>0</v>
      </c>
      <c r="J276">
        <v>23</v>
      </c>
      <c r="K276">
        <v>61541323.100000001</v>
      </c>
      <c r="L276">
        <v>2</v>
      </c>
      <c r="M276">
        <v>5</v>
      </c>
      <c r="N276">
        <v>1</v>
      </c>
      <c r="O276">
        <v>3</v>
      </c>
      <c r="P276">
        <v>1098952.1982142858</v>
      </c>
      <c r="Q276">
        <v>1076973.1542500001</v>
      </c>
      <c r="R276">
        <v>10231244.965375001</v>
      </c>
      <c r="S276">
        <v>6</v>
      </c>
      <c r="T276">
        <v>734</v>
      </c>
      <c r="U276">
        <v>207</v>
      </c>
      <c r="V276">
        <v>302</v>
      </c>
      <c r="W276">
        <v>500341</v>
      </c>
      <c r="X276">
        <v>6466269.1600000001</v>
      </c>
      <c r="Y276">
        <v>3</v>
      </c>
      <c r="Z276">
        <v>1996</v>
      </c>
      <c r="AA276" t="s">
        <v>1127</v>
      </c>
      <c r="AB276">
        <v>7</v>
      </c>
      <c r="AC276">
        <v>430789261.69999999</v>
      </c>
      <c r="AD276">
        <v>1169285138.9000001</v>
      </c>
      <c r="AE276">
        <v>529870791.89099997</v>
      </c>
      <c r="AF276">
        <v>56618017.252000004</v>
      </c>
      <c r="AG276">
        <v>26044287.935920004</v>
      </c>
      <c r="AH276">
        <v>30573729.31608</v>
      </c>
      <c r="AI276">
        <v>14154504.313000001</v>
      </c>
      <c r="AK276">
        <v>0.72426843415305953</v>
      </c>
    </row>
    <row r="277" spans="1:37" hidden="1" x14ac:dyDescent="0.35">
      <c r="A277">
        <v>276</v>
      </c>
      <c r="B277" t="s">
        <v>34</v>
      </c>
      <c r="C277">
        <v>50379369</v>
      </c>
      <c r="D277">
        <v>510</v>
      </c>
      <c r="E277" t="s">
        <v>272</v>
      </c>
      <c r="F277" t="s">
        <v>88</v>
      </c>
      <c r="G277" t="s">
        <v>899</v>
      </c>
      <c r="H277">
        <v>32</v>
      </c>
      <c r="I277">
        <v>0</v>
      </c>
      <c r="J277">
        <v>8</v>
      </c>
      <c r="K277">
        <v>9948106.4000000004</v>
      </c>
      <c r="L277">
        <v>8</v>
      </c>
      <c r="M277">
        <v>12</v>
      </c>
      <c r="N277">
        <v>0</v>
      </c>
      <c r="O277">
        <v>1</v>
      </c>
      <c r="P277">
        <v>174528.18245614035</v>
      </c>
      <c r="Q277">
        <v>76792.400280701753</v>
      </c>
      <c r="R277">
        <v>2086193.5409590644</v>
      </c>
      <c r="S277">
        <v>6</v>
      </c>
      <c r="T277">
        <v>709</v>
      </c>
      <c r="U277">
        <v>200</v>
      </c>
      <c r="V277">
        <v>303</v>
      </c>
      <c r="W277">
        <v>500314</v>
      </c>
      <c r="X277">
        <v>4489066.1400000006</v>
      </c>
      <c r="Y277">
        <v>4</v>
      </c>
      <c r="Z277">
        <v>2011</v>
      </c>
      <c r="AA277" t="s">
        <v>1127</v>
      </c>
      <c r="AB277">
        <v>1</v>
      </c>
      <c r="AC277">
        <v>208910234.40000001</v>
      </c>
      <c r="AD277">
        <v>228806447.20000002</v>
      </c>
      <c r="AE277">
        <v>405285854.73600006</v>
      </c>
      <c r="AF277">
        <v>52128077.536000006</v>
      </c>
      <c r="AG277">
        <v>22936354.115840003</v>
      </c>
      <c r="AH277">
        <v>29191723.420160003</v>
      </c>
      <c r="AI277">
        <v>30234284.970880002</v>
      </c>
      <c r="AK277">
        <v>4.3871590700900631E-2</v>
      </c>
    </row>
    <row r="278" spans="1:37" hidden="1" x14ac:dyDescent="0.35">
      <c r="A278">
        <v>277</v>
      </c>
      <c r="B278" t="s">
        <v>34</v>
      </c>
      <c r="C278">
        <v>86457376</v>
      </c>
      <c r="D278">
        <v>510</v>
      </c>
      <c r="E278" t="s">
        <v>378</v>
      </c>
      <c r="F278" t="s">
        <v>256</v>
      </c>
      <c r="G278" t="s">
        <v>900</v>
      </c>
      <c r="H278">
        <v>20</v>
      </c>
      <c r="I278">
        <v>1</v>
      </c>
      <c r="J278">
        <v>5</v>
      </c>
      <c r="K278">
        <v>8632819.5</v>
      </c>
      <c r="L278">
        <v>4</v>
      </c>
      <c r="M278">
        <v>4</v>
      </c>
      <c r="N278">
        <v>1</v>
      </c>
      <c r="O278">
        <v>3</v>
      </c>
      <c r="P278">
        <v>146318.9745762712</v>
      </c>
      <c r="Q278">
        <v>121444.74889830509</v>
      </c>
      <c r="R278">
        <v>80963.165932203396</v>
      </c>
      <c r="S278">
        <v>6</v>
      </c>
      <c r="T278">
        <v>604</v>
      </c>
      <c r="U278">
        <v>209</v>
      </c>
      <c r="V278">
        <v>303</v>
      </c>
      <c r="W278">
        <v>500396</v>
      </c>
      <c r="X278">
        <v>21150557.07</v>
      </c>
      <c r="Y278">
        <v>4</v>
      </c>
      <c r="Z278">
        <v>2014</v>
      </c>
      <c r="AA278" t="s">
        <v>1127</v>
      </c>
      <c r="AB278">
        <v>9</v>
      </c>
      <c r="AC278">
        <v>138125112</v>
      </c>
      <c r="AD278">
        <v>86328195</v>
      </c>
      <c r="AE278">
        <v>250006452.72</v>
      </c>
      <c r="AF278">
        <v>29006273.52</v>
      </c>
      <c r="AG278">
        <v>8411819.3207999989</v>
      </c>
      <c r="AH278">
        <v>20594454.199200001</v>
      </c>
      <c r="AI278">
        <v>20594454.199199997</v>
      </c>
      <c r="AK278">
        <v>0.4824501148341126</v>
      </c>
    </row>
    <row r="279" spans="1:37" hidden="1" x14ac:dyDescent="0.35">
      <c r="A279">
        <v>278</v>
      </c>
      <c r="B279" t="s">
        <v>34</v>
      </c>
      <c r="C279">
        <v>43969403</v>
      </c>
      <c r="D279">
        <v>510</v>
      </c>
      <c r="E279" t="s">
        <v>201</v>
      </c>
      <c r="F279" t="s">
        <v>261</v>
      </c>
      <c r="G279" t="s">
        <v>901</v>
      </c>
      <c r="H279">
        <v>77</v>
      </c>
      <c r="I279">
        <v>1</v>
      </c>
      <c r="J279">
        <v>15</v>
      </c>
      <c r="K279">
        <v>29789517</v>
      </c>
      <c r="L279">
        <v>4</v>
      </c>
      <c r="M279">
        <v>6</v>
      </c>
      <c r="N279">
        <v>0</v>
      </c>
      <c r="O279">
        <v>3</v>
      </c>
      <c r="P279">
        <v>805122.08108108107</v>
      </c>
      <c r="Q279">
        <v>571636.67756756756</v>
      </c>
      <c r="R279">
        <v>8288731.8247297294</v>
      </c>
      <c r="S279">
        <v>8</v>
      </c>
      <c r="T279">
        <v>383</v>
      </c>
      <c r="U279">
        <v>213</v>
      </c>
      <c r="V279">
        <v>303</v>
      </c>
      <c r="W279">
        <v>500333</v>
      </c>
      <c r="X279">
        <v>2311962.96</v>
      </c>
      <c r="Y279">
        <v>6</v>
      </c>
      <c r="Z279">
        <v>2004</v>
      </c>
      <c r="AA279" t="s">
        <v>1127</v>
      </c>
      <c r="AB279">
        <v>7</v>
      </c>
      <c r="AC279">
        <v>446842755</v>
      </c>
      <c r="AD279">
        <v>476632272</v>
      </c>
      <c r="AE279">
        <v>482590175.39999998</v>
      </c>
      <c r="AF279">
        <v>152522327.03999999</v>
      </c>
      <c r="AG279">
        <v>56433261.004799999</v>
      </c>
      <c r="AH279">
        <v>96089066.0352</v>
      </c>
      <c r="AI279">
        <v>25928795.596799999</v>
      </c>
      <c r="AK279">
        <v>9.38967952689993E-2</v>
      </c>
    </row>
    <row r="280" spans="1:37" x14ac:dyDescent="0.35">
      <c r="A280">
        <v>279</v>
      </c>
      <c r="B280" t="s">
        <v>34</v>
      </c>
      <c r="C280">
        <v>39665097</v>
      </c>
      <c r="D280">
        <v>510</v>
      </c>
      <c r="E280" t="s">
        <v>203</v>
      </c>
      <c r="F280" t="s">
        <v>517</v>
      </c>
      <c r="G280" t="s">
        <v>902</v>
      </c>
      <c r="H280">
        <v>39</v>
      </c>
      <c r="I280">
        <v>1</v>
      </c>
      <c r="J280">
        <v>16</v>
      </c>
      <c r="K280">
        <v>77065432</v>
      </c>
      <c r="L280" t="e">
        <v>#N/A</v>
      </c>
      <c r="M280">
        <v>7</v>
      </c>
      <c r="N280">
        <v>0</v>
      </c>
      <c r="O280">
        <v>3</v>
      </c>
      <c r="P280">
        <v>2485981.6774193547</v>
      </c>
      <c r="Q280">
        <v>1640747.9070967741</v>
      </c>
      <c r="R280">
        <v>6562991.6283870963</v>
      </c>
      <c r="S280">
        <v>14</v>
      </c>
      <c r="T280">
        <v>687</v>
      </c>
      <c r="U280">
        <v>208</v>
      </c>
      <c r="V280">
        <v>301</v>
      </c>
      <c r="W280">
        <v>500320</v>
      </c>
      <c r="X280">
        <v>624721.19900000002</v>
      </c>
      <c r="Y280">
        <v>8</v>
      </c>
      <c r="Z280">
        <v>2003</v>
      </c>
      <c r="AA280" t="s">
        <v>1130</v>
      </c>
      <c r="AB280">
        <v>9</v>
      </c>
      <c r="AC280">
        <v>616523456</v>
      </c>
      <c r="AD280">
        <v>924785184</v>
      </c>
      <c r="AE280">
        <v>906289480.31999993</v>
      </c>
      <c r="AF280">
        <v>251233308.31999999</v>
      </c>
      <c r="AG280">
        <v>35172663.164800003</v>
      </c>
      <c r="AH280">
        <v>216060645.1552</v>
      </c>
      <c r="AI280">
        <v>70345326.329600006</v>
      </c>
      <c r="AK280">
        <v>0.20026710566494044</v>
      </c>
    </row>
    <row r="281" spans="1:37" hidden="1" x14ac:dyDescent="0.35">
      <c r="A281">
        <v>280</v>
      </c>
      <c r="B281" t="s">
        <v>34</v>
      </c>
      <c r="C281">
        <v>67384046</v>
      </c>
      <c r="D281">
        <v>510</v>
      </c>
      <c r="E281" t="s">
        <v>210</v>
      </c>
      <c r="F281" t="s">
        <v>518</v>
      </c>
      <c r="G281" t="s">
        <v>903</v>
      </c>
      <c r="H281">
        <v>23</v>
      </c>
      <c r="I281">
        <v>0</v>
      </c>
      <c r="J281">
        <v>1</v>
      </c>
      <c r="K281">
        <v>932419.7</v>
      </c>
      <c r="L281">
        <v>4</v>
      </c>
      <c r="M281">
        <v>4</v>
      </c>
      <c r="N281">
        <v>1</v>
      </c>
      <c r="O281">
        <v>4</v>
      </c>
      <c r="P281">
        <v>21684.179069767441</v>
      </c>
      <c r="Q281">
        <v>16046.292511627908</v>
      </c>
      <c r="R281">
        <v>518830.12454263575</v>
      </c>
      <c r="S281">
        <v>4</v>
      </c>
      <c r="T281">
        <v>380</v>
      </c>
      <c r="U281">
        <v>202</v>
      </c>
      <c r="V281">
        <v>302</v>
      </c>
      <c r="W281">
        <v>500365</v>
      </c>
      <c r="X281">
        <v>64749011.399999999</v>
      </c>
      <c r="Y281">
        <v>8</v>
      </c>
      <c r="Z281">
        <v>2018</v>
      </c>
      <c r="AA281" t="s">
        <v>1127</v>
      </c>
      <c r="AB281">
        <v>5</v>
      </c>
      <c r="AC281">
        <v>7459357.5999999996</v>
      </c>
      <c r="AD281">
        <v>23310492.5</v>
      </c>
      <c r="AE281">
        <v>12531720.767999999</v>
      </c>
      <c r="AF281">
        <v>1491871.52</v>
      </c>
      <c r="AG281">
        <v>343130.44959999999</v>
      </c>
      <c r="AH281">
        <v>1148741.0704000001</v>
      </c>
      <c r="AI281">
        <v>29837.430400000001</v>
      </c>
      <c r="AK281">
        <v>0.83425757717581739</v>
      </c>
    </row>
    <row r="282" spans="1:37" hidden="1" x14ac:dyDescent="0.35">
      <c r="A282">
        <v>281</v>
      </c>
      <c r="B282" t="s">
        <v>34</v>
      </c>
      <c r="C282">
        <v>47769696</v>
      </c>
      <c r="D282">
        <v>510</v>
      </c>
      <c r="E282" t="s">
        <v>250</v>
      </c>
      <c r="F282" t="s">
        <v>303</v>
      </c>
      <c r="G282" t="s">
        <v>904</v>
      </c>
      <c r="H282">
        <v>23</v>
      </c>
      <c r="I282">
        <v>1</v>
      </c>
      <c r="J282">
        <v>15</v>
      </c>
      <c r="K282">
        <v>107915019</v>
      </c>
      <c r="L282">
        <v>4</v>
      </c>
      <c r="M282">
        <v>7</v>
      </c>
      <c r="N282">
        <v>1</v>
      </c>
      <c r="O282">
        <v>3</v>
      </c>
      <c r="P282">
        <v>2248229.5625</v>
      </c>
      <c r="Q282">
        <v>1191561.6681250001</v>
      </c>
      <c r="R282">
        <v>1390155.279479167</v>
      </c>
      <c r="S282">
        <v>9</v>
      </c>
      <c r="T282">
        <v>686</v>
      </c>
      <c r="U282">
        <v>204</v>
      </c>
      <c r="V282">
        <v>301</v>
      </c>
      <c r="W282">
        <v>500383</v>
      </c>
      <c r="X282">
        <v>39289990.115999997</v>
      </c>
      <c r="Y282">
        <v>8</v>
      </c>
      <c r="Z282">
        <v>2004</v>
      </c>
      <c r="AA282" t="s">
        <v>1129</v>
      </c>
      <c r="AB282">
        <v>5</v>
      </c>
      <c r="AC282">
        <v>1294980228</v>
      </c>
      <c r="AD282">
        <v>2589960456</v>
      </c>
      <c r="AE282">
        <v>1307930030.28</v>
      </c>
      <c r="AF282">
        <v>67986461.969999999</v>
      </c>
      <c r="AG282">
        <v>20395938.590999998</v>
      </c>
      <c r="AH282">
        <v>47590523.379000001</v>
      </c>
      <c r="AI282">
        <v>2039593.8591</v>
      </c>
      <c r="AK282">
        <v>0.12188362940927111</v>
      </c>
    </row>
    <row r="283" spans="1:37" hidden="1" x14ac:dyDescent="0.35">
      <c r="A283">
        <v>282</v>
      </c>
      <c r="B283" t="s">
        <v>34</v>
      </c>
      <c r="C283">
        <v>51546795</v>
      </c>
      <c r="D283">
        <v>510</v>
      </c>
      <c r="E283" t="s">
        <v>175</v>
      </c>
      <c r="F283" t="s">
        <v>519</v>
      </c>
      <c r="G283" t="s">
        <v>905</v>
      </c>
      <c r="H283">
        <v>38</v>
      </c>
      <c r="I283">
        <v>1</v>
      </c>
      <c r="J283">
        <v>26</v>
      </c>
      <c r="K283">
        <v>63370951.799999997</v>
      </c>
      <c r="L283">
        <v>5</v>
      </c>
      <c r="M283">
        <v>11</v>
      </c>
      <c r="N283">
        <v>1</v>
      </c>
      <c r="O283">
        <v>1</v>
      </c>
      <c r="P283">
        <v>1508832.1857142856</v>
      </c>
      <c r="Q283">
        <v>1071270.8518571428</v>
      </c>
      <c r="R283">
        <v>5534899.4012619043</v>
      </c>
      <c r="S283">
        <v>3</v>
      </c>
      <c r="T283">
        <v>460</v>
      </c>
      <c r="U283">
        <v>214</v>
      </c>
      <c r="V283">
        <v>301</v>
      </c>
      <c r="W283">
        <v>500308</v>
      </c>
      <c r="X283">
        <v>14358346.875</v>
      </c>
      <c r="Y283">
        <v>5</v>
      </c>
      <c r="Z283">
        <v>1993</v>
      </c>
      <c r="AA283" t="s">
        <v>1127</v>
      </c>
      <c r="AB283">
        <v>6</v>
      </c>
      <c r="AC283">
        <v>1394160939.5999999</v>
      </c>
      <c r="AD283">
        <v>1457531891.3999999</v>
      </c>
      <c r="AE283">
        <v>1896058877.8559999</v>
      </c>
      <c r="AF283">
        <v>165398184.19799998</v>
      </c>
      <c r="AG283">
        <v>64505291.837219998</v>
      </c>
      <c r="AH283">
        <v>100892892.36077999</v>
      </c>
      <c r="AI283">
        <v>89315019.466920003</v>
      </c>
      <c r="AK283">
        <v>0.16925569318143996</v>
      </c>
    </row>
    <row r="284" spans="1:37" hidden="1" x14ac:dyDescent="0.35">
      <c r="A284">
        <v>283</v>
      </c>
      <c r="B284" t="s">
        <v>34</v>
      </c>
      <c r="C284">
        <v>73422965</v>
      </c>
      <c r="D284">
        <v>510</v>
      </c>
      <c r="E284" t="s">
        <v>178</v>
      </c>
      <c r="F284" t="s">
        <v>315</v>
      </c>
      <c r="G284" t="s">
        <v>906</v>
      </c>
      <c r="H284">
        <v>59</v>
      </c>
      <c r="I284">
        <v>1</v>
      </c>
      <c r="J284">
        <v>15</v>
      </c>
      <c r="K284">
        <v>19144462.5</v>
      </c>
      <c r="L284">
        <v>3</v>
      </c>
      <c r="M284">
        <v>1</v>
      </c>
      <c r="N284">
        <v>1</v>
      </c>
      <c r="O284">
        <v>2</v>
      </c>
      <c r="P284">
        <v>348081.13636363635</v>
      </c>
      <c r="Q284">
        <v>111385.96363636364</v>
      </c>
      <c r="R284">
        <v>1225245.6000000001</v>
      </c>
      <c r="S284">
        <v>6</v>
      </c>
      <c r="T284">
        <v>406</v>
      </c>
      <c r="U284">
        <v>210</v>
      </c>
      <c r="V284">
        <v>300</v>
      </c>
      <c r="W284">
        <v>500301</v>
      </c>
      <c r="X284">
        <v>14211892.422</v>
      </c>
      <c r="Y284">
        <v>1</v>
      </c>
      <c r="Z284">
        <v>2004</v>
      </c>
      <c r="AA284" t="s">
        <v>1127</v>
      </c>
      <c r="AB284">
        <v>1</v>
      </c>
      <c r="AC284">
        <v>229733550</v>
      </c>
      <c r="AD284">
        <v>402033712.5</v>
      </c>
      <c r="AE284">
        <v>234328221</v>
      </c>
      <c r="AF284">
        <v>58199166</v>
      </c>
      <c r="AG284">
        <v>23861658.059999999</v>
      </c>
      <c r="AH284">
        <v>34337507.939999998</v>
      </c>
      <c r="AI284">
        <v>18041741.460000001</v>
      </c>
      <c r="AK284">
        <v>0.97804365153035677</v>
      </c>
    </row>
    <row r="285" spans="1:37" hidden="1" x14ac:dyDescent="0.35">
      <c r="A285">
        <v>284</v>
      </c>
      <c r="B285" t="s">
        <v>34</v>
      </c>
      <c r="C285">
        <v>55651391</v>
      </c>
      <c r="D285">
        <v>510</v>
      </c>
      <c r="E285" t="s">
        <v>179</v>
      </c>
      <c r="F285" t="s">
        <v>339</v>
      </c>
      <c r="G285" t="s">
        <v>907</v>
      </c>
      <c r="H285">
        <v>88</v>
      </c>
      <c r="I285">
        <v>0</v>
      </c>
      <c r="J285">
        <v>2</v>
      </c>
      <c r="K285">
        <v>15617464.199999999</v>
      </c>
      <c r="L285">
        <v>4</v>
      </c>
      <c r="M285">
        <v>1</v>
      </c>
      <c r="N285">
        <v>1</v>
      </c>
      <c r="O285">
        <v>3</v>
      </c>
      <c r="P285">
        <v>390436.60499999998</v>
      </c>
      <c r="Q285">
        <v>249879.42719999998</v>
      </c>
      <c r="R285">
        <v>1207750.5647999998</v>
      </c>
      <c r="S285">
        <v>11</v>
      </c>
      <c r="T285">
        <v>750</v>
      </c>
      <c r="U285">
        <v>204</v>
      </c>
      <c r="V285">
        <v>303</v>
      </c>
      <c r="W285">
        <v>500329</v>
      </c>
      <c r="X285">
        <v>7269339</v>
      </c>
      <c r="Y285">
        <v>3</v>
      </c>
      <c r="Z285">
        <v>2017</v>
      </c>
      <c r="AA285" t="s">
        <v>1127</v>
      </c>
      <c r="AB285">
        <v>6</v>
      </c>
      <c r="AC285">
        <v>218644498.79999998</v>
      </c>
      <c r="AD285">
        <v>124939713.59999999</v>
      </c>
      <c r="AE285">
        <v>345458308.10399997</v>
      </c>
      <c r="AF285">
        <v>67779794.627999991</v>
      </c>
      <c r="AG285">
        <v>21689534.280959997</v>
      </c>
      <c r="AH285">
        <v>46090260.347039998</v>
      </c>
      <c r="AI285">
        <v>8811373.3016399983</v>
      </c>
      <c r="AK285">
        <v>9.8932871737516304E-2</v>
      </c>
    </row>
    <row r="286" spans="1:37" x14ac:dyDescent="0.35">
      <c r="A286">
        <v>285</v>
      </c>
      <c r="B286" t="s">
        <v>34</v>
      </c>
      <c r="C286">
        <v>99265154</v>
      </c>
      <c r="D286">
        <v>510</v>
      </c>
      <c r="E286" t="s">
        <v>95</v>
      </c>
      <c r="F286" t="s">
        <v>115</v>
      </c>
      <c r="G286" t="s">
        <v>908</v>
      </c>
      <c r="H286">
        <v>88</v>
      </c>
      <c r="I286">
        <v>1</v>
      </c>
      <c r="J286">
        <v>12</v>
      </c>
      <c r="K286">
        <v>10384770</v>
      </c>
      <c r="L286">
        <v>5</v>
      </c>
      <c r="M286">
        <v>2</v>
      </c>
      <c r="N286">
        <v>1</v>
      </c>
      <c r="O286">
        <v>2</v>
      </c>
      <c r="P286">
        <v>334992.58064516127</v>
      </c>
      <c r="Q286">
        <v>123947.25483870966</v>
      </c>
      <c r="R286">
        <v>433815.3919354839</v>
      </c>
      <c r="S286">
        <v>5</v>
      </c>
      <c r="T286">
        <v>457</v>
      </c>
      <c r="U286">
        <v>208</v>
      </c>
      <c r="V286">
        <v>301</v>
      </c>
      <c r="W286">
        <v>500337</v>
      </c>
      <c r="X286">
        <v>27240147.199999999</v>
      </c>
      <c r="Y286">
        <v>4</v>
      </c>
      <c r="Z286">
        <v>2007</v>
      </c>
      <c r="AA286" t="s">
        <v>1130</v>
      </c>
      <c r="AB286">
        <v>7</v>
      </c>
      <c r="AC286">
        <v>155771550</v>
      </c>
      <c r="AD286">
        <v>114232470</v>
      </c>
      <c r="AE286">
        <v>247676764.5</v>
      </c>
      <c r="AF286">
        <v>43304490.899999999</v>
      </c>
      <c r="AG286">
        <v>19053975.995999999</v>
      </c>
      <c r="AH286">
        <v>24250514.903999999</v>
      </c>
      <c r="AI286">
        <v>12125257.452000001</v>
      </c>
      <c r="AK286">
        <v>0.63129229167423773</v>
      </c>
    </row>
    <row r="287" spans="1:37" hidden="1" x14ac:dyDescent="0.35">
      <c r="A287">
        <v>286</v>
      </c>
      <c r="B287" t="s">
        <v>34</v>
      </c>
      <c r="C287">
        <v>21837191</v>
      </c>
      <c r="D287">
        <v>510</v>
      </c>
      <c r="E287" t="s">
        <v>282</v>
      </c>
      <c r="F287" t="s">
        <v>520</v>
      </c>
      <c r="G287" t="s">
        <v>909</v>
      </c>
      <c r="H287">
        <v>50</v>
      </c>
      <c r="I287">
        <v>1</v>
      </c>
      <c r="J287">
        <v>8</v>
      </c>
      <c r="K287">
        <v>27240147.199999999</v>
      </c>
      <c r="L287">
        <v>3</v>
      </c>
      <c r="M287">
        <v>10</v>
      </c>
      <c r="N287">
        <v>0</v>
      </c>
      <c r="O287">
        <v>1</v>
      </c>
      <c r="P287">
        <v>633491.79534883716</v>
      </c>
      <c r="Q287">
        <v>316745.89767441858</v>
      </c>
      <c r="R287">
        <v>9344003.9813953489</v>
      </c>
      <c r="S287">
        <v>10</v>
      </c>
      <c r="T287">
        <v>748</v>
      </c>
      <c r="U287">
        <v>201</v>
      </c>
      <c r="V287">
        <v>300</v>
      </c>
      <c r="W287">
        <v>500336</v>
      </c>
      <c r="X287">
        <v>67033962.251999997</v>
      </c>
      <c r="Y287">
        <v>2</v>
      </c>
      <c r="Z287">
        <v>2011</v>
      </c>
      <c r="AA287" t="s">
        <v>1127</v>
      </c>
      <c r="AB287">
        <v>6</v>
      </c>
      <c r="AC287">
        <v>354121913.59999996</v>
      </c>
      <c r="AD287">
        <v>653763532.79999995</v>
      </c>
      <c r="AE287">
        <v>534724089.53599995</v>
      </c>
      <c r="AF287">
        <v>77362018.047999993</v>
      </c>
      <c r="AG287">
        <v>18566884.331519999</v>
      </c>
      <c r="AH287">
        <v>58795133.716479994</v>
      </c>
      <c r="AI287">
        <v>61115994.257919997</v>
      </c>
      <c r="AK287">
        <v>1.263439662003174E-2</v>
      </c>
    </row>
    <row r="288" spans="1:37" hidden="1" x14ac:dyDescent="0.35">
      <c r="A288">
        <v>287</v>
      </c>
      <c r="B288" t="s">
        <v>34</v>
      </c>
      <c r="C288">
        <v>61494718</v>
      </c>
      <c r="D288">
        <v>510</v>
      </c>
      <c r="E288" t="s">
        <v>321</v>
      </c>
      <c r="F288" t="s">
        <v>521</v>
      </c>
      <c r="G288" t="s">
        <v>910</v>
      </c>
      <c r="H288">
        <v>80</v>
      </c>
      <c r="I288">
        <v>1</v>
      </c>
      <c r="J288">
        <v>9</v>
      </c>
      <c r="K288">
        <v>71312725.799999997</v>
      </c>
      <c r="L288">
        <v>1</v>
      </c>
      <c r="M288">
        <v>5</v>
      </c>
      <c r="N288">
        <v>0</v>
      </c>
      <c r="O288">
        <v>2</v>
      </c>
      <c r="P288">
        <v>2160991.6909090909</v>
      </c>
      <c r="Q288">
        <v>1296595.0145454546</v>
      </c>
      <c r="R288">
        <v>31550478.687272731</v>
      </c>
      <c r="S288">
        <v>14</v>
      </c>
      <c r="T288">
        <v>560</v>
      </c>
      <c r="U288">
        <v>202</v>
      </c>
      <c r="V288">
        <v>301</v>
      </c>
      <c r="W288">
        <v>500396</v>
      </c>
      <c r="X288">
        <v>47029436.621999994</v>
      </c>
      <c r="Y288">
        <v>6</v>
      </c>
      <c r="Z288">
        <v>2010</v>
      </c>
      <c r="AA288" t="s">
        <v>1127</v>
      </c>
      <c r="AB288">
        <v>1</v>
      </c>
      <c r="AC288">
        <v>927065435.39999998</v>
      </c>
      <c r="AD288">
        <v>1711505419.1999998</v>
      </c>
      <c r="AE288">
        <v>1826318907.7379999</v>
      </c>
      <c r="AF288">
        <v>335882938.51800001</v>
      </c>
      <c r="AG288">
        <v>97406052.170220003</v>
      </c>
      <c r="AH288">
        <v>238476886.34777999</v>
      </c>
      <c r="AI288">
        <v>248553374.50332001</v>
      </c>
      <c r="AK288">
        <v>0.99344774022901194</v>
      </c>
    </row>
    <row r="289" spans="1:37" hidden="1" x14ac:dyDescent="0.35">
      <c r="A289">
        <v>288</v>
      </c>
      <c r="B289" t="s">
        <v>34</v>
      </c>
      <c r="C289">
        <v>44252977</v>
      </c>
      <c r="D289">
        <v>510</v>
      </c>
      <c r="E289" t="s">
        <v>335</v>
      </c>
      <c r="F289" t="s">
        <v>522</v>
      </c>
      <c r="G289" t="s">
        <v>911</v>
      </c>
      <c r="H289">
        <v>65</v>
      </c>
      <c r="I289">
        <v>0</v>
      </c>
      <c r="J289">
        <v>9</v>
      </c>
      <c r="K289">
        <v>68158603.799999997</v>
      </c>
      <c r="L289">
        <v>2</v>
      </c>
      <c r="M289">
        <v>1</v>
      </c>
      <c r="N289">
        <v>0</v>
      </c>
      <c r="O289">
        <v>3</v>
      </c>
      <c r="P289">
        <v>1155230.5728813559</v>
      </c>
      <c r="Q289">
        <v>947289.06976271188</v>
      </c>
      <c r="R289">
        <v>5683734.4185762713</v>
      </c>
      <c r="S289">
        <v>13</v>
      </c>
      <c r="T289">
        <v>660</v>
      </c>
      <c r="U289">
        <v>205</v>
      </c>
      <c r="V289">
        <v>300</v>
      </c>
      <c r="W289">
        <v>500390</v>
      </c>
      <c r="X289">
        <v>7964029.709999999</v>
      </c>
      <c r="Y289">
        <v>8</v>
      </c>
      <c r="Z289">
        <v>2010</v>
      </c>
      <c r="AA289" t="s">
        <v>1128</v>
      </c>
      <c r="AB289">
        <v>7</v>
      </c>
      <c r="AC289">
        <v>1295013472.2</v>
      </c>
      <c r="AD289">
        <v>1703965095</v>
      </c>
      <c r="AE289">
        <v>1903669804.1340001</v>
      </c>
      <c r="AF289">
        <v>231739252.91999999</v>
      </c>
      <c r="AG289">
        <v>99647878.75559999</v>
      </c>
      <c r="AH289">
        <v>132091374.1644</v>
      </c>
      <c r="AI289">
        <v>88060916.109599993</v>
      </c>
      <c r="AK289">
        <v>0.54580233080056051</v>
      </c>
    </row>
    <row r="290" spans="1:37" hidden="1" x14ac:dyDescent="0.35">
      <c r="A290">
        <v>289</v>
      </c>
      <c r="B290" t="s">
        <v>34</v>
      </c>
      <c r="C290">
        <v>52083279</v>
      </c>
      <c r="D290">
        <v>510</v>
      </c>
      <c r="E290" t="s">
        <v>125</v>
      </c>
      <c r="F290" t="s">
        <v>126</v>
      </c>
      <c r="G290" t="s">
        <v>912</v>
      </c>
      <c r="H290">
        <v>89</v>
      </c>
      <c r="I290">
        <v>1</v>
      </c>
      <c r="J290">
        <v>14</v>
      </c>
      <c r="K290">
        <v>53093531.399999999</v>
      </c>
      <c r="L290">
        <v>3</v>
      </c>
      <c r="M290">
        <v>6</v>
      </c>
      <c r="N290">
        <v>1</v>
      </c>
      <c r="O290">
        <v>7</v>
      </c>
      <c r="P290">
        <v>1129649.6042553191</v>
      </c>
      <c r="Q290">
        <v>926312.67548936175</v>
      </c>
      <c r="R290">
        <v>19298180.7393617</v>
      </c>
      <c r="S290">
        <v>7</v>
      </c>
      <c r="T290">
        <v>311</v>
      </c>
      <c r="U290">
        <v>200</v>
      </c>
      <c r="V290">
        <v>303</v>
      </c>
      <c r="W290">
        <v>500337</v>
      </c>
      <c r="X290">
        <v>11741614.325999999</v>
      </c>
      <c r="Y290">
        <v>3</v>
      </c>
      <c r="Z290">
        <v>2005</v>
      </c>
      <c r="AA290" t="s">
        <v>1127</v>
      </c>
      <c r="AB290">
        <v>7</v>
      </c>
      <c r="AC290">
        <v>1168057690.8</v>
      </c>
      <c r="AD290">
        <v>955683565.19999993</v>
      </c>
      <c r="AE290">
        <v>2125864997.2559998</v>
      </c>
      <c r="AF290">
        <v>217683478.73999998</v>
      </c>
      <c r="AG290">
        <v>52244034.897599995</v>
      </c>
      <c r="AH290">
        <v>165439443.84239998</v>
      </c>
      <c r="AI290">
        <v>206799304.80299997</v>
      </c>
      <c r="AK290">
        <v>0.69544028224104271</v>
      </c>
    </row>
    <row r="291" spans="1:37" x14ac:dyDescent="0.35">
      <c r="A291">
        <v>290</v>
      </c>
      <c r="B291" t="s">
        <v>34</v>
      </c>
      <c r="C291">
        <v>41324367</v>
      </c>
      <c r="D291">
        <v>510</v>
      </c>
      <c r="E291" t="s">
        <v>368</v>
      </c>
      <c r="F291" t="s">
        <v>523</v>
      </c>
      <c r="G291" t="s">
        <v>913</v>
      </c>
      <c r="H291">
        <v>34</v>
      </c>
      <c r="I291">
        <v>1</v>
      </c>
      <c r="J291">
        <v>13</v>
      </c>
      <c r="K291">
        <v>65231190.700000003</v>
      </c>
      <c r="L291">
        <v>4</v>
      </c>
      <c r="M291">
        <v>7</v>
      </c>
      <c r="N291">
        <v>1</v>
      </c>
      <c r="O291">
        <v>7</v>
      </c>
      <c r="P291">
        <v>1716610.2815789476</v>
      </c>
      <c r="Q291">
        <v>1476284.842157895</v>
      </c>
      <c r="R291">
        <v>3198617.1580087719</v>
      </c>
      <c r="S291">
        <v>0</v>
      </c>
      <c r="T291">
        <v>366</v>
      </c>
      <c r="U291">
        <v>208</v>
      </c>
      <c r="V291">
        <v>302</v>
      </c>
      <c r="W291">
        <v>500362</v>
      </c>
      <c r="X291">
        <v>105102134.016</v>
      </c>
      <c r="Y291">
        <v>3</v>
      </c>
      <c r="Z291">
        <v>2006</v>
      </c>
      <c r="AA291" t="s">
        <v>1127</v>
      </c>
      <c r="AB291">
        <v>2</v>
      </c>
      <c r="AC291">
        <v>782774288.4000001</v>
      </c>
      <c r="AD291">
        <v>913236669.80000007</v>
      </c>
      <c r="AE291">
        <v>1174161432.6000001</v>
      </c>
      <c r="AF291">
        <v>296801917.685</v>
      </c>
      <c r="AG291">
        <v>86072556.128649995</v>
      </c>
      <c r="AH291">
        <v>210729361.55634999</v>
      </c>
      <c r="AI291">
        <v>89040575.305500001</v>
      </c>
      <c r="AK291">
        <v>0.32242874911359454</v>
      </c>
    </row>
    <row r="292" spans="1:37" hidden="1" x14ac:dyDescent="0.35">
      <c r="A292">
        <v>291</v>
      </c>
      <c r="B292" t="s">
        <v>34</v>
      </c>
      <c r="C292">
        <v>14165532</v>
      </c>
      <c r="D292">
        <v>510</v>
      </c>
      <c r="E292" t="s">
        <v>154</v>
      </c>
      <c r="F292" t="s">
        <v>524</v>
      </c>
      <c r="G292" t="s">
        <v>914</v>
      </c>
      <c r="H292">
        <v>23</v>
      </c>
      <c r="I292">
        <v>0</v>
      </c>
      <c r="J292">
        <v>24</v>
      </c>
      <c r="K292">
        <v>119434243.2</v>
      </c>
      <c r="L292">
        <v>5</v>
      </c>
      <c r="M292">
        <v>9</v>
      </c>
      <c r="N292">
        <v>1</v>
      </c>
      <c r="O292">
        <v>6</v>
      </c>
      <c r="P292">
        <v>2059211.0896551725</v>
      </c>
      <c r="Q292">
        <v>1338487.2082758623</v>
      </c>
      <c r="R292">
        <v>2900055.6179310353</v>
      </c>
      <c r="S292">
        <v>7</v>
      </c>
      <c r="T292">
        <v>418</v>
      </c>
      <c r="U292">
        <v>203</v>
      </c>
      <c r="V292">
        <v>300</v>
      </c>
      <c r="W292">
        <v>500313</v>
      </c>
      <c r="X292">
        <v>24824654.859999999</v>
      </c>
      <c r="Y292">
        <v>3</v>
      </c>
      <c r="Z292">
        <v>1995</v>
      </c>
      <c r="AA292" t="s">
        <v>1127</v>
      </c>
      <c r="AB292">
        <v>9</v>
      </c>
      <c r="AC292">
        <v>2985856080</v>
      </c>
      <c r="AD292">
        <v>2627553350.4000001</v>
      </c>
      <c r="AE292">
        <v>5553692308.8000002</v>
      </c>
      <c r="AF292">
        <v>140932406.97600001</v>
      </c>
      <c r="AG292">
        <v>31005129.534720004</v>
      </c>
      <c r="AH292">
        <v>109927277.44128001</v>
      </c>
      <c r="AI292">
        <v>125429842.20864001</v>
      </c>
      <c r="AK292">
        <v>0.49055785737736568</v>
      </c>
    </row>
    <row r="293" spans="1:37" hidden="1" x14ac:dyDescent="0.35">
      <c r="A293">
        <v>292</v>
      </c>
      <c r="B293" t="s">
        <v>34</v>
      </c>
      <c r="C293">
        <v>15865857</v>
      </c>
      <c r="D293">
        <v>510</v>
      </c>
      <c r="E293" t="s">
        <v>44</v>
      </c>
      <c r="F293" t="s">
        <v>525</v>
      </c>
      <c r="G293" t="s">
        <v>915</v>
      </c>
      <c r="H293">
        <v>47</v>
      </c>
      <c r="I293">
        <v>1</v>
      </c>
      <c r="J293">
        <v>23</v>
      </c>
      <c r="K293">
        <v>124123274.3</v>
      </c>
      <c r="L293">
        <v>7</v>
      </c>
      <c r="M293">
        <v>7</v>
      </c>
      <c r="N293">
        <v>1</v>
      </c>
      <c r="O293">
        <v>5</v>
      </c>
      <c r="P293">
        <v>4003976.5903225807</v>
      </c>
      <c r="Q293">
        <v>2362346.1882903227</v>
      </c>
      <c r="R293">
        <v>64570795.813268811</v>
      </c>
      <c r="S293">
        <v>3</v>
      </c>
      <c r="T293">
        <v>689</v>
      </c>
      <c r="U293">
        <v>206</v>
      </c>
      <c r="V293">
        <v>300</v>
      </c>
      <c r="W293">
        <v>500380</v>
      </c>
      <c r="X293">
        <v>29504593.035</v>
      </c>
      <c r="Y293">
        <v>6</v>
      </c>
      <c r="Z293">
        <v>1996</v>
      </c>
      <c r="AA293" t="s">
        <v>1127</v>
      </c>
      <c r="AB293">
        <v>4</v>
      </c>
      <c r="AC293">
        <v>2358342211.6999998</v>
      </c>
      <c r="AD293">
        <v>2854835308.9000001</v>
      </c>
      <c r="AE293">
        <v>2476259322.2849998</v>
      </c>
      <c r="AF293">
        <v>145224230.93099999</v>
      </c>
      <c r="AG293">
        <v>34853815.423439994</v>
      </c>
      <c r="AH293">
        <v>110370415.50756</v>
      </c>
      <c r="AI293">
        <v>78421084.702739999</v>
      </c>
      <c r="AK293">
        <v>3.6760790006990063E-2</v>
      </c>
    </row>
    <row r="294" spans="1:37" hidden="1" x14ac:dyDescent="0.35">
      <c r="A294">
        <v>293</v>
      </c>
      <c r="B294" t="s">
        <v>34</v>
      </c>
      <c r="C294">
        <v>84945079</v>
      </c>
      <c r="D294">
        <v>510</v>
      </c>
      <c r="E294" t="s">
        <v>47</v>
      </c>
      <c r="F294" t="s">
        <v>526</v>
      </c>
      <c r="G294" t="s">
        <v>916</v>
      </c>
      <c r="H294">
        <v>36</v>
      </c>
      <c r="I294">
        <v>0</v>
      </c>
      <c r="J294">
        <v>27</v>
      </c>
      <c r="K294">
        <v>196697286.90000001</v>
      </c>
      <c r="L294">
        <v>1</v>
      </c>
      <c r="M294">
        <v>9</v>
      </c>
      <c r="N294">
        <v>0</v>
      </c>
      <c r="O294">
        <v>1</v>
      </c>
      <c r="P294">
        <v>4574355.5093023255</v>
      </c>
      <c r="Q294">
        <v>2332921.3097441862</v>
      </c>
      <c r="R294">
        <v>58323032.74360466</v>
      </c>
      <c r="S294">
        <v>13</v>
      </c>
      <c r="T294">
        <v>332</v>
      </c>
      <c r="U294">
        <v>207</v>
      </c>
      <c r="V294">
        <v>302</v>
      </c>
      <c r="W294">
        <v>500382</v>
      </c>
      <c r="X294">
        <v>5279264.32</v>
      </c>
      <c r="Y294">
        <v>4</v>
      </c>
      <c r="Z294">
        <v>1992</v>
      </c>
      <c r="AA294" t="s">
        <v>1128</v>
      </c>
      <c r="AB294">
        <v>2</v>
      </c>
      <c r="AC294">
        <v>3147156590.4000001</v>
      </c>
      <c r="AD294">
        <v>1573578295.2</v>
      </c>
      <c r="AE294">
        <v>5318694637.776</v>
      </c>
      <c r="AF294">
        <v>605827643.65200007</v>
      </c>
      <c r="AG294">
        <v>254447610.33384001</v>
      </c>
      <c r="AH294">
        <v>351380033.31816006</v>
      </c>
      <c r="AI294">
        <v>527070049.97724009</v>
      </c>
      <c r="AK294">
        <v>0.63466334775336386</v>
      </c>
    </row>
    <row r="295" spans="1:37" hidden="1" x14ac:dyDescent="0.35">
      <c r="A295">
        <v>294</v>
      </c>
      <c r="B295" t="s">
        <v>34</v>
      </c>
      <c r="C295">
        <v>22977463</v>
      </c>
      <c r="D295">
        <v>510</v>
      </c>
      <c r="E295" t="s">
        <v>225</v>
      </c>
      <c r="F295" t="s">
        <v>164</v>
      </c>
      <c r="G295" t="s">
        <v>917</v>
      </c>
      <c r="H295">
        <v>68</v>
      </c>
      <c r="I295">
        <v>1</v>
      </c>
      <c r="J295">
        <v>11</v>
      </c>
      <c r="K295">
        <v>32995402</v>
      </c>
      <c r="L295">
        <v>3</v>
      </c>
      <c r="M295">
        <v>7</v>
      </c>
      <c r="N295">
        <v>1</v>
      </c>
      <c r="O295">
        <v>3</v>
      </c>
      <c r="P295">
        <v>673375.55102040817</v>
      </c>
      <c r="Q295">
        <v>370356.55306122452</v>
      </c>
      <c r="R295">
        <v>10246531.301360546</v>
      </c>
      <c r="S295">
        <v>4</v>
      </c>
      <c r="T295">
        <v>637</v>
      </c>
      <c r="U295">
        <v>211</v>
      </c>
      <c r="V295">
        <v>301</v>
      </c>
      <c r="W295">
        <v>500334</v>
      </c>
      <c r="X295">
        <v>7209344.9120000005</v>
      </c>
      <c r="Y295">
        <v>7</v>
      </c>
      <c r="Z295">
        <v>2008</v>
      </c>
      <c r="AA295" t="s">
        <v>1127</v>
      </c>
      <c r="AB295">
        <v>7</v>
      </c>
      <c r="AC295">
        <v>494931030</v>
      </c>
      <c r="AD295">
        <v>626912638</v>
      </c>
      <c r="AE295">
        <v>687954131.70000005</v>
      </c>
      <c r="AF295">
        <v>178505124.81999999</v>
      </c>
      <c r="AG295">
        <v>44626281.204999998</v>
      </c>
      <c r="AH295">
        <v>133878843.61499999</v>
      </c>
      <c r="AI295">
        <v>48196383.701400004</v>
      </c>
      <c r="AK295">
        <v>0.71494010265899666</v>
      </c>
    </row>
    <row r="296" spans="1:37" hidden="1" x14ac:dyDescent="0.35">
      <c r="A296">
        <v>295</v>
      </c>
      <c r="B296" t="s">
        <v>34</v>
      </c>
      <c r="C296">
        <v>83107388</v>
      </c>
      <c r="D296">
        <v>510</v>
      </c>
      <c r="E296" t="s">
        <v>230</v>
      </c>
      <c r="F296" t="s">
        <v>170</v>
      </c>
      <c r="G296" t="s">
        <v>918</v>
      </c>
      <c r="H296">
        <v>72</v>
      </c>
      <c r="I296">
        <v>1</v>
      </c>
      <c r="J296">
        <v>22</v>
      </c>
      <c r="K296">
        <v>14712948.800000001</v>
      </c>
      <c r="L296">
        <v>4</v>
      </c>
      <c r="M296">
        <v>2</v>
      </c>
      <c r="N296">
        <v>1</v>
      </c>
      <c r="O296">
        <v>8</v>
      </c>
      <c r="P296">
        <v>432733.78823529417</v>
      </c>
      <c r="Q296">
        <v>207712.21835294121</v>
      </c>
      <c r="R296">
        <v>6439078.7689411771</v>
      </c>
      <c r="S296">
        <v>7</v>
      </c>
      <c r="T296">
        <v>343</v>
      </c>
      <c r="U296">
        <v>212</v>
      </c>
      <c r="V296">
        <v>303</v>
      </c>
      <c r="W296">
        <v>500303</v>
      </c>
      <c r="X296">
        <v>1769954.4239999999</v>
      </c>
      <c r="Y296">
        <v>8</v>
      </c>
      <c r="Z296">
        <v>1997</v>
      </c>
      <c r="AA296" t="s">
        <v>1127</v>
      </c>
      <c r="AB296">
        <v>3</v>
      </c>
      <c r="AC296">
        <v>308971924.80000001</v>
      </c>
      <c r="AD296">
        <v>132416539.2</v>
      </c>
      <c r="AE296">
        <v>478906483.44</v>
      </c>
      <c r="AF296">
        <v>13830171.872</v>
      </c>
      <c r="AG296">
        <v>3734146.4054399999</v>
      </c>
      <c r="AH296">
        <v>10096025.466559999</v>
      </c>
      <c r="AI296">
        <v>4287353.2803199999</v>
      </c>
      <c r="AK296">
        <v>0.32589085983220045</v>
      </c>
    </row>
    <row r="297" spans="1:37" hidden="1" x14ac:dyDescent="0.35">
      <c r="A297">
        <v>296</v>
      </c>
      <c r="B297" t="s">
        <v>34</v>
      </c>
      <c r="C297">
        <v>52592632</v>
      </c>
      <c r="D297">
        <v>510</v>
      </c>
      <c r="E297" t="s">
        <v>79</v>
      </c>
      <c r="F297" t="s">
        <v>527</v>
      </c>
      <c r="G297" t="s">
        <v>919</v>
      </c>
      <c r="H297">
        <v>26</v>
      </c>
      <c r="I297">
        <v>1</v>
      </c>
      <c r="J297">
        <v>2</v>
      </c>
      <c r="K297">
        <v>9315549.5999999996</v>
      </c>
      <c r="L297">
        <v>2</v>
      </c>
      <c r="M297">
        <v>12</v>
      </c>
      <c r="N297">
        <v>0</v>
      </c>
      <c r="O297">
        <v>3</v>
      </c>
      <c r="P297">
        <v>207012.21333333332</v>
      </c>
      <c r="Q297">
        <v>196661.60266666664</v>
      </c>
      <c r="R297">
        <v>0</v>
      </c>
      <c r="S297">
        <v>7</v>
      </c>
      <c r="T297">
        <v>612</v>
      </c>
      <c r="U297">
        <v>212</v>
      </c>
      <c r="V297">
        <v>302</v>
      </c>
      <c r="W297">
        <v>500308</v>
      </c>
      <c r="X297">
        <v>60236757.539999999</v>
      </c>
      <c r="Y297">
        <v>6</v>
      </c>
      <c r="Z297">
        <v>2017</v>
      </c>
      <c r="AA297" t="s">
        <v>1127</v>
      </c>
      <c r="AB297">
        <v>1</v>
      </c>
      <c r="AC297">
        <v>223573190.39999998</v>
      </c>
      <c r="AD297">
        <v>55893297.599999994</v>
      </c>
      <c r="AE297">
        <v>342066981.31199998</v>
      </c>
      <c r="AF297">
        <v>29250825.743999999</v>
      </c>
      <c r="AG297">
        <v>877524.77231999999</v>
      </c>
      <c r="AH297">
        <v>28373300.97168</v>
      </c>
      <c r="AI297">
        <v>20768086.278239999</v>
      </c>
      <c r="AK297">
        <v>0.52450297852084637</v>
      </c>
    </row>
    <row r="298" spans="1:37" x14ac:dyDescent="0.35">
      <c r="A298">
        <v>297</v>
      </c>
      <c r="B298" t="s">
        <v>34</v>
      </c>
      <c r="C298">
        <v>50426705</v>
      </c>
      <c r="D298">
        <v>510</v>
      </c>
      <c r="E298" t="s">
        <v>271</v>
      </c>
      <c r="F298" t="s">
        <v>52</v>
      </c>
      <c r="G298" t="s">
        <v>920</v>
      </c>
      <c r="H298">
        <v>60</v>
      </c>
      <c r="I298">
        <v>1</v>
      </c>
      <c r="J298">
        <v>18</v>
      </c>
      <c r="K298">
        <v>63407113.200000003</v>
      </c>
      <c r="L298">
        <v>2</v>
      </c>
      <c r="M298">
        <v>5</v>
      </c>
      <c r="N298">
        <v>1</v>
      </c>
      <c r="O298">
        <v>6</v>
      </c>
      <c r="P298">
        <v>1349087.514893617</v>
      </c>
      <c r="Q298">
        <v>876906.88468085113</v>
      </c>
      <c r="R298">
        <v>2776871.8014893616</v>
      </c>
      <c r="S298">
        <v>3</v>
      </c>
      <c r="T298">
        <v>702</v>
      </c>
      <c r="U298">
        <v>208</v>
      </c>
      <c r="V298">
        <v>302</v>
      </c>
      <c r="W298">
        <v>500381</v>
      </c>
      <c r="X298">
        <v>87114674.625</v>
      </c>
      <c r="Y298">
        <v>6</v>
      </c>
      <c r="Z298">
        <v>2001</v>
      </c>
      <c r="AA298" t="s">
        <v>1127</v>
      </c>
      <c r="AB298">
        <v>1</v>
      </c>
      <c r="AC298">
        <v>824292471.60000002</v>
      </c>
      <c r="AD298">
        <v>1268142264</v>
      </c>
      <c r="AE298">
        <v>1360082578.1400001</v>
      </c>
      <c r="AF298">
        <v>93208456.403999999</v>
      </c>
      <c r="AG298">
        <v>19573775.844839998</v>
      </c>
      <c r="AH298">
        <v>73634680.559159994</v>
      </c>
      <c r="AI298">
        <v>932084.56403999997</v>
      </c>
      <c r="AK298">
        <v>0.19294978576137911</v>
      </c>
    </row>
    <row r="299" spans="1:37" hidden="1" x14ac:dyDescent="0.35">
      <c r="A299">
        <v>298</v>
      </c>
      <c r="B299" t="s">
        <v>34</v>
      </c>
      <c r="C299">
        <v>55095120</v>
      </c>
      <c r="D299">
        <v>510</v>
      </c>
      <c r="E299" t="s">
        <v>283</v>
      </c>
      <c r="F299" t="s">
        <v>62</v>
      </c>
      <c r="G299" t="s">
        <v>921</v>
      </c>
      <c r="H299">
        <v>66</v>
      </c>
      <c r="I299">
        <v>1</v>
      </c>
      <c r="J299">
        <v>25</v>
      </c>
      <c r="K299">
        <v>91699657.5</v>
      </c>
      <c r="L299">
        <v>3</v>
      </c>
      <c r="M299">
        <v>12</v>
      </c>
      <c r="N299">
        <v>0</v>
      </c>
      <c r="O299">
        <v>1</v>
      </c>
      <c r="P299">
        <v>1698141.8055555555</v>
      </c>
      <c r="Q299">
        <v>594349.63194444438</v>
      </c>
      <c r="R299">
        <v>6934079.0393518507</v>
      </c>
      <c r="S299">
        <v>6</v>
      </c>
      <c r="T299">
        <v>771</v>
      </c>
      <c r="U299">
        <v>213</v>
      </c>
      <c r="V299">
        <v>301</v>
      </c>
      <c r="W299">
        <v>500303</v>
      </c>
      <c r="X299">
        <v>55261950.016000003</v>
      </c>
      <c r="Y299">
        <v>4</v>
      </c>
      <c r="Z299">
        <v>1994</v>
      </c>
      <c r="AA299" t="s">
        <v>1127</v>
      </c>
      <c r="AB299">
        <v>10</v>
      </c>
      <c r="AC299">
        <v>1192095547.5</v>
      </c>
      <c r="AD299">
        <v>2292491437.5</v>
      </c>
      <c r="AE299">
        <v>2360349184.0500002</v>
      </c>
      <c r="AF299">
        <v>257676037.57500002</v>
      </c>
      <c r="AG299">
        <v>48958447.139250003</v>
      </c>
      <c r="AH299">
        <v>208717590.43575001</v>
      </c>
      <c r="AI299">
        <v>231908433.81750003</v>
      </c>
      <c r="AK299">
        <v>7.8000640505529129E-2</v>
      </c>
    </row>
    <row r="300" spans="1:37" hidden="1" x14ac:dyDescent="0.35">
      <c r="A300">
        <v>299</v>
      </c>
      <c r="B300" t="s">
        <v>34</v>
      </c>
      <c r="C300">
        <v>23236368</v>
      </c>
      <c r="D300">
        <v>510</v>
      </c>
      <c r="E300" t="s">
        <v>294</v>
      </c>
      <c r="F300" t="s">
        <v>67</v>
      </c>
      <c r="G300" t="s">
        <v>922</v>
      </c>
      <c r="H300">
        <v>72</v>
      </c>
      <c r="I300">
        <v>0</v>
      </c>
      <c r="J300">
        <v>13</v>
      </c>
      <c r="K300">
        <v>98682053.599999994</v>
      </c>
      <c r="L300">
        <v>1</v>
      </c>
      <c r="M300">
        <v>6</v>
      </c>
      <c r="N300">
        <v>0</v>
      </c>
      <c r="O300">
        <v>3</v>
      </c>
      <c r="P300">
        <v>3289401.7866666666</v>
      </c>
      <c r="Q300">
        <v>2763097.5008</v>
      </c>
      <c r="R300">
        <v>40064913.761600003</v>
      </c>
      <c r="S300">
        <v>13</v>
      </c>
      <c r="T300">
        <v>729</v>
      </c>
      <c r="U300">
        <v>212</v>
      </c>
      <c r="V300">
        <v>302</v>
      </c>
      <c r="W300">
        <v>500375</v>
      </c>
      <c r="X300">
        <v>13296173.85</v>
      </c>
      <c r="Y300">
        <v>8</v>
      </c>
      <c r="Z300">
        <v>2006</v>
      </c>
      <c r="AA300" t="s">
        <v>1127</v>
      </c>
      <c r="AB300">
        <v>3</v>
      </c>
      <c r="AC300">
        <v>2368369286.3999996</v>
      </c>
      <c r="AD300">
        <v>2171005179.1999998</v>
      </c>
      <c r="AE300">
        <v>3078880072.3199997</v>
      </c>
      <c r="AF300">
        <v>286177955.44</v>
      </c>
      <c r="AG300">
        <v>65820929.751200005</v>
      </c>
      <c r="AH300">
        <v>220357025.68879998</v>
      </c>
      <c r="AI300">
        <v>234665923.46079999</v>
      </c>
      <c r="AK300">
        <v>0.15119354827926201</v>
      </c>
    </row>
    <row r="301" spans="1:37" x14ac:dyDescent="0.35">
      <c r="A301">
        <v>300</v>
      </c>
      <c r="B301" t="s">
        <v>34</v>
      </c>
      <c r="C301">
        <v>64240188</v>
      </c>
      <c r="D301">
        <v>510</v>
      </c>
      <c r="E301" t="s">
        <v>347</v>
      </c>
      <c r="F301" t="s">
        <v>225</v>
      </c>
      <c r="G301" t="s">
        <v>923</v>
      </c>
      <c r="H301">
        <v>44</v>
      </c>
      <c r="I301">
        <v>0</v>
      </c>
      <c r="J301">
        <v>9</v>
      </c>
      <c r="K301">
        <v>26592347.699999999</v>
      </c>
      <c r="L301" t="e">
        <v>#N/A</v>
      </c>
      <c r="M301">
        <v>12</v>
      </c>
      <c r="N301">
        <v>0</v>
      </c>
      <c r="O301">
        <v>3</v>
      </c>
      <c r="P301">
        <v>542700.97346938774</v>
      </c>
      <c r="Q301">
        <v>249642.44779591836</v>
      </c>
      <c r="R301">
        <v>2704459.8511224492</v>
      </c>
      <c r="S301">
        <v>7</v>
      </c>
      <c r="T301">
        <v>776</v>
      </c>
      <c r="U301">
        <v>208</v>
      </c>
      <c r="V301">
        <v>302</v>
      </c>
      <c r="W301">
        <v>500353</v>
      </c>
      <c r="X301">
        <v>1146243.3759999999</v>
      </c>
      <c r="Y301">
        <v>7</v>
      </c>
      <c r="Z301">
        <v>2010</v>
      </c>
      <c r="AA301" t="s">
        <v>1127</v>
      </c>
      <c r="AB301">
        <v>9</v>
      </c>
      <c r="AC301">
        <v>159554086.19999999</v>
      </c>
      <c r="AD301">
        <v>611623997.10000002</v>
      </c>
      <c r="AE301">
        <v>296770600.33200002</v>
      </c>
      <c r="AF301">
        <v>61960170.141000003</v>
      </c>
      <c r="AG301">
        <v>24164466.354990002</v>
      </c>
      <c r="AH301">
        <v>37795703.786009997</v>
      </c>
      <c r="AI301">
        <v>19207652.74371</v>
      </c>
      <c r="AK301">
        <v>4.9631016946537931E-2</v>
      </c>
    </row>
    <row r="302" spans="1:37" hidden="1" x14ac:dyDescent="0.35">
      <c r="A302">
        <v>301</v>
      </c>
      <c r="B302" t="s">
        <v>34</v>
      </c>
      <c r="C302">
        <v>67778644</v>
      </c>
      <c r="D302">
        <v>510</v>
      </c>
      <c r="E302" t="s">
        <v>132</v>
      </c>
      <c r="F302" t="s">
        <v>528</v>
      </c>
      <c r="G302" t="s">
        <v>924</v>
      </c>
      <c r="H302">
        <v>32</v>
      </c>
      <c r="I302">
        <v>1</v>
      </c>
      <c r="J302">
        <v>8</v>
      </c>
      <c r="K302">
        <v>57312168.799999997</v>
      </c>
      <c r="L302">
        <v>4</v>
      </c>
      <c r="M302">
        <v>5</v>
      </c>
      <c r="N302">
        <v>1</v>
      </c>
      <c r="O302">
        <v>4</v>
      </c>
      <c r="P302">
        <v>1637490.537142857</v>
      </c>
      <c r="Q302">
        <v>1440991.672685714</v>
      </c>
      <c r="R302">
        <v>47552725.19862856</v>
      </c>
      <c r="S302">
        <v>13</v>
      </c>
      <c r="T302">
        <v>369</v>
      </c>
      <c r="U302">
        <v>206</v>
      </c>
      <c r="V302">
        <v>300</v>
      </c>
      <c r="W302">
        <v>500381</v>
      </c>
      <c r="X302">
        <v>31814374.725000001</v>
      </c>
      <c r="Y302">
        <v>3</v>
      </c>
      <c r="Z302">
        <v>2011</v>
      </c>
      <c r="AA302" t="s">
        <v>1131</v>
      </c>
      <c r="AB302">
        <v>9</v>
      </c>
      <c r="AC302">
        <v>802370363.19999993</v>
      </c>
      <c r="AD302">
        <v>1146243376</v>
      </c>
      <c r="AE302">
        <v>882607399.51999998</v>
      </c>
      <c r="AF302">
        <v>104308147.21599999</v>
      </c>
      <c r="AG302">
        <v>15646222.082399998</v>
      </c>
      <c r="AH302">
        <v>88661925.133599997</v>
      </c>
      <c r="AI302">
        <v>74058784.523359984</v>
      </c>
      <c r="AK302">
        <v>0.37929949029933707</v>
      </c>
    </row>
    <row r="303" spans="1:37" hidden="1" x14ac:dyDescent="0.35">
      <c r="A303">
        <v>302</v>
      </c>
      <c r="B303" t="s">
        <v>34</v>
      </c>
      <c r="C303">
        <v>95105055</v>
      </c>
      <c r="D303">
        <v>510</v>
      </c>
      <c r="E303" t="s">
        <v>379</v>
      </c>
      <c r="F303" t="s">
        <v>263</v>
      </c>
      <c r="G303" t="s">
        <v>925</v>
      </c>
      <c r="H303">
        <v>90</v>
      </c>
      <c r="I303">
        <v>0</v>
      </c>
      <c r="J303">
        <v>21</v>
      </c>
      <c r="K303">
        <v>167444077.5</v>
      </c>
      <c r="L303">
        <v>3</v>
      </c>
      <c r="M303">
        <v>3</v>
      </c>
      <c r="N303">
        <v>1</v>
      </c>
      <c r="O303">
        <v>1</v>
      </c>
      <c r="P303">
        <v>3100816.25</v>
      </c>
      <c r="Q303">
        <v>1798473.425</v>
      </c>
      <c r="R303">
        <v>47659545.762500003</v>
      </c>
      <c r="S303">
        <v>2</v>
      </c>
      <c r="T303">
        <v>738</v>
      </c>
      <c r="U303">
        <v>211</v>
      </c>
      <c r="V303">
        <v>301</v>
      </c>
      <c r="W303">
        <v>500378</v>
      </c>
      <c r="X303">
        <v>2794257.9840000002</v>
      </c>
      <c r="Y303">
        <v>3</v>
      </c>
      <c r="Z303">
        <v>1998</v>
      </c>
      <c r="AA303" t="s">
        <v>1127</v>
      </c>
      <c r="AB303">
        <v>4</v>
      </c>
      <c r="AC303">
        <v>2009328930</v>
      </c>
      <c r="AD303">
        <v>3683769705</v>
      </c>
      <c r="AE303">
        <v>2391101426.6999998</v>
      </c>
      <c r="AF303">
        <v>276282727.875</v>
      </c>
      <c r="AG303">
        <v>110513091.15000001</v>
      </c>
      <c r="AH303">
        <v>165769636.72499999</v>
      </c>
      <c r="AI303">
        <v>99461782.034999996</v>
      </c>
      <c r="AK303">
        <v>0.98691659754920114</v>
      </c>
    </row>
    <row r="304" spans="1:37" hidden="1" x14ac:dyDescent="0.35">
      <c r="A304">
        <v>303</v>
      </c>
      <c r="B304" t="s">
        <v>34</v>
      </c>
      <c r="C304">
        <v>59304479</v>
      </c>
      <c r="D304">
        <v>510</v>
      </c>
      <c r="E304" t="s">
        <v>383</v>
      </c>
      <c r="F304" t="s">
        <v>92</v>
      </c>
      <c r="G304" t="s">
        <v>926</v>
      </c>
      <c r="H304">
        <v>72</v>
      </c>
      <c r="I304">
        <v>0</v>
      </c>
      <c r="J304">
        <v>16</v>
      </c>
      <c r="K304">
        <v>13305990.4</v>
      </c>
      <c r="L304">
        <v>2</v>
      </c>
      <c r="M304">
        <v>4</v>
      </c>
      <c r="N304">
        <v>0</v>
      </c>
      <c r="O304">
        <v>3</v>
      </c>
      <c r="P304">
        <v>391352.65882352943</v>
      </c>
      <c r="Q304">
        <v>371785.02588235296</v>
      </c>
      <c r="R304">
        <v>3717850.2588235303</v>
      </c>
      <c r="S304">
        <v>11</v>
      </c>
      <c r="T304">
        <v>662</v>
      </c>
      <c r="U304">
        <v>201</v>
      </c>
      <c r="V304">
        <v>301</v>
      </c>
      <c r="W304">
        <v>500386</v>
      </c>
      <c r="X304">
        <v>7215625.3069999991</v>
      </c>
      <c r="Y304">
        <v>1</v>
      </c>
      <c r="Z304">
        <v>2003</v>
      </c>
      <c r="AA304" t="s">
        <v>1127</v>
      </c>
      <c r="AB304">
        <v>4</v>
      </c>
      <c r="AC304">
        <v>306037779.19999999</v>
      </c>
      <c r="AD304">
        <v>319343769.60000002</v>
      </c>
      <c r="AE304">
        <v>345822690.49599999</v>
      </c>
      <c r="AF304">
        <v>0</v>
      </c>
      <c r="AG304">
        <v>0</v>
      </c>
      <c r="AH304">
        <v>0</v>
      </c>
      <c r="AI304">
        <v>0</v>
      </c>
      <c r="AK304">
        <v>0.85238723180283715</v>
      </c>
    </row>
    <row r="305" spans="1:37" hidden="1" x14ac:dyDescent="0.35">
      <c r="A305">
        <v>304</v>
      </c>
      <c r="B305" t="s">
        <v>34</v>
      </c>
      <c r="C305">
        <v>38843175</v>
      </c>
      <c r="D305">
        <v>510</v>
      </c>
      <c r="E305" t="s">
        <v>143</v>
      </c>
      <c r="F305" t="s">
        <v>286</v>
      </c>
      <c r="G305" t="s">
        <v>927</v>
      </c>
      <c r="H305">
        <v>21</v>
      </c>
      <c r="I305">
        <v>1</v>
      </c>
      <c r="J305">
        <v>11</v>
      </c>
      <c r="K305">
        <v>37976975.299999997</v>
      </c>
      <c r="L305">
        <v>4</v>
      </c>
      <c r="M305">
        <v>4</v>
      </c>
      <c r="N305">
        <v>0</v>
      </c>
      <c r="O305">
        <v>3</v>
      </c>
      <c r="P305">
        <v>949424.38249999995</v>
      </c>
      <c r="Q305">
        <v>607631.60479999997</v>
      </c>
      <c r="R305">
        <v>5772500.2455999991</v>
      </c>
      <c r="S305">
        <v>1</v>
      </c>
      <c r="T305">
        <v>652</v>
      </c>
      <c r="U305">
        <v>205</v>
      </c>
      <c r="V305">
        <v>300</v>
      </c>
      <c r="W305">
        <v>500313</v>
      </c>
      <c r="X305">
        <v>140641117.44</v>
      </c>
      <c r="Y305">
        <v>4</v>
      </c>
      <c r="Z305">
        <v>2008</v>
      </c>
      <c r="AA305" t="s">
        <v>1128</v>
      </c>
      <c r="AB305">
        <v>1</v>
      </c>
      <c r="AC305">
        <v>607631604.79999995</v>
      </c>
      <c r="AD305">
        <v>797516481.29999995</v>
      </c>
      <c r="AE305">
        <v>960057935.58399987</v>
      </c>
      <c r="AF305">
        <v>197100501.80700001</v>
      </c>
      <c r="AG305">
        <v>43362110.397540003</v>
      </c>
      <c r="AH305">
        <v>153738391.40946001</v>
      </c>
      <c r="AI305">
        <v>147825376.35525</v>
      </c>
      <c r="AK305">
        <v>0.92542133720278841</v>
      </c>
    </row>
    <row r="306" spans="1:37" hidden="1" x14ac:dyDescent="0.35">
      <c r="A306">
        <v>305</v>
      </c>
      <c r="B306" t="s">
        <v>34</v>
      </c>
      <c r="C306">
        <v>82727280</v>
      </c>
      <c r="D306">
        <v>510</v>
      </c>
      <c r="E306" t="s">
        <v>390</v>
      </c>
      <c r="F306" t="s">
        <v>529</v>
      </c>
      <c r="G306" t="s">
        <v>928</v>
      </c>
      <c r="H306">
        <v>75</v>
      </c>
      <c r="I306">
        <v>1</v>
      </c>
      <c r="J306">
        <v>20</v>
      </c>
      <c r="K306">
        <v>151227008</v>
      </c>
      <c r="L306">
        <v>1</v>
      </c>
      <c r="M306">
        <v>4</v>
      </c>
      <c r="N306">
        <v>1</v>
      </c>
      <c r="O306">
        <v>7</v>
      </c>
      <c r="P306">
        <v>3979658.1052631577</v>
      </c>
      <c r="Q306">
        <v>3581692.2947368417</v>
      </c>
      <c r="R306">
        <v>19102358.905263156</v>
      </c>
      <c r="S306">
        <v>11</v>
      </c>
      <c r="T306">
        <v>619</v>
      </c>
      <c r="U306">
        <v>215</v>
      </c>
      <c r="V306">
        <v>300</v>
      </c>
      <c r="W306">
        <v>500350</v>
      </c>
      <c r="X306">
        <v>721344.07799999986</v>
      </c>
      <c r="Y306">
        <v>1</v>
      </c>
      <c r="Z306">
        <v>1999</v>
      </c>
      <c r="AA306" t="s">
        <v>1127</v>
      </c>
      <c r="AB306">
        <v>6</v>
      </c>
      <c r="AC306">
        <v>2268405120</v>
      </c>
      <c r="AD306">
        <v>2873313152</v>
      </c>
      <c r="AE306">
        <v>3311871475.1999998</v>
      </c>
      <c r="AF306">
        <v>636665703.67999995</v>
      </c>
      <c r="AG306">
        <v>311966194.80319995</v>
      </c>
      <c r="AH306">
        <v>324699508.8768</v>
      </c>
      <c r="AI306">
        <v>216466339.25119999</v>
      </c>
      <c r="AK306">
        <v>0.34409111259008418</v>
      </c>
    </row>
    <row r="307" spans="1:37" hidden="1" x14ac:dyDescent="0.35">
      <c r="A307">
        <v>306</v>
      </c>
      <c r="B307" t="s">
        <v>34</v>
      </c>
      <c r="C307">
        <v>34222109</v>
      </c>
      <c r="D307">
        <v>510</v>
      </c>
      <c r="E307" t="s">
        <v>85</v>
      </c>
      <c r="F307" t="s">
        <v>291</v>
      </c>
      <c r="G307" t="s">
        <v>929</v>
      </c>
      <c r="H307">
        <v>72</v>
      </c>
      <c r="I307">
        <v>1</v>
      </c>
      <c r="J307">
        <v>3</v>
      </c>
      <c r="K307">
        <v>1045426.2</v>
      </c>
      <c r="L307" t="e">
        <v>#N/A</v>
      </c>
      <c r="M307">
        <v>9</v>
      </c>
      <c r="N307">
        <v>0</v>
      </c>
      <c r="O307">
        <v>2</v>
      </c>
      <c r="P307">
        <v>32669.568749999999</v>
      </c>
      <c r="Q307">
        <v>20581.828312499998</v>
      </c>
      <c r="R307">
        <v>298436.51053124998</v>
      </c>
      <c r="S307">
        <v>12</v>
      </c>
      <c r="T307">
        <v>539</v>
      </c>
      <c r="U307">
        <v>200</v>
      </c>
      <c r="V307">
        <v>302</v>
      </c>
      <c r="W307">
        <v>500374</v>
      </c>
      <c r="X307">
        <v>3334797.27</v>
      </c>
      <c r="Y307">
        <v>4</v>
      </c>
      <c r="Z307">
        <v>2016</v>
      </c>
      <c r="AA307" t="s">
        <v>1127</v>
      </c>
      <c r="AB307">
        <v>9</v>
      </c>
      <c r="AC307">
        <v>8363409.5999999996</v>
      </c>
      <c r="AD307">
        <v>19863097.800000001</v>
      </c>
      <c r="AE307">
        <v>12879650.783999998</v>
      </c>
      <c r="AF307">
        <v>3523086.2939999998</v>
      </c>
      <c r="AG307">
        <v>493232.08116</v>
      </c>
      <c r="AH307">
        <v>3029854.2128399997</v>
      </c>
      <c r="AI307">
        <v>1092156.7511399998</v>
      </c>
      <c r="AK307">
        <v>0.24334113432052362</v>
      </c>
    </row>
    <row r="308" spans="1:37" hidden="1" x14ac:dyDescent="0.35">
      <c r="A308">
        <v>307</v>
      </c>
      <c r="B308" t="s">
        <v>34</v>
      </c>
      <c r="C308">
        <v>89932608</v>
      </c>
      <c r="D308">
        <v>510</v>
      </c>
      <c r="E308" t="s">
        <v>154</v>
      </c>
      <c r="F308" t="s">
        <v>304</v>
      </c>
      <c r="G308" t="s">
        <v>930</v>
      </c>
      <c r="H308">
        <v>33</v>
      </c>
      <c r="I308">
        <v>1</v>
      </c>
      <c r="J308">
        <v>5</v>
      </c>
      <c r="K308">
        <v>5293329</v>
      </c>
      <c r="L308" t="e">
        <v>#N/A</v>
      </c>
      <c r="M308">
        <v>11</v>
      </c>
      <c r="N308">
        <v>1</v>
      </c>
      <c r="O308">
        <v>4</v>
      </c>
      <c r="P308">
        <v>155686.14705882352</v>
      </c>
      <c r="Q308">
        <v>65388.181764705878</v>
      </c>
      <c r="R308">
        <v>653881.81764705875</v>
      </c>
      <c r="S308">
        <v>7</v>
      </c>
      <c r="T308">
        <v>588</v>
      </c>
      <c r="U308">
        <v>204</v>
      </c>
      <c r="V308">
        <v>302</v>
      </c>
      <c r="W308">
        <v>500338</v>
      </c>
      <c r="X308">
        <v>38987232</v>
      </c>
      <c r="Y308">
        <v>2</v>
      </c>
      <c r="Z308">
        <v>2014</v>
      </c>
      <c r="AA308" t="s">
        <v>1127</v>
      </c>
      <c r="AB308">
        <v>3</v>
      </c>
      <c r="AC308">
        <v>111159909</v>
      </c>
      <c r="AD308">
        <v>58226619</v>
      </c>
      <c r="AE308">
        <v>167851462.59</v>
      </c>
      <c r="AF308">
        <v>24190513.530000001</v>
      </c>
      <c r="AG308">
        <v>10401920.8179</v>
      </c>
      <c r="AH308">
        <v>13788592.712100001</v>
      </c>
      <c r="AI308">
        <v>23222892.9888</v>
      </c>
      <c r="AK308">
        <v>0.71326635664662841</v>
      </c>
    </row>
    <row r="309" spans="1:37" hidden="1" x14ac:dyDescent="0.35">
      <c r="A309">
        <v>308</v>
      </c>
      <c r="B309" t="s">
        <v>34</v>
      </c>
      <c r="C309">
        <v>27849080</v>
      </c>
      <c r="D309">
        <v>510</v>
      </c>
      <c r="E309" t="s">
        <v>186</v>
      </c>
      <c r="F309" t="s">
        <v>314</v>
      </c>
      <c r="G309" t="s">
        <v>931</v>
      </c>
      <c r="H309">
        <v>63</v>
      </c>
      <c r="I309">
        <v>0</v>
      </c>
      <c r="J309">
        <v>16</v>
      </c>
      <c r="K309">
        <v>97468080</v>
      </c>
      <c r="L309">
        <v>1</v>
      </c>
      <c r="M309">
        <v>2</v>
      </c>
      <c r="N309">
        <v>1</v>
      </c>
      <c r="O309">
        <v>2</v>
      </c>
      <c r="P309">
        <v>2436702</v>
      </c>
      <c r="Q309">
        <v>1388920.14</v>
      </c>
      <c r="R309">
        <v>3472300.3499999996</v>
      </c>
      <c r="S309">
        <v>9</v>
      </c>
      <c r="T309">
        <v>634</v>
      </c>
      <c r="U309">
        <v>204</v>
      </c>
      <c r="V309">
        <v>302</v>
      </c>
      <c r="W309">
        <v>500334</v>
      </c>
      <c r="X309">
        <v>75480423</v>
      </c>
      <c r="Y309">
        <v>3</v>
      </c>
      <c r="Z309">
        <v>2003</v>
      </c>
      <c r="AA309" t="s">
        <v>1127</v>
      </c>
      <c r="AB309">
        <v>5</v>
      </c>
      <c r="AC309">
        <v>2339233920</v>
      </c>
      <c r="AD309">
        <v>1851893520</v>
      </c>
      <c r="AE309">
        <v>2783688364.8000002</v>
      </c>
      <c r="AF309">
        <v>427884871.19999999</v>
      </c>
      <c r="AG309">
        <v>175432797.19199997</v>
      </c>
      <c r="AH309">
        <v>252452074.00800002</v>
      </c>
      <c r="AI309">
        <v>355144443.09599996</v>
      </c>
      <c r="AK309">
        <v>0.48483708003781456</v>
      </c>
    </row>
    <row r="310" spans="1:37" hidden="1" x14ac:dyDescent="0.35">
      <c r="A310">
        <v>309</v>
      </c>
      <c r="B310" t="s">
        <v>34</v>
      </c>
      <c r="C310">
        <v>15134537</v>
      </c>
      <c r="D310">
        <v>510</v>
      </c>
      <c r="E310" t="s">
        <v>73</v>
      </c>
      <c r="F310" t="s">
        <v>530</v>
      </c>
      <c r="G310" t="s">
        <v>932</v>
      </c>
      <c r="H310">
        <v>51</v>
      </c>
      <c r="I310">
        <v>1</v>
      </c>
      <c r="J310">
        <v>20</v>
      </c>
      <c r="K310">
        <v>150960846</v>
      </c>
      <c r="L310">
        <v>4</v>
      </c>
      <c r="M310">
        <v>7</v>
      </c>
      <c r="N310">
        <v>1</v>
      </c>
      <c r="O310">
        <v>3</v>
      </c>
      <c r="P310">
        <v>3281757.5217391304</v>
      </c>
      <c r="Q310">
        <v>2165959.9643478259</v>
      </c>
      <c r="R310">
        <v>42236219.304782607</v>
      </c>
      <c r="S310">
        <v>14</v>
      </c>
      <c r="T310">
        <v>689</v>
      </c>
      <c r="U310">
        <v>201</v>
      </c>
      <c r="V310">
        <v>302</v>
      </c>
      <c r="W310">
        <v>500306</v>
      </c>
      <c r="X310">
        <v>0</v>
      </c>
      <c r="Y310">
        <v>1</v>
      </c>
      <c r="Z310">
        <v>1999</v>
      </c>
      <c r="AA310" t="s">
        <v>1131</v>
      </c>
      <c r="AB310">
        <v>8</v>
      </c>
      <c r="AC310">
        <v>3623060304</v>
      </c>
      <c r="AD310">
        <v>2566334382</v>
      </c>
      <c r="AE310">
        <v>5651974074.2399998</v>
      </c>
      <c r="AF310">
        <v>464959405.68000001</v>
      </c>
      <c r="AG310">
        <v>139487821.704</v>
      </c>
      <c r="AH310">
        <v>325471583.97600001</v>
      </c>
      <c r="AI310">
        <v>102291069.24960001</v>
      </c>
      <c r="AK310">
        <v>0.22309995024545914</v>
      </c>
    </row>
    <row r="311" spans="1:37" hidden="1" x14ac:dyDescent="0.35">
      <c r="A311">
        <v>310</v>
      </c>
      <c r="B311" t="s">
        <v>34</v>
      </c>
      <c r="C311">
        <v>58177889</v>
      </c>
      <c r="D311">
        <v>510</v>
      </c>
      <c r="E311" t="s">
        <v>97</v>
      </c>
      <c r="F311" t="s">
        <v>110</v>
      </c>
      <c r="G311" t="s">
        <v>933</v>
      </c>
      <c r="H311">
        <v>29</v>
      </c>
      <c r="I311">
        <v>1</v>
      </c>
      <c r="J311">
        <v>0</v>
      </c>
      <c r="K311">
        <v>0</v>
      </c>
      <c r="L311">
        <v>4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5</v>
      </c>
      <c r="T311">
        <v>357</v>
      </c>
      <c r="U311">
        <v>215</v>
      </c>
      <c r="V311">
        <v>301</v>
      </c>
      <c r="W311">
        <v>500358</v>
      </c>
      <c r="X311">
        <v>20487331.800000001</v>
      </c>
      <c r="Y311">
        <v>2</v>
      </c>
      <c r="Z311">
        <v>2019</v>
      </c>
      <c r="AA311" t="s">
        <v>1127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K311">
        <v>0.88792678819170079</v>
      </c>
    </row>
    <row r="312" spans="1:37" hidden="1" x14ac:dyDescent="0.35">
      <c r="A312">
        <v>311</v>
      </c>
      <c r="B312" t="s">
        <v>34</v>
      </c>
      <c r="C312">
        <v>47276233</v>
      </c>
      <c r="D312">
        <v>510</v>
      </c>
      <c r="E312" t="s">
        <v>379</v>
      </c>
      <c r="F312" t="s">
        <v>531</v>
      </c>
      <c r="G312" t="s">
        <v>934</v>
      </c>
      <c r="H312">
        <v>32</v>
      </c>
      <c r="I312">
        <v>0</v>
      </c>
      <c r="J312">
        <v>24</v>
      </c>
      <c r="K312">
        <v>81949327.200000003</v>
      </c>
      <c r="L312">
        <v>3</v>
      </c>
      <c r="M312">
        <v>4</v>
      </c>
      <c r="N312">
        <v>1</v>
      </c>
      <c r="O312">
        <v>3</v>
      </c>
      <c r="P312">
        <v>2643526.6838709679</v>
      </c>
      <c r="Q312">
        <v>1110281.2072258065</v>
      </c>
      <c r="R312">
        <v>12213093.279483872</v>
      </c>
      <c r="S312">
        <v>14</v>
      </c>
      <c r="T312">
        <v>371</v>
      </c>
      <c r="U312">
        <v>200</v>
      </c>
      <c r="V312">
        <v>301</v>
      </c>
      <c r="W312">
        <v>500330</v>
      </c>
      <c r="X312">
        <v>197641389.40000001</v>
      </c>
      <c r="Y312">
        <v>1</v>
      </c>
      <c r="Z312">
        <v>1995</v>
      </c>
      <c r="AA312" t="s">
        <v>1127</v>
      </c>
      <c r="AB312">
        <v>8</v>
      </c>
      <c r="AC312">
        <v>1475087889.6000001</v>
      </c>
      <c r="AD312">
        <v>1966783852.8000002</v>
      </c>
      <c r="AE312">
        <v>2079873924.3360002</v>
      </c>
      <c r="AF312">
        <v>140952842.78400001</v>
      </c>
      <c r="AG312">
        <v>67657364.536320001</v>
      </c>
      <c r="AH312">
        <v>73295478.247680008</v>
      </c>
      <c r="AI312">
        <v>12685755.85056</v>
      </c>
      <c r="AK312">
        <v>0.44134717948937441</v>
      </c>
    </row>
    <row r="313" spans="1:37" hidden="1" x14ac:dyDescent="0.35">
      <c r="A313">
        <v>312</v>
      </c>
      <c r="B313" t="s">
        <v>34</v>
      </c>
      <c r="C313">
        <v>22791778</v>
      </c>
      <c r="D313">
        <v>510</v>
      </c>
      <c r="E313" t="s">
        <v>158</v>
      </c>
      <c r="F313" t="s">
        <v>137</v>
      </c>
      <c r="G313" t="s">
        <v>935</v>
      </c>
      <c r="H313">
        <v>85</v>
      </c>
      <c r="I313">
        <v>0</v>
      </c>
      <c r="J313">
        <v>26</v>
      </c>
      <c r="K313">
        <v>197641389.40000001</v>
      </c>
      <c r="L313" t="e">
        <v>#N/A</v>
      </c>
      <c r="M313">
        <v>9</v>
      </c>
      <c r="N313">
        <v>0</v>
      </c>
      <c r="O313">
        <v>2</v>
      </c>
      <c r="P313">
        <v>3875321.3607843136</v>
      </c>
      <c r="Q313">
        <v>1821401.0395686275</v>
      </c>
      <c r="R313">
        <v>8196304.6780588245</v>
      </c>
      <c r="S313">
        <v>8</v>
      </c>
      <c r="T313">
        <v>670</v>
      </c>
      <c r="U313">
        <v>211</v>
      </c>
      <c r="V313">
        <v>300</v>
      </c>
      <c r="W313">
        <v>500301</v>
      </c>
      <c r="X313">
        <v>5427627.1919999998</v>
      </c>
      <c r="Y313">
        <v>3</v>
      </c>
      <c r="Z313">
        <v>1993</v>
      </c>
      <c r="AA313" t="s">
        <v>1127</v>
      </c>
      <c r="AB313">
        <v>9</v>
      </c>
      <c r="AC313">
        <v>3359903619.8000002</v>
      </c>
      <c r="AD313">
        <v>3952827788</v>
      </c>
      <c r="AE313">
        <v>5073454465.8980007</v>
      </c>
      <c r="AF313">
        <v>998089016.47000003</v>
      </c>
      <c r="AG313">
        <v>469101837.74089998</v>
      </c>
      <c r="AH313">
        <v>528987178.72910005</v>
      </c>
      <c r="AI313">
        <v>558929849.22320008</v>
      </c>
      <c r="AK313">
        <v>0.55540472852141165</v>
      </c>
    </row>
    <row r="314" spans="1:37" hidden="1" x14ac:dyDescent="0.35">
      <c r="A314">
        <v>313</v>
      </c>
      <c r="B314" t="s">
        <v>34</v>
      </c>
      <c r="C314">
        <v>72760869</v>
      </c>
      <c r="D314">
        <v>510</v>
      </c>
      <c r="E314" t="s">
        <v>299</v>
      </c>
      <c r="F314" t="s">
        <v>375</v>
      </c>
      <c r="G314" t="s">
        <v>936</v>
      </c>
      <c r="H314">
        <v>88</v>
      </c>
      <c r="I314">
        <v>0</v>
      </c>
      <c r="J314">
        <v>6</v>
      </c>
      <c r="K314">
        <v>20875489.199999999</v>
      </c>
      <c r="L314">
        <v>2</v>
      </c>
      <c r="M314">
        <v>4</v>
      </c>
      <c r="N314">
        <v>1</v>
      </c>
      <c r="O314">
        <v>3</v>
      </c>
      <c r="P314">
        <v>521887.23</v>
      </c>
      <c r="Q314">
        <v>360102.1887</v>
      </c>
      <c r="R314">
        <v>10382946.440850001</v>
      </c>
      <c r="S314">
        <v>10</v>
      </c>
      <c r="T314">
        <v>580</v>
      </c>
      <c r="U314">
        <v>212</v>
      </c>
      <c r="V314">
        <v>300</v>
      </c>
      <c r="W314">
        <v>500394</v>
      </c>
      <c r="X314">
        <v>4798212.21</v>
      </c>
      <c r="Y314">
        <v>3</v>
      </c>
      <c r="Z314">
        <v>2013</v>
      </c>
      <c r="AA314" t="s">
        <v>1129</v>
      </c>
      <c r="AB314">
        <v>1</v>
      </c>
      <c r="AC314">
        <v>208754892</v>
      </c>
      <c r="AD314">
        <v>354883316.39999998</v>
      </c>
      <c r="AE314">
        <v>229630381.19999999</v>
      </c>
      <c r="AF314">
        <v>10646499.492000001</v>
      </c>
      <c r="AG314">
        <v>0</v>
      </c>
      <c r="AH314">
        <v>10646499.492000001</v>
      </c>
      <c r="AI314">
        <v>10220639.512320001</v>
      </c>
      <c r="AK314">
        <v>0.23454689029069042</v>
      </c>
    </row>
    <row r="315" spans="1:37" hidden="1" x14ac:dyDescent="0.35">
      <c r="A315">
        <v>314</v>
      </c>
      <c r="B315" t="s">
        <v>34</v>
      </c>
      <c r="C315">
        <v>86767548</v>
      </c>
      <c r="D315">
        <v>510</v>
      </c>
      <c r="E315" t="s">
        <v>175</v>
      </c>
      <c r="F315" t="s">
        <v>532</v>
      </c>
      <c r="G315" t="s">
        <v>937</v>
      </c>
      <c r="H315">
        <v>46</v>
      </c>
      <c r="I315">
        <v>0</v>
      </c>
      <c r="J315">
        <v>10</v>
      </c>
      <c r="K315">
        <v>53313469</v>
      </c>
      <c r="L315">
        <v>4</v>
      </c>
      <c r="M315">
        <v>3</v>
      </c>
      <c r="N315">
        <v>1</v>
      </c>
      <c r="O315">
        <v>3</v>
      </c>
      <c r="P315">
        <v>1615559.6666666667</v>
      </c>
      <c r="Q315">
        <v>1114736.17</v>
      </c>
      <c r="R315">
        <v>17464199.996666666</v>
      </c>
      <c r="S315">
        <v>8</v>
      </c>
      <c r="T315">
        <v>544</v>
      </c>
      <c r="U315">
        <v>207</v>
      </c>
      <c r="V315">
        <v>303</v>
      </c>
      <c r="W315">
        <v>500305</v>
      </c>
      <c r="X315">
        <v>13599700</v>
      </c>
      <c r="Y315">
        <v>7</v>
      </c>
      <c r="Z315">
        <v>2009</v>
      </c>
      <c r="AA315" t="s">
        <v>1127</v>
      </c>
      <c r="AB315">
        <v>7</v>
      </c>
      <c r="AC315">
        <v>479821221</v>
      </c>
      <c r="AD315">
        <v>479821221</v>
      </c>
      <c r="AE315">
        <v>695740770.45000005</v>
      </c>
      <c r="AF315">
        <v>268699883.75999999</v>
      </c>
      <c r="AG315">
        <v>104792954.6664</v>
      </c>
      <c r="AH315">
        <v>163906929.09359998</v>
      </c>
      <c r="AI315">
        <v>134349941.88</v>
      </c>
      <c r="AK315">
        <v>0.40288778667134084</v>
      </c>
    </row>
    <row r="316" spans="1:37" hidden="1" x14ac:dyDescent="0.35">
      <c r="A316">
        <v>315</v>
      </c>
      <c r="B316" t="s">
        <v>34</v>
      </c>
      <c r="C316">
        <v>31172727</v>
      </c>
      <c r="D316">
        <v>510</v>
      </c>
      <c r="E316" t="s">
        <v>272</v>
      </c>
      <c r="F316" t="s">
        <v>533</v>
      </c>
      <c r="G316" t="s">
        <v>938</v>
      </c>
      <c r="H316">
        <v>32</v>
      </c>
      <c r="I316">
        <v>0</v>
      </c>
      <c r="J316">
        <v>5</v>
      </c>
      <c r="K316">
        <v>16585000</v>
      </c>
      <c r="L316">
        <v>4</v>
      </c>
      <c r="M316">
        <v>12</v>
      </c>
      <c r="N316">
        <v>1</v>
      </c>
      <c r="O316">
        <v>5</v>
      </c>
      <c r="P316">
        <v>368555.55555555556</v>
      </c>
      <c r="Q316">
        <v>180592.22222222225</v>
      </c>
      <c r="R316">
        <v>993257.22222222236</v>
      </c>
      <c r="S316">
        <v>7</v>
      </c>
      <c r="T316">
        <v>761</v>
      </c>
      <c r="U316">
        <v>210</v>
      </c>
      <c r="V316">
        <v>300</v>
      </c>
      <c r="W316">
        <v>500332</v>
      </c>
      <c r="X316">
        <v>13086009.728</v>
      </c>
      <c r="Y316">
        <v>8</v>
      </c>
      <c r="Z316">
        <v>2014</v>
      </c>
      <c r="AA316" t="s">
        <v>1127</v>
      </c>
      <c r="AB316">
        <v>7</v>
      </c>
      <c r="AC316">
        <v>331700000</v>
      </c>
      <c r="AD316">
        <v>265360000</v>
      </c>
      <c r="AE316">
        <v>597060000</v>
      </c>
      <c r="AF316">
        <v>54564650</v>
      </c>
      <c r="AG316">
        <v>9821637</v>
      </c>
      <c r="AH316">
        <v>44743013</v>
      </c>
      <c r="AI316">
        <v>50745124.5</v>
      </c>
      <c r="AK316">
        <v>0.73608494479260289</v>
      </c>
    </row>
    <row r="317" spans="1:37" hidden="1" x14ac:dyDescent="0.35">
      <c r="A317">
        <v>316</v>
      </c>
      <c r="B317" t="s">
        <v>34</v>
      </c>
      <c r="C317">
        <v>59846258</v>
      </c>
      <c r="D317">
        <v>510</v>
      </c>
      <c r="E317" t="s">
        <v>305</v>
      </c>
      <c r="F317" t="s">
        <v>401</v>
      </c>
      <c r="G317" t="s">
        <v>939</v>
      </c>
      <c r="H317">
        <v>52</v>
      </c>
      <c r="I317">
        <v>0</v>
      </c>
      <c r="J317">
        <v>11</v>
      </c>
      <c r="K317">
        <v>40893780.399999999</v>
      </c>
      <c r="L317" t="e">
        <v>#N/A</v>
      </c>
      <c r="M317">
        <v>1</v>
      </c>
      <c r="N317">
        <v>0</v>
      </c>
      <c r="O317">
        <v>1</v>
      </c>
      <c r="P317">
        <v>801838.83137254894</v>
      </c>
      <c r="Q317">
        <v>344790.69749019609</v>
      </c>
      <c r="R317">
        <v>3390441.8586535947</v>
      </c>
      <c r="S317">
        <v>13</v>
      </c>
      <c r="T317">
        <v>788</v>
      </c>
      <c r="U317">
        <v>202</v>
      </c>
      <c r="V317">
        <v>301</v>
      </c>
      <c r="W317">
        <v>500343</v>
      </c>
      <c r="X317">
        <v>4433693.5319999997</v>
      </c>
      <c r="Y317">
        <v>3</v>
      </c>
      <c r="Z317">
        <v>2008</v>
      </c>
      <c r="AA317" t="s">
        <v>1127</v>
      </c>
      <c r="AB317">
        <v>8</v>
      </c>
      <c r="AC317">
        <v>1022344510</v>
      </c>
      <c r="AD317">
        <v>899663168.79999995</v>
      </c>
      <c r="AE317">
        <v>1932231123.9000001</v>
      </c>
      <c r="AF317">
        <v>95691446.135999992</v>
      </c>
      <c r="AG317">
        <v>40190407.377119996</v>
      </c>
      <c r="AH317">
        <v>55501038.758879997</v>
      </c>
      <c r="AI317">
        <v>25836690.456719998</v>
      </c>
      <c r="AK317">
        <v>0.1779769846636412</v>
      </c>
    </row>
    <row r="318" spans="1:37" hidden="1" x14ac:dyDescent="0.35">
      <c r="A318">
        <v>317</v>
      </c>
      <c r="B318" t="s">
        <v>34</v>
      </c>
      <c r="C318">
        <v>82296011</v>
      </c>
      <c r="D318">
        <v>510</v>
      </c>
      <c r="E318" t="s">
        <v>178</v>
      </c>
      <c r="F318" t="s">
        <v>415</v>
      </c>
      <c r="G318" t="s">
        <v>940</v>
      </c>
      <c r="H318">
        <v>90</v>
      </c>
      <c r="I318">
        <v>1</v>
      </c>
      <c r="J318">
        <v>1</v>
      </c>
      <c r="K318">
        <v>4819232.0999999996</v>
      </c>
      <c r="L318" t="e">
        <v>#N/A</v>
      </c>
      <c r="M318">
        <v>3</v>
      </c>
      <c r="N318">
        <v>1</v>
      </c>
      <c r="O318">
        <v>2</v>
      </c>
      <c r="P318">
        <v>133867.55833333332</v>
      </c>
      <c r="Q318">
        <v>109771.39783333331</v>
      </c>
      <c r="R318">
        <v>1738047.1323611108</v>
      </c>
      <c r="S318">
        <v>0</v>
      </c>
      <c r="T318">
        <v>421</v>
      </c>
      <c r="U318">
        <v>206</v>
      </c>
      <c r="V318">
        <v>303</v>
      </c>
      <c r="W318">
        <v>500348</v>
      </c>
      <c r="X318">
        <v>8431536.2400000002</v>
      </c>
      <c r="Y318">
        <v>5</v>
      </c>
      <c r="Z318">
        <v>2018</v>
      </c>
      <c r="AA318" t="s">
        <v>1131</v>
      </c>
      <c r="AB318">
        <v>3</v>
      </c>
      <c r="AC318">
        <v>33734624.699999996</v>
      </c>
      <c r="AD318">
        <v>33734624.699999996</v>
      </c>
      <c r="AE318">
        <v>66119864.411999993</v>
      </c>
      <c r="AF318">
        <v>15758888.966999998</v>
      </c>
      <c r="AG318">
        <v>6303555.5867999997</v>
      </c>
      <c r="AH318">
        <v>9455333.3801999986</v>
      </c>
      <c r="AI318">
        <v>14025411.180629998</v>
      </c>
      <c r="AK318">
        <v>0.58081256195725028</v>
      </c>
    </row>
    <row r="319" spans="1:37" hidden="1" x14ac:dyDescent="0.35">
      <c r="A319">
        <v>318</v>
      </c>
      <c r="B319" t="s">
        <v>34</v>
      </c>
      <c r="C319">
        <v>29606380</v>
      </c>
      <c r="D319">
        <v>510</v>
      </c>
      <c r="E319" t="s">
        <v>251</v>
      </c>
      <c r="F319" t="s">
        <v>46</v>
      </c>
      <c r="G319" t="s">
        <v>941</v>
      </c>
      <c r="H319">
        <v>39</v>
      </c>
      <c r="I319">
        <v>0</v>
      </c>
      <c r="J319">
        <v>20</v>
      </c>
      <c r="K319">
        <v>27198504</v>
      </c>
      <c r="L319">
        <v>1</v>
      </c>
      <c r="M319">
        <v>1</v>
      </c>
      <c r="N319">
        <v>1</v>
      </c>
      <c r="O319">
        <v>5</v>
      </c>
      <c r="P319">
        <v>468939.72413793101</v>
      </c>
      <c r="Q319">
        <v>164128.90344827584</v>
      </c>
      <c r="R319">
        <v>218838.53793103446</v>
      </c>
      <c r="S319">
        <v>6</v>
      </c>
      <c r="T319">
        <v>510</v>
      </c>
      <c r="U319">
        <v>206</v>
      </c>
      <c r="V319">
        <v>300</v>
      </c>
      <c r="W319">
        <v>500316</v>
      </c>
      <c r="X319">
        <v>5894563.0939999996</v>
      </c>
      <c r="Y319">
        <v>5</v>
      </c>
      <c r="Z319">
        <v>1999</v>
      </c>
      <c r="AA319" t="s">
        <v>1131</v>
      </c>
      <c r="AB319">
        <v>6</v>
      </c>
      <c r="AC319">
        <v>190389528</v>
      </c>
      <c r="AD319">
        <v>516771576</v>
      </c>
      <c r="AE319">
        <v>335085569.27999997</v>
      </c>
      <c r="AF319">
        <v>107162105.76000001</v>
      </c>
      <c r="AG319">
        <v>51437810.764799997</v>
      </c>
      <c r="AH319">
        <v>55724294.995200008</v>
      </c>
      <c r="AI319">
        <v>56795916.052800007</v>
      </c>
      <c r="AK319">
        <v>0.24205476002710213</v>
      </c>
    </row>
    <row r="320" spans="1:37" hidden="1" x14ac:dyDescent="0.35">
      <c r="A320">
        <v>319</v>
      </c>
      <c r="B320" t="s">
        <v>34</v>
      </c>
      <c r="C320">
        <v>12356679</v>
      </c>
      <c r="D320">
        <v>510</v>
      </c>
      <c r="E320" t="s">
        <v>119</v>
      </c>
      <c r="F320" t="s">
        <v>58</v>
      </c>
      <c r="G320" t="s">
        <v>942</v>
      </c>
      <c r="H320">
        <v>41</v>
      </c>
      <c r="I320">
        <v>1</v>
      </c>
      <c r="J320">
        <v>1</v>
      </c>
      <c r="K320">
        <v>6623104.5999999996</v>
      </c>
      <c r="L320">
        <v>3</v>
      </c>
      <c r="M320">
        <v>3</v>
      </c>
      <c r="N320">
        <v>0</v>
      </c>
      <c r="O320">
        <v>2</v>
      </c>
      <c r="P320">
        <v>143980.53478260868</v>
      </c>
      <c r="Q320">
        <v>102226.17969565216</v>
      </c>
      <c r="R320">
        <v>2913446.1213260866</v>
      </c>
      <c r="S320">
        <v>12</v>
      </c>
      <c r="T320">
        <v>435</v>
      </c>
      <c r="U320">
        <v>205</v>
      </c>
      <c r="V320">
        <v>303</v>
      </c>
      <c r="W320">
        <v>500332</v>
      </c>
      <c r="X320">
        <v>20725681.392000001</v>
      </c>
      <c r="Y320">
        <v>5</v>
      </c>
      <c r="Z320">
        <v>2018</v>
      </c>
      <c r="AA320" t="s">
        <v>1127</v>
      </c>
      <c r="AB320">
        <v>10</v>
      </c>
      <c r="AC320">
        <v>139085196.59999999</v>
      </c>
      <c r="AD320">
        <v>86100359.799999997</v>
      </c>
      <c r="AE320">
        <v>254525909.778</v>
      </c>
      <c r="AF320">
        <v>19670620.662</v>
      </c>
      <c r="AG320">
        <v>196706.20662000001</v>
      </c>
      <c r="AH320">
        <v>19473914.45538</v>
      </c>
      <c r="AI320">
        <v>6097892.4052200001</v>
      </c>
      <c r="AK320">
        <v>0.10521458843033737</v>
      </c>
    </row>
    <row r="321" spans="1:37" hidden="1" x14ac:dyDescent="0.35">
      <c r="A321">
        <v>320</v>
      </c>
      <c r="B321" t="s">
        <v>34</v>
      </c>
      <c r="C321">
        <v>93644359</v>
      </c>
      <c r="D321">
        <v>510</v>
      </c>
      <c r="E321" t="s">
        <v>125</v>
      </c>
      <c r="F321" t="s">
        <v>240</v>
      </c>
      <c r="G321" t="s">
        <v>943</v>
      </c>
      <c r="H321">
        <v>38</v>
      </c>
      <c r="I321">
        <v>1</v>
      </c>
      <c r="J321">
        <v>18</v>
      </c>
      <c r="K321">
        <v>79714159.200000003</v>
      </c>
      <c r="L321" t="e">
        <v>#N/A</v>
      </c>
      <c r="M321">
        <v>8</v>
      </c>
      <c r="N321">
        <v>1</v>
      </c>
      <c r="O321">
        <v>2</v>
      </c>
      <c r="P321">
        <v>1626819.5755102041</v>
      </c>
      <c r="Q321">
        <v>959823.54955102038</v>
      </c>
      <c r="R321">
        <v>19676382.765795916</v>
      </c>
      <c r="S321">
        <v>6</v>
      </c>
      <c r="T321">
        <v>512</v>
      </c>
      <c r="U321">
        <v>201</v>
      </c>
      <c r="V321">
        <v>303</v>
      </c>
      <c r="W321">
        <v>500354</v>
      </c>
      <c r="X321">
        <v>1899945.5999999999</v>
      </c>
      <c r="Y321">
        <v>2</v>
      </c>
      <c r="Z321">
        <v>2001</v>
      </c>
      <c r="AA321" t="s">
        <v>1127</v>
      </c>
      <c r="AB321">
        <v>1</v>
      </c>
      <c r="AC321">
        <v>557999114.39999998</v>
      </c>
      <c r="AD321">
        <v>876855751.20000005</v>
      </c>
      <c r="AE321">
        <v>864898627.31999993</v>
      </c>
      <c r="AF321">
        <v>321248061.57600003</v>
      </c>
      <c r="AG321">
        <v>38549767.389120005</v>
      </c>
      <c r="AH321">
        <v>282698294.18688005</v>
      </c>
      <c r="AI321">
        <v>35337286.773360007</v>
      </c>
      <c r="AK321">
        <v>0.13724382545720704</v>
      </c>
    </row>
    <row r="322" spans="1:37" hidden="1" x14ac:dyDescent="0.35">
      <c r="A322">
        <v>321</v>
      </c>
      <c r="B322" t="s">
        <v>34</v>
      </c>
      <c r="C322">
        <v>52851653</v>
      </c>
      <c r="D322">
        <v>510</v>
      </c>
      <c r="E322" t="s">
        <v>378</v>
      </c>
      <c r="F322" t="s">
        <v>245</v>
      </c>
      <c r="G322" t="s">
        <v>944</v>
      </c>
      <c r="H322">
        <v>84</v>
      </c>
      <c r="I322">
        <v>1</v>
      </c>
      <c r="J322">
        <v>20</v>
      </c>
      <c r="K322">
        <v>7916440</v>
      </c>
      <c r="L322">
        <v>4</v>
      </c>
      <c r="M322">
        <v>12</v>
      </c>
      <c r="N322">
        <v>0</v>
      </c>
      <c r="O322">
        <v>1</v>
      </c>
      <c r="P322">
        <v>219901.11111111112</v>
      </c>
      <c r="Q322">
        <v>182517.92222222223</v>
      </c>
      <c r="R322">
        <v>4441269.4407407409</v>
      </c>
      <c r="S322">
        <v>12</v>
      </c>
      <c r="T322">
        <v>533</v>
      </c>
      <c r="U322">
        <v>209</v>
      </c>
      <c r="V322">
        <v>303</v>
      </c>
      <c r="W322">
        <v>500349</v>
      </c>
      <c r="X322">
        <v>11673574.709999999</v>
      </c>
      <c r="Y322">
        <v>5</v>
      </c>
      <c r="Z322">
        <v>1999</v>
      </c>
      <c r="AA322" t="s">
        <v>1127</v>
      </c>
      <c r="AB322">
        <v>7</v>
      </c>
      <c r="AC322">
        <v>126663040</v>
      </c>
      <c r="AD322">
        <v>94997280</v>
      </c>
      <c r="AE322">
        <v>248259558.40000001</v>
      </c>
      <c r="AF322">
        <v>13062126</v>
      </c>
      <c r="AG322">
        <v>1698076.3800000001</v>
      </c>
      <c r="AH322">
        <v>11364049.619999999</v>
      </c>
      <c r="AI322">
        <v>8621003.1600000001</v>
      </c>
      <c r="AK322">
        <v>0.35935846601108345</v>
      </c>
    </row>
    <row r="323" spans="1:37" hidden="1" x14ac:dyDescent="0.35">
      <c r="A323">
        <v>322</v>
      </c>
      <c r="B323" t="s">
        <v>34</v>
      </c>
      <c r="C323">
        <v>42132963</v>
      </c>
      <c r="D323">
        <v>510</v>
      </c>
      <c r="E323" t="s">
        <v>404</v>
      </c>
      <c r="F323" t="s">
        <v>247</v>
      </c>
      <c r="G323" t="s">
        <v>945</v>
      </c>
      <c r="H323">
        <v>22</v>
      </c>
      <c r="I323">
        <v>0</v>
      </c>
      <c r="J323">
        <v>21</v>
      </c>
      <c r="K323">
        <v>12418696.5</v>
      </c>
      <c r="L323">
        <v>3</v>
      </c>
      <c r="M323">
        <v>1</v>
      </c>
      <c r="N323">
        <v>1</v>
      </c>
      <c r="O323">
        <v>3</v>
      </c>
      <c r="P323">
        <v>302895.03658536583</v>
      </c>
      <c r="Q323">
        <v>275634.48329268291</v>
      </c>
      <c r="R323">
        <v>6063958.6324390247</v>
      </c>
      <c r="S323">
        <v>9</v>
      </c>
      <c r="T323">
        <v>557</v>
      </c>
      <c r="U323">
        <v>200</v>
      </c>
      <c r="V323">
        <v>301</v>
      </c>
      <c r="W323">
        <v>500376</v>
      </c>
      <c r="X323">
        <v>1565762.6600000001</v>
      </c>
      <c r="Y323">
        <v>4</v>
      </c>
      <c r="Z323">
        <v>1998</v>
      </c>
      <c r="AA323" t="s">
        <v>1131</v>
      </c>
      <c r="AB323">
        <v>9</v>
      </c>
      <c r="AC323">
        <v>149024358</v>
      </c>
      <c r="AD323">
        <v>161443054.5</v>
      </c>
      <c r="AE323">
        <v>153495088.74000001</v>
      </c>
      <c r="AF323">
        <v>55014825.494999997</v>
      </c>
      <c r="AG323">
        <v>17604744.158399999</v>
      </c>
      <c r="AH323">
        <v>37410081.336599998</v>
      </c>
      <c r="AI323">
        <v>25306819.727699999</v>
      </c>
      <c r="AK323">
        <v>0.44572027367118183</v>
      </c>
    </row>
    <row r="324" spans="1:37" hidden="1" x14ac:dyDescent="0.35">
      <c r="A324">
        <v>323</v>
      </c>
      <c r="B324" t="s">
        <v>34</v>
      </c>
      <c r="C324">
        <v>95981360</v>
      </c>
      <c r="D324">
        <v>510</v>
      </c>
      <c r="E324" t="s">
        <v>424</v>
      </c>
      <c r="F324" t="s">
        <v>84</v>
      </c>
      <c r="G324" t="s">
        <v>946</v>
      </c>
      <c r="H324">
        <v>79</v>
      </c>
      <c r="I324">
        <v>1</v>
      </c>
      <c r="J324">
        <v>5</v>
      </c>
      <c r="K324">
        <v>5592009.5</v>
      </c>
      <c r="L324">
        <v>1</v>
      </c>
      <c r="M324">
        <v>2</v>
      </c>
      <c r="N324">
        <v>0</v>
      </c>
      <c r="O324">
        <v>1</v>
      </c>
      <c r="P324">
        <v>127091.125</v>
      </c>
      <c r="Q324">
        <v>52107.361250000002</v>
      </c>
      <c r="R324">
        <v>95530.162291666682</v>
      </c>
      <c r="S324">
        <v>15</v>
      </c>
      <c r="T324">
        <v>739</v>
      </c>
      <c r="U324">
        <v>212</v>
      </c>
      <c r="V324">
        <v>301</v>
      </c>
      <c r="W324">
        <v>500341</v>
      </c>
      <c r="X324">
        <v>43980.75</v>
      </c>
      <c r="Y324">
        <v>5</v>
      </c>
      <c r="Z324">
        <v>2014</v>
      </c>
      <c r="AA324" t="s">
        <v>1127</v>
      </c>
      <c r="AB324">
        <v>8</v>
      </c>
      <c r="AC324">
        <v>39144066.5</v>
      </c>
      <c r="AD324">
        <v>83880142.5</v>
      </c>
      <c r="AE324">
        <v>70067879.034999996</v>
      </c>
      <c r="AF324">
        <v>4361767.41</v>
      </c>
      <c r="AG324">
        <v>1134059.5266</v>
      </c>
      <c r="AH324">
        <v>3227707.8834000002</v>
      </c>
      <c r="AI324">
        <v>2747913.4683000003</v>
      </c>
      <c r="AK324">
        <v>0.6799120621784166</v>
      </c>
    </row>
    <row r="325" spans="1:37" hidden="1" x14ac:dyDescent="0.35">
      <c r="A325">
        <v>324</v>
      </c>
      <c r="B325" t="s">
        <v>34</v>
      </c>
      <c r="C325">
        <v>70569513</v>
      </c>
      <c r="D325">
        <v>510</v>
      </c>
      <c r="E325" t="s">
        <v>173</v>
      </c>
      <c r="F325" t="s">
        <v>534</v>
      </c>
      <c r="G325" t="s">
        <v>947</v>
      </c>
      <c r="H325">
        <v>46</v>
      </c>
      <c r="I325">
        <v>1</v>
      </c>
      <c r="J325">
        <v>6</v>
      </c>
      <c r="K325">
        <v>4398075</v>
      </c>
      <c r="L325">
        <v>3</v>
      </c>
      <c r="M325">
        <v>2</v>
      </c>
      <c r="N325">
        <v>0</v>
      </c>
      <c r="O325">
        <v>1</v>
      </c>
      <c r="P325">
        <v>97735</v>
      </c>
      <c r="Q325">
        <v>68414.5</v>
      </c>
      <c r="R325">
        <v>159633.83333333331</v>
      </c>
      <c r="S325">
        <v>9</v>
      </c>
      <c r="T325">
        <v>576</v>
      </c>
      <c r="U325">
        <v>214</v>
      </c>
      <c r="V325">
        <v>301</v>
      </c>
      <c r="W325">
        <v>500362</v>
      </c>
      <c r="X325">
        <v>13681226.9</v>
      </c>
      <c r="Y325">
        <v>6</v>
      </c>
      <c r="Z325">
        <v>2013</v>
      </c>
      <c r="AA325" t="s">
        <v>1127</v>
      </c>
      <c r="AB325">
        <v>7</v>
      </c>
      <c r="AC325">
        <v>39582675</v>
      </c>
      <c r="AD325">
        <v>65971125</v>
      </c>
      <c r="AE325">
        <v>68873854.5</v>
      </c>
      <c r="AF325">
        <v>21990375</v>
      </c>
      <c r="AG325">
        <v>3738363.7500000005</v>
      </c>
      <c r="AH325">
        <v>18252011.25</v>
      </c>
      <c r="AI325">
        <v>9235957.5</v>
      </c>
      <c r="AK325">
        <v>0.26227550175471337</v>
      </c>
    </row>
    <row r="326" spans="1:37" hidden="1" x14ac:dyDescent="0.35">
      <c r="A326">
        <v>325</v>
      </c>
      <c r="B326" t="s">
        <v>34</v>
      </c>
      <c r="C326">
        <v>72536119</v>
      </c>
      <c r="D326">
        <v>510</v>
      </c>
      <c r="E326" t="s">
        <v>210</v>
      </c>
      <c r="F326" t="s">
        <v>93</v>
      </c>
      <c r="G326" t="s">
        <v>948</v>
      </c>
      <c r="H326">
        <v>93</v>
      </c>
      <c r="I326">
        <v>0</v>
      </c>
      <c r="J326">
        <v>20</v>
      </c>
      <c r="K326">
        <v>24874958</v>
      </c>
      <c r="L326">
        <v>2</v>
      </c>
      <c r="M326">
        <v>12</v>
      </c>
      <c r="N326">
        <v>1</v>
      </c>
      <c r="O326">
        <v>3</v>
      </c>
      <c r="P326">
        <v>690971.0555555555</v>
      </c>
      <c r="Q326">
        <v>525138.00222222216</v>
      </c>
      <c r="R326">
        <v>5076334.0214814804</v>
      </c>
      <c r="S326">
        <v>4</v>
      </c>
      <c r="T326">
        <v>585</v>
      </c>
      <c r="U326">
        <v>213</v>
      </c>
      <c r="V326">
        <v>301</v>
      </c>
      <c r="W326">
        <v>500321</v>
      </c>
      <c r="X326">
        <v>1450810.2000000002</v>
      </c>
      <c r="Y326">
        <v>3</v>
      </c>
      <c r="Z326">
        <v>1999</v>
      </c>
      <c r="AA326" t="s">
        <v>1127</v>
      </c>
      <c r="AB326">
        <v>4</v>
      </c>
      <c r="AC326">
        <v>223874622</v>
      </c>
      <c r="AD326">
        <v>621873950</v>
      </c>
      <c r="AE326">
        <v>429839274.24000001</v>
      </c>
      <c r="AF326">
        <v>126862285.8</v>
      </c>
      <c r="AG326">
        <v>20297965.728</v>
      </c>
      <c r="AH326">
        <v>106564320.072</v>
      </c>
      <c r="AI326">
        <v>119250548.652</v>
      </c>
      <c r="AK326">
        <v>0.99025574363666258</v>
      </c>
    </row>
    <row r="327" spans="1:37" hidden="1" x14ac:dyDescent="0.35">
      <c r="A327">
        <v>326</v>
      </c>
      <c r="B327" t="s">
        <v>34</v>
      </c>
      <c r="C327">
        <v>97295493</v>
      </c>
      <c r="D327">
        <v>510</v>
      </c>
      <c r="E327" t="s">
        <v>75</v>
      </c>
      <c r="F327" t="s">
        <v>535</v>
      </c>
      <c r="G327" t="s">
        <v>949</v>
      </c>
      <c r="H327">
        <v>41</v>
      </c>
      <c r="I327">
        <v>1</v>
      </c>
      <c r="J327">
        <v>1</v>
      </c>
      <c r="K327">
        <v>3627025.5</v>
      </c>
      <c r="L327">
        <v>3</v>
      </c>
      <c r="M327">
        <v>7</v>
      </c>
      <c r="N327">
        <v>1</v>
      </c>
      <c r="O327">
        <v>4</v>
      </c>
      <c r="P327">
        <v>71118.147058823524</v>
      </c>
      <c r="Q327">
        <v>59028.062058823525</v>
      </c>
      <c r="R327">
        <v>629632.66196078423</v>
      </c>
      <c r="S327">
        <v>3</v>
      </c>
      <c r="T327">
        <v>404</v>
      </c>
      <c r="U327">
        <v>206</v>
      </c>
      <c r="V327">
        <v>300</v>
      </c>
      <c r="W327">
        <v>500328</v>
      </c>
      <c r="X327">
        <v>5655637.3499999996</v>
      </c>
      <c r="Y327">
        <v>7</v>
      </c>
      <c r="Z327">
        <v>2018</v>
      </c>
      <c r="AA327" t="s">
        <v>1127</v>
      </c>
      <c r="AB327">
        <v>2</v>
      </c>
      <c r="AC327">
        <v>65286459</v>
      </c>
      <c r="AD327">
        <v>65286459</v>
      </c>
      <c r="AE327">
        <v>90095313.420000002</v>
      </c>
      <c r="AF327">
        <v>19186964.895</v>
      </c>
      <c r="AG327">
        <v>6523568.0643000007</v>
      </c>
      <c r="AH327">
        <v>12663396.830699999</v>
      </c>
      <c r="AI327">
        <v>14390223.671250001</v>
      </c>
      <c r="AK327">
        <v>0.70613082651718406</v>
      </c>
    </row>
    <row r="328" spans="1:37" x14ac:dyDescent="0.35">
      <c r="A328">
        <v>327</v>
      </c>
      <c r="B328" t="s">
        <v>34</v>
      </c>
      <c r="C328">
        <v>81890607</v>
      </c>
      <c r="D328">
        <v>510</v>
      </c>
      <c r="E328" t="s">
        <v>250</v>
      </c>
      <c r="F328" t="s">
        <v>274</v>
      </c>
      <c r="G328" t="s">
        <v>950</v>
      </c>
      <c r="H328">
        <v>50</v>
      </c>
      <c r="I328">
        <v>1</v>
      </c>
      <c r="J328">
        <v>10</v>
      </c>
      <c r="K328">
        <v>13152645</v>
      </c>
      <c r="L328">
        <v>3</v>
      </c>
      <c r="M328">
        <v>10</v>
      </c>
      <c r="N328">
        <v>1</v>
      </c>
      <c r="O328">
        <v>1</v>
      </c>
      <c r="P328">
        <v>239139</v>
      </c>
      <c r="Q328">
        <v>203268.15</v>
      </c>
      <c r="R328">
        <v>1558389.15</v>
      </c>
      <c r="S328">
        <v>6</v>
      </c>
      <c r="T328">
        <v>628</v>
      </c>
      <c r="U328">
        <v>208</v>
      </c>
      <c r="V328">
        <v>300</v>
      </c>
      <c r="W328">
        <v>500390</v>
      </c>
      <c r="X328">
        <v>0</v>
      </c>
      <c r="Y328">
        <v>5</v>
      </c>
      <c r="Z328">
        <v>2009</v>
      </c>
      <c r="AA328" t="s">
        <v>1127</v>
      </c>
      <c r="AB328">
        <v>3</v>
      </c>
      <c r="AC328">
        <v>328816125</v>
      </c>
      <c r="AD328">
        <v>210442320</v>
      </c>
      <c r="AE328">
        <v>374850382.5</v>
      </c>
      <c r="AF328">
        <v>40773199.5</v>
      </c>
      <c r="AG328">
        <v>7339175.9100000001</v>
      </c>
      <c r="AH328">
        <v>33434023.59</v>
      </c>
      <c r="AI328">
        <v>25279383.690000001</v>
      </c>
      <c r="AK328">
        <v>0.79843762449423439</v>
      </c>
    </row>
    <row r="329" spans="1:37" x14ac:dyDescent="0.35">
      <c r="A329">
        <v>328</v>
      </c>
      <c r="B329" t="s">
        <v>34</v>
      </c>
      <c r="C329">
        <v>87999023</v>
      </c>
      <c r="D329">
        <v>510</v>
      </c>
      <c r="E329" t="s">
        <v>95</v>
      </c>
      <c r="F329" t="s">
        <v>536</v>
      </c>
      <c r="G329" t="s">
        <v>951</v>
      </c>
      <c r="H329">
        <v>20</v>
      </c>
      <c r="I329">
        <v>0</v>
      </c>
      <c r="J329">
        <v>0</v>
      </c>
      <c r="K329">
        <v>0</v>
      </c>
      <c r="L329">
        <v>3</v>
      </c>
      <c r="M329">
        <v>8</v>
      </c>
      <c r="N329">
        <v>1</v>
      </c>
      <c r="O329">
        <v>2</v>
      </c>
      <c r="P329">
        <v>0</v>
      </c>
      <c r="Q329">
        <v>0</v>
      </c>
      <c r="R329">
        <v>0</v>
      </c>
      <c r="S329">
        <v>2</v>
      </c>
      <c r="T329">
        <v>591</v>
      </c>
      <c r="U329">
        <v>208</v>
      </c>
      <c r="V329">
        <v>301</v>
      </c>
      <c r="W329">
        <v>500355</v>
      </c>
      <c r="X329">
        <v>48837078.107999995</v>
      </c>
      <c r="Y329">
        <v>2</v>
      </c>
      <c r="Z329">
        <v>2019</v>
      </c>
      <c r="AA329" t="s">
        <v>1129</v>
      </c>
      <c r="AB329">
        <v>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0.51801239714852176</v>
      </c>
    </row>
    <row r="330" spans="1:37" hidden="1" x14ac:dyDescent="0.35">
      <c r="A330">
        <v>329</v>
      </c>
      <c r="B330" t="s">
        <v>34</v>
      </c>
      <c r="C330">
        <v>15115514</v>
      </c>
      <c r="D330">
        <v>510</v>
      </c>
      <c r="E330" t="s">
        <v>425</v>
      </c>
      <c r="F330" t="s">
        <v>537</v>
      </c>
      <c r="G330" t="s">
        <v>952</v>
      </c>
      <c r="H330">
        <v>93</v>
      </c>
      <c r="I330">
        <v>1</v>
      </c>
      <c r="J330">
        <v>19</v>
      </c>
      <c r="K330">
        <v>77519171.599999994</v>
      </c>
      <c r="L330">
        <v>1</v>
      </c>
      <c r="M330">
        <v>3</v>
      </c>
      <c r="N330">
        <v>1</v>
      </c>
      <c r="O330">
        <v>7</v>
      </c>
      <c r="P330">
        <v>2214833.4742857143</v>
      </c>
      <c r="Q330">
        <v>885933.38971428573</v>
      </c>
      <c r="R330">
        <v>15356178.755047619</v>
      </c>
      <c r="S330">
        <v>1</v>
      </c>
      <c r="T330">
        <v>589</v>
      </c>
      <c r="U330">
        <v>203</v>
      </c>
      <c r="V330">
        <v>300</v>
      </c>
      <c r="W330">
        <v>500323</v>
      </c>
      <c r="X330">
        <v>1146326.5240000002</v>
      </c>
      <c r="Y330">
        <v>5</v>
      </c>
      <c r="Z330">
        <v>2000</v>
      </c>
      <c r="AA330" t="s">
        <v>1127</v>
      </c>
      <c r="AB330">
        <v>5</v>
      </c>
      <c r="AC330">
        <v>1472864260.3999999</v>
      </c>
      <c r="AD330">
        <v>1472864260.3999999</v>
      </c>
      <c r="AE330">
        <v>2636427026.1159997</v>
      </c>
      <c r="AF330">
        <v>419378718.35600001</v>
      </c>
      <c r="AG330">
        <v>134201189.87392001</v>
      </c>
      <c r="AH330">
        <v>285177528.48207998</v>
      </c>
      <c r="AI330">
        <v>4193787.1835600003</v>
      </c>
      <c r="AK330">
        <v>0.69453550518884688</v>
      </c>
    </row>
    <row r="331" spans="1:37" hidden="1" x14ac:dyDescent="0.35">
      <c r="A331">
        <v>330</v>
      </c>
      <c r="B331" t="s">
        <v>34</v>
      </c>
      <c r="C331">
        <v>48038097</v>
      </c>
      <c r="D331">
        <v>510</v>
      </c>
      <c r="E331" t="s">
        <v>368</v>
      </c>
      <c r="F331" t="s">
        <v>538</v>
      </c>
      <c r="G331" t="s">
        <v>953</v>
      </c>
      <c r="H331">
        <v>55</v>
      </c>
      <c r="I331">
        <v>1</v>
      </c>
      <c r="J331">
        <v>14</v>
      </c>
      <c r="K331">
        <v>3371548.6</v>
      </c>
      <c r="L331">
        <v>5</v>
      </c>
      <c r="M331">
        <v>8</v>
      </c>
      <c r="N331">
        <v>1</v>
      </c>
      <c r="O331">
        <v>2</v>
      </c>
      <c r="P331">
        <v>56192.476666666669</v>
      </c>
      <c r="Q331">
        <v>54506.702366666672</v>
      </c>
      <c r="R331">
        <v>18168.900788888892</v>
      </c>
      <c r="S331">
        <v>11</v>
      </c>
      <c r="T331">
        <v>782</v>
      </c>
      <c r="U331">
        <v>213</v>
      </c>
      <c r="V331">
        <v>302</v>
      </c>
      <c r="W331">
        <v>500335</v>
      </c>
      <c r="X331">
        <v>3770343.648</v>
      </c>
      <c r="Y331">
        <v>4</v>
      </c>
      <c r="Z331">
        <v>2005</v>
      </c>
      <c r="AA331" t="s">
        <v>1129</v>
      </c>
      <c r="AB331">
        <v>3</v>
      </c>
      <c r="AC331">
        <v>64059423.399999999</v>
      </c>
      <c r="AD331">
        <v>50573229</v>
      </c>
      <c r="AE331">
        <v>68543583.038000003</v>
      </c>
      <c r="AF331">
        <v>17127466.888</v>
      </c>
      <c r="AG331">
        <v>5138240.0663999999</v>
      </c>
      <c r="AH331">
        <v>11989226.821600001</v>
      </c>
      <c r="AI331">
        <v>1370197.3510400001</v>
      </c>
      <c r="AK331">
        <v>0.34168129663961355</v>
      </c>
    </row>
    <row r="332" spans="1:37" hidden="1" x14ac:dyDescent="0.35">
      <c r="A332">
        <v>331</v>
      </c>
      <c r="B332" t="s">
        <v>34</v>
      </c>
      <c r="C332">
        <v>31174108</v>
      </c>
      <c r="D332">
        <v>510</v>
      </c>
      <c r="E332" t="s">
        <v>420</v>
      </c>
      <c r="F332" t="s">
        <v>292</v>
      </c>
      <c r="G332" t="s">
        <v>954</v>
      </c>
      <c r="H332">
        <v>59</v>
      </c>
      <c r="I332">
        <v>0</v>
      </c>
      <c r="J332">
        <v>9</v>
      </c>
      <c r="K332">
        <v>11782323.9</v>
      </c>
      <c r="L332">
        <v>7</v>
      </c>
      <c r="M332">
        <v>3</v>
      </c>
      <c r="N332">
        <v>1</v>
      </c>
      <c r="O332">
        <v>3</v>
      </c>
      <c r="P332">
        <v>302110.86923076923</v>
      </c>
      <c r="Q332">
        <v>90633.260769230765</v>
      </c>
      <c r="R332">
        <v>2507520.2146153841</v>
      </c>
      <c r="S332">
        <v>0</v>
      </c>
      <c r="T332">
        <v>404</v>
      </c>
      <c r="U332">
        <v>201</v>
      </c>
      <c r="V332">
        <v>303</v>
      </c>
      <c r="W332">
        <v>500341</v>
      </c>
      <c r="X332">
        <v>52806797.736000001</v>
      </c>
      <c r="Y332">
        <v>3</v>
      </c>
      <c r="Z332">
        <v>2010</v>
      </c>
      <c r="AA332" t="s">
        <v>1127</v>
      </c>
      <c r="AB332">
        <v>10</v>
      </c>
      <c r="AC332">
        <v>270993449.69999999</v>
      </c>
      <c r="AD332">
        <v>188517182.40000001</v>
      </c>
      <c r="AE332">
        <v>371261026.08899999</v>
      </c>
      <c r="AF332">
        <v>44890654.059</v>
      </c>
      <c r="AG332">
        <v>3142345.7841300005</v>
      </c>
      <c r="AH332">
        <v>41748308.274870001</v>
      </c>
      <c r="AI332">
        <v>6284691.568260001</v>
      </c>
      <c r="AK332">
        <v>0.91281402855024574</v>
      </c>
    </row>
    <row r="333" spans="1:37" hidden="1" x14ac:dyDescent="0.35">
      <c r="A333">
        <v>332</v>
      </c>
      <c r="B333" t="s">
        <v>34</v>
      </c>
      <c r="C333">
        <v>80664345</v>
      </c>
      <c r="D333">
        <v>510</v>
      </c>
      <c r="E333" t="s">
        <v>172</v>
      </c>
      <c r="F333" t="s">
        <v>293</v>
      </c>
      <c r="G333" t="s">
        <v>955</v>
      </c>
      <c r="H333">
        <v>26</v>
      </c>
      <c r="I333">
        <v>1</v>
      </c>
      <c r="J333">
        <v>14</v>
      </c>
      <c r="K333">
        <v>80010299.599999994</v>
      </c>
      <c r="L333">
        <v>7</v>
      </c>
      <c r="M333">
        <v>8</v>
      </c>
      <c r="N333">
        <v>0</v>
      </c>
      <c r="O333">
        <v>2</v>
      </c>
      <c r="P333">
        <v>2353244.1058823527</v>
      </c>
      <c r="Q333">
        <v>1647270.8741176468</v>
      </c>
      <c r="R333">
        <v>54359938.845882349</v>
      </c>
      <c r="S333">
        <v>12</v>
      </c>
      <c r="T333">
        <v>315</v>
      </c>
      <c r="U333">
        <v>214</v>
      </c>
      <c r="V333">
        <v>301</v>
      </c>
      <c r="W333">
        <v>500311</v>
      </c>
      <c r="X333">
        <v>12304289.970000001</v>
      </c>
      <c r="Y333">
        <v>6</v>
      </c>
      <c r="Z333">
        <v>2005</v>
      </c>
      <c r="AA333" t="s">
        <v>1127</v>
      </c>
      <c r="AB333">
        <v>4</v>
      </c>
      <c r="AC333">
        <v>560072097.19999993</v>
      </c>
      <c r="AD333">
        <v>1760226591.1999998</v>
      </c>
      <c r="AE333">
        <v>784100936.07999992</v>
      </c>
      <c r="AF333">
        <v>63208136.684</v>
      </c>
      <c r="AG333">
        <v>1264162.7336800001</v>
      </c>
      <c r="AH333">
        <v>61943973.950319998</v>
      </c>
      <c r="AI333">
        <v>8217057.7689200006</v>
      </c>
      <c r="AK333">
        <v>0.43837870026763026</v>
      </c>
    </row>
    <row r="334" spans="1:37" x14ac:dyDescent="0.35">
      <c r="A334">
        <v>333</v>
      </c>
      <c r="B334" t="s">
        <v>34</v>
      </c>
      <c r="C334">
        <v>49850878</v>
      </c>
      <c r="D334">
        <v>510</v>
      </c>
      <c r="E334" t="s">
        <v>41</v>
      </c>
      <c r="F334" t="s">
        <v>296</v>
      </c>
      <c r="G334" t="s">
        <v>956</v>
      </c>
      <c r="H334">
        <v>75</v>
      </c>
      <c r="I334">
        <v>1</v>
      </c>
      <c r="J334">
        <v>7</v>
      </c>
      <c r="K334">
        <v>27342866.600000001</v>
      </c>
      <c r="L334">
        <v>3</v>
      </c>
      <c r="M334">
        <v>11</v>
      </c>
      <c r="N334">
        <v>1</v>
      </c>
      <c r="O334">
        <v>6</v>
      </c>
      <c r="P334">
        <v>738996.3945945946</v>
      </c>
      <c r="Q334">
        <v>650316.82724324323</v>
      </c>
      <c r="R334">
        <v>9754752.4086486492</v>
      </c>
      <c r="S334">
        <v>7</v>
      </c>
      <c r="T334">
        <v>393</v>
      </c>
      <c r="U334">
        <v>208</v>
      </c>
      <c r="V334">
        <v>301</v>
      </c>
      <c r="W334">
        <v>500386</v>
      </c>
      <c r="X334">
        <v>41679867.75</v>
      </c>
      <c r="Y334">
        <v>5</v>
      </c>
      <c r="Z334">
        <v>2012</v>
      </c>
      <c r="AA334" t="s">
        <v>1127</v>
      </c>
      <c r="AB334">
        <v>1</v>
      </c>
      <c r="AC334">
        <v>656228798.4000001</v>
      </c>
      <c r="AD334">
        <v>191400066.20000002</v>
      </c>
      <c r="AE334">
        <v>1023716925.5040002</v>
      </c>
      <c r="AF334">
        <v>121128899.038</v>
      </c>
      <c r="AG334">
        <v>32704802.740260001</v>
      </c>
      <c r="AH334">
        <v>88424096.297739998</v>
      </c>
      <c r="AI334">
        <v>117495032.06686001</v>
      </c>
      <c r="AK334">
        <v>0.10134709398887798</v>
      </c>
    </row>
    <row r="335" spans="1:37" hidden="1" x14ac:dyDescent="0.35">
      <c r="A335">
        <v>334</v>
      </c>
      <c r="B335" t="s">
        <v>34</v>
      </c>
      <c r="C335">
        <v>39110897</v>
      </c>
      <c r="D335">
        <v>510</v>
      </c>
      <c r="E335" t="s">
        <v>211</v>
      </c>
      <c r="F335" t="s">
        <v>299</v>
      </c>
      <c r="G335" t="s">
        <v>957</v>
      </c>
      <c r="H335">
        <v>23</v>
      </c>
      <c r="I335">
        <v>0</v>
      </c>
      <c r="J335">
        <v>25</v>
      </c>
      <c r="K335">
        <v>96929925</v>
      </c>
      <c r="L335">
        <v>4</v>
      </c>
      <c r="M335">
        <v>1</v>
      </c>
      <c r="N335">
        <v>1</v>
      </c>
      <c r="O335">
        <v>4</v>
      </c>
      <c r="P335">
        <v>2364144.512195122</v>
      </c>
      <c r="Q335">
        <v>2151371.5060975612</v>
      </c>
      <c r="R335">
        <v>32270572.591463417</v>
      </c>
      <c r="S335">
        <v>12</v>
      </c>
      <c r="T335">
        <v>595</v>
      </c>
      <c r="U335">
        <v>203</v>
      </c>
      <c r="V335">
        <v>300</v>
      </c>
      <c r="W335">
        <v>500302</v>
      </c>
      <c r="X335">
        <v>5547559.1520000007</v>
      </c>
      <c r="Y335">
        <v>6</v>
      </c>
      <c r="Z335">
        <v>1994</v>
      </c>
      <c r="AA335" t="s">
        <v>1131</v>
      </c>
      <c r="AB335">
        <v>9</v>
      </c>
      <c r="AC335">
        <v>2035528425</v>
      </c>
      <c r="AD335">
        <v>1260089025</v>
      </c>
      <c r="AE335">
        <v>3725017017.75</v>
      </c>
      <c r="AF335">
        <v>383842503</v>
      </c>
      <c r="AG335">
        <v>138183301.07999998</v>
      </c>
      <c r="AH335">
        <v>245659201.92000002</v>
      </c>
      <c r="AI335">
        <v>349296677.73000002</v>
      </c>
      <c r="AK335">
        <v>0.7337393623996098</v>
      </c>
    </row>
    <row r="336" spans="1:37" hidden="1" x14ac:dyDescent="0.35">
      <c r="A336">
        <v>335</v>
      </c>
      <c r="B336" t="s">
        <v>34</v>
      </c>
      <c r="C336">
        <v>57975469</v>
      </c>
      <c r="D336">
        <v>510</v>
      </c>
      <c r="E336" t="s">
        <v>69</v>
      </c>
      <c r="F336" t="s">
        <v>310</v>
      </c>
      <c r="G336" t="s">
        <v>958</v>
      </c>
      <c r="H336">
        <v>33</v>
      </c>
      <c r="I336">
        <v>1</v>
      </c>
      <c r="J336">
        <v>23</v>
      </c>
      <c r="K336">
        <v>34672244.700000003</v>
      </c>
      <c r="L336" t="e">
        <v>#N/A</v>
      </c>
      <c r="M336">
        <v>2</v>
      </c>
      <c r="N336">
        <v>1</v>
      </c>
      <c r="O336">
        <v>7</v>
      </c>
      <c r="P336">
        <v>608284.99473684211</v>
      </c>
      <c r="Q336">
        <v>371053.84678947367</v>
      </c>
      <c r="R336">
        <v>11997407.712859647</v>
      </c>
      <c r="S336">
        <v>7</v>
      </c>
      <c r="T336">
        <v>520</v>
      </c>
      <c r="U336">
        <v>201</v>
      </c>
      <c r="V336">
        <v>303</v>
      </c>
      <c r="W336">
        <v>500372</v>
      </c>
      <c r="X336">
        <v>41697433.040999994</v>
      </c>
      <c r="Y336">
        <v>4</v>
      </c>
      <c r="Z336">
        <v>1996</v>
      </c>
      <c r="AA336" t="s">
        <v>1128</v>
      </c>
      <c r="AB336">
        <v>9</v>
      </c>
      <c r="AC336">
        <v>693444894</v>
      </c>
      <c r="AD336">
        <v>762789383.4000001</v>
      </c>
      <c r="AE336">
        <v>1109511830.4000001</v>
      </c>
      <c r="AF336">
        <v>54088701.732000008</v>
      </c>
      <c r="AG336">
        <v>5408870.173200001</v>
      </c>
      <c r="AH336">
        <v>48679831.558800004</v>
      </c>
      <c r="AI336">
        <v>53006927.697360009</v>
      </c>
      <c r="AK336">
        <v>0.47277832355448368</v>
      </c>
    </row>
    <row r="337" spans="1:37" hidden="1" x14ac:dyDescent="0.35">
      <c r="A337">
        <v>336</v>
      </c>
      <c r="B337" t="s">
        <v>34</v>
      </c>
      <c r="C337">
        <v>16472218</v>
      </c>
      <c r="D337">
        <v>510</v>
      </c>
      <c r="E337" t="s">
        <v>74</v>
      </c>
      <c r="F337" t="s">
        <v>323</v>
      </c>
      <c r="G337" t="s">
        <v>959</v>
      </c>
      <c r="H337">
        <v>89</v>
      </c>
      <c r="I337">
        <v>1</v>
      </c>
      <c r="J337">
        <v>11</v>
      </c>
      <c r="K337">
        <v>73153391.299999997</v>
      </c>
      <c r="L337">
        <v>1</v>
      </c>
      <c r="M337">
        <v>8</v>
      </c>
      <c r="N337">
        <v>0</v>
      </c>
      <c r="O337">
        <v>3</v>
      </c>
      <c r="P337">
        <v>1492926.3530612243</v>
      </c>
      <c r="Q337">
        <v>1328704.4542244896</v>
      </c>
      <c r="R337">
        <v>32110357.643758502</v>
      </c>
      <c r="S337">
        <v>12</v>
      </c>
      <c r="T337">
        <v>780</v>
      </c>
      <c r="U337">
        <v>214</v>
      </c>
      <c r="V337">
        <v>302</v>
      </c>
      <c r="W337">
        <v>500321</v>
      </c>
      <c r="X337">
        <v>27790980.767999999</v>
      </c>
      <c r="Y337">
        <v>1</v>
      </c>
      <c r="Z337">
        <v>2008</v>
      </c>
      <c r="AA337" t="s">
        <v>1128</v>
      </c>
      <c r="AB337">
        <v>7</v>
      </c>
      <c r="AC337">
        <v>877840695.5999999</v>
      </c>
      <c r="AD337">
        <v>1828834782.5</v>
      </c>
      <c r="AE337">
        <v>1430880333.8279998</v>
      </c>
      <c r="AF337">
        <v>126555366.949</v>
      </c>
      <c r="AG337">
        <v>62012129.805009998</v>
      </c>
      <c r="AH337">
        <v>64543237.143990003</v>
      </c>
      <c r="AI337">
        <v>99978739.889710009</v>
      </c>
      <c r="AK337">
        <v>8.0057326633773074E-2</v>
      </c>
    </row>
    <row r="338" spans="1:37" hidden="1" x14ac:dyDescent="0.35">
      <c r="A338">
        <v>337</v>
      </c>
      <c r="B338" t="s">
        <v>34</v>
      </c>
      <c r="C338">
        <v>64226951</v>
      </c>
      <c r="D338">
        <v>510</v>
      </c>
      <c r="E338" t="s">
        <v>236</v>
      </c>
      <c r="F338" t="s">
        <v>324</v>
      </c>
      <c r="G338" t="s">
        <v>960</v>
      </c>
      <c r="H338">
        <v>67</v>
      </c>
      <c r="I338">
        <v>1</v>
      </c>
      <c r="J338">
        <v>16</v>
      </c>
      <c r="K338">
        <v>34309852.799999997</v>
      </c>
      <c r="L338">
        <v>5</v>
      </c>
      <c r="M338">
        <v>6</v>
      </c>
      <c r="N338">
        <v>1</v>
      </c>
      <c r="O338">
        <v>8</v>
      </c>
      <c r="P338">
        <v>1039692.509090909</v>
      </c>
      <c r="Q338">
        <v>426273.92872727267</v>
      </c>
      <c r="R338">
        <v>71045.654787878782</v>
      </c>
      <c r="S338">
        <v>6</v>
      </c>
      <c r="T338">
        <v>309</v>
      </c>
      <c r="U338">
        <v>204</v>
      </c>
      <c r="V338">
        <v>302</v>
      </c>
      <c r="W338">
        <v>500383</v>
      </c>
      <c r="X338">
        <v>811000.00199999998</v>
      </c>
      <c r="Y338">
        <v>1</v>
      </c>
      <c r="Z338">
        <v>2003</v>
      </c>
      <c r="AA338" t="s">
        <v>1128</v>
      </c>
      <c r="AB338">
        <v>1</v>
      </c>
      <c r="AC338">
        <v>343098528</v>
      </c>
      <c r="AD338">
        <v>446028086.39999998</v>
      </c>
      <c r="AE338">
        <v>428873160</v>
      </c>
      <c r="AF338">
        <v>116653499.51999998</v>
      </c>
      <c r="AG338">
        <v>31496444.870399997</v>
      </c>
      <c r="AH338">
        <v>85157054.649599984</v>
      </c>
      <c r="AI338">
        <v>113153894.53439997</v>
      </c>
      <c r="AK338">
        <v>0.47620498484017071</v>
      </c>
    </row>
    <row r="339" spans="1:37" hidden="1" x14ac:dyDescent="0.35">
      <c r="A339">
        <v>338</v>
      </c>
      <c r="B339" t="s">
        <v>34</v>
      </c>
      <c r="C339">
        <v>72879365</v>
      </c>
      <c r="D339">
        <v>510</v>
      </c>
      <c r="E339" t="s">
        <v>241</v>
      </c>
      <c r="F339" t="s">
        <v>326</v>
      </c>
      <c r="G339" t="s">
        <v>961</v>
      </c>
      <c r="H339">
        <v>88</v>
      </c>
      <c r="I339">
        <v>0</v>
      </c>
      <c r="J339">
        <v>2</v>
      </c>
      <c r="K339">
        <v>1329508.2</v>
      </c>
      <c r="L339">
        <v>4</v>
      </c>
      <c r="M339">
        <v>5</v>
      </c>
      <c r="N339">
        <v>0</v>
      </c>
      <c r="O339">
        <v>2</v>
      </c>
      <c r="P339">
        <v>28902.352173913041</v>
      </c>
      <c r="Q339">
        <v>20809.693565217389</v>
      </c>
      <c r="R339">
        <v>194223.80660869562</v>
      </c>
      <c r="S339">
        <v>14</v>
      </c>
      <c r="T339">
        <v>640</v>
      </c>
      <c r="U339">
        <v>209</v>
      </c>
      <c r="V339">
        <v>301</v>
      </c>
      <c r="W339">
        <v>500321</v>
      </c>
      <c r="X339">
        <v>18558066.960000001</v>
      </c>
      <c r="Y339">
        <v>6</v>
      </c>
      <c r="Z339">
        <v>2017</v>
      </c>
      <c r="AA339" t="s">
        <v>1127</v>
      </c>
      <c r="AB339">
        <v>3</v>
      </c>
      <c r="AC339">
        <v>14624590.199999999</v>
      </c>
      <c r="AD339">
        <v>10636065.6</v>
      </c>
      <c r="AE339">
        <v>27055491.869999997</v>
      </c>
      <c r="AF339">
        <v>2193688.5299999998</v>
      </c>
      <c r="AG339">
        <v>987159.83849999995</v>
      </c>
      <c r="AH339">
        <v>1206528.6914999997</v>
      </c>
      <c r="AI339">
        <v>1601392.6268999998</v>
      </c>
      <c r="AK339">
        <v>0.23142639268032228</v>
      </c>
    </row>
    <row r="340" spans="1:37" x14ac:dyDescent="0.35">
      <c r="A340">
        <v>339</v>
      </c>
      <c r="B340" t="s">
        <v>34</v>
      </c>
      <c r="C340">
        <v>37949110</v>
      </c>
      <c r="D340">
        <v>510</v>
      </c>
      <c r="E340" t="s">
        <v>267</v>
      </c>
      <c r="F340" t="s">
        <v>336</v>
      </c>
      <c r="G340" t="s">
        <v>962</v>
      </c>
      <c r="H340">
        <v>37</v>
      </c>
      <c r="I340">
        <v>0</v>
      </c>
      <c r="J340">
        <v>5</v>
      </c>
      <c r="K340">
        <v>38662639.5</v>
      </c>
      <c r="L340">
        <v>3</v>
      </c>
      <c r="M340">
        <v>3</v>
      </c>
      <c r="N340">
        <v>1</v>
      </c>
      <c r="O340">
        <v>3</v>
      </c>
      <c r="P340">
        <v>991349.73076923075</v>
      </c>
      <c r="Q340">
        <v>693944.8115384616</v>
      </c>
      <c r="R340">
        <v>1387889.6230769232</v>
      </c>
      <c r="S340">
        <v>11</v>
      </c>
      <c r="T340">
        <v>593</v>
      </c>
      <c r="U340">
        <v>208</v>
      </c>
      <c r="V340">
        <v>300</v>
      </c>
      <c r="W340">
        <v>500352</v>
      </c>
      <c r="X340">
        <v>82786769.519999996</v>
      </c>
      <c r="Y340">
        <v>6</v>
      </c>
      <c r="Z340">
        <v>2014</v>
      </c>
      <c r="AA340" t="s">
        <v>1128</v>
      </c>
      <c r="AB340">
        <v>2</v>
      </c>
      <c r="AC340">
        <v>386626395</v>
      </c>
      <c r="AD340">
        <v>309301116</v>
      </c>
      <c r="AE340">
        <v>773252790</v>
      </c>
      <c r="AF340">
        <v>177074888.91</v>
      </c>
      <c r="AG340">
        <v>17707488.890999999</v>
      </c>
      <c r="AH340">
        <v>159367400.01899999</v>
      </c>
      <c r="AI340">
        <v>38956475.560199998</v>
      </c>
      <c r="AK340">
        <v>0.22762445222949979</v>
      </c>
    </row>
    <row r="341" spans="1:37" hidden="1" x14ac:dyDescent="0.35">
      <c r="A341">
        <v>340</v>
      </c>
      <c r="B341" t="s">
        <v>34</v>
      </c>
      <c r="C341">
        <v>75926962</v>
      </c>
      <c r="D341">
        <v>510</v>
      </c>
      <c r="E341" t="s">
        <v>288</v>
      </c>
      <c r="F341" t="s">
        <v>539</v>
      </c>
      <c r="G341" t="s">
        <v>963</v>
      </c>
      <c r="H341">
        <v>61</v>
      </c>
      <c r="I341">
        <v>0</v>
      </c>
      <c r="J341">
        <v>20</v>
      </c>
      <c r="K341">
        <v>90974472</v>
      </c>
      <c r="L341">
        <v>1</v>
      </c>
      <c r="M341">
        <v>3</v>
      </c>
      <c r="N341">
        <v>0</v>
      </c>
      <c r="O341">
        <v>3</v>
      </c>
      <c r="P341">
        <v>1819489.44</v>
      </c>
      <c r="Q341">
        <v>1291837.5023999999</v>
      </c>
      <c r="R341">
        <v>7105106.263199999</v>
      </c>
      <c r="S341">
        <v>11</v>
      </c>
      <c r="T341">
        <v>584</v>
      </c>
      <c r="U341">
        <v>205</v>
      </c>
      <c r="V341">
        <v>302</v>
      </c>
      <c r="W341">
        <v>500336</v>
      </c>
      <c r="X341">
        <v>12256699.356000001</v>
      </c>
      <c r="Y341">
        <v>2</v>
      </c>
      <c r="Z341">
        <v>1999</v>
      </c>
      <c r="AA341" t="s">
        <v>1127</v>
      </c>
      <c r="AB341">
        <v>2</v>
      </c>
      <c r="AC341">
        <v>1273642608</v>
      </c>
      <c r="AD341">
        <v>2274361800</v>
      </c>
      <c r="AE341">
        <v>2114246729.28</v>
      </c>
      <c r="AF341">
        <v>909744.72</v>
      </c>
      <c r="AG341">
        <v>236533.62719999999</v>
      </c>
      <c r="AH341">
        <v>673211.09279999998</v>
      </c>
      <c r="AI341">
        <v>600431.51520000002</v>
      </c>
      <c r="AK341">
        <v>0.33147880990468437</v>
      </c>
    </row>
    <row r="342" spans="1:37" x14ac:dyDescent="0.35">
      <c r="A342">
        <v>341</v>
      </c>
      <c r="B342" t="s">
        <v>34</v>
      </c>
      <c r="C342">
        <v>36510680</v>
      </c>
      <c r="D342">
        <v>510</v>
      </c>
      <c r="E342" t="s">
        <v>289</v>
      </c>
      <c r="F342" t="s">
        <v>540</v>
      </c>
      <c r="G342" t="s">
        <v>964</v>
      </c>
      <c r="H342">
        <v>33</v>
      </c>
      <c r="I342">
        <v>0</v>
      </c>
      <c r="J342">
        <v>18</v>
      </c>
      <c r="K342">
        <v>22697591.399999999</v>
      </c>
      <c r="L342">
        <v>5</v>
      </c>
      <c r="M342">
        <v>3</v>
      </c>
      <c r="N342">
        <v>1</v>
      </c>
      <c r="O342">
        <v>2</v>
      </c>
      <c r="P342">
        <v>378293.19</v>
      </c>
      <c r="Q342">
        <v>215627.11830000003</v>
      </c>
      <c r="R342">
        <v>1904706.2116500002</v>
      </c>
      <c r="S342">
        <v>9</v>
      </c>
      <c r="T342">
        <v>612</v>
      </c>
      <c r="U342">
        <v>208</v>
      </c>
      <c r="V342">
        <v>302</v>
      </c>
      <c r="W342">
        <v>500322</v>
      </c>
      <c r="X342">
        <v>440550.46799999999</v>
      </c>
      <c r="Y342">
        <v>7</v>
      </c>
      <c r="Z342">
        <v>2001</v>
      </c>
      <c r="AA342" t="s">
        <v>1127</v>
      </c>
      <c r="AB342">
        <v>10</v>
      </c>
      <c r="AC342">
        <v>136185548.39999998</v>
      </c>
      <c r="AD342">
        <v>453951828</v>
      </c>
      <c r="AE342">
        <v>207002033.56799996</v>
      </c>
      <c r="AF342">
        <v>0</v>
      </c>
      <c r="AG342">
        <v>0</v>
      </c>
      <c r="AH342">
        <v>0</v>
      </c>
      <c r="AI342">
        <v>0</v>
      </c>
      <c r="AK342">
        <v>0.89287966490776405</v>
      </c>
    </row>
    <row r="343" spans="1:37" x14ac:dyDescent="0.35">
      <c r="A343">
        <v>342</v>
      </c>
      <c r="B343" t="s">
        <v>34</v>
      </c>
      <c r="C343">
        <v>25840532</v>
      </c>
      <c r="D343">
        <v>510</v>
      </c>
      <c r="E343" t="s">
        <v>306</v>
      </c>
      <c r="F343" t="s">
        <v>120</v>
      </c>
      <c r="G343" t="s">
        <v>965</v>
      </c>
      <c r="H343">
        <v>33</v>
      </c>
      <c r="I343">
        <v>1</v>
      </c>
      <c r="J343">
        <v>9</v>
      </c>
      <c r="K343">
        <v>22027523.399999999</v>
      </c>
      <c r="L343">
        <v>2</v>
      </c>
      <c r="M343">
        <v>10</v>
      </c>
      <c r="N343">
        <v>0</v>
      </c>
      <c r="O343">
        <v>2</v>
      </c>
      <c r="P343">
        <v>431912.22352941171</v>
      </c>
      <c r="Q343">
        <v>384401.87894117646</v>
      </c>
      <c r="R343">
        <v>1025071.6771764704</v>
      </c>
      <c r="S343">
        <v>7</v>
      </c>
      <c r="T343">
        <v>744</v>
      </c>
      <c r="U343">
        <v>208</v>
      </c>
      <c r="V343">
        <v>300</v>
      </c>
      <c r="W343">
        <v>500357</v>
      </c>
      <c r="X343">
        <v>8356324.2030000007</v>
      </c>
      <c r="Y343">
        <v>5</v>
      </c>
      <c r="Z343">
        <v>2010</v>
      </c>
      <c r="AA343" t="s">
        <v>1129</v>
      </c>
      <c r="AB343">
        <v>9</v>
      </c>
      <c r="AC343">
        <v>286357804.19999999</v>
      </c>
      <c r="AD343">
        <v>264330280.79999998</v>
      </c>
      <c r="AE343">
        <v>529761937.76999998</v>
      </c>
      <c r="AF343">
        <v>38107615.481999993</v>
      </c>
      <c r="AG343">
        <v>9907980.0253199991</v>
      </c>
      <c r="AH343">
        <v>28199635.456679992</v>
      </c>
      <c r="AI343">
        <v>0</v>
      </c>
      <c r="AK343">
        <v>0.55538222329400611</v>
      </c>
    </row>
    <row r="344" spans="1:37" hidden="1" x14ac:dyDescent="0.35">
      <c r="A344">
        <v>343</v>
      </c>
      <c r="B344" t="s">
        <v>34</v>
      </c>
      <c r="C344">
        <v>26644552</v>
      </c>
      <c r="D344">
        <v>510</v>
      </c>
      <c r="E344" t="s">
        <v>419</v>
      </c>
      <c r="F344" t="s">
        <v>541</v>
      </c>
      <c r="G344" t="s">
        <v>966</v>
      </c>
      <c r="H344">
        <v>57</v>
      </c>
      <c r="I344">
        <v>0</v>
      </c>
      <c r="J344">
        <v>9</v>
      </c>
      <c r="K344">
        <v>19433312.100000001</v>
      </c>
      <c r="L344">
        <v>4</v>
      </c>
      <c r="M344">
        <v>4</v>
      </c>
      <c r="N344">
        <v>1</v>
      </c>
      <c r="O344">
        <v>7</v>
      </c>
      <c r="P344">
        <v>626881.035483871</v>
      </c>
      <c r="Q344">
        <v>351053.37987096776</v>
      </c>
      <c r="R344">
        <v>9770985.7397419363</v>
      </c>
      <c r="S344">
        <v>14</v>
      </c>
      <c r="T344">
        <v>597</v>
      </c>
      <c r="U344">
        <v>210</v>
      </c>
      <c r="V344">
        <v>300</v>
      </c>
      <c r="W344">
        <v>500364</v>
      </c>
      <c r="X344">
        <v>28120909.277999997</v>
      </c>
      <c r="Y344">
        <v>1</v>
      </c>
      <c r="Z344">
        <v>2010</v>
      </c>
      <c r="AA344" t="s">
        <v>1127</v>
      </c>
      <c r="AB344">
        <v>10</v>
      </c>
      <c r="AC344">
        <v>330366305.70000005</v>
      </c>
      <c r="AD344">
        <v>213766433.10000002</v>
      </c>
      <c r="AE344">
        <v>445994512.69500005</v>
      </c>
      <c r="AF344">
        <v>78704914.004999995</v>
      </c>
      <c r="AG344">
        <v>26759670.761700001</v>
      </c>
      <c r="AH344">
        <v>51945243.243299991</v>
      </c>
      <c r="AI344">
        <v>44074751.842799999</v>
      </c>
      <c r="AK344">
        <v>0.35253144092652133</v>
      </c>
    </row>
    <row r="345" spans="1:37" hidden="1" x14ac:dyDescent="0.35">
      <c r="A345">
        <v>344</v>
      </c>
      <c r="B345" t="s">
        <v>34</v>
      </c>
      <c r="C345">
        <v>97151423</v>
      </c>
      <c r="D345">
        <v>510</v>
      </c>
      <c r="E345" t="s">
        <v>393</v>
      </c>
      <c r="F345" t="s">
        <v>362</v>
      </c>
      <c r="G345" t="s">
        <v>967</v>
      </c>
      <c r="H345">
        <v>47</v>
      </c>
      <c r="I345">
        <v>0</v>
      </c>
      <c r="J345">
        <v>7</v>
      </c>
      <c r="K345">
        <v>55139037.799999997</v>
      </c>
      <c r="L345">
        <v>1</v>
      </c>
      <c r="M345">
        <v>3</v>
      </c>
      <c r="N345">
        <v>0</v>
      </c>
      <c r="O345">
        <v>1</v>
      </c>
      <c r="P345">
        <v>1198674.7347826087</v>
      </c>
      <c r="Q345">
        <v>946953.04047826084</v>
      </c>
      <c r="R345">
        <v>20043839.356789853</v>
      </c>
      <c r="S345">
        <v>11</v>
      </c>
      <c r="T345">
        <v>501</v>
      </c>
      <c r="U345">
        <v>213</v>
      </c>
      <c r="V345">
        <v>303</v>
      </c>
      <c r="W345">
        <v>500304</v>
      </c>
      <c r="X345">
        <v>4129851.5999999996</v>
      </c>
      <c r="Y345">
        <v>1</v>
      </c>
      <c r="Z345">
        <v>2012</v>
      </c>
      <c r="AA345" t="s">
        <v>1129</v>
      </c>
      <c r="AB345">
        <v>1</v>
      </c>
      <c r="AC345">
        <v>385973264.59999996</v>
      </c>
      <c r="AD345">
        <v>1047641718.1999999</v>
      </c>
      <c r="AE345">
        <v>640715619.23599994</v>
      </c>
      <c r="AF345">
        <v>129025348.45199999</v>
      </c>
      <c r="AG345">
        <v>63222420.741479993</v>
      </c>
      <c r="AH345">
        <v>65802927.710519999</v>
      </c>
      <c r="AI345">
        <v>126444841.48295999</v>
      </c>
      <c r="AK345">
        <v>0.43397258309796061</v>
      </c>
    </row>
    <row r="346" spans="1:37" hidden="1" x14ac:dyDescent="0.35">
      <c r="A346">
        <v>345</v>
      </c>
      <c r="B346" t="s">
        <v>34</v>
      </c>
      <c r="C346">
        <v>37695258</v>
      </c>
      <c r="D346">
        <v>510</v>
      </c>
      <c r="E346" t="s">
        <v>153</v>
      </c>
      <c r="F346" t="s">
        <v>129</v>
      </c>
      <c r="G346" t="s">
        <v>968</v>
      </c>
      <c r="H346">
        <v>57</v>
      </c>
      <c r="I346">
        <v>1</v>
      </c>
      <c r="J346">
        <v>1</v>
      </c>
      <c r="K346">
        <v>4916490</v>
      </c>
      <c r="L346">
        <v>2</v>
      </c>
      <c r="M346">
        <v>8</v>
      </c>
      <c r="N346">
        <v>1</v>
      </c>
      <c r="O346">
        <v>7</v>
      </c>
      <c r="P346">
        <v>163883</v>
      </c>
      <c r="Q346">
        <v>114718.1</v>
      </c>
      <c r="R346">
        <v>3116508.3833333338</v>
      </c>
      <c r="S346">
        <v>13</v>
      </c>
      <c r="T346">
        <v>453</v>
      </c>
      <c r="U346">
        <v>201</v>
      </c>
      <c r="V346">
        <v>303</v>
      </c>
      <c r="W346">
        <v>500372</v>
      </c>
      <c r="X346">
        <v>23258513.664000001</v>
      </c>
      <c r="Y346">
        <v>7</v>
      </c>
      <c r="Z346">
        <v>2018</v>
      </c>
      <c r="AA346" t="s">
        <v>1131</v>
      </c>
      <c r="AB346">
        <v>2</v>
      </c>
      <c r="AC346">
        <v>63914370</v>
      </c>
      <c r="AD346">
        <v>88496820</v>
      </c>
      <c r="AE346">
        <v>77975531.400000006</v>
      </c>
      <c r="AF346">
        <v>24975769.199999999</v>
      </c>
      <c r="AG346">
        <v>11738611.523999998</v>
      </c>
      <c r="AH346">
        <v>13237157.676000001</v>
      </c>
      <c r="AI346">
        <v>17483038.439999998</v>
      </c>
      <c r="AK346">
        <v>8.0414168427661026E-2</v>
      </c>
    </row>
    <row r="347" spans="1:37" hidden="1" x14ac:dyDescent="0.35">
      <c r="A347">
        <v>346</v>
      </c>
      <c r="B347" t="s">
        <v>34</v>
      </c>
      <c r="C347">
        <v>97440171</v>
      </c>
      <c r="D347">
        <v>510</v>
      </c>
      <c r="E347" t="s">
        <v>174</v>
      </c>
      <c r="F347" t="s">
        <v>376</v>
      </c>
      <c r="G347" t="s">
        <v>969</v>
      </c>
      <c r="H347">
        <v>19</v>
      </c>
      <c r="I347">
        <v>1</v>
      </c>
      <c r="J347">
        <v>6</v>
      </c>
      <c r="K347">
        <v>36341427.600000001</v>
      </c>
      <c r="L347">
        <v>4</v>
      </c>
      <c r="M347">
        <v>9</v>
      </c>
      <c r="N347">
        <v>0</v>
      </c>
      <c r="O347">
        <v>1</v>
      </c>
      <c r="P347">
        <v>1211380.9200000002</v>
      </c>
      <c r="Q347">
        <v>981218.54520000005</v>
      </c>
      <c r="R347">
        <v>23385708.660600003</v>
      </c>
      <c r="S347">
        <v>0</v>
      </c>
      <c r="T347">
        <v>550</v>
      </c>
      <c r="U347">
        <v>201</v>
      </c>
      <c r="V347">
        <v>301</v>
      </c>
      <c r="W347">
        <v>500397</v>
      </c>
      <c r="X347">
        <v>23140912.598999999</v>
      </c>
      <c r="Y347">
        <v>7</v>
      </c>
      <c r="Z347">
        <v>2013</v>
      </c>
      <c r="AA347" t="s">
        <v>1127</v>
      </c>
      <c r="AB347">
        <v>4</v>
      </c>
      <c r="AC347">
        <v>690487124.39999998</v>
      </c>
      <c r="AD347">
        <v>763169979.60000002</v>
      </c>
      <c r="AE347">
        <v>1215257338.944</v>
      </c>
      <c r="AF347">
        <v>157721795.78400001</v>
      </c>
      <c r="AG347">
        <v>36276013.030320004</v>
      </c>
      <c r="AH347">
        <v>121445782.75368001</v>
      </c>
      <c r="AI347">
        <v>26812705.283280004</v>
      </c>
      <c r="AK347">
        <v>0.36928840094248938</v>
      </c>
    </row>
    <row r="348" spans="1:37" hidden="1" x14ac:dyDescent="0.35">
      <c r="A348">
        <v>347</v>
      </c>
      <c r="B348" t="s">
        <v>34</v>
      </c>
      <c r="C348">
        <v>74353526</v>
      </c>
      <c r="D348">
        <v>510</v>
      </c>
      <c r="E348" t="s">
        <v>206</v>
      </c>
      <c r="F348" t="s">
        <v>380</v>
      </c>
      <c r="G348" t="s">
        <v>970</v>
      </c>
      <c r="H348">
        <v>24</v>
      </c>
      <c r="I348">
        <v>0</v>
      </c>
      <c r="J348">
        <v>9</v>
      </c>
      <c r="K348">
        <v>36731607.299999997</v>
      </c>
      <c r="L348">
        <v>1</v>
      </c>
      <c r="M348">
        <v>10</v>
      </c>
      <c r="N348">
        <v>0</v>
      </c>
      <c r="O348">
        <v>2</v>
      </c>
      <c r="P348">
        <v>706377.0634615384</v>
      </c>
      <c r="Q348">
        <v>211913.11903846153</v>
      </c>
      <c r="R348">
        <v>6145480.4521153839</v>
      </c>
      <c r="S348">
        <v>15</v>
      </c>
      <c r="T348">
        <v>653</v>
      </c>
      <c r="U348">
        <v>203</v>
      </c>
      <c r="V348">
        <v>303</v>
      </c>
      <c r="W348">
        <v>500327</v>
      </c>
      <c r="X348">
        <v>14603888.088000001</v>
      </c>
      <c r="Y348">
        <v>7</v>
      </c>
      <c r="Z348">
        <v>2010</v>
      </c>
      <c r="AA348" t="s">
        <v>1127</v>
      </c>
      <c r="AB348">
        <v>10</v>
      </c>
      <c r="AC348">
        <v>918290182.49999988</v>
      </c>
      <c r="AD348">
        <v>918290182.49999988</v>
      </c>
      <c r="AE348">
        <v>1680471033.9749999</v>
      </c>
      <c r="AF348">
        <v>8080953.6059999997</v>
      </c>
      <c r="AG348">
        <v>1697000.2572599999</v>
      </c>
      <c r="AH348">
        <v>6383953.3487400003</v>
      </c>
      <c r="AI348">
        <v>4848572.1635999996</v>
      </c>
      <c r="AK348">
        <v>0.67431143951487382</v>
      </c>
    </row>
    <row r="349" spans="1:37" hidden="1" x14ac:dyDescent="0.35">
      <c r="A349">
        <v>348</v>
      </c>
      <c r="B349" t="s">
        <v>34</v>
      </c>
      <c r="C349">
        <v>66732980</v>
      </c>
      <c r="D349">
        <v>510</v>
      </c>
      <c r="E349" t="s">
        <v>208</v>
      </c>
      <c r="F349" t="s">
        <v>385</v>
      </c>
      <c r="G349" t="s">
        <v>971</v>
      </c>
      <c r="H349">
        <v>64</v>
      </c>
      <c r="I349">
        <v>1</v>
      </c>
      <c r="J349">
        <v>6</v>
      </c>
      <c r="K349">
        <v>31747582.800000001</v>
      </c>
      <c r="L349">
        <v>6</v>
      </c>
      <c r="M349">
        <v>6</v>
      </c>
      <c r="N349">
        <v>1</v>
      </c>
      <c r="O349">
        <v>4</v>
      </c>
      <c r="P349">
        <v>661407.97499999998</v>
      </c>
      <c r="Q349">
        <v>264563.19</v>
      </c>
      <c r="R349">
        <v>5511733.125</v>
      </c>
      <c r="S349">
        <v>2</v>
      </c>
      <c r="T349">
        <v>627</v>
      </c>
      <c r="U349">
        <v>200</v>
      </c>
      <c r="V349">
        <v>302</v>
      </c>
      <c r="W349">
        <v>500306</v>
      </c>
      <c r="X349">
        <v>2613237.84</v>
      </c>
      <c r="Y349">
        <v>8</v>
      </c>
      <c r="Z349">
        <v>2013</v>
      </c>
      <c r="AA349" t="s">
        <v>1127</v>
      </c>
      <c r="AB349">
        <v>4</v>
      </c>
      <c r="AC349">
        <v>761941987.20000005</v>
      </c>
      <c r="AD349">
        <v>793689570</v>
      </c>
      <c r="AE349">
        <v>1348637317.3440001</v>
      </c>
      <c r="AF349">
        <v>157150534.86000001</v>
      </c>
      <c r="AG349">
        <v>18858064.183200002</v>
      </c>
      <c r="AH349">
        <v>138292470.67680001</v>
      </c>
      <c r="AI349">
        <v>72289246.035600007</v>
      </c>
      <c r="AK349">
        <v>0.29230455342803918</v>
      </c>
    </row>
    <row r="350" spans="1:37" hidden="1" x14ac:dyDescent="0.35">
      <c r="A350">
        <v>349</v>
      </c>
      <c r="B350" t="s">
        <v>34</v>
      </c>
      <c r="C350">
        <v>27615271</v>
      </c>
      <c r="D350">
        <v>510</v>
      </c>
      <c r="E350" t="s">
        <v>214</v>
      </c>
      <c r="F350" t="s">
        <v>397</v>
      </c>
      <c r="G350" t="s">
        <v>972</v>
      </c>
      <c r="H350">
        <v>39</v>
      </c>
      <c r="I350">
        <v>0</v>
      </c>
      <c r="J350">
        <v>15</v>
      </c>
      <c r="K350">
        <v>21776982</v>
      </c>
      <c r="L350">
        <v>3</v>
      </c>
      <c r="M350">
        <v>6</v>
      </c>
      <c r="N350">
        <v>1</v>
      </c>
      <c r="O350">
        <v>5</v>
      </c>
      <c r="P350">
        <v>403277.44444444444</v>
      </c>
      <c r="Q350">
        <v>229868.14333333331</v>
      </c>
      <c r="R350">
        <v>7164223.8005555542</v>
      </c>
      <c r="S350">
        <v>11</v>
      </c>
      <c r="T350">
        <v>781</v>
      </c>
      <c r="U350">
        <v>209</v>
      </c>
      <c r="V350">
        <v>302</v>
      </c>
      <c r="W350">
        <v>500320</v>
      </c>
      <c r="X350">
        <v>18059459.418000001</v>
      </c>
      <c r="Y350">
        <v>6</v>
      </c>
      <c r="Z350">
        <v>2004</v>
      </c>
      <c r="AA350" t="s">
        <v>1127</v>
      </c>
      <c r="AB350">
        <v>1</v>
      </c>
      <c r="AC350">
        <v>348431712</v>
      </c>
      <c r="AD350">
        <v>261323784</v>
      </c>
      <c r="AE350">
        <v>418118054.39999998</v>
      </c>
      <c r="AF350">
        <v>129355273.08000001</v>
      </c>
      <c r="AG350">
        <v>42687240.116400003</v>
      </c>
      <c r="AH350">
        <v>86668032.96360001</v>
      </c>
      <c r="AI350">
        <v>43980792.847200006</v>
      </c>
      <c r="AK350">
        <v>0.61342873524337282</v>
      </c>
    </row>
    <row r="351" spans="1:37" hidden="1" x14ac:dyDescent="0.35">
      <c r="A351">
        <v>350</v>
      </c>
      <c r="B351" t="s">
        <v>34</v>
      </c>
      <c r="C351">
        <v>37348040</v>
      </c>
      <c r="D351">
        <v>510</v>
      </c>
      <c r="E351" t="s">
        <v>218</v>
      </c>
      <c r="F351" t="s">
        <v>542</v>
      </c>
      <c r="G351" t="s">
        <v>973</v>
      </c>
      <c r="H351">
        <v>23</v>
      </c>
      <c r="I351">
        <v>0</v>
      </c>
      <c r="J351">
        <v>21</v>
      </c>
      <c r="K351">
        <v>54725634.600000001</v>
      </c>
      <c r="L351">
        <v>1</v>
      </c>
      <c r="M351">
        <v>4</v>
      </c>
      <c r="N351">
        <v>1</v>
      </c>
      <c r="O351">
        <v>7</v>
      </c>
      <c r="P351">
        <v>1052416.05</v>
      </c>
      <c r="Q351">
        <v>442014.74100000004</v>
      </c>
      <c r="R351">
        <v>13628787.8475</v>
      </c>
      <c r="S351">
        <v>13</v>
      </c>
      <c r="T351">
        <v>359</v>
      </c>
      <c r="U351">
        <v>215</v>
      </c>
      <c r="V351">
        <v>303</v>
      </c>
      <c r="W351">
        <v>500371</v>
      </c>
      <c r="X351">
        <v>6449030.3820000002</v>
      </c>
      <c r="Y351">
        <v>4</v>
      </c>
      <c r="Z351">
        <v>1998</v>
      </c>
      <c r="AA351" t="s">
        <v>1127</v>
      </c>
      <c r="AB351">
        <v>3</v>
      </c>
      <c r="AC351">
        <v>766158884.39999998</v>
      </c>
      <c r="AD351">
        <v>601981980.60000002</v>
      </c>
      <c r="AE351">
        <v>1072622438.16</v>
      </c>
      <c r="AF351">
        <v>223280589.16800001</v>
      </c>
      <c r="AG351">
        <v>35724894.266880006</v>
      </c>
      <c r="AH351">
        <v>187555694.90112001</v>
      </c>
      <c r="AI351">
        <v>116105906.36736001</v>
      </c>
      <c r="AK351">
        <v>0.67728161867767223</v>
      </c>
    </row>
    <row r="352" spans="1:37" hidden="1" x14ac:dyDescent="0.35">
      <c r="A352">
        <v>351</v>
      </c>
      <c r="B352" t="s">
        <v>34</v>
      </c>
      <c r="C352">
        <v>93068628</v>
      </c>
      <c r="D352">
        <v>510</v>
      </c>
      <c r="E352" t="s">
        <v>242</v>
      </c>
      <c r="F352" t="s">
        <v>543</v>
      </c>
      <c r="G352" t="s">
        <v>974</v>
      </c>
      <c r="H352">
        <v>82</v>
      </c>
      <c r="I352">
        <v>1</v>
      </c>
      <c r="J352">
        <v>3</v>
      </c>
      <c r="K352">
        <v>11119017.9</v>
      </c>
      <c r="L352">
        <v>6</v>
      </c>
      <c r="M352">
        <v>1</v>
      </c>
      <c r="N352">
        <v>1</v>
      </c>
      <c r="O352">
        <v>6</v>
      </c>
      <c r="P352">
        <v>347469.30937500001</v>
      </c>
      <c r="Q352">
        <v>218905.66490625002</v>
      </c>
      <c r="R352">
        <v>3137647.8636562503</v>
      </c>
      <c r="S352">
        <v>8</v>
      </c>
      <c r="T352">
        <v>333</v>
      </c>
      <c r="U352">
        <v>214</v>
      </c>
      <c r="V352">
        <v>302</v>
      </c>
      <c r="W352">
        <v>500336</v>
      </c>
      <c r="X352">
        <v>889581.78399999999</v>
      </c>
      <c r="Y352">
        <v>1</v>
      </c>
      <c r="Z352">
        <v>2016</v>
      </c>
      <c r="AA352" t="s">
        <v>1127</v>
      </c>
      <c r="AB352">
        <v>8</v>
      </c>
      <c r="AC352">
        <v>66714107.400000006</v>
      </c>
      <c r="AD352">
        <v>222380358</v>
      </c>
      <c r="AE352">
        <v>99404020.026000008</v>
      </c>
      <c r="AF352">
        <v>10118306.289000001</v>
      </c>
      <c r="AG352">
        <v>1214196.75468</v>
      </c>
      <c r="AH352">
        <v>8904109.5343200006</v>
      </c>
      <c r="AI352">
        <v>2934308.82381</v>
      </c>
      <c r="AK352">
        <v>0.33179894323722114</v>
      </c>
    </row>
    <row r="353" spans="1:37" hidden="1" x14ac:dyDescent="0.35">
      <c r="A353">
        <v>352</v>
      </c>
      <c r="B353" t="s">
        <v>34</v>
      </c>
      <c r="C353">
        <v>31219179</v>
      </c>
      <c r="D353">
        <v>510</v>
      </c>
      <c r="E353" t="s">
        <v>249</v>
      </c>
      <c r="F353" t="s">
        <v>544</v>
      </c>
      <c r="G353" t="s">
        <v>975</v>
      </c>
      <c r="H353">
        <v>52</v>
      </c>
      <c r="I353">
        <v>1</v>
      </c>
      <c r="J353">
        <v>7</v>
      </c>
      <c r="K353">
        <v>1710734.2</v>
      </c>
      <c r="L353">
        <v>3</v>
      </c>
      <c r="M353">
        <v>7</v>
      </c>
      <c r="N353">
        <v>1</v>
      </c>
      <c r="O353">
        <v>2</v>
      </c>
      <c r="P353">
        <v>37189.873913043477</v>
      </c>
      <c r="Q353">
        <v>15991.645782608695</v>
      </c>
      <c r="R353">
        <v>167912.28071739129</v>
      </c>
      <c r="S353">
        <v>6</v>
      </c>
      <c r="T353">
        <v>753</v>
      </c>
      <c r="U353">
        <v>210</v>
      </c>
      <c r="V353">
        <v>302</v>
      </c>
      <c r="W353">
        <v>500335</v>
      </c>
      <c r="X353">
        <v>64711409.567999996</v>
      </c>
      <c r="Y353">
        <v>5</v>
      </c>
      <c r="Z353">
        <v>2012</v>
      </c>
      <c r="AA353" t="s">
        <v>1127</v>
      </c>
      <c r="AB353">
        <v>4</v>
      </c>
      <c r="AC353">
        <v>41057620.799999997</v>
      </c>
      <c r="AD353">
        <v>18818076.199999999</v>
      </c>
      <c r="AE353">
        <v>68566226.736000001</v>
      </c>
      <c r="AF353">
        <v>1813378.2520000001</v>
      </c>
      <c r="AG353">
        <v>54401.347560000002</v>
      </c>
      <c r="AH353">
        <v>1758976.9044400002</v>
      </c>
      <c r="AI353">
        <v>544013.47560000001</v>
      </c>
      <c r="AK353">
        <v>0.4629086624051606</v>
      </c>
    </row>
    <row r="354" spans="1:37" hidden="1" x14ac:dyDescent="0.35">
      <c r="A354">
        <v>353</v>
      </c>
      <c r="B354" t="s">
        <v>34</v>
      </c>
      <c r="C354">
        <v>25515725</v>
      </c>
      <c r="D354">
        <v>510</v>
      </c>
      <c r="E354" t="s">
        <v>258</v>
      </c>
      <c r="F354" t="s">
        <v>37</v>
      </c>
      <c r="G354" t="s">
        <v>976</v>
      </c>
      <c r="H354">
        <v>85</v>
      </c>
      <c r="I354">
        <v>1</v>
      </c>
      <c r="J354">
        <v>26</v>
      </c>
      <c r="K354">
        <v>126885116.8</v>
      </c>
      <c r="L354">
        <v>2</v>
      </c>
      <c r="M354">
        <v>9</v>
      </c>
      <c r="N354">
        <v>1</v>
      </c>
      <c r="O354">
        <v>3</v>
      </c>
      <c r="P354">
        <v>2950816.6697674417</v>
      </c>
      <c r="Q354">
        <v>1416392.001488372</v>
      </c>
      <c r="R354">
        <v>44852413.38046512</v>
      </c>
      <c r="S354">
        <v>4</v>
      </c>
      <c r="T354">
        <v>334</v>
      </c>
      <c r="U354">
        <v>210</v>
      </c>
      <c r="V354">
        <v>303</v>
      </c>
      <c r="W354">
        <v>500317</v>
      </c>
      <c r="X354">
        <v>12057971.4</v>
      </c>
      <c r="Y354">
        <v>1</v>
      </c>
      <c r="Z354">
        <v>1993</v>
      </c>
      <c r="AA354" t="s">
        <v>1127</v>
      </c>
      <c r="AB354">
        <v>7</v>
      </c>
      <c r="AC354">
        <v>1015080934.4</v>
      </c>
      <c r="AD354">
        <v>2664587452.7999997</v>
      </c>
      <c r="AE354">
        <v>1867748919.296</v>
      </c>
      <c r="AF354">
        <v>620468221.15199995</v>
      </c>
      <c r="AG354">
        <v>198549830.76863998</v>
      </c>
      <c r="AH354">
        <v>421918390.38335997</v>
      </c>
      <c r="AI354">
        <v>254391970.67231998</v>
      </c>
      <c r="AK354">
        <v>0.11456281179713323</v>
      </c>
    </row>
    <row r="355" spans="1:37" hidden="1" x14ac:dyDescent="0.35">
      <c r="A355">
        <v>354</v>
      </c>
      <c r="B355" t="s">
        <v>34</v>
      </c>
      <c r="C355">
        <v>54715422</v>
      </c>
      <c r="D355">
        <v>510</v>
      </c>
      <c r="E355" t="s">
        <v>298</v>
      </c>
      <c r="F355" t="s">
        <v>169</v>
      </c>
      <c r="G355" t="s">
        <v>977</v>
      </c>
      <c r="H355">
        <v>62</v>
      </c>
      <c r="I355">
        <v>0</v>
      </c>
      <c r="J355">
        <v>24</v>
      </c>
      <c r="K355">
        <v>80386476</v>
      </c>
      <c r="L355">
        <v>3</v>
      </c>
      <c r="M355">
        <v>10</v>
      </c>
      <c r="N355">
        <v>1</v>
      </c>
      <c r="O355">
        <v>2</v>
      </c>
      <c r="P355">
        <v>1461572.290909091</v>
      </c>
      <c r="Q355">
        <v>876943.37454545463</v>
      </c>
      <c r="R355">
        <v>5992446.3927272735</v>
      </c>
      <c r="S355">
        <v>15</v>
      </c>
      <c r="T355">
        <v>702</v>
      </c>
      <c r="U355">
        <v>210</v>
      </c>
      <c r="V355">
        <v>300</v>
      </c>
      <c r="W355">
        <v>500311</v>
      </c>
      <c r="X355">
        <v>27171001.349999998</v>
      </c>
      <c r="Y355">
        <v>2</v>
      </c>
      <c r="Z355">
        <v>1995</v>
      </c>
      <c r="AA355" t="s">
        <v>1127</v>
      </c>
      <c r="AB355">
        <v>1</v>
      </c>
      <c r="AC355">
        <v>1527343044</v>
      </c>
      <c r="AD355">
        <v>1125410664</v>
      </c>
      <c r="AE355">
        <v>1985545957.2</v>
      </c>
      <c r="AF355">
        <v>178457976.72000003</v>
      </c>
      <c r="AG355">
        <v>10707478.603200002</v>
      </c>
      <c r="AH355">
        <v>167750498.11680004</v>
      </c>
      <c r="AI355">
        <v>30337856.042400006</v>
      </c>
      <c r="AK355">
        <v>0.76643996560789451</v>
      </c>
    </row>
    <row r="356" spans="1:37" hidden="1" x14ac:dyDescent="0.35">
      <c r="A356">
        <v>355</v>
      </c>
      <c r="B356" t="s">
        <v>34</v>
      </c>
      <c r="C356">
        <v>99320037</v>
      </c>
      <c r="D356">
        <v>510</v>
      </c>
      <c r="E356" t="s">
        <v>307</v>
      </c>
      <c r="F356" t="s">
        <v>172</v>
      </c>
      <c r="G356" t="s">
        <v>978</v>
      </c>
      <c r="H356">
        <v>32</v>
      </c>
      <c r="I356">
        <v>0</v>
      </c>
      <c r="J356">
        <v>25</v>
      </c>
      <c r="K356">
        <v>33135367.5</v>
      </c>
      <c r="L356">
        <v>5</v>
      </c>
      <c r="M356">
        <v>5</v>
      </c>
      <c r="N356">
        <v>1</v>
      </c>
      <c r="O356">
        <v>2</v>
      </c>
      <c r="P356">
        <v>946724.78571428568</v>
      </c>
      <c r="Q356">
        <v>937257.53785714286</v>
      </c>
      <c r="R356">
        <v>15308539.785</v>
      </c>
      <c r="S356">
        <v>13</v>
      </c>
      <c r="T356">
        <v>536</v>
      </c>
      <c r="U356">
        <v>212</v>
      </c>
      <c r="V356">
        <v>301</v>
      </c>
      <c r="W356">
        <v>500341</v>
      </c>
      <c r="X356">
        <v>1534548.6800000002</v>
      </c>
      <c r="Y356">
        <v>5</v>
      </c>
      <c r="Z356">
        <v>1994</v>
      </c>
      <c r="AA356" t="s">
        <v>1130</v>
      </c>
      <c r="AB356">
        <v>8</v>
      </c>
      <c r="AC356">
        <v>231947572.5</v>
      </c>
      <c r="AD356">
        <v>695842717.5</v>
      </c>
      <c r="AE356">
        <v>255142329.75</v>
      </c>
      <c r="AF356">
        <v>58649600.475000001</v>
      </c>
      <c r="AG356">
        <v>23459840.190000001</v>
      </c>
      <c r="AH356">
        <v>35189760.284999996</v>
      </c>
      <c r="AI356">
        <v>44573696.361000001</v>
      </c>
      <c r="AK356">
        <v>0.15130858801586888</v>
      </c>
    </row>
    <row r="357" spans="1:37" hidden="1" x14ac:dyDescent="0.35">
      <c r="A357">
        <v>356</v>
      </c>
      <c r="B357" t="s">
        <v>34</v>
      </c>
      <c r="C357">
        <v>99590545</v>
      </c>
      <c r="D357">
        <v>510</v>
      </c>
      <c r="E357" t="s">
        <v>309</v>
      </c>
      <c r="F357" t="s">
        <v>177</v>
      </c>
      <c r="G357" t="s">
        <v>979</v>
      </c>
      <c r="H357">
        <v>40</v>
      </c>
      <c r="I357">
        <v>0</v>
      </c>
      <c r="J357">
        <v>7</v>
      </c>
      <c r="K357">
        <v>5480531</v>
      </c>
      <c r="L357">
        <v>1</v>
      </c>
      <c r="M357">
        <v>10</v>
      </c>
      <c r="N357">
        <v>0</v>
      </c>
      <c r="O357">
        <v>2</v>
      </c>
      <c r="P357">
        <v>99646.018181818188</v>
      </c>
      <c r="Q357">
        <v>47830.088727272727</v>
      </c>
      <c r="R357">
        <v>1084148.6778181819</v>
      </c>
      <c r="S357">
        <v>13</v>
      </c>
      <c r="T357">
        <v>367</v>
      </c>
      <c r="U357">
        <v>202</v>
      </c>
      <c r="V357">
        <v>303</v>
      </c>
      <c r="W357">
        <v>500360</v>
      </c>
      <c r="X357">
        <v>2683491.6</v>
      </c>
      <c r="Y357">
        <v>5</v>
      </c>
      <c r="Z357">
        <v>2012</v>
      </c>
      <c r="AA357" t="s">
        <v>1127</v>
      </c>
      <c r="AB357">
        <v>10</v>
      </c>
      <c r="AC357">
        <v>43844248</v>
      </c>
      <c r="AD357">
        <v>115091151</v>
      </c>
      <c r="AE357">
        <v>78481203.920000002</v>
      </c>
      <c r="AF357">
        <v>2575849.5699999998</v>
      </c>
      <c r="AG357">
        <v>540928.40969999996</v>
      </c>
      <c r="AH357">
        <v>2034921.1602999999</v>
      </c>
      <c r="AI357">
        <v>1880370.1860999998</v>
      </c>
      <c r="AK357">
        <v>0.44364788806829236</v>
      </c>
    </row>
    <row r="358" spans="1:37" hidden="1" x14ac:dyDescent="0.35">
      <c r="A358">
        <v>357</v>
      </c>
      <c r="B358" t="s">
        <v>34</v>
      </c>
      <c r="C358">
        <v>24024380</v>
      </c>
      <c r="D358">
        <v>510</v>
      </c>
      <c r="E358" t="s">
        <v>112</v>
      </c>
      <c r="F358" t="s">
        <v>545</v>
      </c>
      <c r="G358" t="s">
        <v>980</v>
      </c>
      <c r="H358">
        <v>75</v>
      </c>
      <c r="I358">
        <v>0</v>
      </c>
      <c r="J358">
        <v>12</v>
      </c>
      <c r="K358">
        <v>7252680</v>
      </c>
      <c r="L358">
        <v>2</v>
      </c>
      <c r="M358">
        <v>8</v>
      </c>
      <c r="N358">
        <v>1</v>
      </c>
      <c r="O358">
        <v>5</v>
      </c>
      <c r="P358">
        <v>226646.25</v>
      </c>
      <c r="Q358">
        <v>181317</v>
      </c>
      <c r="R358">
        <v>4623583.5</v>
      </c>
      <c r="S358">
        <v>12</v>
      </c>
      <c r="T358">
        <v>629</v>
      </c>
      <c r="U358">
        <v>214</v>
      </c>
      <c r="V358">
        <v>301</v>
      </c>
      <c r="W358">
        <v>500375</v>
      </c>
      <c r="X358">
        <v>71075462.745000005</v>
      </c>
      <c r="Y358">
        <v>4</v>
      </c>
      <c r="Z358">
        <v>2007</v>
      </c>
      <c r="AA358" t="s">
        <v>1127</v>
      </c>
      <c r="AB358">
        <v>2</v>
      </c>
      <c r="AC358">
        <v>43516080</v>
      </c>
      <c r="AD358">
        <v>152306280</v>
      </c>
      <c r="AE358">
        <v>87032160</v>
      </c>
      <c r="AF358">
        <v>32637060</v>
      </c>
      <c r="AG358">
        <v>12728453.4</v>
      </c>
      <c r="AH358">
        <v>19908606.600000001</v>
      </c>
      <c r="AI358">
        <v>4242817.8</v>
      </c>
      <c r="AK358">
        <v>0.70531489158406835</v>
      </c>
    </row>
    <row r="359" spans="1:37" hidden="1" x14ac:dyDescent="0.35">
      <c r="A359">
        <v>358</v>
      </c>
      <c r="B359" t="s">
        <v>34</v>
      </c>
      <c r="C359">
        <v>70960409</v>
      </c>
      <c r="D359">
        <v>510</v>
      </c>
      <c r="E359" t="s">
        <v>121</v>
      </c>
      <c r="F359" t="s">
        <v>180</v>
      </c>
      <c r="G359" t="s">
        <v>981</v>
      </c>
      <c r="H359">
        <v>47</v>
      </c>
      <c r="I359">
        <v>0</v>
      </c>
      <c r="J359">
        <v>21</v>
      </c>
      <c r="K359">
        <v>79860070.5</v>
      </c>
      <c r="L359">
        <v>6</v>
      </c>
      <c r="M359">
        <v>9</v>
      </c>
      <c r="N359">
        <v>1</v>
      </c>
      <c r="O359">
        <v>8</v>
      </c>
      <c r="P359">
        <v>1947806.5975609757</v>
      </c>
      <c r="Q359">
        <v>701210.37512195122</v>
      </c>
      <c r="R359">
        <v>2921709.8963414636</v>
      </c>
      <c r="S359">
        <v>10</v>
      </c>
      <c r="T359">
        <v>453</v>
      </c>
      <c r="U359">
        <v>205</v>
      </c>
      <c r="V359">
        <v>303</v>
      </c>
      <c r="W359">
        <v>500339</v>
      </c>
      <c r="X359">
        <v>1507717.4560000002</v>
      </c>
      <c r="Y359">
        <v>6</v>
      </c>
      <c r="Z359">
        <v>1998</v>
      </c>
      <c r="AA359" t="s">
        <v>1127</v>
      </c>
      <c r="AB359">
        <v>3</v>
      </c>
      <c r="AC359">
        <v>1118040987</v>
      </c>
      <c r="AD359">
        <v>559020493.5</v>
      </c>
      <c r="AE359">
        <v>1699422300.24</v>
      </c>
      <c r="AF359">
        <v>284301850.98000002</v>
      </c>
      <c r="AG359">
        <v>68232444.235200003</v>
      </c>
      <c r="AH359">
        <v>216069406.74480003</v>
      </c>
      <c r="AI359">
        <v>272929776.94080001</v>
      </c>
      <c r="AK359">
        <v>0.61974068176343577</v>
      </c>
    </row>
    <row r="360" spans="1:37" hidden="1" x14ac:dyDescent="0.35">
      <c r="A360">
        <v>359</v>
      </c>
      <c r="B360" t="s">
        <v>34</v>
      </c>
      <c r="C360">
        <v>77597159</v>
      </c>
      <c r="D360">
        <v>510</v>
      </c>
      <c r="E360" t="s">
        <v>128</v>
      </c>
      <c r="F360" t="s">
        <v>181</v>
      </c>
      <c r="G360" t="s">
        <v>982</v>
      </c>
      <c r="H360">
        <v>90</v>
      </c>
      <c r="I360">
        <v>1</v>
      </c>
      <c r="J360">
        <v>7</v>
      </c>
      <c r="K360">
        <v>10769410.4</v>
      </c>
      <c r="L360">
        <v>3</v>
      </c>
      <c r="M360">
        <v>9</v>
      </c>
      <c r="N360">
        <v>0</v>
      </c>
      <c r="O360">
        <v>1</v>
      </c>
      <c r="P360">
        <v>203196.42264150945</v>
      </c>
      <c r="Q360">
        <v>148333.3885283019</v>
      </c>
      <c r="R360">
        <v>2472223.1421383652</v>
      </c>
      <c r="S360">
        <v>4</v>
      </c>
      <c r="T360">
        <v>446</v>
      </c>
      <c r="U360">
        <v>211</v>
      </c>
      <c r="V360">
        <v>302</v>
      </c>
      <c r="W360">
        <v>500393</v>
      </c>
      <c r="X360">
        <v>98043609.820000008</v>
      </c>
      <c r="Y360">
        <v>4</v>
      </c>
      <c r="Z360">
        <v>2012</v>
      </c>
      <c r="AA360" t="s">
        <v>1131</v>
      </c>
      <c r="AB360">
        <v>3</v>
      </c>
      <c r="AC360">
        <v>247696439.20000002</v>
      </c>
      <c r="AD360">
        <v>183079976.80000001</v>
      </c>
      <c r="AE360">
        <v>371544658.80000001</v>
      </c>
      <c r="AF360">
        <v>19815715.136</v>
      </c>
      <c r="AG360">
        <v>1188942.9081599999</v>
      </c>
      <c r="AH360">
        <v>18626772.227839999</v>
      </c>
      <c r="AI360">
        <v>9907857.568</v>
      </c>
      <c r="AK360">
        <v>0.17646785090033623</v>
      </c>
    </row>
    <row r="361" spans="1:37" hidden="1" x14ac:dyDescent="0.35">
      <c r="A361">
        <v>360</v>
      </c>
      <c r="B361" t="s">
        <v>34</v>
      </c>
      <c r="C361">
        <v>19158662</v>
      </c>
      <c r="D361">
        <v>510</v>
      </c>
      <c r="E361" t="s">
        <v>369</v>
      </c>
      <c r="F361" t="s">
        <v>546</v>
      </c>
      <c r="G361" t="s">
        <v>983</v>
      </c>
      <c r="H361">
        <v>35</v>
      </c>
      <c r="I361">
        <v>0</v>
      </c>
      <c r="J361">
        <v>20</v>
      </c>
      <c r="K361">
        <v>146333746</v>
      </c>
      <c r="L361" t="e">
        <v>#N/A</v>
      </c>
      <c r="M361">
        <v>4</v>
      </c>
      <c r="N361">
        <v>1</v>
      </c>
      <c r="O361">
        <v>2</v>
      </c>
      <c r="P361">
        <v>3569115.7560975607</v>
      </c>
      <c r="Q361">
        <v>1070734.7268292683</v>
      </c>
      <c r="R361">
        <v>21771606.112195123</v>
      </c>
      <c r="S361">
        <v>9</v>
      </c>
      <c r="T361">
        <v>762</v>
      </c>
      <c r="U361">
        <v>212</v>
      </c>
      <c r="V361">
        <v>302</v>
      </c>
      <c r="W361">
        <v>500386</v>
      </c>
      <c r="X361">
        <v>380584.33199999999</v>
      </c>
      <c r="Y361">
        <v>3</v>
      </c>
      <c r="Z361">
        <v>1999</v>
      </c>
      <c r="AA361" t="s">
        <v>1128</v>
      </c>
      <c r="AB361">
        <v>7</v>
      </c>
      <c r="AC361">
        <v>3512009904</v>
      </c>
      <c r="AD361">
        <v>3658343650</v>
      </c>
      <c r="AE361">
        <v>3898330993.4400001</v>
      </c>
      <c r="AF361">
        <v>206330581.85999998</v>
      </c>
      <c r="AG361">
        <v>86658844.381199986</v>
      </c>
      <c r="AH361">
        <v>119671737.4788</v>
      </c>
      <c r="AI361">
        <v>92848761.836999997</v>
      </c>
      <c r="AK361">
        <v>0.34671278664370975</v>
      </c>
    </row>
    <row r="362" spans="1:37" hidden="1" x14ac:dyDescent="0.35">
      <c r="A362">
        <v>361</v>
      </c>
      <c r="B362" t="s">
        <v>34</v>
      </c>
      <c r="C362">
        <v>14980529</v>
      </c>
      <c r="D362">
        <v>510</v>
      </c>
      <c r="E362" t="s">
        <v>370</v>
      </c>
      <c r="F362" t="s">
        <v>190</v>
      </c>
      <c r="G362" t="s">
        <v>984</v>
      </c>
      <c r="H362">
        <v>35</v>
      </c>
      <c r="I362">
        <v>0</v>
      </c>
      <c r="J362">
        <v>1</v>
      </c>
      <c r="K362">
        <v>521348.4</v>
      </c>
      <c r="L362">
        <v>3</v>
      </c>
      <c r="M362">
        <v>2</v>
      </c>
      <c r="N362">
        <v>1</v>
      </c>
      <c r="O362">
        <v>6</v>
      </c>
      <c r="P362">
        <v>10025.93076923077</v>
      </c>
      <c r="Q362">
        <v>3509.0757692307693</v>
      </c>
      <c r="R362">
        <v>61993.67192307693</v>
      </c>
      <c r="S362">
        <v>13</v>
      </c>
      <c r="T362">
        <v>522</v>
      </c>
      <c r="U362">
        <v>215</v>
      </c>
      <c r="V362">
        <v>303</v>
      </c>
      <c r="W362">
        <v>500351</v>
      </c>
      <c r="X362">
        <v>11385773.640000001</v>
      </c>
      <c r="Y362">
        <v>5</v>
      </c>
      <c r="Z362">
        <v>2018</v>
      </c>
      <c r="AA362" t="s">
        <v>1127</v>
      </c>
      <c r="AB362">
        <v>4</v>
      </c>
      <c r="AC362">
        <v>8341574.4000000004</v>
      </c>
      <c r="AD362">
        <v>5213484</v>
      </c>
      <c r="AE362">
        <v>16015822.848000001</v>
      </c>
      <c r="AF362">
        <v>328449.49200000003</v>
      </c>
      <c r="AG362">
        <v>39413.939040000005</v>
      </c>
      <c r="AH362">
        <v>289035.55296</v>
      </c>
      <c r="AI362">
        <v>13137.979680000002</v>
      </c>
      <c r="AK362">
        <v>0.85224243511167486</v>
      </c>
    </row>
    <row r="363" spans="1:37" hidden="1" x14ac:dyDescent="0.35">
      <c r="A363">
        <v>362</v>
      </c>
      <c r="B363" t="s">
        <v>34</v>
      </c>
      <c r="C363">
        <v>43778076</v>
      </c>
      <c r="D363">
        <v>510</v>
      </c>
      <c r="E363" t="s">
        <v>410</v>
      </c>
      <c r="F363" t="s">
        <v>61</v>
      </c>
      <c r="G363" t="s">
        <v>985</v>
      </c>
      <c r="H363">
        <v>29</v>
      </c>
      <c r="I363">
        <v>1</v>
      </c>
      <c r="J363">
        <v>10</v>
      </c>
      <c r="K363">
        <v>21084766</v>
      </c>
      <c r="L363">
        <v>1</v>
      </c>
      <c r="M363">
        <v>5</v>
      </c>
      <c r="N363">
        <v>0</v>
      </c>
      <c r="O363">
        <v>2</v>
      </c>
      <c r="P363">
        <v>383359.38181818184</v>
      </c>
      <c r="Q363">
        <v>291353.13018181821</v>
      </c>
      <c r="R363">
        <v>6312651.1539393952</v>
      </c>
      <c r="S363">
        <v>0</v>
      </c>
      <c r="T363">
        <v>628</v>
      </c>
      <c r="U363">
        <v>204</v>
      </c>
      <c r="V363">
        <v>302</v>
      </c>
      <c r="W363">
        <v>500388</v>
      </c>
      <c r="X363">
        <v>2233995.7949999999</v>
      </c>
      <c r="Y363">
        <v>3</v>
      </c>
      <c r="Z363">
        <v>2009</v>
      </c>
      <c r="AA363" t="s">
        <v>1130</v>
      </c>
      <c r="AB363">
        <v>2</v>
      </c>
      <c r="AC363">
        <v>189762894</v>
      </c>
      <c r="AD363">
        <v>253017192</v>
      </c>
      <c r="AE363">
        <v>240998875.38</v>
      </c>
      <c r="AF363">
        <v>63043450.340000004</v>
      </c>
      <c r="AG363">
        <v>23326076.625800002</v>
      </c>
      <c r="AH363">
        <v>39717373.714200005</v>
      </c>
      <c r="AI363">
        <v>36565201.1972</v>
      </c>
      <c r="AK363">
        <v>8.899090945111765E-3</v>
      </c>
    </row>
    <row r="364" spans="1:37" hidden="1" x14ac:dyDescent="0.35">
      <c r="A364">
        <v>363</v>
      </c>
      <c r="B364" t="s">
        <v>34</v>
      </c>
      <c r="C364">
        <v>35434979</v>
      </c>
      <c r="D364">
        <v>510</v>
      </c>
      <c r="E364" t="s">
        <v>157</v>
      </c>
      <c r="F364" t="s">
        <v>205</v>
      </c>
      <c r="G364" t="s">
        <v>986</v>
      </c>
      <c r="H364">
        <v>71</v>
      </c>
      <c r="I364">
        <v>0</v>
      </c>
      <c r="J364">
        <v>9</v>
      </c>
      <c r="K364">
        <v>4964435.0999999996</v>
      </c>
      <c r="L364">
        <v>4</v>
      </c>
      <c r="M364">
        <v>2</v>
      </c>
      <c r="N364">
        <v>1</v>
      </c>
      <c r="O364">
        <v>4</v>
      </c>
      <c r="P364">
        <v>95469.905769230769</v>
      </c>
      <c r="Q364">
        <v>35323.865134615386</v>
      </c>
      <c r="R364">
        <v>406224.44904807693</v>
      </c>
      <c r="S364">
        <v>9</v>
      </c>
      <c r="T364">
        <v>748</v>
      </c>
      <c r="U364">
        <v>210</v>
      </c>
      <c r="V364">
        <v>301</v>
      </c>
      <c r="W364">
        <v>500357</v>
      </c>
      <c r="X364">
        <v>12902229.449999999</v>
      </c>
      <c r="Y364">
        <v>1</v>
      </c>
      <c r="Z364">
        <v>2010</v>
      </c>
      <c r="AA364" t="s">
        <v>1127</v>
      </c>
      <c r="AB364">
        <v>5</v>
      </c>
      <c r="AC364">
        <v>74466526.5</v>
      </c>
      <c r="AD364">
        <v>34751045.699999996</v>
      </c>
      <c r="AE364">
        <v>122125103.46000001</v>
      </c>
      <c r="AF364">
        <v>17077656.743999999</v>
      </c>
      <c r="AG364">
        <v>7172615.8324799994</v>
      </c>
      <c r="AH364">
        <v>9905040.9115200005</v>
      </c>
      <c r="AI364">
        <v>15711444.20448</v>
      </c>
      <c r="AK364">
        <v>0.23508853206888358</v>
      </c>
    </row>
    <row r="365" spans="1:37" hidden="1" x14ac:dyDescent="0.35">
      <c r="A365">
        <v>364</v>
      </c>
      <c r="B365" t="s">
        <v>34</v>
      </c>
      <c r="C365">
        <v>39685606</v>
      </c>
      <c r="D365">
        <v>510</v>
      </c>
      <c r="E365" t="s">
        <v>186</v>
      </c>
      <c r="F365" t="s">
        <v>547</v>
      </c>
      <c r="G365" t="s">
        <v>987</v>
      </c>
      <c r="H365">
        <v>25</v>
      </c>
      <c r="I365">
        <v>1</v>
      </c>
      <c r="J365">
        <v>15</v>
      </c>
      <c r="K365">
        <v>13032555</v>
      </c>
      <c r="L365">
        <v>3</v>
      </c>
      <c r="M365">
        <v>5</v>
      </c>
      <c r="N365">
        <v>1</v>
      </c>
      <c r="O365">
        <v>5</v>
      </c>
      <c r="P365">
        <v>232724.19642857142</v>
      </c>
      <c r="Q365">
        <v>221087.98660714284</v>
      </c>
      <c r="R365">
        <v>479023.97098214278</v>
      </c>
      <c r="S365">
        <v>14</v>
      </c>
      <c r="T365">
        <v>782</v>
      </c>
      <c r="U365">
        <v>204</v>
      </c>
      <c r="V365">
        <v>302</v>
      </c>
      <c r="W365">
        <v>500301</v>
      </c>
      <c r="X365">
        <v>9251257.1999999993</v>
      </c>
      <c r="Y365">
        <v>5</v>
      </c>
      <c r="Z365">
        <v>2004</v>
      </c>
      <c r="AA365" t="s">
        <v>1129</v>
      </c>
      <c r="AB365">
        <v>8</v>
      </c>
      <c r="AC365">
        <v>234585990</v>
      </c>
      <c r="AD365">
        <v>325813875</v>
      </c>
      <c r="AE365">
        <v>457442680.5</v>
      </c>
      <c r="AF365">
        <v>42355803.75</v>
      </c>
      <c r="AG365">
        <v>10165392.9</v>
      </c>
      <c r="AH365">
        <v>32190410.850000001</v>
      </c>
      <c r="AI365">
        <v>30072620.662499998</v>
      </c>
      <c r="AK365">
        <v>0.94514587786610427</v>
      </c>
    </row>
    <row r="366" spans="1:37" hidden="1" x14ac:dyDescent="0.35">
      <c r="A366">
        <v>365</v>
      </c>
      <c r="B366" t="s">
        <v>34</v>
      </c>
      <c r="C366">
        <v>47541604</v>
      </c>
      <c r="D366">
        <v>510</v>
      </c>
      <c r="E366" t="s">
        <v>251</v>
      </c>
      <c r="F366" t="s">
        <v>71</v>
      </c>
      <c r="G366" t="s">
        <v>988</v>
      </c>
      <c r="H366">
        <v>92</v>
      </c>
      <c r="I366">
        <v>1</v>
      </c>
      <c r="J366">
        <v>24</v>
      </c>
      <c r="K366">
        <v>10883832</v>
      </c>
      <c r="L366">
        <v>4</v>
      </c>
      <c r="M366">
        <v>4</v>
      </c>
      <c r="N366">
        <v>1</v>
      </c>
      <c r="O366">
        <v>2</v>
      </c>
      <c r="P366">
        <v>310966.62857142859</v>
      </c>
      <c r="Q366">
        <v>310966.62857142859</v>
      </c>
      <c r="R366">
        <v>725588.80000000016</v>
      </c>
      <c r="S366">
        <v>15</v>
      </c>
      <c r="T366">
        <v>783</v>
      </c>
      <c r="U366">
        <v>209</v>
      </c>
      <c r="V366">
        <v>300</v>
      </c>
      <c r="W366">
        <v>500306</v>
      </c>
      <c r="X366">
        <v>4357863</v>
      </c>
      <c r="Y366">
        <v>2</v>
      </c>
      <c r="Z366">
        <v>1995</v>
      </c>
      <c r="AA366" t="s">
        <v>1127</v>
      </c>
      <c r="AB366">
        <v>9</v>
      </c>
      <c r="AC366">
        <v>76186824</v>
      </c>
      <c r="AD366">
        <v>163257480</v>
      </c>
      <c r="AE366">
        <v>79996165.200000003</v>
      </c>
      <c r="AF366">
        <v>62582034</v>
      </c>
      <c r="AG366">
        <v>23155352.579999998</v>
      </c>
      <c r="AH366">
        <v>39426681.420000002</v>
      </c>
      <c r="AI366">
        <v>55072189.920000002</v>
      </c>
      <c r="AK366">
        <v>0.25995669980754033</v>
      </c>
    </row>
    <row r="367" spans="1:37" hidden="1" x14ac:dyDescent="0.35">
      <c r="A367">
        <v>366</v>
      </c>
      <c r="B367" t="s">
        <v>34</v>
      </c>
      <c r="C367">
        <v>88828544</v>
      </c>
      <c r="D367">
        <v>510</v>
      </c>
      <c r="E367" t="s">
        <v>258</v>
      </c>
      <c r="F367" t="s">
        <v>246</v>
      </c>
      <c r="G367" t="s">
        <v>989</v>
      </c>
      <c r="H367">
        <v>27</v>
      </c>
      <c r="I367">
        <v>0</v>
      </c>
      <c r="J367">
        <v>5</v>
      </c>
      <c r="K367">
        <v>29052420</v>
      </c>
      <c r="L367">
        <v>2</v>
      </c>
      <c r="M367">
        <v>7</v>
      </c>
      <c r="N367">
        <v>1</v>
      </c>
      <c r="O367">
        <v>2</v>
      </c>
      <c r="P367">
        <v>726310.5</v>
      </c>
      <c r="Q367">
        <v>348629.04</v>
      </c>
      <c r="R367">
        <v>929677.44</v>
      </c>
      <c r="S367">
        <v>11</v>
      </c>
      <c r="T367">
        <v>683</v>
      </c>
      <c r="U367">
        <v>213</v>
      </c>
      <c r="V367">
        <v>300</v>
      </c>
      <c r="W367">
        <v>500330</v>
      </c>
      <c r="X367">
        <v>10787943.368999999</v>
      </c>
      <c r="Y367">
        <v>5</v>
      </c>
      <c r="Z367">
        <v>2014</v>
      </c>
      <c r="AA367" t="s">
        <v>1127</v>
      </c>
      <c r="AB367">
        <v>3</v>
      </c>
      <c r="AC367">
        <v>377681460</v>
      </c>
      <c r="AD367">
        <v>493891140</v>
      </c>
      <c r="AE367">
        <v>623174409</v>
      </c>
      <c r="AF367">
        <v>149329438.79999998</v>
      </c>
      <c r="AG367">
        <v>46292126.027999997</v>
      </c>
      <c r="AH367">
        <v>103037312.77199998</v>
      </c>
      <c r="AI367">
        <v>143356261.24799997</v>
      </c>
      <c r="AK367">
        <v>0.14934080445947195</v>
      </c>
    </row>
    <row r="368" spans="1:37" hidden="1" x14ac:dyDescent="0.35">
      <c r="A368">
        <v>367</v>
      </c>
      <c r="B368" t="s">
        <v>34</v>
      </c>
      <c r="C368">
        <v>99223698</v>
      </c>
      <c r="D368">
        <v>510</v>
      </c>
      <c r="E368" t="s">
        <v>272</v>
      </c>
      <c r="F368" t="s">
        <v>548</v>
      </c>
      <c r="G368" t="s">
        <v>990</v>
      </c>
      <c r="H368">
        <v>35</v>
      </c>
      <c r="I368">
        <v>1</v>
      </c>
      <c r="J368">
        <v>7</v>
      </c>
      <c r="K368">
        <v>29156603.699999999</v>
      </c>
      <c r="L368">
        <v>5</v>
      </c>
      <c r="M368">
        <v>5</v>
      </c>
      <c r="N368">
        <v>0</v>
      </c>
      <c r="O368">
        <v>1</v>
      </c>
      <c r="P368">
        <v>711136.67560975603</v>
      </c>
      <c r="Q368">
        <v>448016.10563414631</v>
      </c>
      <c r="R368">
        <v>8512306.0070487801</v>
      </c>
      <c r="S368">
        <v>9</v>
      </c>
      <c r="T368">
        <v>677</v>
      </c>
      <c r="U368">
        <v>207</v>
      </c>
      <c r="V368">
        <v>302</v>
      </c>
      <c r="W368">
        <v>500393</v>
      </c>
      <c r="X368">
        <v>3101929.1549999998</v>
      </c>
      <c r="Y368">
        <v>8</v>
      </c>
      <c r="Z368">
        <v>2012</v>
      </c>
      <c r="AA368" t="s">
        <v>1128</v>
      </c>
      <c r="AB368">
        <v>4</v>
      </c>
      <c r="AC368">
        <v>233252829.59999999</v>
      </c>
      <c r="AD368">
        <v>583132074</v>
      </c>
      <c r="AE368">
        <v>303228678.48000002</v>
      </c>
      <c r="AF368">
        <v>106130037.46799999</v>
      </c>
      <c r="AG368">
        <v>3183901.1240399997</v>
      </c>
      <c r="AH368">
        <v>102946136.34396</v>
      </c>
      <c r="AI368">
        <v>94455733.346519992</v>
      </c>
      <c r="AK368">
        <v>0.9760633954779725</v>
      </c>
    </row>
    <row r="369" spans="1:37" x14ac:dyDescent="0.35">
      <c r="A369">
        <v>368</v>
      </c>
      <c r="B369" t="s">
        <v>34</v>
      </c>
      <c r="C369">
        <v>46649726</v>
      </c>
      <c r="D369">
        <v>510</v>
      </c>
      <c r="E369" t="s">
        <v>112</v>
      </c>
      <c r="F369" t="s">
        <v>549</v>
      </c>
      <c r="G369" t="s">
        <v>991</v>
      </c>
      <c r="H369">
        <v>37</v>
      </c>
      <c r="I369">
        <v>0</v>
      </c>
      <c r="J369">
        <v>3</v>
      </c>
      <c r="K369">
        <v>20679527.699999999</v>
      </c>
      <c r="L369">
        <v>5</v>
      </c>
      <c r="M369">
        <v>2</v>
      </c>
      <c r="N369">
        <v>1</v>
      </c>
      <c r="O369">
        <v>4</v>
      </c>
      <c r="P369">
        <v>469989.26590909087</v>
      </c>
      <c r="Q369">
        <v>427690.23197727272</v>
      </c>
      <c r="R369">
        <v>6130226.6583409095</v>
      </c>
      <c r="S369">
        <v>12</v>
      </c>
      <c r="T369">
        <v>387</v>
      </c>
      <c r="U369">
        <v>208</v>
      </c>
      <c r="V369">
        <v>300</v>
      </c>
      <c r="W369">
        <v>500315</v>
      </c>
      <c r="X369">
        <v>24527167.392000001</v>
      </c>
      <c r="Y369">
        <v>3</v>
      </c>
      <c r="Z369">
        <v>2016</v>
      </c>
      <c r="AA369" t="s">
        <v>1131</v>
      </c>
      <c r="AB369">
        <v>5</v>
      </c>
      <c r="AC369">
        <v>372231498.59999996</v>
      </c>
      <c r="AD369">
        <v>372231498.59999996</v>
      </c>
      <c r="AE369">
        <v>670016697.4799999</v>
      </c>
      <c r="AF369">
        <v>29364929.333999999</v>
      </c>
      <c r="AG369">
        <v>9690426.6802200004</v>
      </c>
      <c r="AH369">
        <v>19674502.653779998</v>
      </c>
      <c r="AI369">
        <v>16150711.1337</v>
      </c>
      <c r="AK369">
        <v>0.52896445630205668</v>
      </c>
    </row>
    <row r="370" spans="1:37" x14ac:dyDescent="0.35">
      <c r="A370">
        <v>369</v>
      </c>
      <c r="B370" t="s">
        <v>34</v>
      </c>
      <c r="C370">
        <v>99860309</v>
      </c>
      <c r="D370">
        <v>510</v>
      </c>
      <c r="E370" t="s">
        <v>208</v>
      </c>
      <c r="F370" t="s">
        <v>253</v>
      </c>
      <c r="G370" t="s">
        <v>992</v>
      </c>
      <c r="H370">
        <v>50</v>
      </c>
      <c r="I370">
        <v>1</v>
      </c>
      <c r="J370">
        <v>7</v>
      </c>
      <c r="K370">
        <v>33144820.800000001</v>
      </c>
      <c r="L370">
        <v>3</v>
      </c>
      <c r="M370">
        <v>8</v>
      </c>
      <c r="N370">
        <v>1</v>
      </c>
      <c r="O370">
        <v>6</v>
      </c>
      <c r="P370">
        <v>649898.44705882354</v>
      </c>
      <c r="Q370">
        <v>467926.88188235299</v>
      </c>
      <c r="R370">
        <v>12166098.928941179</v>
      </c>
      <c r="S370">
        <v>0</v>
      </c>
      <c r="T370">
        <v>322</v>
      </c>
      <c r="U370">
        <v>208</v>
      </c>
      <c r="V370">
        <v>302</v>
      </c>
      <c r="W370">
        <v>500312</v>
      </c>
      <c r="X370">
        <v>35426559.572999999</v>
      </c>
      <c r="Y370">
        <v>4</v>
      </c>
      <c r="Z370">
        <v>2012</v>
      </c>
      <c r="AA370" t="s">
        <v>1127</v>
      </c>
      <c r="AB370">
        <v>2</v>
      </c>
      <c r="AC370">
        <v>729186057.60000002</v>
      </c>
      <c r="AD370">
        <v>828620520</v>
      </c>
      <c r="AE370">
        <v>1319826764.256</v>
      </c>
      <c r="AF370">
        <v>175336102.03200001</v>
      </c>
      <c r="AG370">
        <v>82407967.955039993</v>
      </c>
      <c r="AH370">
        <v>92928134.076960012</v>
      </c>
      <c r="AI370">
        <v>171829379.99136001</v>
      </c>
      <c r="AK370">
        <v>0.7044458726817987</v>
      </c>
    </row>
    <row r="371" spans="1:37" hidden="1" x14ac:dyDescent="0.35">
      <c r="A371">
        <v>370</v>
      </c>
      <c r="B371" t="s">
        <v>34</v>
      </c>
      <c r="C371">
        <v>87564520</v>
      </c>
      <c r="D371">
        <v>510</v>
      </c>
      <c r="E371" t="s">
        <v>210</v>
      </c>
      <c r="F371" t="s">
        <v>255</v>
      </c>
      <c r="G371" t="s">
        <v>993</v>
      </c>
      <c r="H371">
        <v>22</v>
      </c>
      <c r="I371">
        <v>1</v>
      </c>
      <c r="J371">
        <v>9</v>
      </c>
      <c r="K371">
        <v>62151858.899999999</v>
      </c>
      <c r="L371">
        <v>4</v>
      </c>
      <c r="M371">
        <v>11</v>
      </c>
      <c r="N371">
        <v>1</v>
      </c>
      <c r="O371">
        <v>2</v>
      </c>
      <c r="P371">
        <v>1775767.3971428571</v>
      </c>
      <c r="Q371">
        <v>1669221.3533142856</v>
      </c>
      <c r="R371">
        <v>48407419.246114284</v>
      </c>
      <c r="S371">
        <v>3</v>
      </c>
      <c r="T371">
        <v>440</v>
      </c>
      <c r="U371">
        <v>210</v>
      </c>
      <c r="V371">
        <v>301</v>
      </c>
      <c r="W371">
        <v>500306</v>
      </c>
      <c r="X371">
        <v>0</v>
      </c>
      <c r="Y371">
        <v>7</v>
      </c>
      <c r="Z371">
        <v>2010</v>
      </c>
      <c r="AA371" t="s">
        <v>1127</v>
      </c>
      <c r="AB371">
        <v>1</v>
      </c>
      <c r="AC371">
        <v>1118733460.2</v>
      </c>
      <c r="AD371">
        <v>683670447.89999998</v>
      </c>
      <c r="AE371">
        <v>2069656901.3699999</v>
      </c>
      <c r="AF371">
        <v>3729111.534</v>
      </c>
      <c r="AG371">
        <v>1118733.4601999999</v>
      </c>
      <c r="AH371">
        <v>2610378.0738000004</v>
      </c>
      <c r="AI371">
        <v>410202.26874000003</v>
      </c>
      <c r="AK371">
        <v>0.3178984919350345</v>
      </c>
    </row>
    <row r="372" spans="1:37" hidden="1" x14ac:dyDescent="0.35">
      <c r="A372">
        <v>371</v>
      </c>
      <c r="B372" t="s">
        <v>34</v>
      </c>
      <c r="C372">
        <v>35615390</v>
      </c>
      <c r="D372">
        <v>510</v>
      </c>
      <c r="E372" t="s">
        <v>193</v>
      </c>
      <c r="F372" t="s">
        <v>260</v>
      </c>
      <c r="G372" t="s">
        <v>994</v>
      </c>
      <c r="H372">
        <v>72</v>
      </c>
      <c r="I372">
        <v>0</v>
      </c>
      <c r="J372">
        <v>0</v>
      </c>
      <c r="K372">
        <v>0</v>
      </c>
      <c r="L372">
        <v>3</v>
      </c>
      <c r="M372">
        <v>12</v>
      </c>
      <c r="N372">
        <v>1</v>
      </c>
      <c r="O372">
        <v>8</v>
      </c>
      <c r="P372">
        <v>0</v>
      </c>
      <c r="Q372">
        <v>0</v>
      </c>
      <c r="R372">
        <v>0</v>
      </c>
      <c r="S372">
        <v>12</v>
      </c>
      <c r="T372">
        <v>439</v>
      </c>
      <c r="U372">
        <v>205</v>
      </c>
      <c r="V372">
        <v>303</v>
      </c>
      <c r="W372">
        <v>500305</v>
      </c>
      <c r="X372">
        <v>49514503.487999998</v>
      </c>
      <c r="Y372">
        <v>1</v>
      </c>
      <c r="Z372">
        <v>2019</v>
      </c>
      <c r="AA372" t="s">
        <v>1127</v>
      </c>
      <c r="AB372">
        <v>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K372">
        <v>0.95048778158960501</v>
      </c>
    </row>
    <row r="373" spans="1:37" hidden="1" x14ac:dyDescent="0.35">
      <c r="A373">
        <v>372</v>
      </c>
      <c r="B373" t="s">
        <v>34</v>
      </c>
      <c r="C373">
        <v>39678450</v>
      </c>
      <c r="D373">
        <v>510</v>
      </c>
      <c r="E373" t="s">
        <v>45</v>
      </c>
      <c r="F373" t="s">
        <v>550</v>
      </c>
      <c r="G373" t="s">
        <v>995</v>
      </c>
      <c r="H373">
        <v>68</v>
      </c>
      <c r="I373">
        <v>0</v>
      </c>
      <c r="J373">
        <v>24</v>
      </c>
      <c r="K373">
        <v>133822982.40000001</v>
      </c>
      <c r="L373">
        <v>2</v>
      </c>
      <c r="M373">
        <v>12</v>
      </c>
      <c r="N373">
        <v>0</v>
      </c>
      <c r="O373">
        <v>3</v>
      </c>
      <c r="P373">
        <v>2268186.1423728815</v>
      </c>
      <c r="Q373">
        <v>1134093.0711864408</v>
      </c>
      <c r="R373">
        <v>5103418.8203389831</v>
      </c>
      <c r="S373">
        <v>13</v>
      </c>
      <c r="T373">
        <v>658</v>
      </c>
      <c r="U373">
        <v>209</v>
      </c>
      <c r="V373">
        <v>300</v>
      </c>
      <c r="W373">
        <v>500370</v>
      </c>
      <c r="X373">
        <v>76172820.974999994</v>
      </c>
      <c r="Y373">
        <v>6</v>
      </c>
      <c r="Z373">
        <v>1995</v>
      </c>
      <c r="AA373" t="s">
        <v>1127</v>
      </c>
      <c r="AB373">
        <v>4</v>
      </c>
      <c r="AC373">
        <v>1338229824</v>
      </c>
      <c r="AD373">
        <v>936760876.80000007</v>
      </c>
      <c r="AE373">
        <v>1364994420.48</v>
      </c>
      <c r="AF373">
        <v>508527333.12</v>
      </c>
      <c r="AG373">
        <v>10170546.6624</v>
      </c>
      <c r="AH373">
        <v>498356786.4576</v>
      </c>
      <c r="AI373">
        <v>411907139.82720006</v>
      </c>
      <c r="AK373">
        <v>0.56206387855258033</v>
      </c>
    </row>
    <row r="374" spans="1:37" hidden="1" x14ac:dyDescent="0.35">
      <c r="A374">
        <v>373</v>
      </c>
      <c r="B374" t="s">
        <v>34</v>
      </c>
      <c r="C374">
        <v>38463962</v>
      </c>
      <c r="D374">
        <v>510</v>
      </c>
      <c r="E374" t="s">
        <v>242</v>
      </c>
      <c r="F374" t="s">
        <v>278</v>
      </c>
      <c r="G374" t="s">
        <v>996</v>
      </c>
      <c r="H374">
        <v>58</v>
      </c>
      <c r="I374">
        <v>0</v>
      </c>
      <c r="J374">
        <v>25</v>
      </c>
      <c r="K374">
        <v>149358472.5</v>
      </c>
      <c r="L374">
        <v>2</v>
      </c>
      <c r="M374">
        <v>1</v>
      </c>
      <c r="N374">
        <v>1</v>
      </c>
      <c r="O374">
        <v>7</v>
      </c>
      <c r="P374">
        <v>4267384.9285714282</v>
      </c>
      <c r="Q374">
        <v>4096689.5314285709</v>
      </c>
      <c r="R374">
        <v>10924505.417142857</v>
      </c>
      <c r="S374">
        <v>1</v>
      </c>
      <c r="T374">
        <v>699</v>
      </c>
      <c r="U374">
        <v>201</v>
      </c>
      <c r="V374">
        <v>301</v>
      </c>
      <c r="W374">
        <v>500361</v>
      </c>
      <c r="X374">
        <v>22399004.16</v>
      </c>
      <c r="Y374">
        <v>8</v>
      </c>
      <c r="Z374">
        <v>1994</v>
      </c>
      <c r="AA374" t="s">
        <v>1130</v>
      </c>
      <c r="AB374">
        <v>7</v>
      </c>
      <c r="AC374">
        <v>2389735560</v>
      </c>
      <c r="AD374">
        <v>2389735560</v>
      </c>
      <c r="AE374">
        <v>2652606471.5999999</v>
      </c>
      <c r="AF374">
        <v>582498042.75</v>
      </c>
      <c r="AG374">
        <v>116499608.55000001</v>
      </c>
      <c r="AH374">
        <v>465998434.19999999</v>
      </c>
      <c r="AI374">
        <v>232999217.10000002</v>
      </c>
      <c r="AK374">
        <v>0.38007475420374115</v>
      </c>
    </row>
    <row r="375" spans="1:37" hidden="1" x14ac:dyDescent="0.35">
      <c r="A375">
        <v>374</v>
      </c>
      <c r="B375" t="s">
        <v>34</v>
      </c>
      <c r="C375">
        <v>89825125</v>
      </c>
      <c r="D375">
        <v>510</v>
      </c>
      <c r="E375" t="s">
        <v>97</v>
      </c>
      <c r="F375" t="s">
        <v>551</v>
      </c>
      <c r="G375" t="s">
        <v>997</v>
      </c>
      <c r="H375">
        <v>63</v>
      </c>
      <c r="I375">
        <v>1</v>
      </c>
      <c r="J375">
        <v>16</v>
      </c>
      <c r="K375">
        <v>57433344</v>
      </c>
      <c r="L375">
        <v>7</v>
      </c>
      <c r="M375">
        <v>6</v>
      </c>
      <c r="N375">
        <v>0</v>
      </c>
      <c r="O375">
        <v>2</v>
      </c>
      <c r="P375">
        <v>1511403.7894736843</v>
      </c>
      <c r="Q375">
        <v>1224237.0694736843</v>
      </c>
      <c r="R375">
        <v>15711042.391578948</v>
      </c>
      <c r="S375">
        <v>7</v>
      </c>
      <c r="T375">
        <v>796</v>
      </c>
      <c r="U375">
        <v>212</v>
      </c>
      <c r="V375">
        <v>301</v>
      </c>
      <c r="W375">
        <v>500370</v>
      </c>
      <c r="X375">
        <v>41900463.296999998</v>
      </c>
      <c r="Y375">
        <v>3</v>
      </c>
      <c r="Z375">
        <v>2003</v>
      </c>
      <c r="AA375" t="s">
        <v>1130</v>
      </c>
      <c r="AB375">
        <v>3</v>
      </c>
      <c r="AC375">
        <v>689200128</v>
      </c>
      <c r="AD375">
        <v>402033408</v>
      </c>
      <c r="AE375">
        <v>847716157.44000006</v>
      </c>
      <c r="AF375">
        <v>261896048.63999999</v>
      </c>
      <c r="AG375">
        <v>18332723.404800002</v>
      </c>
      <c r="AH375">
        <v>243563325.23519999</v>
      </c>
      <c r="AI375">
        <v>136185945.29280001</v>
      </c>
      <c r="AK375">
        <v>0.75968803668868301</v>
      </c>
    </row>
    <row r="376" spans="1:37" x14ac:dyDescent="0.35">
      <c r="A376">
        <v>375</v>
      </c>
      <c r="B376" t="s">
        <v>34</v>
      </c>
      <c r="C376">
        <v>44380500</v>
      </c>
      <c r="D376">
        <v>510</v>
      </c>
      <c r="E376" t="s">
        <v>378</v>
      </c>
      <c r="F376" t="s">
        <v>552</v>
      </c>
      <c r="G376" t="s">
        <v>998</v>
      </c>
      <c r="H376">
        <v>60</v>
      </c>
      <c r="I376">
        <v>1</v>
      </c>
      <c r="J376">
        <v>27</v>
      </c>
      <c r="K376">
        <v>50482485.899999999</v>
      </c>
      <c r="L376">
        <v>5</v>
      </c>
      <c r="M376">
        <v>4</v>
      </c>
      <c r="N376">
        <v>0</v>
      </c>
      <c r="O376">
        <v>3</v>
      </c>
      <c r="P376">
        <v>855635.35423728812</v>
      </c>
      <c r="Q376">
        <v>607501.10150847456</v>
      </c>
      <c r="R376">
        <v>18630033.779593218</v>
      </c>
      <c r="S376">
        <v>15</v>
      </c>
      <c r="T376">
        <v>609</v>
      </c>
      <c r="U376">
        <v>208</v>
      </c>
      <c r="V376">
        <v>300</v>
      </c>
      <c r="W376">
        <v>500380</v>
      </c>
      <c r="X376">
        <v>58791626.75</v>
      </c>
      <c r="Y376">
        <v>3</v>
      </c>
      <c r="Z376">
        <v>1992</v>
      </c>
      <c r="AA376" t="s">
        <v>1127</v>
      </c>
      <c r="AB376">
        <v>2</v>
      </c>
      <c r="AC376">
        <v>605789830.79999995</v>
      </c>
      <c r="AD376">
        <v>807719774.39999998</v>
      </c>
      <c r="AE376">
        <v>690600407.11199999</v>
      </c>
      <c r="AF376">
        <v>64112757.093000002</v>
      </c>
      <c r="AG376">
        <v>9616913.5639500003</v>
      </c>
      <c r="AH376">
        <v>54495843.52905</v>
      </c>
      <c r="AI376">
        <v>14745934.131390002</v>
      </c>
      <c r="AK376">
        <v>0.62637913688228564</v>
      </c>
    </row>
    <row r="377" spans="1:37" hidden="1" x14ac:dyDescent="0.35">
      <c r="A377">
        <v>376</v>
      </c>
      <c r="B377" t="s">
        <v>34</v>
      </c>
      <c r="C377">
        <v>98734855</v>
      </c>
      <c r="D377">
        <v>510</v>
      </c>
      <c r="E377" t="s">
        <v>172</v>
      </c>
      <c r="F377" t="s">
        <v>553</v>
      </c>
      <c r="G377" t="s">
        <v>999</v>
      </c>
      <c r="H377">
        <v>84</v>
      </c>
      <c r="I377">
        <v>1</v>
      </c>
      <c r="J377">
        <v>25</v>
      </c>
      <c r="K377">
        <v>80536475</v>
      </c>
      <c r="L377">
        <v>5</v>
      </c>
      <c r="M377">
        <v>9</v>
      </c>
      <c r="N377">
        <v>1</v>
      </c>
      <c r="O377">
        <v>2</v>
      </c>
      <c r="P377">
        <v>2119380.9210526315</v>
      </c>
      <c r="Q377">
        <v>1907442.8289473683</v>
      </c>
      <c r="R377">
        <v>21935592.532894734</v>
      </c>
      <c r="S377">
        <v>3</v>
      </c>
      <c r="T377">
        <v>642</v>
      </c>
      <c r="U377">
        <v>215</v>
      </c>
      <c r="V377">
        <v>301</v>
      </c>
      <c r="W377">
        <v>500349</v>
      </c>
      <c r="X377">
        <v>54519974.339999996</v>
      </c>
      <c r="Y377">
        <v>4</v>
      </c>
      <c r="Z377">
        <v>1994</v>
      </c>
      <c r="AA377" t="s">
        <v>1127</v>
      </c>
      <c r="AB377">
        <v>3</v>
      </c>
      <c r="AC377">
        <v>805364750</v>
      </c>
      <c r="AD377">
        <v>724828275</v>
      </c>
      <c r="AE377">
        <v>974491347.5</v>
      </c>
      <c r="AF377">
        <v>8053647.5</v>
      </c>
      <c r="AG377">
        <v>724828.27500000002</v>
      </c>
      <c r="AH377">
        <v>7328819.2249999996</v>
      </c>
      <c r="AI377">
        <v>7570428.6499999994</v>
      </c>
      <c r="AK377">
        <v>0.23772192623478861</v>
      </c>
    </row>
    <row r="378" spans="1:37" hidden="1" x14ac:dyDescent="0.35">
      <c r="A378">
        <v>377</v>
      </c>
      <c r="B378" t="s">
        <v>34</v>
      </c>
      <c r="C378">
        <v>38722198</v>
      </c>
      <c r="D378">
        <v>510</v>
      </c>
      <c r="E378" t="s">
        <v>73</v>
      </c>
      <c r="F378" t="s">
        <v>554</v>
      </c>
      <c r="G378" t="s">
        <v>1000</v>
      </c>
      <c r="H378">
        <v>29</v>
      </c>
      <c r="I378">
        <v>0</v>
      </c>
      <c r="J378">
        <v>13</v>
      </c>
      <c r="K378">
        <v>73675641</v>
      </c>
      <c r="L378">
        <v>1</v>
      </c>
      <c r="M378">
        <v>5</v>
      </c>
      <c r="N378">
        <v>1</v>
      </c>
      <c r="O378">
        <v>1</v>
      </c>
      <c r="P378">
        <v>1796966.8536585367</v>
      </c>
      <c r="Q378">
        <v>575029.39317073172</v>
      </c>
      <c r="R378">
        <v>16963367.098536585</v>
      </c>
      <c r="S378">
        <v>13</v>
      </c>
      <c r="T378">
        <v>538</v>
      </c>
      <c r="U378">
        <v>214</v>
      </c>
      <c r="V378">
        <v>303</v>
      </c>
      <c r="W378">
        <v>500360</v>
      </c>
      <c r="X378">
        <v>47522586.93</v>
      </c>
      <c r="Y378">
        <v>7</v>
      </c>
      <c r="Z378">
        <v>2006</v>
      </c>
      <c r="AA378" t="s">
        <v>1130</v>
      </c>
      <c r="AB378">
        <v>2</v>
      </c>
      <c r="AC378">
        <v>736756410</v>
      </c>
      <c r="AD378">
        <v>1178810256</v>
      </c>
      <c r="AE378">
        <v>1274588589.3</v>
      </c>
      <c r="AF378">
        <v>69255102.539999992</v>
      </c>
      <c r="AG378">
        <v>29087143.066799995</v>
      </c>
      <c r="AH378">
        <v>40167959.473199993</v>
      </c>
      <c r="AI378">
        <v>63022143.311399996</v>
      </c>
      <c r="AK378">
        <v>0.98444754388599065</v>
      </c>
    </row>
    <row r="379" spans="1:37" hidden="1" x14ac:dyDescent="0.35">
      <c r="A379">
        <v>378</v>
      </c>
      <c r="B379" t="s">
        <v>34</v>
      </c>
      <c r="C379">
        <v>38117614</v>
      </c>
      <c r="D379">
        <v>510</v>
      </c>
      <c r="E379" t="s">
        <v>254</v>
      </c>
      <c r="F379" t="s">
        <v>555</v>
      </c>
      <c r="G379" t="s">
        <v>1001</v>
      </c>
      <c r="H379">
        <v>57</v>
      </c>
      <c r="I379">
        <v>1</v>
      </c>
      <c r="J379">
        <v>13</v>
      </c>
      <c r="K379">
        <v>67889409.900000006</v>
      </c>
      <c r="L379">
        <v>5</v>
      </c>
      <c r="M379">
        <v>5</v>
      </c>
      <c r="N379">
        <v>0</v>
      </c>
      <c r="O379">
        <v>3</v>
      </c>
      <c r="P379">
        <v>2262980.33</v>
      </c>
      <c r="Q379">
        <v>1063600.7551</v>
      </c>
      <c r="R379">
        <v>16840345.289083332</v>
      </c>
      <c r="S379">
        <v>7</v>
      </c>
      <c r="T379">
        <v>527</v>
      </c>
      <c r="U379">
        <v>200</v>
      </c>
      <c r="V379">
        <v>301</v>
      </c>
      <c r="W379">
        <v>500302</v>
      </c>
      <c r="X379">
        <v>1530552.51</v>
      </c>
      <c r="Y379">
        <v>7</v>
      </c>
      <c r="Z379">
        <v>2006</v>
      </c>
      <c r="AA379" t="s">
        <v>1128</v>
      </c>
      <c r="AB379">
        <v>8</v>
      </c>
      <c r="AC379">
        <v>814672918.80000007</v>
      </c>
      <c r="AD379">
        <v>882562328.70000005</v>
      </c>
      <c r="AE379">
        <v>1409384149.5240002</v>
      </c>
      <c r="AF379">
        <v>20366822.970000003</v>
      </c>
      <c r="AG379">
        <v>9368738.5662000012</v>
      </c>
      <c r="AH379">
        <v>10998084.403800001</v>
      </c>
      <c r="AI379">
        <v>11609089.092900001</v>
      </c>
      <c r="AK379">
        <v>0.56172109351620736</v>
      </c>
    </row>
    <row r="380" spans="1:37" hidden="1" x14ac:dyDescent="0.35">
      <c r="A380">
        <v>379</v>
      </c>
      <c r="B380" t="s">
        <v>34</v>
      </c>
      <c r="C380">
        <v>98989799</v>
      </c>
      <c r="D380">
        <v>510</v>
      </c>
      <c r="E380" t="s">
        <v>99</v>
      </c>
      <c r="F380" t="s">
        <v>556</v>
      </c>
      <c r="G380" t="s">
        <v>1002</v>
      </c>
      <c r="H380">
        <v>40</v>
      </c>
      <c r="I380">
        <v>0</v>
      </c>
      <c r="J380">
        <v>9</v>
      </c>
      <c r="K380">
        <v>1700613.9</v>
      </c>
      <c r="L380">
        <v>3</v>
      </c>
      <c r="M380">
        <v>10</v>
      </c>
      <c r="N380">
        <v>0</v>
      </c>
      <c r="O380">
        <v>2</v>
      </c>
      <c r="P380">
        <v>34706.406122448978</v>
      </c>
      <c r="Q380">
        <v>30541.637387755098</v>
      </c>
      <c r="R380">
        <v>554839.74587755091</v>
      </c>
      <c r="S380">
        <v>1</v>
      </c>
      <c r="T380">
        <v>786</v>
      </c>
      <c r="U380">
        <v>201</v>
      </c>
      <c r="V380">
        <v>302</v>
      </c>
      <c r="W380">
        <v>500343</v>
      </c>
      <c r="X380">
        <v>31712418.539999999</v>
      </c>
      <c r="Y380">
        <v>5</v>
      </c>
      <c r="Z380">
        <v>2010</v>
      </c>
      <c r="AA380" t="s">
        <v>1129</v>
      </c>
      <c r="AB380">
        <v>3</v>
      </c>
      <c r="AC380">
        <v>34012278</v>
      </c>
      <c r="AD380">
        <v>32311664.099999998</v>
      </c>
      <c r="AE380">
        <v>45576452.519999996</v>
      </c>
      <c r="AF380">
        <v>2618945.406</v>
      </c>
      <c r="AG380">
        <v>890441.43804000004</v>
      </c>
      <c r="AH380">
        <v>1728503.96796</v>
      </c>
      <c r="AI380">
        <v>2016587.9626200001</v>
      </c>
      <c r="AK380">
        <v>0.18558263665634089</v>
      </c>
    </row>
    <row r="381" spans="1:37" hidden="1" x14ac:dyDescent="0.35">
      <c r="A381">
        <v>380</v>
      </c>
      <c r="B381" t="s">
        <v>34</v>
      </c>
      <c r="C381">
        <v>27800617</v>
      </c>
      <c r="D381">
        <v>510</v>
      </c>
      <c r="E381" t="s">
        <v>119</v>
      </c>
      <c r="F381" t="s">
        <v>557</v>
      </c>
      <c r="G381" t="s">
        <v>1003</v>
      </c>
      <c r="H381">
        <v>18</v>
      </c>
      <c r="I381">
        <v>0</v>
      </c>
      <c r="J381">
        <v>22</v>
      </c>
      <c r="K381">
        <v>55635822</v>
      </c>
      <c r="L381">
        <v>2</v>
      </c>
      <c r="M381">
        <v>9</v>
      </c>
      <c r="N381">
        <v>0</v>
      </c>
      <c r="O381">
        <v>2</v>
      </c>
      <c r="P381">
        <v>1069919.6538461538</v>
      </c>
      <c r="Q381">
        <v>320975.89615384612</v>
      </c>
      <c r="R381">
        <v>5670574.1653846148</v>
      </c>
      <c r="S381">
        <v>8</v>
      </c>
      <c r="T381">
        <v>613</v>
      </c>
      <c r="U381">
        <v>215</v>
      </c>
      <c r="V381">
        <v>300</v>
      </c>
      <c r="W381">
        <v>500305</v>
      </c>
      <c r="X381">
        <v>15391249.720000001</v>
      </c>
      <c r="Y381">
        <v>5</v>
      </c>
      <c r="Z381">
        <v>1997</v>
      </c>
      <c r="AA381" t="s">
        <v>1130</v>
      </c>
      <c r="AB381">
        <v>7</v>
      </c>
      <c r="AC381">
        <v>1335259728</v>
      </c>
      <c r="AD381">
        <v>1001444796</v>
      </c>
      <c r="AE381">
        <v>2016242189.28</v>
      </c>
      <c r="AF381">
        <v>304884304.56</v>
      </c>
      <c r="AG381">
        <v>45732645.684</v>
      </c>
      <c r="AH381">
        <v>259151658.87599999</v>
      </c>
      <c r="AI381">
        <v>94514134.413599998</v>
      </c>
      <c r="AK381">
        <v>0.51741287187432794</v>
      </c>
    </row>
    <row r="382" spans="1:37" hidden="1" x14ac:dyDescent="0.35">
      <c r="A382">
        <v>381</v>
      </c>
      <c r="B382" t="s">
        <v>34</v>
      </c>
      <c r="C382">
        <v>57632307</v>
      </c>
      <c r="D382">
        <v>510</v>
      </c>
      <c r="E382" t="s">
        <v>424</v>
      </c>
      <c r="F382" t="s">
        <v>558</v>
      </c>
      <c r="G382" t="s">
        <v>1004</v>
      </c>
      <c r="H382">
        <v>63</v>
      </c>
      <c r="I382">
        <v>0</v>
      </c>
      <c r="J382">
        <v>10</v>
      </c>
      <c r="K382">
        <v>35793604</v>
      </c>
      <c r="L382">
        <v>2</v>
      </c>
      <c r="M382">
        <v>5</v>
      </c>
      <c r="N382">
        <v>1</v>
      </c>
      <c r="O382">
        <v>2</v>
      </c>
      <c r="P382">
        <v>1154632.3870967743</v>
      </c>
      <c r="Q382">
        <v>773603.6993548387</v>
      </c>
      <c r="R382">
        <v>19855828.283440858</v>
      </c>
      <c r="S382">
        <v>4</v>
      </c>
      <c r="T382">
        <v>356</v>
      </c>
      <c r="U382">
        <v>207</v>
      </c>
      <c r="V382">
        <v>300</v>
      </c>
      <c r="W382">
        <v>500320</v>
      </c>
      <c r="X382">
        <v>6869602.4000000004</v>
      </c>
      <c r="Y382">
        <v>3</v>
      </c>
      <c r="Z382">
        <v>2009</v>
      </c>
      <c r="AA382" t="s">
        <v>1131</v>
      </c>
      <c r="AB382">
        <v>9</v>
      </c>
      <c r="AC382">
        <v>894840100</v>
      </c>
      <c r="AD382">
        <v>286348832</v>
      </c>
      <c r="AE382">
        <v>1637557383</v>
      </c>
      <c r="AF382">
        <v>158565665.72</v>
      </c>
      <c r="AG382">
        <v>7928283.2860000003</v>
      </c>
      <c r="AH382">
        <v>150637382.43399999</v>
      </c>
      <c r="AI382">
        <v>20613536.5436</v>
      </c>
      <c r="AK382">
        <v>0.66904273792151359</v>
      </c>
    </row>
    <row r="383" spans="1:37" hidden="1" x14ac:dyDescent="0.35">
      <c r="A383">
        <v>382</v>
      </c>
      <c r="B383" t="s">
        <v>34</v>
      </c>
      <c r="C383">
        <v>97585420</v>
      </c>
      <c r="D383">
        <v>510</v>
      </c>
      <c r="E383" t="s">
        <v>163</v>
      </c>
      <c r="F383" t="s">
        <v>559</v>
      </c>
      <c r="G383" t="s">
        <v>1005</v>
      </c>
      <c r="H383">
        <v>43</v>
      </c>
      <c r="I383">
        <v>1</v>
      </c>
      <c r="J383">
        <v>8</v>
      </c>
      <c r="K383">
        <v>34348012</v>
      </c>
      <c r="L383">
        <v>2</v>
      </c>
      <c r="M383">
        <v>5</v>
      </c>
      <c r="N383">
        <v>0</v>
      </c>
      <c r="O383">
        <v>1</v>
      </c>
      <c r="P383">
        <v>1073375.375</v>
      </c>
      <c r="Q383">
        <v>601090.21</v>
      </c>
      <c r="R383">
        <v>13624711.426666666</v>
      </c>
      <c r="S383">
        <v>14</v>
      </c>
      <c r="T383">
        <v>387</v>
      </c>
      <c r="U383">
        <v>202</v>
      </c>
      <c r="V383">
        <v>303</v>
      </c>
      <c r="W383">
        <v>500334</v>
      </c>
      <c r="X383">
        <v>32585408.955000002</v>
      </c>
      <c r="Y383">
        <v>3</v>
      </c>
      <c r="Z383">
        <v>2011</v>
      </c>
      <c r="AA383" t="s">
        <v>1129</v>
      </c>
      <c r="AB383">
        <v>8</v>
      </c>
      <c r="AC383">
        <v>652612228</v>
      </c>
      <c r="AD383">
        <v>274784096</v>
      </c>
      <c r="AE383">
        <v>1246489355.48</v>
      </c>
      <c r="AF383">
        <v>62169901.719999999</v>
      </c>
      <c r="AG383">
        <v>23002863.636399999</v>
      </c>
      <c r="AH383">
        <v>39167038.0836</v>
      </c>
      <c r="AI383">
        <v>22381164.619199999</v>
      </c>
      <c r="AK383">
        <v>0.89348695320162674</v>
      </c>
    </row>
    <row r="384" spans="1:37" hidden="1" x14ac:dyDescent="0.35">
      <c r="A384">
        <v>383</v>
      </c>
      <c r="B384" t="s">
        <v>34</v>
      </c>
      <c r="C384">
        <v>88530907</v>
      </c>
      <c r="D384">
        <v>510</v>
      </c>
      <c r="E384" t="s">
        <v>167</v>
      </c>
      <c r="F384" t="s">
        <v>560</v>
      </c>
      <c r="G384" t="s">
        <v>1006</v>
      </c>
      <c r="H384">
        <v>44</v>
      </c>
      <c r="I384">
        <v>0</v>
      </c>
      <c r="J384">
        <v>15</v>
      </c>
      <c r="K384">
        <v>98743663.5</v>
      </c>
      <c r="L384">
        <v>2</v>
      </c>
      <c r="M384">
        <v>9</v>
      </c>
      <c r="N384">
        <v>1</v>
      </c>
      <c r="O384">
        <v>1</v>
      </c>
      <c r="P384">
        <v>2296364.2674418604</v>
      </c>
      <c r="Q384">
        <v>1745236.8432558139</v>
      </c>
      <c r="R384">
        <v>47703140.382325582</v>
      </c>
      <c r="S384">
        <v>10</v>
      </c>
      <c r="T384">
        <v>524</v>
      </c>
      <c r="U384">
        <v>214</v>
      </c>
      <c r="V384">
        <v>302</v>
      </c>
      <c r="W384">
        <v>500328</v>
      </c>
      <c r="X384">
        <v>6466296.8399999999</v>
      </c>
      <c r="Y384">
        <v>8</v>
      </c>
      <c r="Z384">
        <v>2004</v>
      </c>
      <c r="AA384" t="s">
        <v>1127</v>
      </c>
      <c r="AB384">
        <v>8</v>
      </c>
      <c r="AC384">
        <v>2468591587.5</v>
      </c>
      <c r="AD384">
        <v>1184923962</v>
      </c>
      <c r="AE384">
        <v>4147233867</v>
      </c>
      <c r="AF384">
        <v>519391670.00999999</v>
      </c>
      <c r="AG384">
        <v>88296583.901700005</v>
      </c>
      <c r="AH384">
        <v>431095086.10829997</v>
      </c>
      <c r="AI384">
        <v>301247168.60579997</v>
      </c>
      <c r="AK384">
        <v>0.43924083166182015</v>
      </c>
    </row>
    <row r="385" spans="1:37" hidden="1" x14ac:dyDescent="0.35">
      <c r="A385">
        <v>384</v>
      </c>
      <c r="B385" t="s">
        <v>34</v>
      </c>
      <c r="C385">
        <v>38115378</v>
      </c>
      <c r="D385">
        <v>510</v>
      </c>
      <c r="E385" t="s">
        <v>198</v>
      </c>
      <c r="F385" t="s">
        <v>343</v>
      </c>
      <c r="G385" t="s">
        <v>1007</v>
      </c>
      <c r="H385">
        <v>52</v>
      </c>
      <c r="I385">
        <v>0</v>
      </c>
      <c r="J385">
        <v>10</v>
      </c>
      <c r="K385">
        <v>53885807</v>
      </c>
      <c r="L385">
        <v>2</v>
      </c>
      <c r="M385">
        <v>6</v>
      </c>
      <c r="N385">
        <v>0</v>
      </c>
      <c r="O385">
        <v>3</v>
      </c>
      <c r="P385">
        <v>1539594.4857142856</v>
      </c>
      <c r="Q385">
        <v>538858.06999999995</v>
      </c>
      <c r="R385">
        <v>14100119.498333333</v>
      </c>
      <c r="S385">
        <v>6</v>
      </c>
      <c r="T385">
        <v>325</v>
      </c>
      <c r="U385">
        <v>204</v>
      </c>
      <c r="V385">
        <v>303</v>
      </c>
      <c r="W385">
        <v>500332</v>
      </c>
      <c r="X385">
        <v>5057092.2480000006</v>
      </c>
      <c r="Y385">
        <v>2</v>
      </c>
      <c r="Z385">
        <v>2009</v>
      </c>
      <c r="AA385" t="s">
        <v>1127</v>
      </c>
      <c r="AB385">
        <v>8</v>
      </c>
      <c r="AC385">
        <v>1185487754</v>
      </c>
      <c r="AD385">
        <v>1293259368</v>
      </c>
      <c r="AE385">
        <v>2370975508</v>
      </c>
      <c r="AF385">
        <v>293677648.15000004</v>
      </c>
      <c r="AG385">
        <v>73419412.037500009</v>
      </c>
      <c r="AH385">
        <v>220258236.11250001</v>
      </c>
      <c r="AI385">
        <v>140965271.11200002</v>
      </c>
      <c r="AK385">
        <v>0.27064709889093086</v>
      </c>
    </row>
    <row r="386" spans="1:37" hidden="1" x14ac:dyDescent="0.35">
      <c r="A386">
        <v>385</v>
      </c>
      <c r="B386" t="s">
        <v>34</v>
      </c>
      <c r="C386">
        <v>38707438</v>
      </c>
      <c r="D386">
        <v>510</v>
      </c>
      <c r="E386" t="s">
        <v>75</v>
      </c>
      <c r="F386" t="s">
        <v>561</v>
      </c>
      <c r="G386" t="s">
        <v>1008</v>
      </c>
      <c r="H386">
        <v>62</v>
      </c>
      <c r="I386">
        <v>1</v>
      </c>
      <c r="J386">
        <v>23</v>
      </c>
      <c r="K386">
        <v>38900709.600000001</v>
      </c>
      <c r="L386" t="e">
        <v>#N/A</v>
      </c>
      <c r="M386">
        <v>4</v>
      </c>
      <c r="N386">
        <v>1</v>
      </c>
      <c r="O386">
        <v>5</v>
      </c>
      <c r="P386">
        <v>748090.5692307693</v>
      </c>
      <c r="Q386">
        <v>718166.94646153855</v>
      </c>
      <c r="R386">
        <v>7899836.4110769238</v>
      </c>
      <c r="S386">
        <v>6</v>
      </c>
      <c r="T386">
        <v>700</v>
      </c>
      <c r="U386">
        <v>207</v>
      </c>
      <c r="V386">
        <v>302</v>
      </c>
      <c r="W386">
        <v>500385</v>
      </c>
      <c r="X386">
        <v>59236.729999999989</v>
      </c>
      <c r="Y386">
        <v>7</v>
      </c>
      <c r="Z386">
        <v>1996</v>
      </c>
      <c r="AA386" t="s">
        <v>1127</v>
      </c>
      <c r="AB386">
        <v>9</v>
      </c>
      <c r="AC386">
        <v>466808515.20000005</v>
      </c>
      <c r="AD386">
        <v>933617030.4000001</v>
      </c>
      <c r="AE386">
        <v>634859580.67200005</v>
      </c>
      <c r="AF386">
        <v>77412412.104000002</v>
      </c>
      <c r="AG386">
        <v>20127227.147040002</v>
      </c>
      <c r="AH386">
        <v>57285184.95696</v>
      </c>
      <c r="AI386">
        <v>16256606.54184</v>
      </c>
      <c r="AK386">
        <v>0.36855607200030305</v>
      </c>
    </row>
    <row r="387" spans="1:37" hidden="1" x14ac:dyDescent="0.35">
      <c r="A387">
        <v>386</v>
      </c>
      <c r="B387" t="s">
        <v>34</v>
      </c>
      <c r="C387">
        <v>92886898</v>
      </c>
      <c r="D387">
        <v>510</v>
      </c>
      <c r="E387" t="s">
        <v>236</v>
      </c>
      <c r="F387" t="s">
        <v>127</v>
      </c>
      <c r="G387" t="s">
        <v>1009</v>
      </c>
      <c r="H387">
        <v>25</v>
      </c>
      <c r="I387">
        <v>1</v>
      </c>
      <c r="J387">
        <v>1</v>
      </c>
      <c r="K387">
        <v>84623.9</v>
      </c>
      <c r="L387">
        <v>1</v>
      </c>
      <c r="M387">
        <v>11</v>
      </c>
      <c r="N387">
        <v>1</v>
      </c>
      <c r="O387">
        <v>2</v>
      </c>
      <c r="P387">
        <v>2014.8547619047617</v>
      </c>
      <c r="Q387">
        <v>1067.8730238095238</v>
      </c>
      <c r="R387">
        <v>29900.444666666666</v>
      </c>
      <c r="S387">
        <v>13</v>
      </c>
      <c r="T387">
        <v>369</v>
      </c>
      <c r="U387">
        <v>214</v>
      </c>
      <c r="V387">
        <v>303</v>
      </c>
      <c r="W387">
        <v>500386</v>
      </c>
      <c r="X387">
        <v>2280830.04</v>
      </c>
      <c r="Y387">
        <v>4</v>
      </c>
      <c r="Z387">
        <v>2018</v>
      </c>
      <c r="AA387" t="s">
        <v>1127</v>
      </c>
      <c r="AB387">
        <v>9</v>
      </c>
      <c r="AC387">
        <v>1861725.7999999998</v>
      </c>
      <c r="AD387">
        <v>1269358.5</v>
      </c>
      <c r="AE387">
        <v>3555896.2779999999</v>
      </c>
      <c r="AF387">
        <v>236946.91999999995</v>
      </c>
      <c r="AG387">
        <v>40280.976399999992</v>
      </c>
      <c r="AH387">
        <v>196665.94359999997</v>
      </c>
      <c r="AI387">
        <v>132690.27519999997</v>
      </c>
      <c r="AK387">
        <v>0.1467826572236326</v>
      </c>
    </row>
    <row r="388" spans="1:37" hidden="1" x14ac:dyDescent="0.35">
      <c r="A388">
        <v>387</v>
      </c>
      <c r="B388" t="s">
        <v>34</v>
      </c>
      <c r="C388">
        <v>39351414</v>
      </c>
      <c r="D388">
        <v>510</v>
      </c>
      <c r="E388" t="s">
        <v>335</v>
      </c>
      <c r="F388" t="s">
        <v>371</v>
      </c>
      <c r="G388" t="s">
        <v>1010</v>
      </c>
      <c r="H388">
        <v>37</v>
      </c>
      <c r="I388">
        <v>0</v>
      </c>
      <c r="J388">
        <v>12</v>
      </c>
      <c r="K388">
        <v>7602766.7999999998</v>
      </c>
      <c r="L388">
        <v>2</v>
      </c>
      <c r="M388">
        <v>2</v>
      </c>
      <c r="N388">
        <v>1</v>
      </c>
      <c r="O388">
        <v>8</v>
      </c>
      <c r="P388">
        <v>131082.18620689656</v>
      </c>
      <c r="Q388">
        <v>82581.777310344827</v>
      </c>
      <c r="R388">
        <v>2642616.873931034</v>
      </c>
      <c r="S388">
        <v>3</v>
      </c>
      <c r="T388">
        <v>563</v>
      </c>
      <c r="U388">
        <v>211</v>
      </c>
      <c r="V388">
        <v>302</v>
      </c>
      <c r="W388">
        <v>500384</v>
      </c>
      <c r="X388">
        <v>26606660.850000001</v>
      </c>
      <c r="Y388">
        <v>5</v>
      </c>
      <c r="Z388">
        <v>2007</v>
      </c>
      <c r="AA388" t="s">
        <v>1131</v>
      </c>
      <c r="AB388">
        <v>7</v>
      </c>
      <c r="AC388">
        <v>53219367.600000001</v>
      </c>
      <c r="AD388">
        <v>121644268.8</v>
      </c>
      <c r="AE388">
        <v>78232470.372000009</v>
      </c>
      <c r="AF388">
        <v>29118596.844000001</v>
      </c>
      <c r="AG388">
        <v>1747115.81064</v>
      </c>
      <c r="AH388">
        <v>27371481.033360001</v>
      </c>
      <c r="AI388">
        <v>291185.96844000003</v>
      </c>
      <c r="AK388">
        <v>0.52576942194226073</v>
      </c>
    </row>
    <row r="389" spans="1:37" hidden="1" x14ac:dyDescent="0.35">
      <c r="A389">
        <v>388</v>
      </c>
      <c r="B389" t="s">
        <v>34</v>
      </c>
      <c r="C389">
        <v>52271345</v>
      </c>
      <c r="D389">
        <v>510</v>
      </c>
      <c r="E389" t="s">
        <v>125</v>
      </c>
      <c r="F389" t="s">
        <v>381</v>
      </c>
      <c r="G389" t="s">
        <v>1011</v>
      </c>
      <c r="H389">
        <v>48</v>
      </c>
      <c r="I389">
        <v>0</v>
      </c>
      <c r="J389">
        <v>14</v>
      </c>
      <c r="K389">
        <v>80626245</v>
      </c>
      <c r="L389">
        <v>4</v>
      </c>
      <c r="M389">
        <v>4</v>
      </c>
      <c r="N389">
        <v>0</v>
      </c>
      <c r="O389">
        <v>2</v>
      </c>
      <c r="P389">
        <v>2303607</v>
      </c>
      <c r="Q389">
        <v>1635560.97</v>
      </c>
      <c r="R389">
        <v>25623788.530000001</v>
      </c>
      <c r="S389">
        <v>5</v>
      </c>
      <c r="T389">
        <v>781</v>
      </c>
      <c r="U389">
        <v>211</v>
      </c>
      <c r="V389">
        <v>301</v>
      </c>
      <c r="W389">
        <v>500366</v>
      </c>
      <c r="X389">
        <v>84921555.455999985</v>
      </c>
      <c r="Y389">
        <v>8</v>
      </c>
      <c r="Z389">
        <v>2005</v>
      </c>
      <c r="AA389" t="s">
        <v>1127</v>
      </c>
      <c r="AB389">
        <v>1</v>
      </c>
      <c r="AC389">
        <v>725636205</v>
      </c>
      <c r="AD389">
        <v>645009960</v>
      </c>
      <c r="AE389">
        <v>1066685221.35</v>
      </c>
      <c r="AF389">
        <v>39506860.049999997</v>
      </c>
      <c r="AG389">
        <v>2765480.2034999998</v>
      </c>
      <c r="AH389">
        <v>36741379.846499994</v>
      </c>
      <c r="AI389">
        <v>32395625.240999997</v>
      </c>
      <c r="AK389">
        <v>0.6160903122850373</v>
      </c>
    </row>
    <row r="390" spans="1:37" hidden="1" x14ac:dyDescent="0.35">
      <c r="A390">
        <v>389</v>
      </c>
      <c r="B390" t="s">
        <v>34</v>
      </c>
      <c r="C390">
        <v>94061498</v>
      </c>
      <c r="D390">
        <v>510</v>
      </c>
      <c r="E390" t="s">
        <v>128</v>
      </c>
      <c r="F390" t="s">
        <v>392</v>
      </c>
      <c r="G390" t="s">
        <v>1012</v>
      </c>
      <c r="H390">
        <v>74</v>
      </c>
      <c r="I390">
        <v>1</v>
      </c>
      <c r="J390">
        <v>16</v>
      </c>
      <c r="K390">
        <v>88459953.599999994</v>
      </c>
      <c r="L390">
        <v>3</v>
      </c>
      <c r="M390">
        <v>4</v>
      </c>
      <c r="N390">
        <v>1</v>
      </c>
      <c r="O390">
        <v>8</v>
      </c>
      <c r="P390">
        <v>2457220.9333333331</v>
      </c>
      <c r="Q390">
        <v>1154893.8386666665</v>
      </c>
      <c r="R390">
        <v>12511349.918888889</v>
      </c>
      <c r="S390">
        <v>3</v>
      </c>
      <c r="T390">
        <v>643</v>
      </c>
      <c r="U390">
        <v>205</v>
      </c>
      <c r="V390">
        <v>301</v>
      </c>
      <c r="W390">
        <v>500363</v>
      </c>
      <c r="X390">
        <v>7063368.2879999997</v>
      </c>
      <c r="Y390">
        <v>5</v>
      </c>
      <c r="Z390">
        <v>2003</v>
      </c>
      <c r="AA390" t="s">
        <v>1127</v>
      </c>
      <c r="AB390">
        <v>9</v>
      </c>
      <c r="AC390">
        <v>973059489.5999999</v>
      </c>
      <c r="AD390">
        <v>1061519443.1999999</v>
      </c>
      <c r="AE390">
        <v>1702854106.8</v>
      </c>
      <c r="AF390">
        <v>362685809.75999993</v>
      </c>
      <c r="AG390">
        <v>29014864.780799996</v>
      </c>
      <c r="AH390">
        <v>333670944.97919995</v>
      </c>
      <c r="AI390">
        <v>36268580.975999996</v>
      </c>
      <c r="AK390">
        <v>0.32373785477358918</v>
      </c>
    </row>
    <row r="391" spans="1:37" hidden="1" x14ac:dyDescent="0.35">
      <c r="A391">
        <v>390</v>
      </c>
      <c r="B391" t="s">
        <v>34</v>
      </c>
      <c r="C391">
        <v>16976849</v>
      </c>
      <c r="D391">
        <v>510</v>
      </c>
      <c r="E391" t="s">
        <v>366</v>
      </c>
      <c r="F391" t="s">
        <v>393</v>
      </c>
      <c r="G391" t="s">
        <v>1013</v>
      </c>
      <c r="H391">
        <v>69</v>
      </c>
      <c r="I391">
        <v>1</v>
      </c>
      <c r="J391">
        <v>16</v>
      </c>
      <c r="K391">
        <v>117722804.8</v>
      </c>
      <c r="L391">
        <v>2</v>
      </c>
      <c r="M391">
        <v>7</v>
      </c>
      <c r="N391">
        <v>1</v>
      </c>
      <c r="O391">
        <v>6</v>
      </c>
      <c r="P391">
        <v>3797509.8322580643</v>
      </c>
      <c r="Q391">
        <v>2620281.7842580643</v>
      </c>
      <c r="R391">
        <v>17905258.859096777</v>
      </c>
      <c r="S391">
        <v>6</v>
      </c>
      <c r="T391">
        <v>412</v>
      </c>
      <c r="U391">
        <v>215</v>
      </c>
      <c r="V391">
        <v>301</v>
      </c>
      <c r="W391">
        <v>500391</v>
      </c>
      <c r="X391">
        <v>5911939.8719999995</v>
      </c>
      <c r="Y391">
        <v>2</v>
      </c>
      <c r="Z391">
        <v>2003</v>
      </c>
      <c r="AA391" t="s">
        <v>1127</v>
      </c>
      <c r="AB391">
        <v>7</v>
      </c>
      <c r="AC391">
        <v>941782438.39999998</v>
      </c>
      <c r="AD391">
        <v>1530396462.3999999</v>
      </c>
      <c r="AE391">
        <v>1054796331.008</v>
      </c>
      <c r="AF391">
        <v>241331749.83999997</v>
      </c>
      <c r="AG391">
        <v>19306539.987199999</v>
      </c>
      <c r="AH391">
        <v>222025209.85279998</v>
      </c>
      <c r="AI391">
        <v>12066587.491999999</v>
      </c>
      <c r="AK391">
        <v>0.43404761704204919</v>
      </c>
    </row>
    <row r="392" spans="1:37" hidden="1" x14ac:dyDescent="0.35">
      <c r="A392">
        <v>391</v>
      </c>
      <c r="B392" t="s">
        <v>34</v>
      </c>
      <c r="C392">
        <v>42083192</v>
      </c>
      <c r="D392">
        <v>510</v>
      </c>
      <c r="E392" t="s">
        <v>368</v>
      </c>
      <c r="F392" t="s">
        <v>150</v>
      </c>
      <c r="G392" t="s">
        <v>1014</v>
      </c>
      <c r="H392">
        <v>81</v>
      </c>
      <c r="I392">
        <v>1</v>
      </c>
      <c r="J392">
        <v>23</v>
      </c>
      <c r="K392">
        <v>65688220.799999997</v>
      </c>
      <c r="L392">
        <v>2</v>
      </c>
      <c r="M392">
        <v>4</v>
      </c>
      <c r="N392">
        <v>1</v>
      </c>
      <c r="O392">
        <v>6</v>
      </c>
      <c r="P392">
        <v>1194331.2872727271</v>
      </c>
      <c r="Q392">
        <v>919635.09119999991</v>
      </c>
      <c r="R392">
        <v>14867433.974400001</v>
      </c>
      <c r="S392">
        <v>14</v>
      </c>
      <c r="T392">
        <v>545</v>
      </c>
      <c r="U392">
        <v>210</v>
      </c>
      <c r="V392">
        <v>303</v>
      </c>
      <c r="W392">
        <v>500342</v>
      </c>
      <c r="X392">
        <v>20669298.780000001</v>
      </c>
      <c r="Y392">
        <v>1</v>
      </c>
      <c r="Z392">
        <v>1996</v>
      </c>
      <c r="AA392" t="s">
        <v>1127</v>
      </c>
      <c r="AB392">
        <v>4</v>
      </c>
      <c r="AC392">
        <v>919635091.19999993</v>
      </c>
      <c r="AD392">
        <v>1051011532.8</v>
      </c>
      <c r="AE392">
        <v>1085169407.6159999</v>
      </c>
      <c r="AF392">
        <v>86708451.456</v>
      </c>
      <c r="AG392">
        <v>29480873.495040003</v>
      </c>
      <c r="AH392">
        <v>57227577.960960001</v>
      </c>
      <c r="AI392">
        <v>70233845.679360002</v>
      </c>
      <c r="AK392">
        <v>0.76317746545320431</v>
      </c>
    </row>
    <row r="393" spans="1:37" hidden="1" x14ac:dyDescent="0.35">
      <c r="A393">
        <v>392</v>
      </c>
      <c r="B393" t="s">
        <v>34</v>
      </c>
      <c r="C393">
        <v>97462279</v>
      </c>
      <c r="D393">
        <v>510</v>
      </c>
      <c r="E393" t="s">
        <v>390</v>
      </c>
      <c r="F393" t="s">
        <v>407</v>
      </c>
      <c r="G393" t="s">
        <v>1015</v>
      </c>
      <c r="H393">
        <v>68</v>
      </c>
      <c r="I393">
        <v>0</v>
      </c>
      <c r="J393">
        <v>15</v>
      </c>
      <c r="K393">
        <v>79497303</v>
      </c>
      <c r="L393">
        <v>1</v>
      </c>
      <c r="M393">
        <v>2</v>
      </c>
      <c r="N393">
        <v>1</v>
      </c>
      <c r="O393">
        <v>3</v>
      </c>
      <c r="P393">
        <v>1499949.1132075472</v>
      </c>
      <c r="Q393">
        <v>914968.95905660372</v>
      </c>
      <c r="R393">
        <v>10064658.54962264</v>
      </c>
      <c r="S393">
        <v>15</v>
      </c>
      <c r="T393">
        <v>608</v>
      </c>
      <c r="U393">
        <v>211</v>
      </c>
      <c r="V393">
        <v>300</v>
      </c>
      <c r="W393">
        <v>500302</v>
      </c>
      <c r="X393">
        <v>2408672.2400000002</v>
      </c>
      <c r="Y393">
        <v>1</v>
      </c>
      <c r="Z393">
        <v>2004</v>
      </c>
      <c r="AA393" t="s">
        <v>1127</v>
      </c>
      <c r="AB393">
        <v>9</v>
      </c>
      <c r="AC393">
        <v>1510448757</v>
      </c>
      <c r="AD393">
        <v>874470333</v>
      </c>
      <c r="AE393">
        <v>3005793026.4300003</v>
      </c>
      <c r="AF393">
        <v>202718122.64999998</v>
      </c>
      <c r="AG393">
        <v>10135906.1325</v>
      </c>
      <c r="AH393">
        <v>192582216.51749998</v>
      </c>
      <c r="AI393">
        <v>192582216.51749995</v>
      </c>
      <c r="AK393">
        <v>0.37392679210567548</v>
      </c>
    </row>
    <row r="394" spans="1:37" hidden="1" x14ac:dyDescent="0.35">
      <c r="A394">
        <v>393</v>
      </c>
      <c r="B394" t="s">
        <v>34</v>
      </c>
      <c r="C394">
        <v>15800395</v>
      </c>
      <c r="D394">
        <v>510</v>
      </c>
      <c r="E394" t="s">
        <v>395</v>
      </c>
      <c r="F394" t="s">
        <v>562</v>
      </c>
      <c r="G394" t="s">
        <v>1016</v>
      </c>
      <c r="H394">
        <v>50</v>
      </c>
      <c r="I394">
        <v>0</v>
      </c>
      <c r="J394">
        <v>26</v>
      </c>
      <c r="K394">
        <v>120433612</v>
      </c>
      <c r="L394">
        <v>4</v>
      </c>
      <c r="M394">
        <v>3</v>
      </c>
      <c r="N394">
        <v>1</v>
      </c>
      <c r="O394">
        <v>1</v>
      </c>
      <c r="P394">
        <v>2361443.3725490198</v>
      </c>
      <c r="Q394">
        <v>1629395.9270588236</v>
      </c>
      <c r="R394">
        <v>33131050.51686275</v>
      </c>
      <c r="S394">
        <v>9</v>
      </c>
      <c r="T394">
        <v>634</v>
      </c>
      <c r="U394">
        <v>203</v>
      </c>
      <c r="V394">
        <v>301</v>
      </c>
      <c r="W394">
        <v>500375</v>
      </c>
      <c r="X394">
        <v>2794777.344</v>
      </c>
      <c r="Y394">
        <v>5</v>
      </c>
      <c r="Z394">
        <v>1993</v>
      </c>
      <c r="AA394" t="s">
        <v>1127</v>
      </c>
      <c r="AB394">
        <v>4</v>
      </c>
      <c r="AC394">
        <v>2649539464</v>
      </c>
      <c r="AD394">
        <v>2288238628</v>
      </c>
      <c r="AE394">
        <v>3232438146.0799999</v>
      </c>
      <c r="AF394">
        <v>261340938.03999999</v>
      </c>
      <c r="AG394">
        <v>81015690.792400002</v>
      </c>
      <c r="AH394">
        <v>180325247.24759999</v>
      </c>
      <c r="AI394">
        <v>10453637.521600001</v>
      </c>
      <c r="AK394">
        <v>0.58714042621812901</v>
      </c>
    </row>
    <row r="395" spans="1:37" hidden="1" x14ac:dyDescent="0.35">
      <c r="A395">
        <v>394</v>
      </c>
      <c r="B395" t="s">
        <v>34</v>
      </c>
      <c r="C395">
        <v>74471163</v>
      </c>
      <c r="D395">
        <v>510</v>
      </c>
      <c r="E395" t="s">
        <v>154</v>
      </c>
      <c r="F395" t="s">
        <v>563</v>
      </c>
      <c r="G395" t="s">
        <v>1017</v>
      </c>
      <c r="H395">
        <v>62</v>
      </c>
      <c r="I395">
        <v>0</v>
      </c>
      <c r="J395">
        <v>18</v>
      </c>
      <c r="K395">
        <v>7763270.4000000004</v>
      </c>
      <c r="L395">
        <v>2</v>
      </c>
      <c r="M395">
        <v>6</v>
      </c>
      <c r="N395">
        <v>1</v>
      </c>
      <c r="O395">
        <v>6</v>
      </c>
      <c r="P395">
        <v>131580.85423728815</v>
      </c>
      <c r="Q395">
        <v>65790.427118644075</v>
      </c>
      <c r="R395">
        <v>449567.91864406777</v>
      </c>
      <c r="S395">
        <v>0</v>
      </c>
      <c r="T395">
        <v>516</v>
      </c>
      <c r="U395">
        <v>200</v>
      </c>
      <c r="V395">
        <v>303</v>
      </c>
      <c r="W395">
        <v>500335</v>
      </c>
      <c r="X395">
        <v>1686256.1760000002</v>
      </c>
      <c r="Y395">
        <v>7</v>
      </c>
      <c r="Z395">
        <v>2001</v>
      </c>
      <c r="AA395" t="s">
        <v>1127</v>
      </c>
      <c r="AB395">
        <v>9</v>
      </c>
      <c r="AC395">
        <v>131975596.80000001</v>
      </c>
      <c r="AD395">
        <v>139738867.20000002</v>
      </c>
      <c r="AE395">
        <v>209841198.912</v>
      </c>
      <c r="AF395">
        <v>14905479.168</v>
      </c>
      <c r="AG395">
        <v>7154630.0006399993</v>
      </c>
      <c r="AH395">
        <v>7750849.1673600003</v>
      </c>
      <c r="AI395">
        <v>11179109.376</v>
      </c>
      <c r="AK395">
        <v>0.17072692451291671</v>
      </c>
    </row>
    <row r="396" spans="1:37" hidden="1" x14ac:dyDescent="0.35">
      <c r="A396">
        <v>395</v>
      </c>
      <c r="B396" t="s">
        <v>34</v>
      </c>
      <c r="C396">
        <v>84682385</v>
      </c>
      <c r="D396">
        <v>510</v>
      </c>
      <c r="E396" t="s">
        <v>39</v>
      </c>
      <c r="F396" t="s">
        <v>564</v>
      </c>
      <c r="G396" t="s">
        <v>1018</v>
      </c>
      <c r="H396">
        <v>37</v>
      </c>
      <c r="I396">
        <v>0</v>
      </c>
      <c r="J396">
        <v>1</v>
      </c>
      <c r="K396">
        <v>5109867.2</v>
      </c>
      <c r="L396">
        <v>3</v>
      </c>
      <c r="M396">
        <v>4</v>
      </c>
      <c r="N396">
        <v>1</v>
      </c>
      <c r="O396">
        <v>8</v>
      </c>
      <c r="P396">
        <v>94627.170370370368</v>
      </c>
      <c r="Q396">
        <v>71916.64948148148</v>
      </c>
      <c r="R396">
        <v>1390388.5566419754</v>
      </c>
      <c r="S396">
        <v>11</v>
      </c>
      <c r="T396">
        <v>797</v>
      </c>
      <c r="U396">
        <v>215</v>
      </c>
      <c r="V396">
        <v>303</v>
      </c>
      <c r="W396">
        <v>500376</v>
      </c>
      <c r="X396">
        <v>162158.17499999999</v>
      </c>
      <c r="Y396">
        <v>3</v>
      </c>
      <c r="Z396">
        <v>2018</v>
      </c>
      <c r="AA396" t="s">
        <v>1127</v>
      </c>
      <c r="AB396">
        <v>9</v>
      </c>
      <c r="AC396">
        <v>97087476.799999997</v>
      </c>
      <c r="AD396">
        <v>112417078.40000001</v>
      </c>
      <c r="AE396">
        <v>186407955.456</v>
      </c>
      <c r="AF396">
        <v>3065920.32</v>
      </c>
      <c r="AG396">
        <v>1226368.128</v>
      </c>
      <c r="AH396">
        <v>1839552.1919999998</v>
      </c>
      <c r="AI396">
        <v>2176803.4271999998</v>
      </c>
      <c r="AK396">
        <v>0.93173113970940957</v>
      </c>
    </row>
    <row r="397" spans="1:37" hidden="1" x14ac:dyDescent="0.35">
      <c r="A397">
        <v>396</v>
      </c>
      <c r="B397" t="s">
        <v>34</v>
      </c>
      <c r="C397">
        <v>56237095</v>
      </c>
      <c r="D397">
        <v>510</v>
      </c>
      <c r="E397" t="s">
        <v>426</v>
      </c>
      <c r="F397" t="s">
        <v>565</v>
      </c>
      <c r="G397" t="s">
        <v>1019</v>
      </c>
      <c r="H397">
        <v>81</v>
      </c>
      <c r="I397">
        <v>0</v>
      </c>
      <c r="J397">
        <v>15</v>
      </c>
      <c r="K397">
        <v>1081054.5</v>
      </c>
      <c r="L397">
        <v>4</v>
      </c>
      <c r="M397">
        <v>10</v>
      </c>
      <c r="N397">
        <v>1</v>
      </c>
      <c r="O397">
        <v>1</v>
      </c>
      <c r="P397">
        <v>20019.527777777777</v>
      </c>
      <c r="Q397">
        <v>9208.9827777777773</v>
      </c>
      <c r="R397">
        <v>30696.609259259258</v>
      </c>
      <c r="S397">
        <v>13</v>
      </c>
      <c r="T397">
        <v>477</v>
      </c>
      <c r="U397">
        <v>214</v>
      </c>
      <c r="V397">
        <v>303</v>
      </c>
      <c r="W397">
        <v>500342</v>
      </c>
      <c r="X397">
        <v>49680659.784000002</v>
      </c>
      <c r="Y397">
        <v>6</v>
      </c>
      <c r="Z397">
        <v>2004</v>
      </c>
      <c r="AA397" t="s">
        <v>1127</v>
      </c>
      <c r="AB397">
        <v>7</v>
      </c>
      <c r="AC397">
        <v>23783199</v>
      </c>
      <c r="AD397">
        <v>9729490.5</v>
      </c>
      <c r="AE397">
        <v>28539838.800000001</v>
      </c>
      <c r="AF397">
        <v>3480995.49</v>
      </c>
      <c r="AG397">
        <v>1670877.8352000001</v>
      </c>
      <c r="AH397">
        <v>1810117.6548000001</v>
      </c>
      <c r="AI397">
        <v>243669.68430000005</v>
      </c>
      <c r="AK397">
        <v>0.83492469008204329</v>
      </c>
    </row>
    <row r="398" spans="1:37" hidden="1" x14ac:dyDescent="0.35">
      <c r="A398">
        <v>397</v>
      </c>
      <c r="B398" t="s">
        <v>34</v>
      </c>
      <c r="C398">
        <v>81179423</v>
      </c>
      <c r="D398">
        <v>510</v>
      </c>
      <c r="E398" t="s">
        <v>173</v>
      </c>
      <c r="F398" t="s">
        <v>161</v>
      </c>
      <c r="G398" t="s">
        <v>1020</v>
      </c>
      <c r="H398">
        <v>65</v>
      </c>
      <c r="I398">
        <v>0</v>
      </c>
      <c r="J398">
        <v>14</v>
      </c>
      <c r="K398">
        <v>73059793.799999997</v>
      </c>
      <c r="L398">
        <v>3</v>
      </c>
      <c r="M398">
        <v>11</v>
      </c>
      <c r="N398">
        <v>0</v>
      </c>
      <c r="O398">
        <v>1</v>
      </c>
      <c r="P398">
        <v>1623550.9733333332</v>
      </c>
      <c r="Q398">
        <v>876717.52559999982</v>
      </c>
      <c r="R398">
        <v>15634795.873199997</v>
      </c>
      <c r="S398">
        <v>9</v>
      </c>
      <c r="T398">
        <v>547</v>
      </c>
      <c r="U398">
        <v>211</v>
      </c>
      <c r="V398">
        <v>302</v>
      </c>
      <c r="W398">
        <v>500375</v>
      </c>
      <c r="X398">
        <v>0</v>
      </c>
      <c r="Y398">
        <v>7</v>
      </c>
      <c r="Z398">
        <v>2005</v>
      </c>
      <c r="AA398" t="s">
        <v>1127</v>
      </c>
      <c r="AB398">
        <v>2</v>
      </c>
      <c r="AC398">
        <v>876717525.5999999</v>
      </c>
      <c r="AD398">
        <v>1534255669.8</v>
      </c>
      <c r="AE398">
        <v>1429049566.7279997</v>
      </c>
      <c r="AF398">
        <v>314157113.33999997</v>
      </c>
      <c r="AG398">
        <v>116238131.93579999</v>
      </c>
      <c r="AH398">
        <v>197918981.40419999</v>
      </c>
      <c r="AI398">
        <v>150795414.40319997</v>
      </c>
      <c r="AK398">
        <v>0.6950457230683913</v>
      </c>
    </row>
    <row r="399" spans="1:37" hidden="1" x14ac:dyDescent="0.35">
      <c r="A399">
        <v>398</v>
      </c>
      <c r="B399" t="s">
        <v>34</v>
      </c>
      <c r="C399">
        <v>17529118</v>
      </c>
      <c r="D399">
        <v>510</v>
      </c>
      <c r="E399" t="s">
        <v>180</v>
      </c>
      <c r="F399" t="s">
        <v>566</v>
      </c>
      <c r="G399" t="s">
        <v>1021</v>
      </c>
      <c r="H399">
        <v>64</v>
      </c>
      <c r="I399">
        <v>1</v>
      </c>
      <c r="J399">
        <v>0</v>
      </c>
      <c r="K399">
        <v>0</v>
      </c>
      <c r="L399">
        <v>2</v>
      </c>
      <c r="M399">
        <v>6</v>
      </c>
      <c r="N399">
        <v>1</v>
      </c>
      <c r="O399">
        <v>6</v>
      </c>
      <c r="P399">
        <v>0</v>
      </c>
      <c r="Q399">
        <v>0</v>
      </c>
      <c r="R399">
        <v>0</v>
      </c>
      <c r="S399">
        <v>7</v>
      </c>
      <c r="T399">
        <v>792</v>
      </c>
      <c r="U399">
        <v>215</v>
      </c>
      <c r="V399">
        <v>300</v>
      </c>
      <c r="W399">
        <v>500380</v>
      </c>
      <c r="X399">
        <v>8485221.1799999997</v>
      </c>
      <c r="Y399">
        <v>3</v>
      </c>
      <c r="Z399">
        <v>2019</v>
      </c>
      <c r="AA399" t="s">
        <v>1127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K399">
        <v>0.76087043758677197</v>
      </c>
    </row>
    <row r="400" spans="1:37" hidden="1" x14ac:dyDescent="0.35">
      <c r="A400">
        <v>399</v>
      </c>
      <c r="B400" t="s">
        <v>34</v>
      </c>
      <c r="C400">
        <v>97090906</v>
      </c>
      <c r="D400">
        <v>510</v>
      </c>
      <c r="E400" t="s">
        <v>184</v>
      </c>
      <c r="F400" t="s">
        <v>185</v>
      </c>
      <c r="G400" t="s">
        <v>1022</v>
      </c>
      <c r="H400">
        <v>90</v>
      </c>
      <c r="I400">
        <v>1</v>
      </c>
      <c r="J400">
        <v>3</v>
      </c>
      <c r="K400">
        <v>9223066.5</v>
      </c>
      <c r="L400">
        <v>7</v>
      </c>
      <c r="M400">
        <v>3</v>
      </c>
      <c r="N400">
        <v>1</v>
      </c>
      <c r="O400">
        <v>8</v>
      </c>
      <c r="P400">
        <v>263516.1857142857</v>
      </c>
      <c r="Q400">
        <v>181826.16814285715</v>
      </c>
      <c r="R400">
        <v>3394088.4720000005</v>
      </c>
      <c r="S400">
        <v>15</v>
      </c>
      <c r="T400">
        <v>551</v>
      </c>
      <c r="U400">
        <v>200</v>
      </c>
      <c r="V400">
        <v>303</v>
      </c>
      <c r="W400">
        <v>500348</v>
      </c>
      <c r="X400">
        <v>8902909.4399999995</v>
      </c>
      <c r="Y400">
        <v>8</v>
      </c>
      <c r="Z400">
        <v>2016</v>
      </c>
      <c r="AA400" t="s">
        <v>1129</v>
      </c>
      <c r="AB400">
        <v>1</v>
      </c>
      <c r="AC400">
        <v>166015197</v>
      </c>
      <c r="AD400">
        <v>83007598.5</v>
      </c>
      <c r="AE400">
        <v>167675348.97</v>
      </c>
      <c r="AF400">
        <v>16693750.365</v>
      </c>
      <c r="AG400">
        <v>1669375.0365000002</v>
      </c>
      <c r="AH400">
        <v>15024375.328500001</v>
      </c>
      <c r="AI400">
        <v>4340375.0948999999</v>
      </c>
      <c r="AK400">
        <v>0.49586016334034566</v>
      </c>
    </row>
    <row r="401" spans="1:37" hidden="1" x14ac:dyDescent="0.35">
      <c r="A401">
        <v>400</v>
      </c>
      <c r="B401" t="s">
        <v>34</v>
      </c>
      <c r="C401">
        <v>36409791</v>
      </c>
      <c r="D401">
        <v>510</v>
      </c>
      <c r="E401" t="s">
        <v>187</v>
      </c>
      <c r="F401" t="s">
        <v>204</v>
      </c>
      <c r="G401" t="s">
        <v>1023</v>
      </c>
      <c r="H401">
        <v>59</v>
      </c>
      <c r="I401">
        <v>0</v>
      </c>
      <c r="J401">
        <v>20</v>
      </c>
      <c r="K401">
        <v>111286368</v>
      </c>
      <c r="L401">
        <v>1</v>
      </c>
      <c r="M401">
        <v>7</v>
      </c>
      <c r="N401">
        <v>1</v>
      </c>
      <c r="O401">
        <v>1</v>
      </c>
      <c r="P401">
        <v>3007739.6756756757</v>
      </c>
      <c r="Q401">
        <v>1082786.2832432433</v>
      </c>
      <c r="R401">
        <v>16783187.39027027</v>
      </c>
      <c r="S401">
        <v>3</v>
      </c>
      <c r="T401">
        <v>432</v>
      </c>
      <c r="U401">
        <v>212</v>
      </c>
      <c r="V401">
        <v>302</v>
      </c>
      <c r="W401">
        <v>500370</v>
      </c>
      <c r="X401">
        <v>15049938.024</v>
      </c>
      <c r="Y401">
        <v>1</v>
      </c>
      <c r="Z401">
        <v>1999</v>
      </c>
      <c r="AA401" t="s">
        <v>1129</v>
      </c>
      <c r="AB401">
        <v>9</v>
      </c>
      <c r="AC401">
        <v>1224150048</v>
      </c>
      <c r="AD401">
        <v>1669295520</v>
      </c>
      <c r="AE401">
        <v>1285357550.4000001</v>
      </c>
      <c r="AF401">
        <v>178058188.80000001</v>
      </c>
      <c r="AG401">
        <v>87248512.512000009</v>
      </c>
      <c r="AH401">
        <v>90809676.288000003</v>
      </c>
      <c r="AI401">
        <v>78345603.072000012</v>
      </c>
      <c r="AK401">
        <v>3.6722421832082075E-2</v>
      </c>
    </row>
    <row r="402" spans="1:37" hidden="1" x14ac:dyDescent="0.35">
      <c r="A402">
        <v>401</v>
      </c>
      <c r="B402" t="s">
        <v>34</v>
      </c>
      <c r="C402">
        <v>76662343</v>
      </c>
      <c r="D402">
        <v>510</v>
      </c>
      <c r="E402" t="s">
        <v>218</v>
      </c>
      <c r="F402" t="s">
        <v>567</v>
      </c>
      <c r="G402" t="s">
        <v>1024</v>
      </c>
      <c r="H402">
        <v>62</v>
      </c>
      <c r="I402">
        <v>0</v>
      </c>
      <c r="J402">
        <v>17</v>
      </c>
      <c r="K402">
        <v>18580170.399999999</v>
      </c>
      <c r="L402">
        <v>2</v>
      </c>
      <c r="M402">
        <v>4</v>
      </c>
      <c r="N402">
        <v>1</v>
      </c>
      <c r="O402">
        <v>5</v>
      </c>
      <c r="P402">
        <v>314918.14237288135</v>
      </c>
      <c r="Q402">
        <v>299172.23525423725</v>
      </c>
      <c r="R402">
        <v>2393377.8820338976</v>
      </c>
      <c r="S402">
        <v>13</v>
      </c>
      <c r="T402">
        <v>342</v>
      </c>
      <c r="U402">
        <v>203</v>
      </c>
      <c r="V402">
        <v>302</v>
      </c>
      <c r="W402">
        <v>500390</v>
      </c>
      <c r="X402">
        <v>2445512.355</v>
      </c>
      <c r="Y402">
        <v>2</v>
      </c>
      <c r="Z402">
        <v>2002</v>
      </c>
      <c r="AA402" t="s">
        <v>1127</v>
      </c>
      <c r="AB402">
        <v>1</v>
      </c>
      <c r="AC402">
        <v>278702556</v>
      </c>
      <c r="AD402">
        <v>427343919.19999999</v>
      </c>
      <c r="AE402">
        <v>487729473</v>
      </c>
      <c r="AF402">
        <v>55926312.903999992</v>
      </c>
      <c r="AG402">
        <v>11744525.709839998</v>
      </c>
      <c r="AH402">
        <v>44181787.194159992</v>
      </c>
      <c r="AI402">
        <v>51452207.871679991</v>
      </c>
      <c r="AK402">
        <v>0.21139605823356755</v>
      </c>
    </row>
    <row r="403" spans="1:37" hidden="1" x14ac:dyDescent="0.35">
      <c r="A403">
        <v>402</v>
      </c>
      <c r="B403" t="s">
        <v>34</v>
      </c>
      <c r="C403">
        <v>77397845</v>
      </c>
      <c r="D403">
        <v>510</v>
      </c>
      <c r="E403" t="s">
        <v>74</v>
      </c>
      <c r="F403" t="s">
        <v>568</v>
      </c>
      <c r="G403" t="s">
        <v>1025</v>
      </c>
      <c r="H403">
        <v>61</v>
      </c>
      <c r="I403">
        <v>1</v>
      </c>
      <c r="J403">
        <v>1</v>
      </c>
      <c r="K403">
        <v>7410643.5</v>
      </c>
      <c r="L403">
        <v>5</v>
      </c>
      <c r="M403">
        <v>8</v>
      </c>
      <c r="N403">
        <v>0</v>
      </c>
      <c r="O403">
        <v>2</v>
      </c>
      <c r="P403">
        <v>164680.96666666667</v>
      </c>
      <c r="Q403">
        <v>52697.909333333337</v>
      </c>
      <c r="R403">
        <v>1405277.5822222224</v>
      </c>
      <c r="S403">
        <v>12</v>
      </c>
      <c r="T403">
        <v>391</v>
      </c>
      <c r="U403">
        <v>202</v>
      </c>
      <c r="V403">
        <v>303</v>
      </c>
      <c r="W403">
        <v>500308</v>
      </c>
      <c r="X403">
        <v>1277211.25</v>
      </c>
      <c r="Y403">
        <v>8</v>
      </c>
      <c r="Z403">
        <v>2018</v>
      </c>
      <c r="AA403" t="s">
        <v>1127</v>
      </c>
      <c r="AB403">
        <v>10</v>
      </c>
      <c r="AC403">
        <v>185266087.5</v>
      </c>
      <c r="AD403">
        <v>118570296</v>
      </c>
      <c r="AE403">
        <v>216761322.375</v>
      </c>
      <c r="AF403">
        <v>40610326.380000003</v>
      </c>
      <c r="AG403">
        <v>5685445.6932000006</v>
      </c>
      <c r="AH403">
        <v>34924880.686800003</v>
      </c>
      <c r="AI403">
        <v>35737087.214400001</v>
      </c>
      <c r="AK403">
        <v>0.12091723693295275</v>
      </c>
    </row>
    <row r="404" spans="1:37" hidden="1" x14ac:dyDescent="0.35">
      <c r="A404">
        <v>403</v>
      </c>
      <c r="B404" t="s">
        <v>34</v>
      </c>
      <c r="C404">
        <v>28592355</v>
      </c>
      <c r="D404">
        <v>510</v>
      </c>
      <c r="E404" t="s">
        <v>77</v>
      </c>
      <c r="F404" t="s">
        <v>569</v>
      </c>
      <c r="G404" t="s">
        <v>1026</v>
      </c>
      <c r="H404">
        <v>38</v>
      </c>
      <c r="I404">
        <v>1</v>
      </c>
      <c r="J404">
        <v>5</v>
      </c>
      <c r="K404">
        <v>12772112.5</v>
      </c>
      <c r="L404">
        <v>2</v>
      </c>
      <c r="M404">
        <v>3</v>
      </c>
      <c r="N404">
        <v>0</v>
      </c>
      <c r="O404">
        <v>2</v>
      </c>
      <c r="P404">
        <v>283824.72222222225</v>
      </c>
      <c r="Q404">
        <v>150427.10277777779</v>
      </c>
      <c r="R404">
        <v>4688311.369907408</v>
      </c>
      <c r="S404">
        <v>4</v>
      </c>
      <c r="T404">
        <v>415</v>
      </c>
      <c r="U404">
        <v>213</v>
      </c>
      <c r="V404">
        <v>302</v>
      </c>
      <c r="W404">
        <v>500376</v>
      </c>
      <c r="X404">
        <v>45531090</v>
      </c>
      <c r="Y404">
        <v>1</v>
      </c>
      <c r="Z404">
        <v>2014</v>
      </c>
      <c r="AA404" t="s">
        <v>1130</v>
      </c>
      <c r="AB404">
        <v>5</v>
      </c>
      <c r="AC404">
        <v>114949012.5</v>
      </c>
      <c r="AD404">
        <v>229898025</v>
      </c>
      <c r="AE404">
        <v>144835755.75</v>
      </c>
      <c r="AF404">
        <v>8940478.75</v>
      </c>
      <c r="AG404">
        <v>1788095.75</v>
      </c>
      <c r="AH404">
        <v>7152383</v>
      </c>
      <c r="AI404">
        <v>2145714.9</v>
      </c>
      <c r="AK404">
        <v>0.14468705957779138</v>
      </c>
    </row>
    <row r="405" spans="1:37" hidden="1" x14ac:dyDescent="0.35">
      <c r="A405">
        <v>404</v>
      </c>
      <c r="B405" t="s">
        <v>34</v>
      </c>
      <c r="C405">
        <v>62143642</v>
      </c>
      <c r="D405">
        <v>510</v>
      </c>
      <c r="E405" t="s">
        <v>310</v>
      </c>
      <c r="F405" t="s">
        <v>570</v>
      </c>
      <c r="G405" t="s">
        <v>1027</v>
      </c>
      <c r="H405">
        <v>74</v>
      </c>
      <c r="I405">
        <v>0</v>
      </c>
      <c r="J405">
        <v>9</v>
      </c>
      <c r="K405">
        <v>51739875</v>
      </c>
      <c r="L405">
        <v>2</v>
      </c>
      <c r="M405">
        <v>2</v>
      </c>
      <c r="N405">
        <v>1</v>
      </c>
      <c r="O405">
        <v>5</v>
      </c>
      <c r="P405">
        <v>1293496.875</v>
      </c>
      <c r="Q405">
        <v>633813.46875</v>
      </c>
      <c r="R405">
        <v>6338134.6875</v>
      </c>
      <c r="S405">
        <v>9</v>
      </c>
      <c r="T405">
        <v>790</v>
      </c>
      <c r="U405">
        <v>211</v>
      </c>
      <c r="V405">
        <v>302</v>
      </c>
      <c r="W405">
        <v>500346</v>
      </c>
      <c r="X405">
        <v>59671018.511999995</v>
      </c>
      <c r="Y405">
        <v>2</v>
      </c>
      <c r="Z405">
        <v>2010</v>
      </c>
      <c r="AA405" t="s">
        <v>1127</v>
      </c>
      <c r="AB405">
        <v>10</v>
      </c>
      <c r="AC405">
        <v>931317750</v>
      </c>
      <c r="AD405">
        <v>879577875</v>
      </c>
      <c r="AE405">
        <v>1508734755</v>
      </c>
      <c r="AF405">
        <v>210581291.25</v>
      </c>
      <c r="AG405">
        <v>65280200.287500001</v>
      </c>
      <c r="AH405">
        <v>145301090.96250001</v>
      </c>
      <c r="AI405">
        <v>46327884.075000003</v>
      </c>
      <c r="AK405">
        <v>0.54886908658292755</v>
      </c>
    </row>
    <row r="406" spans="1:37" hidden="1" x14ac:dyDescent="0.35">
      <c r="A406">
        <v>405</v>
      </c>
      <c r="B406" t="s">
        <v>34</v>
      </c>
      <c r="C406">
        <v>89432669</v>
      </c>
      <c r="D406">
        <v>510</v>
      </c>
      <c r="E406" t="s">
        <v>313</v>
      </c>
      <c r="F406" t="s">
        <v>220</v>
      </c>
      <c r="G406" t="s">
        <v>1028</v>
      </c>
      <c r="H406">
        <v>48</v>
      </c>
      <c r="I406">
        <v>0</v>
      </c>
      <c r="J406">
        <v>24</v>
      </c>
      <c r="K406">
        <v>68587377.599999994</v>
      </c>
      <c r="L406">
        <v>5</v>
      </c>
      <c r="M406">
        <v>10</v>
      </c>
      <c r="N406">
        <v>1</v>
      </c>
      <c r="O406">
        <v>6</v>
      </c>
      <c r="P406">
        <v>2078405.3818181816</v>
      </c>
      <c r="Q406">
        <v>997634.58327272709</v>
      </c>
      <c r="R406">
        <v>21282871.109818179</v>
      </c>
      <c r="S406">
        <v>10</v>
      </c>
      <c r="T406">
        <v>416</v>
      </c>
      <c r="U406">
        <v>210</v>
      </c>
      <c r="V406">
        <v>300</v>
      </c>
      <c r="W406">
        <v>500305</v>
      </c>
      <c r="X406">
        <v>39338271.935999997</v>
      </c>
      <c r="Y406">
        <v>4</v>
      </c>
      <c r="Z406">
        <v>1995</v>
      </c>
      <c r="AA406" t="s">
        <v>1127</v>
      </c>
      <c r="AB406">
        <v>5</v>
      </c>
      <c r="AC406">
        <v>1714684439.9999998</v>
      </c>
      <c r="AD406">
        <v>480111643.19999993</v>
      </c>
      <c r="AE406">
        <v>2554879815.5999994</v>
      </c>
      <c r="AF406">
        <v>241427569.15199998</v>
      </c>
      <c r="AG406">
        <v>91742476.277759999</v>
      </c>
      <c r="AH406">
        <v>149685092.87423998</v>
      </c>
      <c r="AI406">
        <v>168999298.40639997</v>
      </c>
      <c r="AK406">
        <v>0.55504975269308066</v>
      </c>
    </row>
    <row r="407" spans="1:37" hidden="1" x14ac:dyDescent="0.35">
      <c r="A407">
        <v>406</v>
      </c>
      <c r="B407" t="s">
        <v>34</v>
      </c>
      <c r="C407">
        <v>97563810</v>
      </c>
      <c r="D407">
        <v>510</v>
      </c>
      <c r="E407" t="s">
        <v>419</v>
      </c>
      <c r="F407" t="s">
        <v>227</v>
      </c>
      <c r="G407" t="s">
        <v>1029</v>
      </c>
      <c r="H407">
        <v>50</v>
      </c>
      <c r="I407">
        <v>1</v>
      </c>
      <c r="J407">
        <v>16</v>
      </c>
      <c r="K407">
        <v>109272977.59999999</v>
      </c>
      <c r="L407">
        <v>2</v>
      </c>
      <c r="M407">
        <v>6</v>
      </c>
      <c r="N407">
        <v>1</v>
      </c>
      <c r="O407">
        <v>6</v>
      </c>
      <c r="P407">
        <v>1917069.7824561403</v>
      </c>
      <c r="Q407">
        <v>1725362.8042105264</v>
      </c>
      <c r="R407">
        <v>1725362.8042105264</v>
      </c>
      <c r="S407">
        <v>2</v>
      </c>
      <c r="T407">
        <v>406</v>
      </c>
      <c r="U407">
        <v>209</v>
      </c>
      <c r="V407">
        <v>302</v>
      </c>
      <c r="W407">
        <v>500384</v>
      </c>
      <c r="X407">
        <v>10821163.860000001</v>
      </c>
      <c r="Y407">
        <v>5</v>
      </c>
      <c r="Z407">
        <v>2003</v>
      </c>
      <c r="AA407" t="s">
        <v>1127</v>
      </c>
      <c r="AB407">
        <v>9</v>
      </c>
      <c r="AC407">
        <v>2622551462.3999996</v>
      </c>
      <c r="AD407">
        <v>1092729776</v>
      </c>
      <c r="AE407">
        <v>2701228006.2719998</v>
      </c>
      <c r="AF407">
        <v>169373115.28</v>
      </c>
      <c r="AG407">
        <v>23712236.139200002</v>
      </c>
      <c r="AH407">
        <v>145660879.1408</v>
      </c>
      <c r="AI407">
        <v>0</v>
      </c>
      <c r="AK407">
        <v>3.603753706301871E-2</v>
      </c>
    </row>
    <row r="408" spans="1:37" hidden="1" x14ac:dyDescent="0.35">
      <c r="A408">
        <v>407</v>
      </c>
      <c r="B408" t="s">
        <v>34</v>
      </c>
      <c r="C408">
        <v>73894404</v>
      </c>
      <c r="D408">
        <v>510</v>
      </c>
      <c r="E408" t="s">
        <v>347</v>
      </c>
      <c r="F408" t="s">
        <v>72</v>
      </c>
      <c r="G408" t="s">
        <v>1030</v>
      </c>
      <c r="H408">
        <v>63</v>
      </c>
      <c r="I408">
        <v>1</v>
      </c>
      <c r="J408">
        <v>6</v>
      </c>
      <c r="K408">
        <v>41619861</v>
      </c>
      <c r="L408">
        <v>3</v>
      </c>
      <c r="M408">
        <v>12</v>
      </c>
      <c r="N408">
        <v>1</v>
      </c>
      <c r="O408">
        <v>3</v>
      </c>
      <c r="P408">
        <v>1124861.1081081082</v>
      </c>
      <c r="Q408">
        <v>764905.55351351353</v>
      </c>
      <c r="R408">
        <v>18357733.284324326</v>
      </c>
      <c r="S408">
        <v>4</v>
      </c>
      <c r="T408">
        <v>738</v>
      </c>
      <c r="U408">
        <v>201</v>
      </c>
      <c r="V408">
        <v>302</v>
      </c>
      <c r="W408">
        <v>500363</v>
      </c>
      <c r="X408">
        <v>13088416.960000001</v>
      </c>
      <c r="Y408">
        <v>4</v>
      </c>
      <c r="Z408">
        <v>2013</v>
      </c>
      <c r="AA408" t="s">
        <v>1128</v>
      </c>
      <c r="AB408">
        <v>7</v>
      </c>
      <c r="AC408">
        <v>249719166</v>
      </c>
      <c r="AD408">
        <v>374578749</v>
      </c>
      <c r="AE408">
        <v>327132107.45999998</v>
      </c>
      <c r="AF408">
        <v>4994383.3199999994</v>
      </c>
      <c r="AG408">
        <v>1348483.4963999998</v>
      </c>
      <c r="AH408">
        <v>3645899.8235999998</v>
      </c>
      <c r="AI408">
        <v>299662.99919999996</v>
      </c>
      <c r="AK408">
        <v>0.92575779411598913</v>
      </c>
    </row>
    <row r="409" spans="1:37" x14ac:dyDescent="0.35">
      <c r="A409">
        <v>408</v>
      </c>
      <c r="B409" t="s">
        <v>34</v>
      </c>
      <c r="C409">
        <v>51008354</v>
      </c>
      <c r="D409">
        <v>510</v>
      </c>
      <c r="E409" t="s">
        <v>349</v>
      </c>
      <c r="F409" t="s">
        <v>571</v>
      </c>
      <c r="G409" t="s">
        <v>1031</v>
      </c>
      <c r="H409">
        <v>27</v>
      </c>
      <c r="I409">
        <v>0</v>
      </c>
      <c r="J409">
        <v>8</v>
      </c>
      <c r="K409">
        <v>38495344</v>
      </c>
      <c r="L409">
        <v>4</v>
      </c>
      <c r="M409">
        <v>2</v>
      </c>
      <c r="N409">
        <v>1</v>
      </c>
      <c r="O409">
        <v>7</v>
      </c>
      <c r="P409">
        <v>641589.06666666665</v>
      </c>
      <c r="Q409">
        <v>564598.37866666669</v>
      </c>
      <c r="R409">
        <v>4046288.3804444452</v>
      </c>
      <c r="S409">
        <v>6</v>
      </c>
      <c r="T409">
        <v>506</v>
      </c>
      <c r="U409">
        <v>208</v>
      </c>
      <c r="V409">
        <v>302</v>
      </c>
      <c r="W409">
        <v>500370</v>
      </c>
      <c r="X409">
        <v>4604862.96</v>
      </c>
      <c r="Y409">
        <v>7</v>
      </c>
      <c r="Z409">
        <v>2011</v>
      </c>
      <c r="AA409" t="s">
        <v>1128</v>
      </c>
      <c r="AB409">
        <v>4</v>
      </c>
      <c r="AC409">
        <v>615925504</v>
      </c>
      <c r="AD409">
        <v>384953440</v>
      </c>
      <c r="AE409">
        <v>1207213987.8400002</v>
      </c>
      <c r="AF409">
        <v>42344878.400000006</v>
      </c>
      <c r="AG409">
        <v>423448.78400000004</v>
      </c>
      <c r="AH409">
        <v>41921429.616000004</v>
      </c>
      <c r="AI409">
        <v>19902092.848000001</v>
      </c>
      <c r="AK409">
        <v>0.21760550397710654</v>
      </c>
    </row>
    <row r="410" spans="1:37" hidden="1" x14ac:dyDescent="0.35">
      <c r="A410">
        <v>409</v>
      </c>
      <c r="B410" t="s">
        <v>34</v>
      </c>
      <c r="C410">
        <v>67035296</v>
      </c>
      <c r="D410">
        <v>510</v>
      </c>
      <c r="E410" t="s">
        <v>422</v>
      </c>
      <c r="F410" t="s">
        <v>572</v>
      </c>
      <c r="G410" t="s">
        <v>1032</v>
      </c>
      <c r="H410">
        <v>48</v>
      </c>
      <c r="I410">
        <v>1</v>
      </c>
      <c r="J410">
        <v>9</v>
      </c>
      <c r="K410">
        <v>6395643</v>
      </c>
      <c r="L410">
        <v>3</v>
      </c>
      <c r="M410">
        <v>1</v>
      </c>
      <c r="N410">
        <v>1</v>
      </c>
      <c r="O410">
        <v>3</v>
      </c>
      <c r="P410">
        <v>182732.65714285715</v>
      </c>
      <c r="Q410">
        <v>127912.86</v>
      </c>
      <c r="R410">
        <v>532970.25</v>
      </c>
      <c r="S410">
        <v>2</v>
      </c>
      <c r="T410">
        <v>729</v>
      </c>
      <c r="U410">
        <v>211</v>
      </c>
      <c r="V410">
        <v>303</v>
      </c>
      <c r="W410">
        <v>500356</v>
      </c>
      <c r="X410">
        <v>2702730.3930000002</v>
      </c>
      <c r="Y410">
        <v>5</v>
      </c>
      <c r="Z410">
        <v>2010</v>
      </c>
      <c r="AA410" t="s">
        <v>1129</v>
      </c>
      <c r="AB410">
        <v>8</v>
      </c>
      <c r="AC410">
        <v>121517217</v>
      </c>
      <c r="AD410">
        <v>153495432</v>
      </c>
      <c r="AE410">
        <v>199288235.88</v>
      </c>
      <c r="AF410">
        <v>11831939.550000001</v>
      </c>
      <c r="AG410">
        <v>709916.37300000002</v>
      </c>
      <c r="AH410">
        <v>11122023.177000001</v>
      </c>
      <c r="AI410">
        <v>6389247.3570000008</v>
      </c>
      <c r="AK410">
        <v>0.76944938331403523</v>
      </c>
    </row>
    <row r="411" spans="1:37" hidden="1" x14ac:dyDescent="0.35">
      <c r="A411">
        <v>410</v>
      </c>
      <c r="B411" t="s">
        <v>34</v>
      </c>
      <c r="C411">
        <v>80873103</v>
      </c>
      <c r="D411">
        <v>510</v>
      </c>
      <c r="E411" t="s">
        <v>425</v>
      </c>
      <c r="F411" t="s">
        <v>251</v>
      </c>
      <c r="G411" t="s">
        <v>1033</v>
      </c>
      <c r="H411">
        <v>75</v>
      </c>
      <c r="I411">
        <v>1</v>
      </c>
      <c r="J411">
        <v>9</v>
      </c>
      <c r="K411">
        <v>24570276.300000001</v>
      </c>
      <c r="L411" t="e">
        <v>#N/A</v>
      </c>
      <c r="M411">
        <v>5</v>
      </c>
      <c r="N411">
        <v>1</v>
      </c>
      <c r="O411">
        <v>3</v>
      </c>
      <c r="P411">
        <v>792589.55806451617</v>
      </c>
      <c r="Q411">
        <v>253628.65858064516</v>
      </c>
      <c r="R411">
        <v>1352686.1790967742</v>
      </c>
      <c r="S411">
        <v>3</v>
      </c>
      <c r="T411">
        <v>702</v>
      </c>
      <c r="U411">
        <v>201</v>
      </c>
      <c r="V411">
        <v>303</v>
      </c>
      <c r="W411">
        <v>500316</v>
      </c>
      <c r="X411">
        <v>43637528.880000003</v>
      </c>
      <c r="Y411">
        <v>1</v>
      </c>
      <c r="Z411">
        <v>2010</v>
      </c>
      <c r="AA411" t="s">
        <v>1130</v>
      </c>
      <c r="AB411">
        <v>3</v>
      </c>
      <c r="AC411">
        <v>442264973.40000004</v>
      </c>
      <c r="AD411">
        <v>614256907.5</v>
      </c>
      <c r="AE411">
        <v>592635064.35600007</v>
      </c>
      <c r="AF411">
        <v>55283121.675000004</v>
      </c>
      <c r="AG411">
        <v>16032105.28575</v>
      </c>
      <c r="AH411">
        <v>39251016.389250003</v>
      </c>
      <c r="AI411">
        <v>17137767.719250001</v>
      </c>
      <c r="AK411">
        <v>0.68559854563312339</v>
      </c>
    </row>
    <row r="412" spans="1:37" hidden="1" x14ac:dyDescent="0.35">
      <c r="A412">
        <v>411</v>
      </c>
      <c r="B412" t="s">
        <v>34</v>
      </c>
      <c r="C412">
        <v>58794198</v>
      </c>
      <c r="D412">
        <v>510</v>
      </c>
      <c r="E412" t="s">
        <v>356</v>
      </c>
      <c r="F412" t="s">
        <v>573</v>
      </c>
      <c r="G412" t="s">
        <v>1034</v>
      </c>
      <c r="H412">
        <v>75</v>
      </c>
      <c r="I412">
        <v>0</v>
      </c>
      <c r="J412">
        <v>10</v>
      </c>
      <c r="K412">
        <v>49588101</v>
      </c>
      <c r="L412">
        <v>7</v>
      </c>
      <c r="M412">
        <v>1</v>
      </c>
      <c r="N412">
        <v>1</v>
      </c>
      <c r="O412">
        <v>1</v>
      </c>
      <c r="P412">
        <v>1033085.4375</v>
      </c>
      <c r="Q412">
        <v>805806.64124999999</v>
      </c>
      <c r="R412">
        <v>3357527.671875</v>
      </c>
      <c r="S412">
        <v>13</v>
      </c>
      <c r="T412">
        <v>685</v>
      </c>
      <c r="U412">
        <v>202</v>
      </c>
      <c r="V412">
        <v>300</v>
      </c>
      <c r="W412">
        <v>500366</v>
      </c>
      <c r="X412">
        <v>4664670.66</v>
      </c>
      <c r="Y412">
        <v>3</v>
      </c>
      <c r="Z412">
        <v>2009</v>
      </c>
      <c r="AA412" t="s">
        <v>1127</v>
      </c>
      <c r="AB412">
        <v>1</v>
      </c>
      <c r="AC412">
        <v>595057212</v>
      </c>
      <c r="AD412">
        <v>396704808</v>
      </c>
      <c r="AE412">
        <v>630760644.72000003</v>
      </c>
      <c r="AF412">
        <v>150251946.03</v>
      </c>
      <c r="AG412">
        <v>58598258.951700002</v>
      </c>
      <c r="AH412">
        <v>91653687.078299999</v>
      </c>
      <c r="AI412">
        <v>121704076.28430001</v>
      </c>
      <c r="AK412">
        <v>0.8840249325744447</v>
      </c>
    </row>
    <row r="413" spans="1:37" hidden="1" x14ac:dyDescent="0.35">
      <c r="A413">
        <v>412</v>
      </c>
      <c r="B413" t="s">
        <v>34</v>
      </c>
      <c r="C413">
        <v>54912817</v>
      </c>
      <c r="D413">
        <v>510</v>
      </c>
      <c r="E413" t="s">
        <v>121</v>
      </c>
      <c r="F413" t="s">
        <v>89</v>
      </c>
      <c r="G413" t="s">
        <v>1035</v>
      </c>
      <c r="H413">
        <v>88</v>
      </c>
      <c r="I413">
        <v>1</v>
      </c>
      <c r="J413">
        <v>5</v>
      </c>
      <c r="K413">
        <v>12607218</v>
      </c>
      <c r="L413">
        <v>4</v>
      </c>
      <c r="M413">
        <v>7</v>
      </c>
      <c r="N413">
        <v>0</v>
      </c>
      <c r="O413">
        <v>1</v>
      </c>
      <c r="P413">
        <v>233467</v>
      </c>
      <c r="Q413">
        <v>93386.8</v>
      </c>
      <c r="R413">
        <v>1898864.9333333333</v>
      </c>
      <c r="S413">
        <v>12</v>
      </c>
      <c r="T413">
        <v>484</v>
      </c>
      <c r="U413">
        <v>205</v>
      </c>
      <c r="V413">
        <v>300</v>
      </c>
      <c r="W413">
        <v>500324</v>
      </c>
      <c r="X413">
        <v>73502337.420000002</v>
      </c>
      <c r="Y413">
        <v>5</v>
      </c>
      <c r="Z413">
        <v>2014</v>
      </c>
      <c r="AA413" t="s">
        <v>1127</v>
      </c>
      <c r="AB413">
        <v>5</v>
      </c>
      <c r="AC413">
        <v>163893834</v>
      </c>
      <c r="AD413">
        <v>113464962</v>
      </c>
      <c r="AE413">
        <v>190116847.44</v>
      </c>
      <c r="AF413">
        <v>63666450.899999999</v>
      </c>
      <c r="AG413">
        <v>2546658.0359999998</v>
      </c>
      <c r="AH413">
        <v>61119792.864</v>
      </c>
      <c r="AI413">
        <v>44566515.629999995</v>
      </c>
      <c r="AK413">
        <v>0.7553336178233393</v>
      </c>
    </row>
    <row r="414" spans="1:37" hidden="1" x14ac:dyDescent="0.35">
      <c r="A414">
        <v>413</v>
      </c>
      <c r="B414" t="s">
        <v>34</v>
      </c>
      <c r="C414">
        <v>23290550</v>
      </c>
      <c r="D414">
        <v>510</v>
      </c>
      <c r="E414" t="s">
        <v>357</v>
      </c>
      <c r="F414" t="s">
        <v>258</v>
      </c>
      <c r="G414" t="s">
        <v>1036</v>
      </c>
      <c r="H414">
        <v>28</v>
      </c>
      <c r="I414">
        <v>1</v>
      </c>
      <c r="J414">
        <v>18</v>
      </c>
      <c r="K414">
        <v>99327483</v>
      </c>
      <c r="L414">
        <v>2</v>
      </c>
      <c r="M414">
        <v>5</v>
      </c>
      <c r="N414">
        <v>1</v>
      </c>
      <c r="O414">
        <v>3</v>
      </c>
      <c r="P414">
        <v>2113350.7021276597</v>
      </c>
      <c r="Q414">
        <v>1098942.3651063829</v>
      </c>
      <c r="R414">
        <v>3296827.0953191482</v>
      </c>
      <c r="S414">
        <v>1</v>
      </c>
      <c r="T414">
        <v>432</v>
      </c>
      <c r="U414">
        <v>210</v>
      </c>
      <c r="V414">
        <v>303</v>
      </c>
      <c r="W414">
        <v>500330</v>
      </c>
      <c r="X414">
        <v>19367108.640000001</v>
      </c>
      <c r="Y414">
        <v>3</v>
      </c>
      <c r="Z414">
        <v>2001</v>
      </c>
      <c r="AA414" t="s">
        <v>1128</v>
      </c>
      <c r="AB414">
        <v>1</v>
      </c>
      <c r="AC414">
        <v>993274830</v>
      </c>
      <c r="AD414">
        <v>1787894694</v>
      </c>
      <c r="AE414">
        <v>1648836217.8</v>
      </c>
      <c r="AF414">
        <v>149984499.33000001</v>
      </c>
      <c r="AG414">
        <v>41995659.812400006</v>
      </c>
      <c r="AH414">
        <v>107988839.5176</v>
      </c>
      <c r="AI414">
        <v>133486204.40370001</v>
      </c>
      <c r="AK414">
        <v>8.2079652947860238E-2</v>
      </c>
    </row>
    <row r="415" spans="1:37" hidden="1" x14ac:dyDescent="0.35">
      <c r="A415">
        <v>414</v>
      </c>
      <c r="B415" t="s">
        <v>34</v>
      </c>
      <c r="C415">
        <v>16008378</v>
      </c>
      <c r="D415">
        <v>510</v>
      </c>
      <c r="E415" t="s">
        <v>132</v>
      </c>
      <c r="F415" t="s">
        <v>271</v>
      </c>
      <c r="G415" t="s">
        <v>1037</v>
      </c>
      <c r="H415">
        <v>21</v>
      </c>
      <c r="I415">
        <v>1</v>
      </c>
      <c r="J415">
        <v>18</v>
      </c>
      <c r="K415">
        <v>96835543.200000003</v>
      </c>
      <c r="L415">
        <v>2</v>
      </c>
      <c r="M415">
        <v>2</v>
      </c>
      <c r="N415">
        <v>0</v>
      </c>
      <c r="O415">
        <v>1</v>
      </c>
      <c r="P415">
        <v>1641280.393220339</v>
      </c>
      <c r="Q415">
        <v>1099657.8634576271</v>
      </c>
      <c r="R415">
        <v>22176433.579728812</v>
      </c>
      <c r="S415">
        <v>15</v>
      </c>
      <c r="T415">
        <v>345</v>
      </c>
      <c r="U415">
        <v>203</v>
      </c>
      <c r="V415">
        <v>301</v>
      </c>
      <c r="W415">
        <v>500352</v>
      </c>
      <c r="X415">
        <v>33303402.264000002</v>
      </c>
      <c r="Y415">
        <v>7</v>
      </c>
      <c r="Z415">
        <v>2001</v>
      </c>
      <c r="AA415" t="s">
        <v>1127</v>
      </c>
      <c r="AB415">
        <v>1</v>
      </c>
      <c r="AC415">
        <v>2130381950.4000001</v>
      </c>
      <c r="AD415">
        <v>1355697604.8</v>
      </c>
      <c r="AE415">
        <v>2790800355.0240002</v>
      </c>
      <c r="AF415">
        <v>466747318.22400004</v>
      </c>
      <c r="AG415">
        <v>140024195.46720001</v>
      </c>
      <c r="AH415">
        <v>326723122.75680006</v>
      </c>
      <c r="AI415">
        <v>298718283.66336006</v>
      </c>
      <c r="AK415">
        <v>0.51027503492122073</v>
      </c>
    </row>
    <row r="416" spans="1:37" hidden="1" x14ac:dyDescent="0.35">
      <c r="A416">
        <v>415</v>
      </c>
      <c r="B416" t="s">
        <v>34</v>
      </c>
      <c r="C416">
        <v>20374866</v>
      </c>
      <c r="D416">
        <v>510</v>
      </c>
      <c r="E416" t="s">
        <v>405</v>
      </c>
      <c r="F416" t="s">
        <v>574</v>
      </c>
      <c r="G416" t="s">
        <v>1038</v>
      </c>
      <c r="H416">
        <v>41</v>
      </c>
      <c r="I416">
        <v>0</v>
      </c>
      <c r="J416">
        <v>24</v>
      </c>
      <c r="K416">
        <v>81227810.400000006</v>
      </c>
      <c r="L416">
        <v>5</v>
      </c>
      <c r="M416">
        <v>8</v>
      </c>
      <c r="N416">
        <v>1</v>
      </c>
      <c r="O416">
        <v>8</v>
      </c>
      <c r="P416">
        <v>2461448.8000000003</v>
      </c>
      <c r="Q416">
        <v>1673785.1840000001</v>
      </c>
      <c r="R416">
        <v>50213555.520000011</v>
      </c>
      <c r="S416">
        <v>11</v>
      </c>
      <c r="T416">
        <v>642</v>
      </c>
      <c r="U416">
        <v>203</v>
      </c>
      <c r="V416">
        <v>303</v>
      </c>
      <c r="W416">
        <v>500315</v>
      </c>
      <c r="X416">
        <v>33948274.542000003</v>
      </c>
      <c r="Y416">
        <v>1</v>
      </c>
      <c r="Z416">
        <v>1995</v>
      </c>
      <c r="AA416" t="s">
        <v>1127</v>
      </c>
      <c r="AB416">
        <v>4</v>
      </c>
      <c r="AC416">
        <v>2030695260.0000002</v>
      </c>
      <c r="AD416">
        <v>568594672.80000007</v>
      </c>
      <c r="AE416">
        <v>4000469662.2000008</v>
      </c>
      <c r="AF416">
        <v>101534763</v>
      </c>
      <c r="AG416">
        <v>26399038.380000003</v>
      </c>
      <c r="AH416">
        <v>75135724.620000005</v>
      </c>
      <c r="AI416">
        <v>7107433.4100000011</v>
      </c>
      <c r="AK416">
        <v>0.71180874191645382</v>
      </c>
    </row>
    <row r="417" spans="1:37" hidden="1" x14ac:dyDescent="0.35">
      <c r="A417">
        <v>416</v>
      </c>
      <c r="B417" t="s">
        <v>34</v>
      </c>
      <c r="C417">
        <v>79565882</v>
      </c>
      <c r="D417">
        <v>510</v>
      </c>
      <c r="E417" t="s">
        <v>410</v>
      </c>
      <c r="F417" t="s">
        <v>575</v>
      </c>
      <c r="G417" t="s">
        <v>1039</v>
      </c>
      <c r="H417">
        <v>73</v>
      </c>
      <c r="I417">
        <v>1</v>
      </c>
      <c r="J417">
        <v>6</v>
      </c>
      <c r="K417">
        <v>37305796.200000003</v>
      </c>
      <c r="L417">
        <v>2</v>
      </c>
      <c r="M417">
        <v>11</v>
      </c>
      <c r="N417">
        <v>1</v>
      </c>
      <c r="O417">
        <v>3</v>
      </c>
      <c r="P417">
        <v>632301.63050847466</v>
      </c>
      <c r="Q417">
        <v>303504.78264406783</v>
      </c>
      <c r="R417">
        <v>8700470.435796611</v>
      </c>
      <c r="S417">
        <v>6</v>
      </c>
      <c r="T417">
        <v>533</v>
      </c>
      <c r="U417">
        <v>212</v>
      </c>
      <c r="V417">
        <v>301</v>
      </c>
      <c r="W417">
        <v>500370</v>
      </c>
      <c r="X417">
        <v>34656594.119999997</v>
      </c>
      <c r="Y417">
        <v>2</v>
      </c>
      <c r="Z417">
        <v>2013</v>
      </c>
      <c r="AA417" t="s">
        <v>1127</v>
      </c>
      <c r="AB417">
        <v>3</v>
      </c>
      <c r="AC417">
        <v>895339108.80000007</v>
      </c>
      <c r="AD417">
        <v>858033312.60000002</v>
      </c>
      <c r="AE417">
        <v>1226614579.0560002</v>
      </c>
      <c r="AF417">
        <v>4103637.5820000004</v>
      </c>
      <c r="AG417">
        <v>1846636.9119000002</v>
      </c>
      <c r="AH417">
        <v>2257000.6701000002</v>
      </c>
      <c r="AI417">
        <v>1354200.4020600002</v>
      </c>
      <c r="AK417">
        <v>0.7857762033351493</v>
      </c>
    </row>
    <row r="418" spans="1:37" hidden="1" x14ac:dyDescent="0.35">
      <c r="A418">
        <v>417</v>
      </c>
      <c r="B418" t="s">
        <v>34</v>
      </c>
      <c r="C418">
        <v>94573911</v>
      </c>
      <c r="D418">
        <v>510</v>
      </c>
      <c r="E418" t="s">
        <v>157</v>
      </c>
      <c r="F418" t="s">
        <v>576</v>
      </c>
      <c r="G418" t="s">
        <v>1040</v>
      </c>
      <c r="H418">
        <v>90</v>
      </c>
      <c r="I418">
        <v>1</v>
      </c>
      <c r="J418">
        <v>23</v>
      </c>
      <c r="K418">
        <v>96268317</v>
      </c>
      <c r="L418">
        <v>4</v>
      </c>
      <c r="M418">
        <v>10</v>
      </c>
      <c r="N418">
        <v>1</v>
      </c>
      <c r="O418">
        <v>2</v>
      </c>
      <c r="P418">
        <v>2092789.5</v>
      </c>
      <c r="Q418">
        <v>983611.06499999994</v>
      </c>
      <c r="R418">
        <v>16885323.282499999</v>
      </c>
      <c r="S418">
        <v>8</v>
      </c>
      <c r="T418">
        <v>433</v>
      </c>
      <c r="U418">
        <v>202</v>
      </c>
      <c r="V418">
        <v>303</v>
      </c>
      <c r="W418">
        <v>500369</v>
      </c>
      <c r="X418">
        <v>14945663.832</v>
      </c>
      <c r="Y418">
        <v>7</v>
      </c>
      <c r="Z418">
        <v>1996</v>
      </c>
      <c r="AA418" t="s">
        <v>1128</v>
      </c>
      <c r="AB418">
        <v>9</v>
      </c>
      <c r="AC418">
        <v>1444024755</v>
      </c>
      <c r="AD418">
        <v>577609902</v>
      </c>
      <c r="AE418">
        <v>1819471191.3</v>
      </c>
      <c r="AF418">
        <v>487117684.01999998</v>
      </c>
      <c r="AG418">
        <v>180233543.08739999</v>
      </c>
      <c r="AH418">
        <v>306884140.93260002</v>
      </c>
      <c r="AI418">
        <v>258172372.53060001</v>
      </c>
      <c r="AK418">
        <v>0.78715576542239918</v>
      </c>
    </row>
    <row r="419" spans="1:37" hidden="1" x14ac:dyDescent="0.35">
      <c r="A419">
        <v>418</v>
      </c>
      <c r="B419" t="s">
        <v>34</v>
      </c>
      <c r="C419">
        <v>56798468</v>
      </c>
      <c r="D419">
        <v>510</v>
      </c>
      <c r="E419" t="s">
        <v>175</v>
      </c>
      <c r="F419" t="s">
        <v>577</v>
      </c>
      <c r="G419" t="s">
        <v>1041</v>
      </c>
      <c r="H419">
        <v>65</v>
      </c>
      <c r="I419">
        <v>0</v>
      </c>
      <c r="J419">
        <v>24</v>
      </c>
      <c r="K419">
        <v>87915669.599999994</v>
      </c>
      <c r="L419">
        <v>3</v>
      </c>
      <c r="M419">
        <v>10</v>
      </c>
      <c r="N419">
        <v>0</v>
      </c>
      <c r="O419">
        <v>3</v>
      </c>
      <c r="P419">
        <v>1911210.208695652</v>
      </c>
      <c r="Q419">
        <v>1204062.4314782608</v>
      </c>
      <c r="R419">
        <v>7023697.5169565221</v>
      </c>
      <c r="S419">
        <v>9</v>
      </c>
      <c r="T419">
        <v>548</v>
      </c>
      <c r="U419">
        <v>209</v>
      </c>
      <c r="V419">
        <v>303</v>
      </c>
      <c r="W419">
        <v>500398</v>
      </c>
      <c r="X419">
        <v>7002414.9910000004</v>
      </c>
      <c r="Y419">
        <v>7</v>
      </c>
      <c r="Z419">
        <v>1995</v>
      </c>
      <c r="AA419" t="s">
        <v>1127</v>
      </c>
      <c r="AB419">
        <v>5</v>
      </c>
      <c r="AC419">
        <v>1406650713.5999999</v>
      </c>
      <c r="AD419">
        <v>1582482052.8</v>
      </c>
      <c r="AE419">
        <v>1631714827.776</v>
      </c>
      <c r="AF419">
        <v>259351225.31999999</v>
      </c>
      <c r="AG419">
        <v>124488588.15359999</v>
      </c>
      <c r="AH419">
        <v>134862637.16640002</v>
      </c>
      <c r="AI419">
        <v>150423710.68559998</v>
      </c>
      <c r="AK419">
        <v>5.3079950967743761E-2</v>
      </c>
    </row>
    <row r="420" spans="1:37" hidden="1" x14ac:dyDescent="0.35">
      <c r="A420">
        <v>419</v>
      </c>
      <c r="B420" t="s">
        <v>34</v>
      </c>
      <c r="C420">
        <v>65536420</v>
      </c>
      <c r="D420">
        <v>510</v>
      </c>
      <c r="E420" t="s">
        <v>158</v>
      </c>
      <c r="F420" t="s">
        <v>578</v>
      </c>
      <c r="G420" t="s">
        <v>1042</v>
      </c>
      <c r="H420">
        <v>74</v>
      </c>
      <c r="I420">
        <v>0</v>
      </c>
      <c r="J420">
        <v>13</v>
      </c>
      <c r="K420">
        <v>63658318.100000001</v>
      </c>
      <c r="L420">
        <v>1</v>
      </c>
      <c r="M420">
        <v>1</v>
      </c>
      <c r="N420">
        <v>1</v>
      </c>
      <c r="O420">
        <v>1</v>
      </c>
      <c r="P420">
        <v>1157423.9654545456</v>
      </c>
      <c r="Q420">
        <v>509266.54480000003</v>
      </c>
      <c r="R420">
        <v>16551162.706000002</v>
      </c>
      <c r="S420">
        <v>3</v>
      </c>
      <c r="T420">
        <v>386</v>
      </c>
      <c r="U420">
        <v>206</v>
      </c>
      <c r="V420">
        <v>303</v>
      </c>
      <c r="W420">
        <v>500322</v>
      </c>
      <c r="X420">
        <v>30070383.75</v>
      </c>
      <c r="Y420">
        <v>7</v>
      </c>
      <c r="Z420">
        <v>2006</v>
      </c>
      <c r="AA420" t="s">
        <v>1127</v>
      </c>
      <c r="AB420">
        <v>4</v>
      </c>
      <c r="AC420">
        <v>1082191407.7</v>
      </c>
      <c r="AD420">
        <v>509266544.80000001</v>
      </c>
      <c r="AE420">
        <v>1482602228.549</v>
      </c>
      <c r="AF420">
        <v>28646243.145</v>
      </c>
      <c r="AG420">
        <v>9453260.2378500011</v>
      </c>
      <c r="AH420">
        <v>19192982.90715</v>
      </c>
      <c r="AI420">
        <v>24349306.673249997</v>
      </c>
      <c r="AK420">
        <v>0.63445965151961081</v>
      </c>
    </row>
    <row r="421" spans="1:37" hidden="1" x14ac:dyDescent="0.35">
      <c r="A421">
        <v>420</v>
      </c>
      <c r="B421" t="s">
        <v>34</v>
      </c>
      <c r="C421">
        <v>52990048</v>
      </c>
      <c r="D421">
        <v>510</v>
      </c>
      <c r="E421" t="s">
        <v>45</v>
      </c>
      <c r="F421" t="s">
        <v>579</v>
      </c>
      <c r="G421" t="s">
        <v>1043</v>
      </c>
      <c r="H421">
        <v>88</v>
      </c>
      <c r="I421">
        <v>1</v>
      </c>
      <c r="J421">
        <v>9</v>
      </c>
      <c r="K421">
        <v>69931125</v>
      </c>
      <c r="L421">
        <v>3</v>
      </c>
      <c r="M421">
        <v>6</v>
      </c>
      <c r="N421">
        <v>1</v>
      </c>
      <c r="O421">
        <v>7</v>
      </c>
      <c r="P421">
        <v>1589343.75</v>
      </c>
      <c r="Q421">
        <v>1382729.0625</v>
      </c>
      <c r="R421">
        <v>9909558.28125</v>
      </c>
      <c r="S421">
        <v>8</v>
      </c>
      <c r="T421">
        <v>745</v>
      </c>
      <c r="U421">
        <v>200</v>
      </c>
      <c r="V421">
        <v>301</v>
      </c>
      <c r="W421">
        <v>500343</v>
      </c>
      <c r="X421">
        <v>0</v>
      </c>
      <c r="Y421">
        <v>4</v>
      </c>
      <c r="Z421">
        <v>2010</v>
      </c>
      <c r="AA421" t="s">
        <v>1127</v>
      </c>
      <c r="AB421">
        <v>2</v>
      </c>
      <c r="AC421">
        <v>769242375</v>
      </c>
      <c r="AD421">
        <v>1188829125</v>
      </c>
      <c r="AE421">
        <v>1061554477.5</v>
      </c>
      <c r="AF421">
        <v>248954805</v>
      </c>
      <c r="AG421">
        <v>107050566.14999999</v>
      </c>
      <c r="AH421">
        <v>141904238.85000002</v>
      </c>
      <c r="AI421">
        <v>248954805</v>
      </c>
      <c r="AK421">
        <v>0.879586545036523</v>
      </c>
    </row>
    <row r="422" spans="1:37" x14ac:dyDescent="0.35">
      <c r="A422">
        <v>421</v>
      </c>
      <c r="B422" t="s">
        <v>34</v>
      </c>
      <c r="C422">
        <v>80891771</v>
      </c>
      <c r="D422">
        <v>510</v>
      </c>
      <c r="E422" t="s">
        <v>251</v>
      </c>
      <c r="F422" t="s">
        <v>332</v>
      </c>
      <c r="G422" t="s">
        <v>1044</v>
      </c>
      <c r="H422">
        <v>42</v>
      </c>
      <c r="I422">
        <v>1</v>
      </c>
      <c r="J422">
        <v>0</v>
      </c>
      <c r="K422">
        <v>0</v>
      </c>
      <c r="L422">
        <v>4</v>
      </c>
      <c r="M422">
        <v>12</v>
      </c>
      <c r="N422">
        <v>1</v>
      </c>
      <c r="O422">
        <v>6</v>
      </c>
      <c r="P422">
        <v>0</v>
      </c>
      <c r="Q422">
        <v>0</v>
      </c>
      <c r="R422">
        <v>0</v>
      </c>
      <c r="S422">
        <v>13</v>
      </c>
      <c r="T422">
        <v>692</v>
      </c>
      <c r="U422">
        <v>208</v>
      </c>
      <c r="V422">
        <v>301</v>
      </c>
      <c r="W422">
        <v>500372</v>
      </c>
      <c r="X422">
        <v>116703193.5</v>
      </c>
      <c r="Y422">
        <v>4</v>
      </c>
      <c r="Z422">
        <v>2019</v>
      </c>
      <c r="AA422" t="s">
        <v>1127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K422">
        <v>0.51460429146862186</v>
      </c>
    </row>
    <row r="423" spans="1:37" hidden="1" x14ac:dyDescent="0.35">
      <c r="A423">
        <v>422</v>
      </c>
      <c r="B423" t="s">
        <v>34</v>
      </c>
      <c r="C423">
        <v>22691007</v>
      </c>
      <c r="D423">
        <v>510</v>
      </c>
      <c r="E423" t="s">
        <v>378</v>
      </c>
      <c r="F423" t="s">
        <v>580</v>
      </c>
      <c r="G423" t="s">
        <v>1045</v>
      </c>
      <c r="H423">
        <v>87</v>
      </c>
      <c r="I423">
        <v>0</v>
      </c>
      <c r="J423">
        <v>25</v>
      </c>
      <c r="K423">
        <v>194505322.5</v>
      </c>
      <c r="L423">
        <v>2</v>
      </c>
      <c r="M423">
        <v>10</v>
      </c>
      <c r="N423">
        <v>1</v>
      </c>
      <c r="O423">
        <v>2</v>
      </c>
      <c r="P423">
        <v>5557294.9285714282</v>
      </c>
      <c r="Q423">
        <v>2500782.7178571429</v>
      </c>
      <c r="R423">
        <v>24591030.058928572</v>
      </c>
      <c r="S423">
        <v>2</v>
      </c>
      <c r="T423">
        <v>372</v>
      </c>
      <c r="U423">
        <v>215</v>
      </c>
      <c r="V423">
        <v>301</v>
      </c>
      <c r="W423">
        <v>500341</v>
      </c>
      <c r="X423">
        <v>7712556.2279999992</v>
      </c>
      <c r="Y423">
        <v>1</v>
      </c>
      <c r="Z423">
        <v>1994</v>
      </c>
      <c r="AA423" t="s">
        <v>1127</v>
      </c>
      <c r="AB423">
        <v>5</v>
      </c>
      <c r="AC423">
        <v>2139558547.5</v>
      </c>
      <c r="AD423">
        <v>1167031935</v>
      </c>
      <c r="AE423">
        <v>3872600970.9749999</v>
      </c>
      <c r="AF423">
        <v>235351440.22499999</v>
      </c>
      <c r="AG423">
        <v>18828115.217999998</v>
      </c>
      <c r="AH423">
        <v>216523325.007</v>
      </c>
      <c r="AI423">
        <v>23535144.022500001</v>
      </c>
      <c r="AK423">
        <v>0.14390644672996344</v>
      </c>
    </row>
    <row r="424" spans="1:37" hidden="1" x14ac:dyDescent="0.35">
      <c r="A424">
        <v>423</v>
      </c>
      <c r="B424" t="s">
        <v>34</v>
      </c>
      <c r="C424">
        <v>45087285</v>
      </c>
      <c r="D424">
        <v>510</v>
      </c>
      <c r="E424" t="s">
        <v>163</v>
      </c>
      <c r="F424" t="s">
        <v>581</v>
      </c>
      <c r="G424" t="s">
        <v>1046</v>
      </c>
      <c r="H424">
        <v>34</v>
      </c>
      <c r="I424">
        <v>1</v>
      </c>
      <c r="J424">
        <v>2</v>
      </c>
      <c r="K424">
        <v>13530800.4</v>
      </c>
      <c r="L424">
        <v>3</v>
      </c>
      <c r="M424">
        <v>6</v>
      </c>
      <c r="N424">
        <v>1</v>
      </c>
      <c r="O424">
        <v>4</v>
      </c>
      <c r="P424">
        <v>307518.19090909092</v>
      </c>
      <c r="Q424">
        <v>279841.55372727272</v>
      </c>
      <c r="R424">
        <v>3964422.0111363637</v>
      </c>
      <c r="S424">
        <v>11</v>
      </c>
      <c r="T424">
        <v>433</v>
      </c>
      <c r="U424">
        <v>212</v>
      </c>
      <c r="V424">
        <v>300</v>
      </c>
      <c r="W424">
        <v>500387</v>
      </c>
      <c r="X424">
        <v>24784568.622000001</v>
      </c>
      <c r="Y424">
        <v>8</v>
      </c>
      <c r="Z424">
        <v>2017</v>
      </c>
      <c r="AA424" t="s">
        <v>1127</v>
      </c>
      <c r="AB424">
        <v>2</v>
      </c>
      <c r="AC424">
        <v>81184802.400000006</v>
      </c>
      <c r="AD424">
        <v>162369604.80000001</v>
      </c>
      <c r="AE424">
        <v>155874820.60800001</v>
      </c>
      <c r="AF424">
        <v>31256148.924000002</v>
      </c>
      <c r="AG424">
        <v>10939652.123400001</v>
      </c>
      <c r="AH424">
        <v>20316496.8006</v>
      </c>
      <c r="AI424">
        <v>10001967.655680001</v>
      </c>
      <c r="AK424">
        <v>0.71967554276836632</v>
      </c>
    </row>
    <row r="425" spans="1:37" hidden="1" x14ac:dyDescent="0.35">
      <c r="A425">
        <v>424</v>
      </c>
      <c r="B425" t="s">
        <v>34</v>
      </c>
      <c r="C425">
        <v>28996736</v>
      </c>
      <c r="D425">
        <v>510</v>
      </c>
      <c r="E425" t="s">
        <v>186</v>
      </c>
      <c r="F425" t="s">
        <v>114</v>
      </c>
      <c r="G425" t="s">
        <v>1047</v>
      </c>
      <c r="H425">
        <v>69</v>
      </c>
      <c r="I425">
        <v>0</v>
      </c>
      <c r="J425">
        <v>11</v>
      </c>
      <c r="K425">
        <v>33492660.300000001</v>
      </c>
      <c r="L425">
        <v>7</v>
      </c>
      <c r="M425">
        <v>2</v>
      </c>
      <c r="N425">
        <v>1</v>
      </c>
      <c r="O425">
        <v>2</v>
      </c>
      <c r="P425">
        <v>620234.45000000007</v>
      </c>
      <c r="Q425">
        <v>483782.8710000001</v>
      </c>
      <c r="R425">
        <v>12175202.253500002</v>
      </c>
      <c r="S425">
        <v>3</v>
      </c>
      <c r="T425">
        <v>760</v>
      </c>
      <c r="U425">
        <v>207</v>
      </c>
      <c r="V425">
        <v>300</v>
      </c>
      <c r="W425">
        <v>500393</v>
      </c>
      <c r="X425">
        <v>820280.7</v>
      </c>
      <c r="Y425">
        <v>3</v>
      </c>
      <c r="Z425">
        <v>2008</v>
      </c>
      <c r="AA425" t="s">
        <v>1127</v>
      </c>
      <c r="AB425">
        <v>3</v>
      </c>
      <c r="AC425">
        <v>736838526.60000002</v>
      </c>
      <c r="AD425">
        <v>267941282.40000001</v>
      </c>
      <c r="AE425">
        <v>1016837166.7079999</v>
      </c>
      <c r="AF425">
        <v>10382724.693</v>
      </c>
      <c r="AG425">
        <v>830617.97544000007</v>
      </c>
      <c r="AH425">
        <v>9552106.7175600007</v>
      </c>
      <c r="AI425">
        <v>2076544.9386</v>
      </c>
      <c r="AK425">
        <v>0.89023909407843649</v>
      </c>
    </row>
    <row r="426" spans="1:37" hidden="1" x14ac:dyDescent="0.35">
      <c r="A426">
        <v>425</v>
      </c>
      <c r="B426" t="s">
        <v>34</v>
      </c>
      <c r="C426">
        <v>84912833</v>
      </c>
      <c r="D426">
        <v>510</v>
      </c>
      <c r="E426" t="s">
        <v>73</v>
      </c>
      <c r="F426" t="s">
        <v>346</v>
      </c>
      <c r="G426" t="s">
        <v>1048</v>
      </c>
      <c r="H426">
        <v>77</v>
      </c>
      <c r="I426">
        <v>1</v>
      </c>
      <c r="J426">
        <v>15</v>
      </c>
      <c r="K426">
        <v>5468538</v>
      </c>
      <c r="L426">
        <v>3</v>
      </c>
      <c r="M426">
        <v>12</v>
      </c>
      <c r="N426">
        <v>0</v>
      </c>
      <c r="O426">
        <v>1</v>
      </c>
      <c r="P426">
        <v>121523.06666666667</v>
      </c>
      <c r="Q426">
        <v>48609.226666666669</v>
      </c>
      <c r="R426">
        <v>972184.53333333344</v>
      </c>
      <c r="S426">
        <v>4</v>
      </c>
      <c r="T426">
        <v>394</v>
      </c>
      <c r="U426">
        <v>210</v>
      </c>
      <c r="V426">
        <v>303</v>
      </c>
      <c r="W426">
        <v>500366</v>
      </c>
      <c r="X426">
        <v>31566689.892000001</v>
      </c>
      <c r="Y426">
        <v>4</v>
      </c>
      <c r="Z426">
        <v>2004</v>
      </c>
      <c r="AA426" t="s">
        <v>1127</v>
      </c>
      <c r="AB426">
        <v>5</v>
      </c>
      <c r="AC426">
        <v>125776374</v>
      </c>
      <c r="AD426">
        <v>136713450</v>
      </c>
      <c r="AE426">
        <v>148416121.31999999</v>
      </c>
      <c r="AF426">
        <v>29748846.720000003</v>
      </c>
      <c r="AG426">
        <v>1784930.8032000002</v>
      </c>
      <c r="AH426">
        <v>27963915.916800003</v>
      </c>
      <c r="AI426">
        <v>20824192.704</v>
      </c>
      <c r="AK426">
        <v>0.77370420685682662</v>
      </c>
    </row>
    <row r="427" spans="1:37" hidden="1" x14ac:dyDescent="0.35">
      <c r="A427">
        <v>426</v>
      </c>
      <c r="B427" t="s">
        <v>34</v>
      </c>
      <c r="C427">
        <v>27439342</v>
      </c>
      <c r="D427">
        <v>510</v>
      </c>
      <c r="E427" t="s">
        <v>299</v>
      </c>
      <c r="F427" t="s">
        <v>347</v>
      </c>
      <c r="G427" t="s">
        <v>1049</v>
      </c>
      <c r="H427">
        <v>42</v>
      </c>
      <c r="I427">
        <v>1</v>
      </c>
      <c r="J427">
        <v>6</v>
      </c>
      <c r="K427">
        <v>36283551.600000001</v>
      </c>
      <c r="L427">
        <v>4</v>
      </c>
      <c r="M427">
        <v>11</v>
      </c>
      <c r="N427">
        <v>0</v>
      </c>
      <c r="O427">
        <v>3</v>
      </c>
      <c r="P427">
        <v>711442.18823529419</v>
      </c>
      <c r="Q427">
        <v>469551.84423529415</v>
      </c>
      <c r="R427">
        <v>547810.48494117649</v>
      </c>
      <c r="S427">
        <v>14</v>
      </c>
      <c r="T427">
        <v>434</v>
      </c>
      <c r="U427">
        <v>202</v>
      </c>
      <c r="V427">
        <v>302</v>
      </c>
      <c r="W427">
        <v>500380</v>
      </c>
      <c r="X427">
        <v>8312307.1920000007</v>
      </c>
      <c r="Y427">
        <v>2</v>
      </c>
      <c r="Z427">
        <v>2013</v>
      </c>
      <c r="AA427" t="s">
        <v>1129</v>
      </c>
      <c r="AB427">
        <v>6</v>
      </c>
      <c r="AC427">
        <v>798238135.20000005</v>
      </c>
      <c r="AD427">
        <v>907088790</v>
      </c>
      <c r="AE427">
        <v>997797669</v>
      </c>
      <c r="AF427">
        <v>82000826.615999997</v>
      </c>
      <c r="AG427">
        <v>6560066.12928</v>
      </c>
      <c r="AH427">
        <v>75440760.486719996</v>
      </c>
      <c r="AI427">
        <v>76260768.752880007</v>
      </c>
      <c r="AK427">
        <v>0.78995282613551987</v>
      </c>
    </row>
    <row r="428" spans="1:37" hidden="1" x14ac:dyDescent="0.35">
      <c r="A428">
        <v>427</v>
      </c>
      <c r="B428" t="s">
        <v>34</v>
      </c>
      <c r="C428">
        <v>86634144</v>
      </c>
      <c r="D428">
        <v>510</v>
      </c>
      <c r="E428" t="s">
        <v>410</v>
      </c>
      <c r="F428" t="s">
        <v>582</v>
      </c>
      <c r="G428" t="s">
        <v>1050</v>
      </c>
      <c r="H428">
        <v>68</v>
      </c>
      <c r="I428">
        <v>0</v>
      </c>
      <c r="J428">
        <v>2</v>
      </c>
      <c r="K428">
        <v>13194138.4</v>
      </c>
      <c r="L428" t="e">
        <v>#N/A</v>
      </c>
      <c r="M428">
        <v>6</v>
      </c>
      <c r="N428">
        <v>1</v>
      </c>
      <c r="O428">
        <v>6</v>
      </c>
      <c r="P428">
        <v>347214.16842105263</v>
      </c>
      <c r="Q428">
        <v>118052.81726315789</v>
      </c>
      <c r="R428">
        <v>1967546.9543859649</v>
      </c>
      <c r="S428">
        <v>11</v>
      </c>
      <c r="T428">
        <v>723</v>
      </c>
      <c r="U428">
        <v>214</v>
      </c>
      <c r="V428">
        <v>301</v>
      </c>
      <c r="W428">
        <v>500376</v>
      </c>
      <c r="X428">
        <v>63342317.895999998</v>
      </c>
      <c r="Y428">
        <v>2</v>
      </c>
      <c r="Z428">
        <v>2017</v>
      </c>
      <c r="AA428" t="s">
        <v>1127</v>
      </c>
      <c r="AB428">
        <v>1</v>
      </c>
      <c r="AC428">
        <v>118747245.60000001</v>
      </c>
      <c r="AD428">
        <v>303465183.19999999</v>
      </c>
      <c r="AE428">
        <v>227994711.55200002</v>
      </c>
      <c r="AF428">
        <v>76130178.568000004</v>
      </c>
      <c r="AG428">
        <v>10658224.999520002</v>
      </c>
      <c r="AH428">
        <v>65471953.56848</v>
      </c>
      <c r="AI428">
        <v>69278462.49688001</v>
      </c>
      <c r="AK428">
        <v>0.63463535594098208</v>
      </c>
    </row>
    <row r="429" spans="1:37" hidden="1" x14ac:dyDescent="0.35">
      <c r="A429">
        <v>428</v>
      </c>
      <c r="B429" t="s">
        <v>34</v>
      </c>
      <c r="C429">
        <v>17091614</v>
      </c>
      <c r="D429">
        <v>510</v>
      </c>
      <c r="E429" t="s">
        <v>208</v>
      </c>
      <c r="F429" t="s">
        <v>361</v>
      </c>
      <c r="G429" t="s">
        <v>1051</v>
      </c>
      <c r="H429">
        <v>62</v>
      </c>
      <c r="I429">
        <v>0</v>
      </c>
      <c r="J429">
        <v>22</v>
      </c>
      <c r="K429">
        <v>121812149.8</v>
      </c>
      <c r="L429">
        <v>2</v>
      </c>
      <c r="M429">
        <v>11</v>
      </c>
      <c r="N429">
        <v>0</v>
      </c>
      <c r="O429">
        <v>1</v>
      </c>
      <c r="P429">
        <v>2768457.9499999997</v>
      </c>
      <c r="Q429">
        <v>2408558.4164999998</v>
      </c>
      <c r="R429">
        <v>36128376.247500002</v>
      </c>
      <c r="S429">
        <v>2</v>
      </c>
      <c r="T429">
        <v>772</v>
      </c>
      <c r="U429">
        <v>214</v>
      </c>
      <c r="V429">
        <v>301</v>
      </c>
      <c r="W429">
        <v>500335</v>
      </c>
      <c r="X429">
        <v>41390.050000000003</v>
      </c>
      <c r="Y429">
        <v>3</v>
      </c>
      <c r="Z429">
        <v>1997</v>
      </c>
      <c r="AA429" t="s">
        <v>1127</v>
      </c>
      <c r="AB429">
        <v>7</v>
      </c>
      <c r="AC429">
        <v>1583557947.3999999</v>
      </c>
      <c r="AD429">
        <v>1218121498</v>
      </c>
      <c r="AE429">
        <v>2391172500.5739999</v>
      </c>
      <c r="AF429">
        <v>710164833.33399999</v>
      </c>
      <c r="AG429">
        <v>14203296.666680001</v>
      </c>
      <c r="AH429">
        <v>695961536.66732001</v>
      </c>
      <c r="AI429">
        <v>269862636.66692001</v>
      </c>
      <c r="AK429">
        <v>0.95828276285837666</v>
      </c>
    </row>
    <row r="430" spans="1:37" hidden="1" x14ac:dyDescent="0.35">
      <c r="A430">
        <v>429</v>
      </c>
      <c r="B430" t="s">
        <v>34</v>
      </c>
      <c r="C430">
        <v>75911106</v>
      </c>
      <c r="D430">
        <v>510</v>
      </c>
      <c r="E430" t="s">
        <v>154</v>
      </c>
      <c r="F430" t="s">
        <v>583</v>
      </c>
      <c r="G430" t="s">
        <v>1052</v>
      </c>
      <c r="H430">
        <v>43</v>
      </c>
      <c r="I430">
        <v>1</v>
      </c>
      <c r="J430">
        <v>13</v>
      </c>
      <c r="K430">
        <v>111865</v>
      </c>
      <c r="L430">
        <v>2</v>
      </c>
      <c r="M430">
        <v>2</v>
      </c>
      <c r="N430">
        <v>0</v>
      </c>
      <c r="O430">
        <v>1</v>
      </c>
      <c r="P430">
        <v>2380.1063829787236</v>
      </c>
      <c r="Q430">
        <v>1856.4829787234041</v>
      </c>
      <c r="R430">
        <v>14851.863829787233</v>
      </c>
      <c r="S430">
        <v>10</v>
      </c>
      <c r="T430">
        <v>670</v>
      </c>
      <c r="U430">
        <v>205</v>
      </c>
      <c r="V430">
        <v>303</v>
      </c>
      <c r="W430">
        <v>500327</v>
      </c>
      <c r="X430">
        <v>2357218.5499999998</v>
      </c>
      <c r="Y430">
        <v>6</v>
      </c>
      <c r="Z430">
        <v>2006</v>
      </c>
      <c r="AA430" t="s">
        <v>1127</v>
      </c>
      <c r="AB430">
        <v>5</v>
      </c>
      <c r="AC430">
        <v>2013570</v>
      </c>
      <c r="AD430">
        <v>671190</v>
      </c>
      <c r="AE430">
        <v>2315605.5</v>
      </c>
      <c r="AF430">
        <v>14542.45</v>
      </c>
      <c r="AG430">
        <v>145.42450000000002</v>
      </c>
      <c r="AH430">
        <v>14397.025500000002</v>
      </c>
      <c r="AI430">
        <v>2908.4900000000002</v>
      </c>
      <c r="AK430">
        <v>0.27322932174081604</v>
      </c>
    </row>
    <row r="431" spans="1:37" hidden="1" x14ac:dyDescent="0.35">
      <c r="A431">
        <v>430</v>
      </c>
      <c r="B431" t="s">
        <v>34</v>
      </c>
      <c r="C431">
        <v>30458776</v>
      </c>
      <c r="D431">
        <v>510</v>
      </c>
      <c r="E431" t="s">
        <v>172</v>
      </c>
      <c r="F431" t="s">
        <v>363</v>
      </c>
      <c r="G431" t="s">
        <v>1053</v>
      </c>
      <c r="H431">
        <v>27</v>
      </c>
      <c r="I431">
        <v>1</v>
      </c>
      <c r="J431">
        <v>2</v>
      </c>
      <c r="K431">
        <v>9428874.1999999993</v>
      </c>
      <c r="L431">
        <v>5</v>
      </c>
      <c r="M431">
        <v>8</v>
      </c>
      <c r="N431">
        <v>0</v>
      </c>
      <c r="O431">
        <v>3</v>
      </c>
      <c r="P431">
        <v>285723.46060606057</v>
      </c>
      <c r="Q431">
        <v>102860.4458181818</v>
      </c>
      <c r="R431">
        <v>1662910.5407272726</v>
      </c>
      <c r="S431">
        <v>4</v>
      </c>
      <c r="T431">
        <v>364</v>
      </c>
      <c r="U431">
        <v>211</v>
      </c>
      <c r="V431">
        <v>301</v>
      </c>
      <c r="W431">
        <v>500334</v>
      </c>
      <c r="X431">
        <v>227082.16799999998</v>
      </c>
      <c r="Y431">
        <v>6</v>
      </c>
      <c r="Z431">
        <v>2017</v>
      </c>
      <c r="AA431" t="s">
        <v>1127</v>
      </c>
      <c r="AB431">
        <v>7</v>
      </c>
      <c r="AC431">
        <v>169719735.59999999</v>
      </c>
      <c r="AD431">
        <v>235721854.99999997</v>
      </c>
      <c r="AE431">
        <v>305495524.07999998</v>
      </c>
      <c r="AF431">
        <v>29323798.761999998</v>
      </c>
      <c r="AG431">
        <v>12902471.455279998</v>
      </c>
      <c r="AH431">
        <v>16421327.30672</v>
      </c>
      <c r="AI431">
        <v>23752276.997219998</v>
      </c>
      <c r="AK431">
        <v>0.45999579692803572</v>
      </c>
    </row>
    <row r="432" spans="1:37" hidden="1" x14ac:dyDescent="0.35">
      <c r="A432">
        <v>431</v>
      </c>
      <c r="B432" t="s">
        <v>34</v>
      </c>
      <c r="C432">
        <v>75695155</v>
      </c>
      <c r="D432">
        <v>510</v>
      </c>
      <c r="E432" t="s">
        <v>193</v>
      </c>
      <c r="F432" t="s">
        <v>584</v>
      </c>
      <c r="G432" t="s">
        <v>1054</v>
      </c>
      <c r="H432">
        <v>31</v>
      </c>
      <c r="I432">
        <v>1</v>
      </c>
      <c r="J432">
        <v>4</v>
      </c>
      <c r="K432">
        <v>7569405.5999999996</v>
      </c>
      <c r="L432">
        <v>2</v>
      </c>
      <c r="M432">
        <v>7</v>
      </c>
      <c r="N432">
        <v>0</v>
      </c>
      <c r="O432">
        <v>3</v>
      </c>
      <c r="P432">
        <v>222629.57647058822</v>
      </c>
      <c r="Q432">
        <v>144709.22470588234</v>
      </c>
      <c r="R432">
        <v>506482.28647058812</v>
      </c>
      <c r="S432">
        <v>11</v>
      </c>
      <c r="T432">
        <v>383</v>
      </c>
      <c r="U432">
        <v>206</v>
      </c>
      <c r="V432">
        <v>300</v>
      </c>
      <c r="W432">
        <v>500309</v>
      </c>
      <c r="X432">
        <v>15273140.583999999</v>
      </c>
      <c r="Y432">
        <v>5</v>
      </c>
      <c r="Z432">
        <v>2015</v>
      </c>
      <c r="AA432" t="s">
        <v>1127</v>
      </c>
      <c r="AB432">
        <v>7</v>
      </c>
      <c r="AC432">
        <v>128679895.19999999</v>
      </c>
      <c r="AD432">
        <v>151388112</v>
      </c>
      <c r="AE432">
        <v>169857461.66399997</v>
      </c>
      <c r="AF432">
        <v>13095071.687999999</v>
      </c>
      <c r="AG432">
        <v>3011866.4882399999</v>
      </c>
      <c r="AH432">
        <v>10083205.199759999</v>
      </c>
      <c r="AI432">
        <v>11523663.085439999</v>
      </c>
      <c r="AK432">
        <v>0.65517869404164819</v>
      </c>
    </row>
    <row r="433" spans="1:37" hidden="1" x14ac:dyDescent="0.35">
      <c r="A433">
        <v>432</v>
      </c>
      <c r="B433" t="s">
        <v>34</v>
      </c>
      <c r="C433">
        <v>32946539</v>
      </c>
      <c r="D433">
        <v>510</v>
      </c>
      <c r="E433" t="s">
        <v>211</v>
      </c>
      <c r="F433" t="s">
        <v>387</v>
      </c>
      <c r="G433" t="s">
        <v>1055</v>
      </c>
      <c r="H433">
        <v>31</v>
      </c>
      <c r="I433">
        <v>1</v>
      </c>
      <c r="J433">
        <v>13</v>
      </c>
      <c r="K433">
        <v>18625781.199999999</v>
      </c>
      <c r="L433" t="e">
        <v>#N/A</v>
      </c>
      <c r="M433">
        <v>5</v>
      </c>
      <c r="N433">
        <v>0</v>
      </c>
      <c r="O433">
        <v>1</v>
      </c>
      <c r="P433">
        <v>620859.37333333329</v>
      </c>
      <c r="Q433">
        <v>322846.87413333333</v>
      </c>
      <c r="R433">
        <v>2152312.4942222224</v>
      </c>
      <c r="S433">
        <v>1</v>
      </c>
      <c r="T433">
        <v>586</v>
      </c>
      <c r="U433">
        <v>212</v>
      </c>
      <c r="V433">
        <v>301</v>
      </c>
      <c r="W433">
        <v>500393</v>
      </c>
      <c r="X433">
        <v>43509824.903999999</v>
      </c>
      <c r="Y433">
        <v>4</v>
      </c>
      <c r="Z433">
        <v>2006</v>
      </c>
      <c r="AA433" t="s">
        <v>1127</v>
      </c>
      <c r="AB433">
        <v>6</v>
      </c>
      <c r="AC433">
        <v>372515624</v>
      </c>
      <c r="AD433">
        <v>353889842.80000001</v>
      </c>
      <c r="AE433">
        <v>733855779.27999997</v>
      </c>
      <c r="AF433">
        <v>49917093.616000004</v>
      </c>
      <c r="AG433">
        <v>3494196.5531200008</v>
      </c>
      <c r="AH433">
        <v>46422897.062880002</v>
      </c>
      <c r="AI433">
        <v>31447768.978080004</v>
      </c>
      <c r="AK433">
        <v>0.92156781179542946</v>
      </c>
    </row>
    <row r="434" spans="1:37" hidden="1" x14ac:dyDescent="0.35">
      <c r="A434">
        <v>433</v>
      </c>
      <c r="B434" t="s">
        <v>34</v>
      </c>
      <c r="C434">
        <v>84208235</v>
      </c>
      <c r="D434">
        <v>510</v>
      </c>
      <c r="E434" t="s">
        <v>75</v>
      </c>
      <c r="F434" t="s">
        <v>394</v>
      </c>
      <c r="G434" t="s">
        <v>1056</v>
      </c>
      <c r="H434">
        <v>48</v>
      </c>
      <c r="I434">
        <v>1</v>
      </c>
      <c r="J434">
        <v>8</v>
      </c>
      <c r="K434">
        <v>47812994.399999999</v>
      </c>
      <c r="L434">
        <v>4</v>
      </c>
      <c r="M434">
        <v>6</v>
      </c>
      <c r="N434">
        <v>1</v>
      </c>
      <c r="O434">
        <v>3</v>
      </c>
      <c r="P434">
        <v>1448878.6181818182</v>
      </c>
      <c r="Q434">
        <v>1275013.1840000001</v>
      </c>
      <c r="R434">
        <v>10200105.472000001</v>
      </c>
      <c r="S434">
        <v>3</v>
      </c>
      <c r="T434">
        <v>478</v>
      </c>
      <c r="U434">
        <v>215</v>
      </c>
      <c r="V434">
        <v>300</v>
      </c>
      <c r="W434">
        <v>500349</v>
      </c>
      <c r="X434">
        <v>122825444.66399999</v>
      </c>
      <c r="Y434">
        <v>3</v>
      </c>
      <c r="Z434">
        <v>2011</v>
      </c>
      <c r="AA434" t="s">
        <v>1127</v>
      </c>
      <c r="AB434">
        <v>6</v>
      </c>
      <c r="AC434">
        <v>430316949.59999996</v>
      </c>
      <c r="AD434">
        <v>621568927.19999993</v>
      </c>
      <c r="AE434">
        <v>443226458.08799994</v>
      </c>
      <c r="AF434">
        <v>180733118.83199999</v>
      </c>
      <c r="AG434">
        <v>68678585.156159997</v>
      </c>
      <c r="AH434">
        <v>112054533.67583999</v>
      </c>
      <c r="AI434">
        <v>157237813.38383999</v>
      </c>
      <c r="AK434">
        <v>0.54879532609412729</v>
      </c>
    </row>
    <row r="435" spans="1:37" hidden="1" x14ac:dyDescent="0.35">
      <c r="A435">
        <v>434</v>
      </c>
      <c r="B435" t="s">
        <v>34</v>
      </c>
      <c r="C435">
        <v>42838548</v>
      </c>
      <c r="D435">
        <v>510</v>
      </c>
      <c r="E435" t="s">
        <v>258</v>
      </c>
      <c r="F435" t="s">
        <v>585</v>
      </c>
      <c r="G435" t="s">
        <v>1057</v>
      </c>
      <c r="H435">
        <v>73</v>
      </c>
      <c r="I435">
        <v>0</v>
      </c>
      <c r="J435">
        <v>26</v>
      </c>
      <c r="K435">
        <v>138006117.59999999</v>
      </c>
      <c r="L435">
        <v>3</v>
      </c>
      <c r="M435">
        <v>6</v>
      </c>
      <c r="N435">
        <v>1</v>
      </c>
      <c r="O435">
        <v>5</v>
      </c>
      <c r="P435">
        <v>3209444.5953488369</v>
      </c>
      <c r="Q435">
        <v>2631744.5681860461</v>
      </c>
      <c r="R435">
        <v>39914792.617488362</v>
      </c>
      <c r="S435">
        <v>0</v>
      </c>
      <c r="T435">
        <v>503</v>
      </c>
      <c r="U435">
        <v>205</v>
      </c>
      <c r="V435">
        <v>301</v>
      </c>
      <c r="W435">
        <v>500304</v>
      </c>
      <c r="X435">
        <v>140123619.14200002</v>
      </c>
      <c r="Y435">
        <v>3</v>
      </c>
      <c r="Z435">
        <v>1993</v>
      </c>
      <c r="AA435" t="s">
        <v>1127</v>
      </c>
      <c r="AB435">
        <v>5</v>
      </c>
      <c r="AC435">
        <v>828036705.5999999</v>
      </c>
      <c r="AD435">
        <v>1380061176</v>
      </c>
      <c r="AE435">
        <v>910840376.15999985</v>
      </c>
      <c r="AF435">
        <v>585145938.62399995</v>
      </c>
      <c r="AG435">
        <v>93623350.179839998</v>
      </c>
      <c r="AH435">
        <v>491522588.44415998</v>
      </c>
      <c r="AI435">
        <v>427156535.19551998</v>
      </c>
      <c r="AK435">
        <v>4.5663772508908074E-2</v>
      </c>
    </row>
    <row r="436" spans="1:37" hidden="1" x14ac:dyDescent="0.35">
      <c r="A436">
        <v>435</v>
      </c>
      <c r="B436" t="s">
        <v>34</v>
      </c>
      <c r="C436">
        <v>35963129</v>
      </c>
      <c r="D436">
        <v>510</v>
      </c>
      <c r="E436" t="s">
        <v>272</v>
      </c>
      <c r="F436" t="s">
        <v>586</v>
      </c>
      <c r="G436" t="s">
        <v>1058</v>
      </c>
      <c r="H436">
        <v>49</v>
      </c>
      <c r="I436">
        <v>1</v>
      </c>
      <c r="J436">
        <v>26</v>
      </c>
      <c r="K436">
        <v>177371669.80000001</v>
      </c>
      <c r="L436">
        <v>1</v>
      </c>
      <c r="M436">
        <v>2</v>
      </c>
      <c r="N436">
        <v>0</v>
      </c>
      <c r="O436">
        <v>3</v>
      </c>
      <c r="P436">
        <v>4547991.5333333332</v>
      </c>
      <c r="Q436">
        <v>1455357.2906666666</v>
      </c>
      <c r="R436">
        <v>5336310.0657777777</v>
      </c>
      <c r="S436">
        <v>12</v>
      </c>
      <c r="T436">
        <v>791</v>
      </c>
      <c r="U436">
        <v>212</v>
      </c>
      <c r="V436">
        <v>303</v>
      </c>
      <c r="W436">
        <v>500364</v>
      </c>
      <c r="X436">
        <v>5532971.2199999997</v>
      </c>
      <c r="Y436">
        <v>7</v>
      </c>
      <c r="Z436">
        <v>1993</v>
      </c>
      <c r="AA436" t="s">
        <v>1127</v>
      </c>
      <c r="AB436">
        <v>10</v>
      </c>
      <c r="AC436">
        <v>3724805065.8000002</v>
      </c>
      <c r="AD436">
        <v>1596345028.2</v>
      </c>
      <c r="AE436">
        <v>4953990737.5139999</v>
      </c>
      <c r="AF436">
        <v>1041171701.7260001</v>
      </c>
      <c r="AG436">
        <v>489350699.81121999</v>
      </c>
      <c r="AH436">
        <v>551821001.91478014</v>
      </c>
      <c r="AI436">
        <v>260292925.43150002</v>
      </c>
      <c r="AK436">
        <v>0.22392346198437296</v>
      </c>
    </row>
    <row r="437" spans="1:37" hidden="1" x14ac:dyDescent="0.35">
      <c r="A437">
        <v>436</v>
      </c>
      <c r="B437" t="s">
        <v>34</v>
      </c>
      <c r="C437">
        <v>82899424</v>
      </c>
      <c r="D437">
        <v>510</v>
      </c>
      <c r="E437" t="s">
        <v>95</v>
      </c>
      <c r="F437" t="s">
        <v>587</v>
      </c>
      <c r="G437" t="s">
        <v>1059</v>
      </c>
      <c r="H437">
        <v>58</v>
      </c>
      <c r="I437">
        <v>1</v>
      </c>
      <c r="J437">
        <v>1</v>
      </c>
      <c r="K437">
        <v>6147745.7999999998</v>
      </c>
      <c r="L437">
        <v>3</v>
      </c>
      <c r="M437">
        <v>12</v>
      </c>
      <c r="N437">
        <v>1</v>
      </c>
      <c r="O437">
        <v>2</v>
      </c>
      <c r="P437">
        <v>153693.64499999999</v>
      </c>
      <c r="Q437">
        <v>95290.059900000007</v>
      </c>
      <c r="R437">
        <v>2366369.8208500003</v>
      </c>
      <c r="S437">
        <v>10</v>
      </c>
      <c r="T437">
        <v>505</v>
      </c>
      <c r="U437">
        <v>207</v>
      </c>
      <c r="V437">
        <v>303</v>
      </c>
      <c r="W437">
        <v>500398</v>
      </c>
      <c r="X437">
        <v>16258644.501</v>
      </c>
      <c r="Y437">
        <v>4</v>
      </c>
      <c r="Z437">
        <v>2018</v>
      </c>
      <c r="AA437" t="s">
        <v>1127</v>
      </c>
      <c r="AB437">
        <v>1</v>
      </c>
      <c r="AC437">
        <v>67625203.799999997</v>
      </c>
      <c r="AD437">
        <v>116807170.2</v>
      </c>
      <c r="AE437">
        <v>97380293.472000003</v>
      </c>
      <c r="AF437">
        <v>13709473.134</v>
      </c>
      <c r="AG437">
        <v>6306357.64164</v>
      </c>
      <c r="AH437">
        <v>7403115.4923599996</v>
      </c>
      <c r="AI437">
        <v>13572378.402659999</v>
      </c>
      <c r="AK437">
        <v>0.78018266481358778</v>
      </c>
    </row>
    <row r="438" spans="1:37" hidden="1" x14ac:dyDescent="0.35">
      <c r="A438">
        <v>437</v>
      </c>
      <c r="B438" t="s">
        <v>34</v>
      </c>
      <c r="C438">
        <v>75672912</v>
      </c>
      <c r="D438">
        <v>510</v>
      </c>
      <c r="E438" t="s">
        <v>225</v>
      </c>
      <c r="F438" t="s">
        <v>588</v>
      </c>
      <c r="G438" t="s">
        <v>1060</v>
      </c>
      <c r="H438">
        <v>49</v>
      </c>
      <c r="I438">
        <v>0</v>
      </c>
      <c r="J438">
        <v>23</v>
      </c>
      <c r="K438">
        <v>95639085.299999997</v>
      </c>
      <c r="L438">
        <v>2</v>
      </c>
      <c r="M438">
        <v>5</v>
      </c>
      <c r="N438">
        <v>0</v>
      </c>
      <c r="O438">
        <v>2</v>
      </c>
      <c r="P438">
        <v>2332660.6170731708</v>
      </c>
      <c r="Q438">
        <v>1096350.4900243902</v>
      </c>
      <c r="R438">
        <v>6943553.1034878036</v>
      </c>
      <c r="S438">
        <v>15</v>
      </c>
      <c r="T438">
        <v>425</v>
      </c>
      <c r="U438">
        <v>210</v>
      </c>
      <c r="V438">
        <v>300</v>
      </c>
      <c r="W438">
        <v>500303</v>
      </c>
      <c r="X438">
        <v>11149149.6</v>
      </c>
      <c r="Y438">
        <v>5</v>
      </c>
      <c r="Z438">
        <v>1996</v>
      </c>
      <c r="AA438" t="s">
        <v>1127</v>
      </c>
      <c r="AB438">
        <v>6</v>
      </c>
      <c r="AC438">
        <v>1530225364.8</v>
      </c>
      <c r="AD438">
        <v>1052029938.3</v>
      </c>
      <c r="AE438">
        <v>2846219178.5279999</v>
      </c>
      <c r="AF438">
        <v>224751850.45500001</v>
      </c>
      <c r="AG438">
        <v>49445407.100100003</v>
      </c>
      <c r="AH438">
        <v>175306443.3549</v>
      </c>
      <c r="AI438">
        <v>35960296.072800003</v>
      </c>
      <c r="AK438">
        <v>0.90256365585761</v>
      </c>
    </row>
    <row r="439" spans="1:37" hidden="1" x14ac:dyDescent="0.35">
      <c r="A439">
        <v>438</v>
      </c>
      <c r="B439" t="s">
        <v>34</v>
      </c>
      <c r="C439">
        <v>37877675</v>
      </c>
      <c r="D439">
        <v>510</v>
      </c>
      <c r="E439" t="s">
        <v>79</v>
      </c>
      <c r="F439" t="s">
        <v>589</v>
      </c>
      <c r="G439" t="s">
        <v>1061</v>
      </c>
      <c r="H439">
        <v>53</v>
      </c>
      <c r="I439">
        <v>0</v>
      </c>
      <c r="J439">
        <v>12</v>
      </c>
      <c r="K439">
        <v>74327664</v>
      </c>
      <c r="L439">
        <v>1</v>
      </c>
      <c r="M439">
        <v>5</v>
      </c>
      <c r="N439">
        <v>1</v>
      </c>
      <c r="O439">
        <v>5</v>
      </c>
      <c r="P439">
        <v>1351412.0727272728</v>
      </c>
      <c r="Q439">
        <v>1054101.4167272728</v>
      </c>
      <c r="R439">
        <v>3162304.2501818184</v>
      </c>
      <c r="S439">
        <v>2</v>
      </c>
      <c r="T439">
        <v>346</v>
      </c>
      <c r="U439">
        <v>215</v>
      </c>
      <c r="V439">
        <v>300</v>
      </c>
      <c r="W439">
        <v>500376</v>
      </c>
      <c r="X439">
        <v>43071334.800000004</v>
      </c>
      <c r="Y439">
        <v>1</v>
      </c>
      <c r="Z439">
        <v>2007</v>
      </c>
      <c r="AA439" t="s">
        <v>1127</v>
      </c>
      <c r="AB439">
        <v>5</v>
      </c>
      <c r="AC439">
        <v>817604304</v>
      </c>
      <c r="AD439">
        <v>668948976</v>
      </c>
      <c r="AE439">
        <v>1520744005.4400001</v>
      </c>
      <c r="AF439">
        <v>98112516.480000004</v>
      </c>
      <c r="AG439">
        <v>11773501.977600001</v>
      </c>
      <c r="AH439">
        <v>86339014.502400011</v>
      </c>
      <c r="AI439">
        <v>69659886.700800002</v>
      </c>
      <c r="AK439">
        <v>0.97919669882789828</v>
      </c>
    </row>
    <row r="440" spans="1:37" hidden="1" x14ac:dyDescent="0.35">
      <c r="A440">
        <v>439</v>
      </c>
      <c r="B440" t="s">
        <v>34</v>
      </c>
      <c r="C440">
        <v>55429555</v>
      </c>
      <c r="D440">
        <v>510</v>
      </c>
      <c r="E440" t="s">
        <v>236</v>
      </c>
      <c r="F440" t="s">
        <v>590</v>
      </c>
      <c r="G440" t="s">
        <v>1062</v>
      </c>
      <c r="H440">
        <v>41</v>
      </c>
      <c r="I440">
        <v>1</v>
      </c>
      <c r="J440">
        <v>12</v>
      </c>
      <c r="K440">
        <v>82829490</v>
      </c>
      <c r="L440">
        <v>1</v>
      </c>
      <c r="M440">
        <v>10</v>
      </c>
      <c r="N440">
        <v>1</v>
      </c>
      <c r="O440">
        <v>2</v>
      </c>
      <c r="P440">
        <v>1690397.7551020407</v>
      </c>
      <c r="Q440">
        <v>1284702.2938775509</v>
      </c>
      <c r="R440">
        <v>20341119.653061222</v>
      </c>
      <c r="S440">
        <v>5</v>
      </c>
      <c r="T440">
        <v>771</v>
      </c>
      <c r="U440">
        <v>210</v>
      </c>
      <c r="V440">
        <v>300</v>
      </c>
      <c r="W440">
        <v>500334</v>
      </c>
      <c r="X440">
        <v>30799109.440000001</v>
      </c>
      <c r="Y440">
        <v>8</v>
      </c>
      <c r="Z440">
        <v>2007</v>
      </c>
      <c r="AA440" t="s">
        <v>1127</v>
      </c>
      <c r="AB440">
        <v>7</v>
      </c>
      <c r="AC440">
        <v>745465410</v>
      </c>
      <c r="AD440">
        <v>1490930820</v>
      </c>
      <c r="AE440">
        <v>998923649.39999998</v>
      </c>
      <c r="AF440">
        <v>270024137.39999998</v>
      </c>
      <c r="AG440">
        <v>32402896.487999994</v>
      </c>
      <c r="AH440">
        <v>237621240.91199997</v>
      </c>
      <c r="AI440">
        <v>218719551.294</v>
      </c>
      <c r="AK440">
        <v>0.22427921415507746</v>
      </c>
    </row>
    <row r="441" spans="1:37" hidden="1" x14ac:dyDescent="0.35">
      <c r="A441">
        <v>440</v>
      </c>
      <c r="B441" t="s">
        <v>34</v>
      </c>
      <c r="C441">
        <v>18216697</v>
      </c>
      <c r="D441">
        <v>510</v>
      </c>
      <c r="E441" t="s">
        <v>266</v>
      </c>
      <c r="F441" t="s">
        <v>591</v>
      </c>
      <c r="G441" t="s">
        <v>1063</v>
      </c>
      <c r="H441">
        <v>91</v>
      </c>
      <c r="I441">
        <v>1</v>
      </c>
      <c r="J441">
        <v>17</v>
      </c>
      <c r="K441">
        <v>40525144</v>
      </c>
      <c r="L441">
        <v>1</v>
      </c>
      <c r="M441">
        <v>8</v>
      </c>
      <c r="N441">
        <v>0</v>
      </c>
      <c r="O441">
        <v>3</v>
      </c>
      <c r="P441">
        <v>988418.14634146343</v>
      </c>
      <c r="Q441">
        <v>780850.33560975606</v>
      </c>
      <c r="R441">
        <v>6116660.9622764233</v>
      </c>
      <c r="S441">
        <v>2</v>
      </c>
      <c r="T441">
        <v>523</v>
      </c>
      <c r="U441">
        <v>210</v>
      </c>
      <c r="V441">
        <v>301</v>
      </c>
      <c r="W441">
        <v>500365</v>
      </c>
      <c r="X441">
        <v>7914292.9199999999</v>
      </c>
      <c r="Y441">
        <v>3</v>
      </c>
      <c r="Z441">
        <v>2002</v>
      </c>
      <c r="AA441" t="s">
        <v>1127</v>
      </c>
      <c r="AB441">
        <v>2</v>
      </c>
      <c r="AC441">
        <v>972603456</v>
      </c>
      <c r="AD441">
        <v>688927448</v>
      </c>
      <c r="AE441">
        <v>1011507594.24</v>
      </c>
      <c r="AF441">
        <v>112254648.88</v>
      </c>
      <c r="AG441">
        <v>19083290.309599999</v>
      </c>
      <c r="AH441">
        <v>93171358.5704</v>
      </c>
      <c r="AI441">
        <v>106641916.43599999</v>
      </c>
      <c r="AK441">
        <v>0.56247645643541633</v>
      </c>
    </row>
    <row r="442" spans="1:37" hidden="1" x14ac:dyDescent="0.35">
      <c r="A442">
        <v>441</v>
      </c>
      <c r="B442" t="s">
        <v>34</v>
      </c>
      <c r="C442">
        <v>25364656</v>
      </c>
      <c r="D442">
        <v>510</v>
      </c>
      <c r="E442" t="s">
        <v>97</v>
      </c>
      <c r="F442" t="s">
        <v>592</v>
      </c>
      <c r="G442" t="s">
        <v>1064</v>
      </c>
      <c r="H442">
        <v>39</v>
      </c>
      <c r="I442">
        <v>1</v>
      </c>
      <c r="J442">
        <v>27</v>
      </c>
      <c r="K442">
        <v>32976220.5</v>
      </c>
      <c r="L442">
        <v>2</v>
      </c>
      <c r="M442">
        <v>1</v>
      </c>
      <c r="N442">
        <v>0</v>
      </c>
      <c r="O442">
        <v>1</v>
      </c>
      <c r="P442">
        <v>687004.59375</v>
      </c>
      <c r="Q442">
        <v>673264.50187499996</v>
      </c>
      <c r="R442">
        <v>16270558.7953125</v>
      </c>
      <c r="S442">
        <v>3</v>
      </c>
      <c r="T442">
        <v>765</v>
      </c>
      <c r="U442">
        <v>203</v>
      </c>
      <c r="V442">
        <v>301</v>
      </c>
      <c r="W442">
        <v>500345</v>
      </c>
      <c r="X442">
        <v>3272484.4560000002</v>
      </c>
      <c r="Y442">
        <v>8</v>
      </c>
      <c r="Z442">
        <v>1992</v>
      </c>
      <c r="AA442" t="s">
        <v>1127</v>
      </c>
      <c r="AB442">
        <v>4</v>
      </c>
      <c r="AC442">
        <v>263809764</v>
      </c>
      <c r="AD442">
        <v>197857323</v>
      </c>
      <c r="AE442">
        <v>271724056.92000002</v>
      </c>
      <c r="AF442">
        <v>146744181.22499999</v>
      </c>
      <c r="AG442">
        <v>22011627.18375</v>
      </c>
      <c r="AH442">
        <v>124732554.04124999</v>
      </c>
      <c r="AI442">
        <v>63099997.926749997</v>
      </c>
      <c r="AK442">
        <v>0.48144686652399526</v>
      </c>
    </row>
    <row r="443" spans="1:37" hidden="1" x14ac:dyDescent="0.35">
      <c r="A443">
        <v>442</v>
      </c>
      <c r="B443" t="s">
        <v>34</v>
      </c>
      <c r="C443">
        <v>19059168</v>
      </c>
      <c r="D443">
        <v>510</v>
      </c>
      <c r="E443" t="s">
        <v>112</v>
      </c>
      <c r="F443" t="s">
        <v>160</v>
      </c>
      <c r="G443" t="s">
        <v>1065</v>
      </c>
      <c r="H443">
        <v>52</v>
      </c>
      <c r="I443">
        <v>0</v>
      </c>
      <c r="J443">
        <v>2</v>
      </c>
      <c r="K443">
        <v>6060156.4000000004</v>
      </c>
      <c r="L443">
        <v>5</v>
      </c>
      <c r="M443">
        <v>6</v>
      </c>
      <c r="N443">
        <v>1</v>
      </c>
      <c r="O443">
        <v>3</v>
      </c>
      <c r="P443">
        <v>112225.11851851853</v>
      </c>
      <c r="Q443">
        <v>105491.61140740741</v>
      </c>
      <c r="R443">
        <v>1863685.1348641976</v>
      </c>
      <c r="S443">
        <v>5</v>
      </c>
      <c r="T443">
        <v>578</v>
      </c>
      <c r="U443">
        <v>215</v>
      </c>
      <c r="V443">
        <v>301</v>
      </c>
      <c r="W443">
        <v>500313</v>
      </c>
      <c r="X443">
        <v>0</v>
      </c>
      <c r="Y443">
        <v>7</v>
      </c>
      <c r="Z443">
        <v>2017</v>
      </c>
      <c r="AA443" t="s">
        <v>1127</v>
      </c>
      <c r="AB443">
        <v>7</v>
      </c>
      <c r="AC443">
        <v>72721876.800000012</v>
      </c>
      <c r="AD443">
        <v>90902346</v>
      </c>
      <c r="AE443">
        <v>91629564.768000007</v>
      </c>
      <c r="AF443">
        <v>2121054.7400000002</v>
      </c>
      <c r="AG443">
        <v>636316.42200000002</v>
      </c>
      <c r="AH443">
        <v>1484738.3180000002</v>
      </c>
      <c r="AI443">
        <v>424210.94800000009</v>
      </c>
      <c r="AK443">
        <v>0.38188164835757266</v>
      </c>
    </row>
    <row r="444" spans="1:37" hidden="1" x14ac:dyDescent="0.35">
      <c r="A444">
        <v>443</v>
      </c>
      <c r="B444" t="s">
        <v>34</v>
      </c>
      <c r="C444">
        <v>13363431</v>
      </c>
      <c r="D444">
        <v>510</v>
      </c>
      <c r="E444" t="s">
        <v>125</v>
      </c>
      <c r="F444" t="s">
        <v>171</v>
      </c>
      <c r="G444" t="s">
        <v>1066</v>
      </c>
      <c r="H444">
        <v>61</v>
      </c>
      <c r="I444">
        <v>1</v>
      </c>
      <c r="J444">
        <v>0</v>
      </c>
      <c r="K444">
        <v>0</v>
      </c>
      <c r="L444">
        <v>4</v>
      </c>
      <c r="M444">
        <v>11</v>
      </c>
      <c r="N444">
        <v>1</v>
      </c>
      <c r="O444">
        <v>2</v>
      </c>
      <c r="P444">
        <v>0</v>
      </c>
      <c r="Q444">
        <v>0</v>
      </c>
      <c r="R444">
        <v>0</v>
      </c>
      <c r="S444">
        <v>3</v>
      </c>
      <c r="T444">
        <v>496</v>
      </c>
      <c r="U444">
        <v>206</v>
      </c>
      <c r="V444">
        <v>300</v>
      </c>
      <c r="W444">
        <v>500361</v>
      </c>
      <c r="X444">
        <v>30045621.096000001</v>
      </c>
      <c r="Y444">
        <v>2</v>
      </c>
      <c r="Z444">
        <v>2019</v>
      </c>
      <c r="AA444" t="s">
        <v>1127</v>
      </c>
      <c r="AB444">
        <v>10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0.99033088442317851</v>
      </c>
    </row>
    <row r="445" spans="1:37" hidden="1" x14ac:dyDescent="0.35">
      <c r="A445">
        <v>444</v>
      </c>
      <c r="B445" t="s">
        <v>34</v>
      </c>
      <c r="C445">
        <v>60666590</v>
      </c>
      <c r="D445">
        <v>510</v>
      </c>
      <c r="E445" t="s">
        <v>407</v>
      </c>
      <c r="F445" t="s">
        <v>593</v>
      </c>
      <c r="G445" t="s">
        <v>1067</v>
      </c>
      <c r="H445">
        <v>21</v>
      </c>
      <c r="I445">
        <v>0</v>
      </c>
      <c r="J445">
        <v>6</v>
      </c>
      <c r="K445">
        <v>32658283.800000001</v>
      </c>
      <c r="L445">
        <v>3</v>
      </c>
      <c r="M445">
        <v>10</v>
      </c>
      <c r="N445">
        <v>0</v>
      </c>
      <c r="O445">
        <v>2</v>
      </c>
      <c r="P445">
        <v>933093.82285714289</v>
      </c>
      <c r="Q445">
        <v>718482.24360000005</v>
      </c>
      <c r="R445">
        <v>13531415.5878</v>
      </c>
      <c r="S445">
        <v>11</v>
      </c>
      <c r="T445">
        <v>391</v>
      </c>
      <c r="U445">
        <v>211</v>
      </c>
      <c r="V445">
        <v>301</v>
      </c>
      <c r="W445">
        <v>500346</v>
      </c>
      <c r="X445">
        <v>697731.40800000005</v>
      </c>
      <c r="Y445">
        <v>6</v>
      </c>
      <c r="Z445">
        <v>2013</v>
      </c>
      <c r="AA445" t="s">
        <v>1127</v>
      </c>
      <c r="AB445">
        <v>7</v>
      </c>
      <c r="AC445">
        <v>522532540.80000001</v>
      </c>
      <c r="AD445">
        <v>555190824.60000002</v>
      </c>
      <c r="AE445">
        <v>971910525.88800001</v>
      </c>
      <c r="AF445">
        <v>144349614.396</v>
      </c>
      <c r="AG445">
        <v>44748380.462760001</v>
      </c>
      <c r="AH445">
        <v>99601233.933239996</v>
      </c>
      <c r="AI445">
        <v>37530899.742959999</v>
      </c>
      <c r="AK445">
        <v>6.0422380369804518E-2</v>
      </c>
    </row>
    <row r="446" spans="1:37" hidden="1" x14ac:dyDescent="0.35">
      <c r="A446">
        <v>445</v>
      </c>
      <c r="B446" t="s">
        <v>34</v>
      </c>
      <c r="C446">
        <v>35190822</v>
      </c>
      <c r="D446">
        <v>510</v>
      </c>
      <c r="E446" t="s">
        <v>180</v>
      </c>
      <c r="F446" t="s">
        <v>49</v>
      </c>
      <c r="G446" t="s">
        <v>1068</v>
      </c>
      <c r="H446">
        <v>39</v>
      </c>
      <c r="I446">
        <v>0</v>
      </c>
      <c r="J446">
        <v>2</v>
      </c>
      <c r="K446">
        <v>2584190.4</v>
      </c>
      <c r="L446">
        <v>4</v>
      </c>
      <c r="M446">
        <v>12</v>
      </c>
      <c r="N446">
        <v>0</v>
      </c>
      <c r="O446">
        <v>1</v>
      </c>
      <c r="P446">
        <v>46146.257142857139</v>
      </c>
      <c r="Q446">
        <v>42454.556571428569</v>
      </c>
      <c r="R446">
        <v>827863.85314285709</v>
      </c>
      <c r="S446">
        <v>5</v>
      </c>
      <c r="T446">
        <v>558</v>
      </c>
      <c r="U446">
        <v>212</v>
      </c>
      <c r="V446">
        <v>303</v>
      </c>
      <c r="W446">
        <v>500358</v>
      </c>
      <c r="X446">
        <v>1364106.084</v>
      </c>
      <c r="Y446">
        <v>7</v>
      </c>
      <c r="Z446">
        <v>2017</v>
      </c>
      <c r="AA446" t="s">
        <v>1127</v>
      </c>
      <c r="AB446">
        <v>2</v>
      </c>
      <c r="AC446">
        <v>43931236.799999997</v>
      </c>
      <c r="AD446">
        <v>56852188.799999997</v>
      </c>
      <c r="AE446">
        <v>51838859.423999995</v>
      </c>
      <c r="AF446">
        <v>7390784.5439999998</v>
      </c>
      <c r="AG446">
        <v>2956313.8176000002</v>
      </c>
      <c r="AH446">
        <v>4434470.7263999991</v>
      </c>
      <c r="AI446">
        <v>5321364.8716799999</v>
      </c>
      <c r="AK446">
        <v>0.13731444428057116</v>
      </c>
    </row>
    <row r="447" spans="1:37" hidden="1" x14ac:dyDescent="0.35">
      <c r="A447">
        <v>446</v>
      </c>
      <c r="B447" t="s">
        <v>34</v>
      </c>
      <c r="C447">
        <v>98751850</v>
      </c>
      <c r="D447">
        <v>510</v>
      </c>
      <c r="E447" t="s">
        <v>218</v>
      </c>
      <c r="F447" t="s">
        <v>594</v>
      </c>
      <c r="G447" t="s">
        <v>1069</v>
      </c>
      <c r="H447">
        <v>90</v>
      </c>
      <c r="I447">
        <v>0</v>
      </c>
      <c r="J447">
        <v>3</v>
      </c>
      <c r="K447">
        <v>12400964.4</v>
      </c>
      <c r="L447">
        <v>2</v>
      </c>
      <c r="M447">
        <v>3</v>
      </c>
      <c r="N447">
        <v>1</v>
      </c>
      <c r="O447">
        <v>3</v>
      </c>
      <c r="P447">
        <v>275576.98666666669</v>
      </c>
      <c r="Q447">
        <v>223217.35920000001</v>
      </c>
      <c r="R447">
        <v>2790216.99</v>
      </c>
      <c r="S447">
        <v>4</v>
      </c>
      <c r="T447">
        <v>456</v>
      </c>
      <c r="U447">
        <v>212</v>
      </c>
      <c r="V447">
        <v>300</v>
      </c>
      <c r="W447">
        <v>500364</v>
      </c>
      <c r="X447">
        <v>4724736.0550000006</v>
      </c>
      <c r="Y447">
        <v>3</v>
      </c>
      <c r="Z447">
        <v>2016</v>
      </c>
      <c r="AA447" t="s">
        <v>1129</v>
      </c>
      <c r="AB447">
        <v>2</v>
      </c>
      <c r="AC447">
        <v>297623145.60000002</v>
      </c>
      <c r="AD447">
        <v>86806750.799999997</v>
      </c>
      <c r="AE447">
        <v>500006884.60800004</v>
      </c>
      <c r="AF447">
        <v>46379606.856000006</v>
      </c>
      <c r="AG447">
        <v>6493144.9598400015</v>
      </c>
      <c r="AH447">
        <v>39886461.896160007</v>
      </c>
      <c r="AI447">
        <v>19015638.810960002</v>
      </c>
      <c r="AK447">
        <v>0.62809907005679289</v>
      </c>
    </row>
    <row r="448" spans="1:37" hidden="1" x14ac:dyDescent="0.35">
      <c r="A448">
        <v>447</v>
      </c>
      <c r="B448" t="s">
        <v>34</v>
      </c>
      <c r="C448">
        <v>84146308</v>
      </c>
      <c r="D448">
        <v>510</v>
      </c>
      <c r="E448" t="s">
        <v>77</v>
      </c>
      <c r="F448" t="s">
        <v>195</v>
      </c>
      <c r="G448" t="s">
        <v>1070</v>
      </c>
      <c r="H448">
        <v>67</v>
      </c>
      <c r="I448">
        <v>0</v>
      </c>
      <c r="J448">
        <v>1</v>
      </c>
      <c r="K448">
        <v>7268824.7000000002</v>
      </c>
      <c r="L448">
        <v>2</v>
      </c>
      <c r="M448">
        <v>8</v>
      </c>
      <c r="N448">
        <v>0</v>
      </c>
      <c r="O448">
        <v>1</v>
      </c>
      <c r="P448">
        <v>148343.36122448981</v>
      </c>
      <c r="Q448">
        <v>111257.52091836736</v>
      </c>
      <c r="R448">
        <v>1928463.6959183675</v>
      </c>
      <c r="S448">
        <v>11</v>
      </c>
      <c r="T448">
        <v>597</v>
      </c>
      <c r="U448">
        <v>211</v>
      </c>
      <c r="V448">
        <v>301</v>
      </c>
      <c r="W448">
        <v>500316</v>
      </c>
      <c r="X448">
        <v>12475250.415999999</v>
      </c>
      <c r="Y448">
        <v>8</v>
      </c>
      <c r="Z448">
        <v>2018</v>
      </c>
      <c r="AA448" t="s">
        <v>1127</v>
      </c>
      <c r="AB448">
        <v>1</v>
      </c>
      <c r="AC448">
        <v>50881772.899999999</v>
      </c>
      <c r="AD448">
        <v>167182968.09999999</v>
      </c>
      <c r="AE448">
        <v>52408226.086999997</v>
      </c>
      <c r="AF448">
        <v>36852941.229000002</v>
      </c>
      <c r="AG448">
        <v>13635588.254730001</v>
      </c>
      <c r="AH448">
        <v>23217352.974270001</v>
      </c>
      <c r="AI448">
        <v>22848823.561980002</v>
      </c>
      <c r="AK448">
        <v>0.52300111781679359</v>
      </c>
    </row>
    <row r="449" spans="1:37" hidden="1" x14ac:dyDescent="0.35">
      <c r="A449">
        <v>448</v>
      </c>
      <c r="B449" t="s">
        <v>34</v>
      </c>
      <c r="C449">
        <v>18895081</v>
      </c>
      <c r="D449">
        <v>510</v>
      </c>
      <c r="E449" t="s">
        <v>335</v>
      </c>
      <c r="F449" t="s">
        <v>200</v>
      </c>
      <c r="G449" t="s">
        <v>1071</v>
      </c>
      <c r="H449">
        <v>64</v>
      </c>
      <c r="I449">
        <v>0</v>
      </c>
      <c r="J449">
        <v>23</v>
      </c>
      <c r="K449">
        <v>155940630.19999999</v>
      </c>
      <c r="L449">
        <v>3</v>
      </c>
      <c r="M449">
        <v>10</v>
      </c>
      <c r="N449">
        <v>0</v>
      </c>
      <c r="O449">
        <v>3</v>
      </c>
      <c r="P449">
        <v>3544105.2318181815</v>
      </c>
      <c r="Q449">
        <v>1772052.6159090907</v>
      </c>
      <c r="R449">
        <v>40166525.960606053</v>
      </c>
      <c r="S449">
        <v>2</v>
      </c>
      <c r="T449">
        <v>742</v>
      </c>
      <c r="U449">
        <v>202</v>
      </c>
      <c r="V449">
        <v>301</v>
      </c>
      <c r="W449">
        <v>500329</v>
      </c>
      <c r="X449">
        <v>60464750.5</v>
      </c>
      <c r="Y449">
        <v>2</v>
      </c>
      <c r="Z449">
        <v>1996</v>
      </c>
      <c r="AA449" t="s">
        <v>1130</v>
      </c>
      <c r="AB449">
        <v>10</v>
      </c>
      <c r="AC449">
        <v>3586634494.5999999</v>
      </c>
      <c r="AD449">
        <v>2650990713.3999996</v>
      </c>
      <c r="AE449">
        <v>4303961393.5199995</v>
      </c>
      <c r="AF449">
        <v>725123930.42999995</v>
      </c>
      <c r="AG449">
        <v>130522307.47739999</v>
      </c>
      <c r="AH449">
        <v>594601622.9526</v>
      </c>
      <c r="AI449">
        <v>420571879.64939994</v>
      </c>
      <c r="AK449">
        <v>8.4085618784788818E-2</v>
      </c>
    </row>
    <row r="450" spans="1:37" hidden="1" x14ac:dyDescent="0.35">
      <c r="A450">
        <v>449</v>
      </c>
      <c r="B450" t="s">
        <v>34</v>
      </c>
      <c r="C450">
        <v>77142966</v>
      </c>
      <c r="D450">
        <v>510</v>
      </c>
      <c r="E450" t="s">
        <v>349</v>
      </c>
      <c r="F450" t="s">
        <v>60</v>
      </c>
      <c r="G450" t="s">
        <v>1072</v>
      </c>
      <c r="H450">
        <v>87</v>
      </c>
      <c r="I450">
        <v>1</v>
      </c>
      <c r="J450">
        <v>25</v>
      </c>
      <c r="K450">
        <v>78525650</v>
      </c>
      <c r="L450">
        <v>3</v>
      </c>
      <c r="M450">
        <v>8</v>
      </c>
      <c r="N450">
        <v>1</v>
      </c>
      <c r="O450">
        <v>8</v>
      </c>
      <c r="P450">
        <v>1745014.4444444445</v>
      </c>
      <c r="Q450">
        <v>1745014.4444444445</v>
      </c>
      <c r="R450">
        <v>17159308.703703705</v>
      </c>
      <c r="S450">
        <v>1</v>
      </c>
      <c r="T450">
        <v>392</v>
      </c>
      <c r="U450">
        <v>213</v>
      </c>
      <c r="V450">
        <v>300</v>
      </c>
      <c r="W450">
        <v>500352</v>
      </c>
      <c r="X450">
        <v>10023856.664999999</v>
      </c>
      <c r="Y450">
        <v>2</v>
      </c>
      <c r="Z450">
        <v>1994</v>
      </c>
      <c r="AA450" t="s">
        <v>1127</v>
      </c>
      <c r="AB450">
        <v>10</v>
      </c>
      <c r="AC450">
        <v>1413461700</v>
      </c>
      <c r="AD450">
        <v>1884615600</v>
      </c>
      <c r="AE450">
        <v>2148461784</v>
      </c>
      <c r="AF450">
        <v>442099409.5</v>
      </c>
      <c r="AG450">
        <v>44209940.950000003</v>
      </c>
      <c r="AH450">
        <v>397889468.55000001</v>
      </c>
      <c r="AI450">
        <v>380205492.17000002</v>
      </c>
      <c r="AK450">
        <v>3.8432461859125855E-2</v>
      </c>
    </row>
    <row r="451" spans="1:37" hidden="1" x14ac:dyDescent="0.35">
      <c r="A451">
        <v>450</v>
      </c>
      <c r="B451" t="s">
        <v>34</v>
      </c>
      <c r="C451">
        <v>60321866</v>
      </c>
      <c r="D451">
        <v>510</v>
      </c>
      <c r="E451" t="s">
        <v>368</v>
      </c>
      <c r="F451" t="s">
        <v>206</v>
      </c>
      <c r="G451" t="s">
        <v>1073</v>
      </c>
      <c r="H451">
        <v>66</v>
      </c>
      <c r="I451">
        <v>0</v>
      </c>
      <c r="J451">
        <v>23</v>
      </c>
      <c r="K451">
        <v>13731310.5</v>
      </c>
      <c r="L451">
        <v>1</v>
      </c>
      <c r="M451">
        <v>5</v>
      </c>
      <c r="N451">
        <v>0</v>
      </c>
      <c r="O451">
        <v>1</v>
      </c>
      <c r="P451">
        <v>319332.80232558138</v>
      </c>
      <c r="Q451">
        <v>293786.17813953484</v>
      </c>
      <c r="R451">
        <v>4113006.4939534874</v>
      </c>
      <c r="S451">
        <v>2</v>
      </c>
      <c r="T451">
        <v>752</v>
      </c>
      <c r="U451">
        <v>205</v>
      </c>
      <c r="V451">
        <v>301</v>
      </c>
      <c r="W451">
        <v>500348</v>
      </c>
      <c r="X451">
        <v>1661305.5899999999</v>
      </c>
      <c r="Y451">
        <v>4</v>
      </c>
      <c r="Z451">
        <v>1996</v>
      </c>
      <c r="AA451" t="s">
        <v>1127</v>
      </c>
      <c r="AB451">
        <v>7</v>
      </c>
      <c r="AC451">
        <v>109850484</v>
      </c>
      <c r="AD451">
        <v>219700968</v>
      </c>
      <c r="AE451">
        <v>199927880.88</v>
      </c>
      <c r="AF451">
        <v>65223724.875</v>
      </c>
      <c r="AG451">
        <v>12392507.72625</v>
      </c>
      <c r="AH451">
        <v>52831217.14875</v>
      </c>
      <c r="AI451">
        <v>28698438.945</v>
      </c>
      <c r="AK451">
        <v>0.4579485734079648</v>
      </c>
    </row>
    <row r="452" spans="1:37" hidden="1" x14ac:dyDescent="0.35">
      <c r="A452">
        <v>451</v>
      </c>
      <c r="B452" t="s">
        <v>34</v>
      </c>
      <c r="C452">
        <v>42609079</v>
      </c>
      <c r="D452">
        <v>510</v>
      </c>
      <c r="E452" t="s">
        <v>176</v>
      </c>
      <c r="F452" t="s">
        <v>211</v>
      </c>
      <c r="G452" t="s">
        <v>1074</v>
      </c>
      <c r="H452">
        <v>52</v>
      </c>
      <c r="I452">
        <v>0</v>
      </c>
      <c r="J452">
        <v>7</v>
      </c>
      <c r="K452">
        <v>11075370.6</v>
      </c>
      <c r="L452">
        <v>3</v>
      </c>
      <c r="M452">
        <v>10</v>
      </c>
      <c r="N452">
        <v>0</v>
      </c>
      <c r="O452">
        <v>3</v>
      </c>
      <c r="P452">
        <v>184589.50999999998</v>
      </c>
      <c r="Q452">
        <v>142133.92269999997</v>
      </c>
      <c r="R452">
        <v>4264017.6809999989</v>
      </c>
      <c r="S452">
        <v>7</v>
      </c>
      <c r="T452">
        <v>762</v>
      </c>
      <c r="U452">
        <v>207</v>
      </c>
      <c r="V452">
        <v>301</v>
      </c>
      <c r="W452">
        <v>500310</v>
      </c>
      <c r="X452">
        <v>68252993.171999991</v>
      </c>
      <c r="Y452">
        <v>5</v>
      </c>
      <c r="Z452">
        <v>2012</v>
      </c>
      <c r="AA452" t="s">
        <v>1127</v>
      </c>
      <c r="AB452">
        <v>10</v>
      </c>
      <c r="AC452">
        <v>177205929.59999999</v>
      </c>
      <c r="AD452">
        <v>143979817.79999998</v>
      </c>
      <c r="AE452">
        <v>265808894.39999998</v>
      </c>
      <c r="AF452">
        <v>42640176.810000002</v>
      </c>
      <c r="AG452">
        <v>14071258.347300002</v>
      </c>
      <c r="AH452">
        <v>28568918.462700002</v>
      </c>
      <c r="AI452">
        <v>28568918.462700002</v>
      </c>
      <c r="AK452">
        <v>0.82396124398798865</v>
      </c>
    </row>
    <row r="453" spans="1:37" hidden="1" x14ac:dyDescent="0.35">
      <c r="A453">
        <v>452</v>
      </c>
      <c r="B453" t="s">
        <v>34</v>
      </c>
      <c r="C453">
        <v>53633413</v>
      </c>
      <c r="D453">
        <v>510</v>
      </c>
      <c r="E453" t="s">
        <v>178</v>
      </c>
      <c r="F453" t="s">
        <v>212</v>
      </c>
      <c r="G453" t="s">
        <v>1075</v>
      </c>
      <c r="H453">
        <v>67</v>
      </c>
      <c r="I453">
        <v>1</v>
      </c>
      <c r="J453">
        <v>13</v>
      </c>
      <c r="K453">
        <v>81253563.299999997</v>
      </c>
      <c r="L453">
        <v>2</v>
      </c>
      <c r="M453">
        <v>2</v>
      </c>
      <c r="N453">
        <v>0</v>
      </c>
      <c r="O453">
        <v>1</v>
      </c>
      <c r="P453">
        <v>1981794.2268292683</v>
      </c>
      <c r="Q453">
        <v>951261.22887804883</v>
      </c>
      <c r="R453">
        <v>11256591.208390245</v>
      </c>
      <c r="S453">
        <v>11</v>
      </c>
      <c r="T453">
        <v>538</v>
      </c>
      <c r="U453">
        <v>213</v>
      </c>
      <c r="V453">
        <v>302</v>
      </c>
      <c r="W453">
        <v>500388</v>
      </c>
      <c r="X453">
        <v>38761361.280000001</v>
      </c>
      <c r="Y453">
        <v>2</v>
      </c>
      <c r="Z453">
        <v>2006</v>
      </c>
      <c r="AA453" t="s">
        <v>1130</v>
      </c>
      <c r="AB453">
        <v>8</v>
      </c>
      <c r="AC453">
        <v>650028506.39999998</v>
      </c>
      <c r="AD453">
        <v>1625071266</v>
      </c>
      <c r="AE453">
        <v>1300057012.8</v>
      </c>
      <c r="AF453">
        <v>53627351.777999997</v>
      </c>
      <c r="AG453">
        <v>6435282.2133599995</v>
      </c>
      <c r="AH453">
        <v>47192069.56464</v>
      </c>
      <c r="AI453">
        <v>50409710.671319991</v>
      </c>
      <c r="AK453">
        <v>0.15844139469559637</v>
      </c>
    </row>
    <row r="454" spans="1:37" hidden="1" x14ac:dyDescent="0.35">
      <c r="A454">
        <v>453</v>
      </c>
      <c r="B454" t="s">
        <v>34</v>
      </c>
      <c r="C454">
        <v>36992603</v>
      </c>
      <c r="D454">
        <v>510</v>
      </c>
      <c r="E454" t="s">
        <v>182</v>
      </c>
      <c r="F454" t="s">
        <v>595</v>
      </c>
      <c r="G454" t="s">
        <v>1076</v>
      </c>
      <c r="H454">
        <v>87</v>
      </c>
      <c r="I454">
        <v>1</v>
      </c>
      <c r="J454">
        <v>15</v>
      </c>
      <c r="K454">
        <v>40376418</v>
      </c>
      <c r="L454">
        <v>1</v>
      </c>
      <c r="M454">
        <v>12</v>
      </c>
      <c r="N454">
        <v>1</v>
      </c>
      <c r="O454">
        <v>3</v>
      </c>
      <c r="P454">
        <v>807528.36</v>
      </c>
      <c r="Q454">
        <v>492592.29960000003</v>
      </c>
      <c r="R454">
        <v>9030858.8259999994</v>
      </c>
      <c r="S454">
        <v>11</v>
      </c>
      <c r="T454">
        <v>760</v>
      </c>
      <c r="U454">
        <v>214</v>
      </c>
      <c r="V454">
        <v>302</v>
      </c>
      <c r="W454">
        <v>500317</v>
      </c>
      <c r="X454">
        <v>60899538.150000006</v>
      </c>
      <c r="Y454">
        <v>3</v>
      </c>
      <c r="Z454">
        <v>2004</v>
      </c>
      <c r="AA454" t="s">
        <v>1127</v>
      </c>
      <c r="AB454">
        <v>10</v>
      </c>
      <c r="AC454">
        <v>888281196</v>
      </c>
      <c r="AD454">
        <v>807528360</v>
      </c>
      <c r="AE454">
        <v>1430132725.5599999</v>
      </c>
      <c r="AF454">
        <v>7671519.4199999999</v>
      </c>
      <c r="AG454">
        <v>843867.13619999995</v>
      </c>
      <c r="AH454">
        <v>6827652.2838000003</v>
      </c>
      <c r="AI454">
        <v>3145322.9622</v>
      </c>
      <c r="AK454">
        <v>0.97284380202587795</v>
      </c>
    </row>
    <row r="455" spans="1:37" hidden="1" x14ac:dyDescent="0.35">
      <c r="A455">
        <v>454</v>
      </c>
      <c r="B455" t="s">
        <v>34</v>
      </c>
      <c r="C455">
        <v>63111138</v>
      </c>
      <c r="D455">
        <v>510</v>
      </c>
      <c r="E455" t="s">
        <v>184</v>
      </c>
      <c r="F455" t="s">
        <v>596</v>
      </c>
      <c r="G455" t="s">
        <v>1077</v>
      </c>
      <c r="H455">
        <v>58</v>
      </c>
      <c r="I455">
        <v>1</v>
      </c>
      <c r="J455">
        <v>15</v>
      </c>
      <c r="K455">
        <v>110726433</v>
      </c>
      <c r="L455">
        <v>5</v>
      </c>
      <c r="M455">
        <v>4</v>
      </c>
      <c r="N455">
        <v>0</v>
      </c>
      <c r="O455">
        <v>2</v>
      </c>
      <c r="P455">
        <v>2839139.3076923075</v>
      </c>
      <c r="Q455">
        <v>1220829.9023076922</v>
      </c>
      <c r="R455">
        <v>14446487.177307691</v>
      </c>
      <c r="S455">
        <v>6</v>
      </c>
      <c r="T455">
        <v>490</v>
      </c>
      <c r="U455">
        <v>204</v>
      </c>
      <c r="V455">
        <v>303</v>
      </c>
      <c r="W455">
        <v>500319</v>
      </c>
      <c r="X455">
        <v>41228163.119999997</v>
      </c>
      <c r="Y455">
        <v>1</v>
      </c>
      <c r="Z455">
        <v>2004</v>
      </c>
      <c r="AA455" t="s">
        <v>1127</v>
      </c>
      <c r="AB455">
        <v>10</v>
      </c>
      <c r="AC455">
        <v>2546707959</v>
      </c>
      <c r="AD455">
        <v>2435981526</v>
      </c>
      <c r="AE455">
        <v>2699510436.54</v>
      </c>
      <c r="AF455">
        <v>353217321.26999998</v>
      </c>
      <c r="AG455">
        <v>77707810.679399997</v>
      </c>
      <c r="AH455">
        <v>275509510.59060001</v>
      </c>
      <c r="AI455">
        <v>303766896.29219997</v>
      </c>
      <c r="AK455">
        <v>0.78154943637994534</v>
      </c>
    </row>
    <row r="456" spans="1:37" x14ac:dyDescent="0.35">
      <c r="A456">
        <v>455</v>
      </c>
      <c r="B456" t="s">
        <v>34</v>
      </c>
      <c r="C456">
        <v>51648211</v>
      </c>
      <c r="D456">
        <v>510</v>
      </c>
      <c r="E456" t="s">
        <v>188</v>
      </c>
      <c r="F456" t="s">
        <v>223</v>
      </c>
      <c r="G456" t="s">
        <v>1078</v>
      </c>
      <c r="H456">
        <v>79</v>
      </c>
      <c r="I456">
        <v>1</v>
      </c>
      <c r="J456">
        <v>20</v>
      </c>
      <c r="K456">
        <v>43859748</v>
      </c>
      <c r="L456">
        <v>3</v>
      </c>
      <c r="M456">
        <v>3</v>
      </c>
      <c r="N456">
        <v>1</v>
      </c>
      <c r="O456">
        <v>6</v>
      </c>
      <c r="P456">
        <v>1096493.7</v>
      </c>
      <c r="Q456">
        <v>811405.33799999999</v>
      </c>
      <c r="R456">
        <v>10548269.394000001</v>
      </c>
      <c r="S456">
        <v>13</v>
      </c>
      <c r="T456">
        <v>584</v>
      </c>
      <c r="U456">
        <v>208</v>
      </c>
      <c r="V456">
        <v>301</v>
      </c>
      <c r="W456">
        <v>500344</v>
      </c>
      <c r="X456">
        <v>8735024.7600000016</v>
      </c>
      <c r="Y456">
        <v>3</v>
      </c>
      <c r="Z456">
        <v>1999</v>
      </c>
      <c r="AA456" t="s">
        <v>1127</v>
      </c>
      <c r="AB456">
        <v>6</v>
      </c>
      <c r="AC456">
        <v>877194960</v>
      </c>
      <c r="AD456">
        <v>833335212</v>
      </c>
      <c r="AE456">
        <v>1122809548.8</v>
      </c>
      <c r="AF456">
        <v>221930324.88</v>
      </c>
      <c r="AG456">
        <v>8877212.9952000007</v>
      </c>
      <c r="AH456">
        <v>213053111.88479999</v>
      </c>
      <c r="AI456">
        <v>188640776.148</v>
      </c>
      <c r="AK456">
        <v>0.7788640419458398</v>
      </c>
    </row>
    <row r="457" spans="1:37" hidden="1" x14ac:dyDescent="0.35">
      <c r="A457">
        <v>456</v>
      </c>
      <c r="B457" t="s">
        <v>34</v>
      </c>
      <c r="C457">
        <v>31465770</v>
      </c>
      <c r="D457">
        <v>510</v>
      </c>
      <c r="E457" t="s">
        <v>210</v>
      </c>
      <c r="F457" t="s">
        <v>228</v>
      </c>
      <c r="G457" t="s">
        <v>1079</v>
      </c>
      <c r="H457">
        <v>36</v>
      </c>
      <c r="I457">
        <v>1</v>
      </c>
      <c r="J457">
        <v>22</v>
      </c>
      <c r="K457">
        <v>124786068</v>
      </c>
      <c r="L457">
        <v>3</v>
      </c>
      <c r="M457">
        <v>11</v>
      </c>
      <c r="N457">
        <v>1</v>
      </c>
      <c r="O457">
        <v>8</v>
      </c>
      <c r="P457">
        <v>2268837.6</v>
      </c>
      <c r="Q457">
        <v>1497432.8159999999</v>
      </c>
      <c r="R457">
        <v>24458069.327999998</v>
      </c>
      <c r="S457">
        <v>8</v>
      </c>
      <c r="T457">
        <v>548</v>
      </c>
      <c r="U457">
        <v>215</v>
      </c>
      <c r="V457">
        <v>301</v>
      </c>
      <c r="W457">
        <v>500395</v>
      </c>
      <c r="X457">
        <v>1473263.7479999999</v>
      </c>
      <c r="Y457">
        <v>7</v>
      </c>
      <c r="Z457">
        <v>1997</v>
      </c>
      <c r="AA457" t="s">
        <v>1127</v>
      </c>
      <c r="AB457">
        <v>10</v>
      </c>
      <c r="AC457">
        <v>1497432816</v>
      </c>
      <c r="AD457">
        <v>873502476</v>
      </c>
      <c r="AE457">
        <v>2875071006.7200003</v>
      </c>
      <c r="AF457">
        <v>665109742.44000006</v>
      </c>
      <c r="AG457">
        <v>26604389.697600003</v>
      </c>
      <c r="AH457">
        <v>638505352.74240005</v>
      </c>
      <c r="AI457">
        <v>438972430.01040006</v>
      </c>
      <c r="AK457">
        <v>0.97250531964829823</v>
      </c>
    </row>
    <row r="458" spans="1:37" hidden="1" x14ac:dyDescent="0.35">
      <c r="A458">
        <v>457</v>
      </c>
      <c r="B458" t="s">
        <v>34</v>
      </c>
      <c r="C458">
        <v>14565691</v>
      </c>
      <c r="D458">
        <v>510</v>
      </c>
      <c r="E458" t="s">
        <v>241</v>
      </c>
      <c r="F458" t="s">
        <v>597</v>
      </c>
      <c r="G458" t="s">
        <v>1080</v>
      </c>
      <c r="H458">
        <v>92</v>
      </c>
      <c r="I458">
        <v>1</v>
      </c>
      <c r="J458">
        <v>6</v>
      </c>
      <c r="K458">
        <v>2232217.7999999998</v>
      </c>
      <c r="L458">
        <v>3</v>
      </c>
      <c r="M458">
        <v>6</v>
      </c>
      <c r="N458">
        <v>1</v>
      </c>
      <c r="O458">
        <v>7</v>
      </c>
      <c r="P458">
        <v>50732.222727272725</v>
      </c>
      <c r="Q458">
        <v>46166.322681818179</v>
      </c>
      <c r="R458">
        <v>1361906.5191136363</v>
      </c>
      <c r="S458">
        <v>3</v>
      </c>
      <c r="T458">
        <v>689</v>
      </c>
      <c r="U458">
        <v>209</v>
      </c>
      <c r="V458">
        <v>301</v>
      </c>
      <c r="W458">
        <v>500311</v>
      </c>
      <c r="X458">
        <v>1301337.618</v>
      </c>
      <c r="Y458">
        <v>4</v>
      </c>
      <c r="Z458">
        <v>2013</v>
      </c>
      <c r="AA458" t="s">
        <v>1127</v>
      </c>
      <c r="AB458">
        <v>9</v>
      </c>
      <c r="AC458">
        <v>33483266.999999996</v>
      </c>
      <c r="AD458">
        <v>55805444.999999993</v>
      </c>
      <c r="AE458">
        <v>52233896.519999996</v>
      </c>
      <c r="AF458">
        <v>4531402.1339999996</v>
      </c>
      <c r="AG458">
        <v>453140.21340000001</v>
      </c>
      <c r="AH458">
        <v>4078261.9205999998</v>
      </c>
      <c r="AI458">
        <v>3987633.8779199999</v>
      </c>
      <c r="AK458">
        <v>0.63646612182411511</v>
      </c>
    </row>
    <row r="459" spans="1:37" hidden="1" x14ac:dyDescent="0.35">
      <c r="A459">
        <v>458</v>
      </c>
      <c r="B459" t="s">
        <v>34</v>
      </c>
      <c r="C459">
        <v>40574115</v>
      </c>
      <c r="D459">
        <v>510</v>
      </c>
      <c r="E459" t="s">
        <v>242</v>
      </c>
      <c r="F459" t="s">
        <v>244</v>
      </c>
      <c r="G459" t="s">
        <v>1081</v>
      </c>
      <c r="H459">
        <v>94</v>
      </c>
      <c r="I459">
        <v>1</v>
      </c>
      <c r="J459">
        <v>14</v>
      </c>
      <c r="K459">
        <v>43377920.600000001</v>
      </c>
      <c r="L459">
        <v>4</v>
      </c>
      <c r="M459">
        <v>3</v>
      </c>
      <c r="N459">
        <v>1</v>
      </c>
      <c r="O459">
        <v>2</v>
      </c>
      <c r="P459">
        <v>722965.34333333338</v>
      </c>
      <c r="Q459">
        <v>621750.19526666671</v>
      </c>
      <c r="R459">
        <v>20414131.411255553</v>
      </c>
      <c r="S459">
        <v>13</v>
      </c>
      <c r="T459">
        <v>451</v>
      </c>
      <c r="U459">
        <v>209</v>
      </c>
      <c r="V459">
        <v>302</v>
      </c>
      <c r="W459">
        <v>500312</v>
      </c>
      <c r="X459">
        <v>31860243.493999999</v>
      </c>
      <c r="Y459">
        <v>2</v>
      </c>
      <c r="Z459">
        <v>2005</v>
      </c>
      <c r="AA459" t="s">
        <v>1128</v>
      </c>
      <c r="AB459">
        <v>8</v>
      </c>
      <c r="AC459">
        <v>607290888.39999998</v>
      </c>
      <c r="AD459">
        <v>563912967.80000007</v>
      </c>
      <c r="AE459">
        <v>1141706870.1919999</v>
      </c>
      <c r="AF459">
        <v>69838452.166000009</v>
      </c>
      <c r="AG459">
        <v>11174152.346560001</v>
      </c>
      <c r="AH459">
        <v>58664299.819440007</v>
      </c>
      <c r="AI459">
        <v>34919226.083000004</v>
      </c>
      <c r="AK459">
        <v>2.0093879183927799E-2</v>
      </c>
    </row>
    <row r="460" spans="1:37" hidden="1" x14ac:dyDescent="0.35">
      <c r="A460">
        <v>459</v>
      </c>
      <c r="B460" t="s">
        <v>34</v>
      </c>
      <c r="C460">
        <v>68808414</v>
      </c>
      <c r="D460">
        <v>510</v>
      </c>
      <c r="E460" t="s">
        <v>85</v>
      </c>
      <c r="F460" t="s">
        <v>83</v>
      </c>
      <c r="G460" t="s">
        <v>1082</v>
      </c>
      <c r="H460">
        <v>33</v>
      </c>
      <c r="I460">
        <v>1</v>
      </c>
      <c r="J460">
        <v>23</v>
      </c>
      <c r="K460">
        <v>86108766.200000003</v>
      </c>
      <c r="L460">
        <v>4</v>
      </c>
      <c r="M460">
        <v>11</v>
      </c>
      <c r="N460">
        <v>0</v>
      </c>
      <c r="O460">
        <v>1</v>
      </c>
      <c r="P460">
        <v>1459470.6135593222</v>
      </c>
      <c r="Q460">
        <v>540004.12701694923</v>
      </c>
      <c r="R460">
        <v>9990076.34981356</v>
      </c>
      <c r="S460">
        <v>4</v>
      </c>
      <c r="T460">
        <v>699</v>
      </c>
      <c r="U460">
        <v>210</v>
      </c>
      <c r="V460">
        <v>300</v>
      </c>
      <c r="W460">
        <v>500353</v>
      </c>
      <c r="X460">
        <v>2781996.2949999999</v>
      </c>
      <c r="Y460">
        <v>1</v>
      </c>
      <c r="Z460">
        <v>1996</v>
      </c>
      <c r="AA460" t="s">
        <v>1128</v>
      </c>
      <c r="AB460">
        <v>6</v>
      </c>
      <c r="AC460">
        <v>1205522726.8</v>
      </c>
      <c r="AD460">
        <v>1980501622.6000001</v>
      </c>
      <c r="AE460">
        <v>1844449772.0039999</v>
      </c>
      <c r="AF460">
        <v>216994090.824</v>
      </c>
      <c r="AG460">
        <v>2169940.9082400003</v>
      </c>
      <c r="AH460">
        <v>214824149.91576001</v>
      </c>
      <c r="AI460">
        <v>115006868.13672</v>
      </c>
      <c r="AK460">
        <v>0.15268220375694252</v>
      </c>
    </row>
    <row r="461" spans="1:37" hidden="1" x14ac:dyDescent="0.35">
      <c r="A461">
        <v>460</v>
      </c>
      <c r="B461" t="s">
        <v>34</v>
      </c>
      <c r="C461">
        <v>18581421</v>
      </c>
      <c r="D461">
        <v>510</v>
      </c>
      <c r="E461" t="s">
        <v>305</v>
      </c>
      <c r="F461" t="s">
        <v>598</v>
      </c>
      <c r="G461" t="s">
        <v>1083</v>
      </c>
      <c r="H461">
        <v>69</v>
      </c>
      <c r="I461">
        <v>0</v>
      </c>
      <c r="J461">
        <v>5</v>
      </c>
      <c r="K461">
        <v>21399971.5</v>
      </c>
      <c r="L461">
        <v>3</v>
      </c>
      <c r="M461">
        <v>4</v>
      </c>
      <c r="N461">
        <v>0</v>
      </c>
      <c r="O461">
        <v>2</v>
      </c>
      <c r="P461">
        <v>475554.9222222222</v>
      </c>
      <c r="Q461">
        <v>318621.79788888886</v>
      </c>
      <c r="R461">
        <v>3345528.8778333329</v>
      </c>
      <c r="S461">
        <v>6</v>
      </c>
      <c r="T461">
        <v>418</v>
      </c>
      <c r="U461">
        <v>204</v>
      </c>
      <c r="V461">
        <v>300</v>
      </c>
      <c r="W461">
        <v>500331</v>
      </c>
      <c r="X461">
        <v>6693870.7679999992</v>
      </c>
      <c r="Y461">
        <v>4</v>
      </c>
      <c r="Z461">
        <v>2014</v>
      </c>
      <c r="AA461" t="s">
        <v>1127</v>
      </c>
      <c r="AB461">
        <v>9</v>
      </c>
      <c r="AC461">
        <v>406599458.5</v>
      </c>
      <c r="AD461">
        <v>235399686.5</v>
      </c>
      <c r="AE461">
        <v>418797442.255</v>
      </c>
      <c r="AF461">
        <v>19473974.065000001</v>
      </c>
      <c r="AG461">
        <v>584219.22195000004</v>
      </c>
      <c r="AH461">
        <v>18889754.843050003</v>
      </c>
      <c r="AI461">
        <v>14021261.3268</v>
      </c>
      <c r="AK461">
        <v>0.13758044741932873</v>
      </c>
    </row>
    <row r="462" spans="1:37" hidden="1" x14ac:dyDescent="0.35">
      <c r="A462">
        <v>461</v>
      </c>
      <c r="B462" t="s">
        <v>34</v>
      </c>
      <c r="C462">
        <v>50996906</v>
      </c>
      <c r="D462">
        <v>510</v>
      </c>
      <c r="E462" t="s">
        <v>318</v>
      </c>
      <c r="F462" t="s">
        <v>599</v>
      </c>
      <c r="G462" t="s">
        <v>1084</v>
      </c>
      <c r="H462">
        <v>49</v>
      </c>
      <c r="I462">
        <v>0</v>
      </c>
      <c r="J462">
        <v>26</v>
      </c>
      <c r="K462">
        <v>83673384.599999994</v>
      </c>
      <c r="L462">
        <v>4</v>
      </c>
      <c r="M462">
        <v>1</v>
      </c>
      <c r="N462">
        <v>1</v>
      </c>
      <c r="O462">
        <v>2</v>
      </c>
      <c r="P462">
        <v>1418192.9593220337</v>
      </c>
      <c r="Q462">
        <v>496367.53576271178</v>
      </c>
      <c r="R462">
        <v>10506446.173644066</v>
      </c>
      <c r="S462">
        <v>10</v>
      </c>
      <c r="T462">
        <v>512</v>
      </c>
      <c r="U462">
        <v>210</v>
      </c>
      <c r="V462">
        <v>303</v>
      </c>
      <c r="W462">
        <v>500303</v>
      </c>
      <c r="X462">
        <v>563846.19200000004</v>
      </c>
      <c r="Y462">
        <v>3</v>
      </c>
      <c r="Z462">
        <v>1993</v>
      </c>
      <c r="AA462" t="s">
        <v>1127</v>
      </c>
      <c r="AB462">
        <v>1</v>
      </c>
      <c r="AC462">
        <v>753060461.39999998</v>
      </c>
      <c r="AD462">
        <v>2008161230.3999999</v>
      </c>
      <c r="AE462">
        <v>1122060087.4860001</v>
      </c>
      <c r="AF462">
        <v>212530396.88399997</v>
      </c>
      <c r="AG462">
        <v>29754255.563759997</v>
      </c>
      <c r="AH462">
        <v>182776141.32023996</v>
      </c>
      <c r="AI462">
        <v>165773709.56952</v>
      </c>
      <c r="AK462">
        <v>0.28446922015838938</v>
      </c>
    </row>
    <row r="463" spans="1:37" hidden="1" x14ac:dyDescent="0.35">
      <c r="A463">
        <v>462</v>
      </c>
      <c r="B463" t="s">
        <v>34</v>
      </c>
      <c r="C463">
        <v>72334894</v>
      </c>
      <c r="D463">
        <v>510</v>
      </c>
      <c r="E463" t="s">
        <v>119</v>
      </c>
      <c r="F463" t="s">
        <v>257</v>
      </c>
      <c r="G463" t="s">
        <v>1085</v>
      </c>
      <c r="H463">
        <v>87</v>
      </c>
      <c r="I463">
        <v>1</v>
      </c>
      <c r="J463">
        <v>2</v>
      </c>
      <c r="K463">
        <v>4027472.8</v>
      </c>
      <c r="L463">
        <v>2</v>
      </c>
      <c r="M463">
        <v>9</v>
      </c>
      <c r="N463">
        <v>1</v>
      </c>
      <c r="O463">
        <v>8</v>
      </c>
      <c r="P463">
        <v>80549.455999999991</v>
      </c>
      <c r="Q463">
        <v>58801.102879999999</v>
      </c>
      <c r="R463">
        <v>842815.80794666661</v>
      </c>
      <c r="S463">
        <v>15</v>
      </c>
      <c r="T463">
        <v>310</v>
      </c>
      <c r="U463">
        <v>202</v>
      </c>
      <c r="V463">
        <v>300</v>
      </c>
      <c r="W463">
        <v>500390</v>
      </c>
      <c r="X463">
        <v>44472233.358000003</v>
      </c>
      <c r="Y463">
        <v>1</v>
      </c>
      <c r="Z463">
        <v>2017</v>
      </c>
      <c r="AA463" t="s">
        <v>1127</v>
      </c>
      <c r="AB463">
        <v>6</v>
      </c>
      <c r="AC463">
        <v>64439564.799999997</v>
      </c>
      <c r="AD463">
        <v>52357146.399999999</v>
      </c>
      <c r="AE463">
        <v>96659347.199999988</v>
      </c>
      <c r="AF463">
        <v>19654067.263999999</v>
      </c>
      <c r="AG463">
        <v>6682382.8697600001</v>
      </c>
      <c r="AH463">
        <v>12971684.394239999</v>
      </c>
      <c r="AI463">
        <v>15526713.138559999</v>
      </c>
      <c r="AK463">
        <v>9.4241233892682796E-2</v>
      </c>
    </row>
    <row r="464" spans="1:37" hidden="1" x14ac:dyDescent="0.35">
      <c r="A464">
        <v>463</v>
      </c>
      <c r="B464" t="s">
        <v>34</v>
      </c>
      <c r="C464">
        <v>99067710</v>
      </c>
      <c r="D464">
        <v>510</v>
      </c>
      <c r="E464" t="s">
        <v>425</v>
      </c>
      <c r="F464" t="s">
        <v>600</v>
      </c>
      <c r="G464" t="s">
        <v>1086</v>
      </c>
      <c r="H464">
        <v>31</v>
      </c>
      <c r="I464">
        <v>1</v>
      </c>
      <c r="J464">
        <v>27</v>
      </c>
      <c r="K464">
        <v>105886269.90000001</v>
      </c>
      <c r="L464">
        <v>5</v>
      </c>
      <c r="M464">
        <v>6</v>
      </c>
      <c r="N464">
        <v>0</v>
      </c>
      <c r="O464">
        <v>1</v>
      </c>
      <c r="P464">
        <v>3208674.8454545457</v>
      </c>
      <c r="Q464">
        <v>1604337.4227272728</v>
      </c>
      <c r="R464">
        <v>45188837.406818189</v>
      </c>
      <c r="S464">
        <v>7</v>
      </c>
      <c r="T464">
        <v>366</v>
      </c>
      <c r="U464">
        <v>213</v>
      </c>
      <c r="V464">
        <v>301</v>
      </c>
      <c r="W464">
        <v>500382</v>
      </c>
      <c r="X464">
        <v>37841303.303999998</v>
      </c>
      <c r="Y464">
        <v>2</v>
      </c>
      <c r="Z464">
        <v>1992</v>
      </c>
      <c r="AA464" t="s">
        <v>1127</v>
      </c>
      <c r="AB464">
        <v>3</v>
      </c>
      <c r="AC464">
        <v>2117725398</v>
      </c>
      <c r="AD464">
        <v>2011839128.1000001</v>
      </c>
      <c r="AE464">
        <v>3409537890.7799997</v>
      </c>
      <c r="AF464">
        <v>475429351.85100007</v>
      </c>
      <c r="AG464">
        <v>90331576.851690009</v>
      </c>
      <c r="AH464">
        <v>385097774.99931008</v>
      </c>
      <c r="AI464">
        <v>270994730.55507004</v>
      </c>
      <c r="AK464">
        <v>0.95084838591268528</v>
      </c>
    </row>
    <row r="465" spans="1:37" hidden="1" x14ac:dyDescent="0.35">
      <c r="A465">
        <v>464</v>
      </c>
      <c r="B465" t="s">
        <v>34</v>
      </c>
      <c r="C465">
        <v>45269758</v>
      </c>
      <c r="D465">
        <v>510</v>
      </c>
      <c r="E465" t="s">
        <v>359</v>
      </c>
      <c r="F465" t="s">
        <v>601</v>
      </c>
      <c r="G465" t="s">
        <v>1087</v>
      </c>
      <c r="H465">
        <v>64</v>
      </c>
      <c r="I465">
        <v>1</v>
      </c>
      <c r="J465">
        <v>27</v>
      </c>
      <c r="K465">
        <v>157672097.09999999</v>
      </c>
      <c r="L465">
        <v>3</v>
      </c>
      <c r="M465">
        <v>6</v>
      </c>
      <c r="N465">
        <v>1</v>
      </c>
      <c r="O465">
        <v>2</v>
      </c>
      <c r="P465">
        <v>4261408.0297297295</v>
      </c>
      <c r="Q465">
        <v>3622196.82527027</v>
      </c>
      <c r="R465">
        <v>111684402.1125</v>
      </c>
      <c r="S465">
        <v>6</v>
      </c>
      <c r="T465">
        <v>306</v>
      </c>
      <c r="U465">
        <v>204</v>
      </c>
      <c r="V465">
        <v>302</v>
      </c>
      <c r="W465">
        <v>500308</v>
      </c>
      <c r="X465">
        <v>0</v>
      </c>
      <c r="Y465">
        <v>2</v>
      </c>
      <c r="Z465">
        <v>1992</v>
      </c>
      <c r="AA465" t="s">
        <v>1127</v>
      </c>
      <c r="AB465">
        <v>4</v>
      </c>
      <c r="AC465">
        <v>3311114039.0999999</v>
      </c>
      <c r="AD465">
        <v>3468786136.1999998</v>
      </c>
      <c r="AE465">
        <v>4503115093.1759996</v>
      </c>
      <c r="AF465">
        <v>367375986.24299997</v>
      </c>
      <c r="AG465">
        <v>36737598.624299996</v>
      </c>
      <c r="AH465">
        <v>330638387.61869997</v>
      </c>
      <c r="AI465">
        <v>279205749.54468</v>
      </c>
      <c r="AK465">
        <v>0.34003025111468166</v>
      </c>
    </row>
    <row r="466" spans="1:37" hidden="1" x14ac:dyDescent="0.35">
      <c r="A466">
        <v>465</v>
      </c>
      <c r="B466" t="s">
        <v>34</v>
      </c>
      <c r="C466">
        <v>60484542</v>
      </c>
      <c r="D466">
        <v>510</v>
      </c>
      <c r="E466" t="s">
        <v>427</v>
      </c>
      <c r="F466" t="s">
        <v>273</v>
      </c>
      <c r="G466" t="s">
        <v>1088</v>
      </c>
      <c r="H466">
        <v>51</v>
      </c>
      <c r="I466">
        <v>0</v>
      </c>
      <c r="J466">
        <v>23</v>
      </c>
      <c r="K466">
        <v>70420086.700000003</v>
      </c>
      <c r="L466">
        <v>1</v>
      </c>
      <c r="M466">
        <v>7</v>
      </c>
      <c r="N466">
        <v>1</v>
      </c>
      <c r="O466">
        <v>1</v>
      </c>
      <c r="P466">
        <v>1235440.1175438596</v>
      </c>
      <c r="Q466">
        <v>1124250.5069649122</v>
      </c>
      <c r="R466">
        <v>25670386.57569883</v>
      </c>
      <c r="S466">
        <v>7</v>
      </c>
      <c r="T466">
        <v>391</v>
      </c>
      <c r="U466">
        <v>204</v>
      </c>
      <c r="V466">
        <v>301</v>
      </c>
      <c r="W466">
        <v>500386</v>
      </c>
      <c r="X466">
        <v>1597367.3559999999</v>
      </c>
      <c r="Y466">
        <v>8</v>
      </c>
      <c r="Z466">
        <v>1996</v>
      </c>
      <c r="AA466" t="s">
        <v>1130</v>
      </c>
      <c r="AB466">
        <v>2</v>
      </c>
      <c r="AC466">
        <v>845041040.4000001</v>
      </c>
      <c r="AD466">
        <v>915461127.10000002</v>
      </c>
      <c r="AE466">
        <v>845041040.4000001</v>
      </c>
      <c r="AF466">
        <v>290834958.07099998</v>
      </c>
      <c r="AG466">
        <v>139600779.87407997</v>
      </c>
      <c r="AH466">
        <v>151234178.19692001</v>
      </c>
      <c r="AI466">
        <v>90158837.002009988</v>
      </c>
      <c r="AK466">
        <v>0.93388569787922482</v>
      </c>
    </row>
    <row r="467" spans="1:37" hidden="1" x14ac:dyDescent="0.35">
      <c r="A467">
        <v>466</v>
      </c>
      <c r="B467" t="s">
        <v>34</v>
      </c>
      <c r="C467">
        <v>99007730</v>
      </c>
      <c r="D467">
        <v>510</v>
      </c>
      <c r="E467" t="s">
        <v>379</v>
      </c>
      <c r="F467" t="s">
        <v>94</v>
      </c>
      <c r="G467" t="s">
        <v>1089</v>
      </c>
      <c r="H467">
        <v>57</v>
      </c>
      <c r="I467">
        <v>0</v>
      </c>
      <c r="J467">
        <v>2</v>
      </c>
      <c r="K467">
        <v>6143720.5999999996</v>
      </c>
      <c r="L467">
        <v>2</v>
      </c>
      <c r="M467">
        <v>1</v>
      </c>
      <c r="N467">
        <v>1</v>
      </c>
      <c r="O467">
        <v>4</v>
      </c>
      <c r="P467">
        <v>107784.57192982455</v>
      </c>
      <c r="Q467">
        <v>100239.65189473683</v>
      </c>
      <c r="R467">
        <v>2188565.7330350876</v>
      </c>
      <c r="S467">
        <v>1</v>
      </c>
      <c r="T467">
        <v>690</v>
      </c>
      <c r="U467">
        <v>210</v>
      </c>
      <c r="V467">
        <v>302</v>
      </c>
      <c r="W467">
        <v>500316</v>
      </c>
      <c r="X467">
        <v>10249327.439999999</v>
      </c>
      <c r="Y467">
        <v>3</v>
      </c>
      <c r="Z467">
        <v>2017</v>
      </c>
      <c r="AA467" t="s">
        <v>1127</v>
      </c>
      <c r="AB467">
        <v>6</v>
      </c>
      <c r="AC467">
        <v>98299529.599999994</v>
      </c>
      <c r="AD467">
        <v>147449294.39999998</v>
      </c>
      <c r="AE467">
        <v>148432289.69599998</v>
      </c>
      <c r="AF467">
        <v>32623156.385999996</v>
      </c>
      <c r="AG467">
        <v>3588547.2024599998</v>
      </c>
      <c r="AH467">
        <v>29034609.183539998</v>
      </c>
      <c r="AI467">
        <v>7503325.9687799998</v>
      </c>
      <c r="AK467">
        <v>0.6943573282167369</v>
      </c>
    </row>
    <row r="468" spans="1:37" hidden="1" x14ac:dyDescent="0.35">
      <c r="A468">
        <v>467</v>
      </c>
      <c r="B468" t="s">
        <v>34</v>
      </c>
      <c r="C468">
        <v>92975038</v>
      </c>
      <c r="D468">
        <v>510</v>
      </c>
      <c r="E468" t="s">
        <v>258</v>
      </c>
      <c r="F468" t="s">
        <v>602</v>
      </c>
      <c r="G468" t="s">
        <v>1090</v>
      </c>
      <c r="H468">
        <v>77</v>
      </c>
      <c r="I468">
        <v>1</v>
      </c>
      <c r="J468">
        <v>3</v>
      </c>
      <c r="K468">
        <v>14235177</v>
      </c>
      <c r="L468">
        <v>5</v>
      </c>
      <c r="M468">
        <v>10</v>
      </c>
      <c r="N468">
        <v>1</v>
      </c>
      <c r="O468">
        <v>7</v>
      </c>
      <c r="P468">
        <v>347199.43902439025</v>
      </c>
      <c r="Q468">
        <v>194431.68585365854</v>
      </c>
      <c r="R468">
        <v>4601549.8985365853</v>
      </c>
      <c r="S468">
        <v>8</v>
      </c>
      <c r="T468">
        <v>315</v>
      </c>
      <c r="U468">
        <v>215</v>
      </c>
      <c r="V468">
        <v>301</v>
      </c>
      <c r="W468">
        <v>500348</v>
      </c>
      <c r="X468">
        <v>12548287.206</v>
      </c>
      <c r="Y468">
        <v>8</v>
      </c>
      <c r="Z468">
        <v>2016</v>
      </c>
      <c r="AA468" t="s">
        <v>1128</v>
      </c>
      <c r="AB468">
        <v>8</v>
      </c>
      <c r="AC468">
        <v>113881416</v>
      </c>
      <c r="AD468">
        <v>298938717</v>
      </c>
      <c r="AE468">
        <v>226624017.84</v>
      </c>
      <c r="AF468">
        <v>62350075.259999998</v>
      </c>
      <c r="AG468">
        <v>23069527.8462</v>
      </c>
      <c r="AH468">
        <v>39280547.413800001</v>
      </c>
      <c r="AI468">
        <v>9352511.2889999989</v>
      </c>
      <c r="AK468">
        <v>0.86475971117009443</v>
      </c>
    </row>
    <row r="469" spans="1:37" hidden="1" x14ac:dyDescent="0.35">
      <c r="A469">
        <v>468</v>
      </c>
      <c r="B469" t="s">
        <v>34</v>
      </c>
      <c r="C469">
        <v>92796505</v>
      </c>
      <c r="D469">
        <v>510</v>
      </c>
      <c r="E469" t="s">
        <v>272</v>
      </c>
      <c r="F469" t="s">
        <v>279</v>
      </c>
      <c r="G469" t="s">
        <v>1091</v>
      </c>
      <c r="H469">
        <v>53</v>
      </c>
      <c r="I469">
        <v>1</v>
      </c>
      <c r="J469">
        <v>21</v>
      </c>
      <c r="K469">
        <v>32175095.399999999</v>
      </c>
      <c r="L469">
        <v>3</v>
      </c>
      <c r="M469">
        <v>2</v>
      </c>
      <c r="N469">
        <v>1</v>
      </c>
      <c r="O469">
        <v>7</v>
      </c>
      <c r="P469">
        <v>595835.1</v>
      </c>
      <c r="Q469">
        <v>429001.27199999994</v>
      </c>
      <c r="R469">
        <v>10153030.103999997</v>
      </c>
      <c r="S469">
        <v>5</v>
      </c>
      <c r="T469">
        <v>552</v>
      </c>
      <c r="U469">
        <v>215</v>
      </c>
      <c r="V469">
        <v>301</v>
      </c>
      <c r="W469">
        <v>500352</v>
      </c>
      <c r="X469">
        <v>5705932.7560000001</v>
      </c>
      <c r="Y469">
        <v>2</v>
      </c>
      <c r="Z469">
        <v>1998</v>
      </c>
      <c r="AA469" t="s">
        <v>1127</v>
      </c>
      <c r="AB469">
        <v>1</v>
      </c>
      <c r="AC469">
        <v>289575858.59999996</v>
      </c>
      <c r="AD469">
        <v>546976621.79999995</v>
      </c>
      <c r="AE469">
        <v>321429203.04599994</v>
      </c>
      <c r="AF469">
        <v>5791517.1719999993</v>
      </c>
      <c r="AG469">
        <v>2258691.6970799998</v>
      </c>
      <c r="AH469">
        <v>3532825.4749199995</v>
      </c>
      <c r="AI469">
        <v>0</v>
      </c>
      <c r="AK469">
        <v>0.66631100026693391</v>
      </c>
    </row>
    <row r="470" spans="1:37" hidden="1" x14ac:dyDescent="0.35">
      <c r="A470">
        <v>469</v>
      </c>
      <c r="B470" t="s">
        <v>34</v>
      </c>
      <c r="C470">
        <v>67360437</v>
      </c>
      <c r="D470">
        <v>510</v>
      </c>
      <c r="E470" t="s">
        <v>75</v>
      </c>
      <c r="F470" t="s">
        <v>280</v>
      </c>
      <c r="G470" t="s">
        <v>1092</v>
      </c>
      <c r="H470">
        <v>51</v>
      </c>
      <c r="I470">
        <v>0</v>
      </c>
      <c r="J470">
        <v>2</v>
      </c>
      <c r="K470">
        <v>6411160.4000000004</v>
      </c>
      <c r="L470" t="e">
        <v>#N/A</v>
      </c>
      <c r="M470">
        <v>7</v>
      </c>
      <c r="N470">
        <v>0</v>
      </c>
      <c r="O470">
        <v>3</v>
      </c>
      <c r="P470">
        <v>125709.0274509804</v>
      </c>
      <c r="Q470">
        <v>50283.610980392164</v>
      </c>
      <c r="R470">
        <v>469313.70248366019</v>
      </c>
      <c r="S470">
        <v>12</v>
      </c>
      <c r="T470">
        <v>603</v>
      </c>
      <c r="U470">
        <v>212</v>
      </c>
      <c r="V470">
        <v>301</v>
      </c>
      <c r="W470">
        <v>500306</v>
      </c>
      <c r="X470">
        <v>9675387.4489999991</v>
      </c>
      <c r="Y470">
        <v>5</v>
      </c>
      <c r="Z470">
        <v>2017</v>
      </c>
      <c r="AA470" t="s">
        <v>1127</v>
      </c>
      <c r="AB470">
        <v>2</v>
      </c>
      <c r="AC470">
        <v>38466962.400000006</v>
      </c>
      <c r="AD470">
        <v>102578566.40000001</v>
      </c>
      <c r="AE470">
        <v>75779915.928000003</v>
      </c>
      <c r="AF470">
        <v>30773569.920000002</v>
      </c>
      <c r="AG470">
        <v>9232070.9759999998</v>
      </c>
      <c r="AH470">
        <v>21541498.944000002</v>
      </c>
      <c r="AI470">
        <v>15694520.659200002</v>
      </c>
      <c r="AK470">
        <v>0.94525093397686255</v>
      </c>
    </row>
    <row r="471" spans="1:37" hidden="1" x14ac:dyDescent="0.35">
      <c r="A471">
        <v>470</v>
      </c>
      <c r="B471" t="s">
        <v>34</v>
      </c>
      <c r="C471">
        <v>21264677</v>
      </c>
      <c r="D471">
        <v>510</v>
      </c>
      <c r="E471" t="s">
        <v>158</v>
      </c>
      <c r="F471" t="s">
        <v>603</v>
      </c>
      <c r="G471" t="s">
        <v>1093</v>
      </c>
      <c r="H471">
        <v>37</v>
      </c>
      <c r="I471">
        <v>1</v>
      </c>
      <c r="J471">
        <v>13</v>
      </c>
      <c r="K471">
        <v>15861290.9</v>
      </c>
      <c r="L471">
        <v>6</v>
      </c>
      <c r="M471">
        <v>3</v>
      </c>
      <c r="N471">
        <v>0</v>
      </c>
      <c r="O471">
        <v>1</v>
      </c>
      <c r="P471">
        <v>528709.69666666666</v>
      </c>
      <c r="Q471">
        <v>496987.11486666667</v>
      </c>
      <c r="R471">
        <v>15655094.118299998</v>
      </c>
      <c r="S471">
        <v>13</v>
      </c>
      <c r="T471">
        <v>397</v>
      </c>
      <c r="U471">
        <v>201</v>
      </c>
      <c r="V471">
        <v>301</v>
      </c>
      <c r="W471">
        <v>500374</v>
      </c>
      <c r="X471">
        <v>21643569.066</v>
      </c>
      <c r="Y471">
        <v>5</v>
      </c>
      <c r="Z471">
        <v>2006</v>
      </c>
      <c r="AA471" t="s">
        <v>1131</v>
      </c>
      <c r="AB471">
        <v>2</v>
      </c>
      <c r="AC471">
        <v>380670981.60000002</v>
      </c>
      <c r="AD471">
        <v>95167745.400000006</v>
      </c>
      <c r="AE471">
        <v>715661445.40799999</v>
      </c>
      <c r="AF471">
        <v>77403099.591999993</v>
      </c>
      <c r="AG471">
        <v>12384495.934719998</v>
      </c>
      <c r="AH471">
        <v>65018603.657279998</v>
      </c>
      <c r="AI471">
        <v>55730231.706239991</v>
      </c>
      <c r="AK471">
        <v>0.51050396309385437</v>
      </c>
    </row>
    <row r="472" spans="1:37" hidden="1" x14ac:dyDescent="0.35">
      <c r="A472">
        <v>471</v>
      </c>
      <c r="B472" t="s">
        <v>34</v>
      </c>
      <c r="C472">
        <v>31568542</v>
      </c>
      <c r="D472">
        <v>510</v>
      </c>
      <c r="E472" t="s">
        <v>208</v>
      </c>
      <c r="F472" t="s">
        <v>604</v>
      </c>
      <c r="G472" t="s">
        <v>1094</v>
      </c>
      <c r="H472">
        <v>37</v>
      </c>
      <c r="I472">
        <v>0</v>
      </c>
      <c r="J472">
        <v>21</v>
      </c>
      <c r="K472">
        <v>56956760.700000003</v>
      </c>
      <c r="L472">
        <v>7</v>
      </c>
      <c r="M472">
        <v>5</v>
      </c>
      <c r="N472">
        <v>1</v>
      </c>
      <c r="O472">
        <v>6</v>
      </c>
      <c r="P472">
        <v>1725962.4454545456</v>
      </c>
      <c r="Q472">
        <v>1104615.965090909</v>
      </c>
      <c r="R472">
        <v>28351809.770666666</v>
      </c>
      <c r="S472">
        <v>7</v>
      </c>
      <c r="T472">
        <v>428</v>
      </c>
      <c r="U472">
        <v>205</v>
      </c>
      <c r="V472">
        <v>302</v>
      </c>
      <c r="W472">
        <v>500348</v>
      </c>
      <c r="X472">
        <v>33369008.675999995</v>
      </c>
      <c r="Y472">
        <v>3</v>
      </c>
      <c r="Z472">
        <v>1998</v>
      </c>
      <c r="AA472" t="s">
        <v>1127</v>
      </c>
      <c r="AB472">
        <v>7</v>
      </c>
      <c r="AC472">
        <v>1139135214</v>
      </c>
      <c r="AD472">
        <v>740437889.10000002</v>
      </c>
      <c r="AE472">
        <v>2118791498.04</v>
      </c>
      <c r="AF472">
        <v>83726438.229000002</v>
      </c>
      <c r="AG472">
        <v>27629724.615570001</v>
      </c>
      <c r="AH472">
        <v>56096713.613430001</v>
      </c>
      <c r="AI472">
        <v>80377380.699839994</v>
      </c>
      <c r="AK472">
        <v>0.576617801692903</v>
      </c>
    </row>
    <row r="473" spans="1:37" hidden="1" x14ac:dyDescent="0.35">
      <c r="A473">
        <v>472</v>
      </c>
      <c r="B473" t="s">
        <v>34</v>
      </c>
      <c r="C473">
        <v>98428527</v>
      </c>
      <c r="D473">
        <v>510</v>
      </c>
      <c r="E473" t="s">
        <v>225</v>
      </c>
      <c r="F473" t="s">
        <v>605</v>
      </c>
      <c r="G473" t="s">
        <v>1095</v>
      </c>
      <c r="H473">
        <v>91</v>
      </c>
      <c r="I473">
        <v>0</v>
      </c>
      <c r="J473">
        <v>12</v>
      </c>
      <c r="K473">
        <v>70997890.799999997</v>
      </c>
      <c r="L473">
        <v>1</v>
      </c>
      <c r="M473">
        <v>1</v>
      </c>
      <c r="N473">
        <v>1</v>
      </c>
      <c r="O473">
        <v>3</v>
      </c>
      <c r="P473">
        <v>1392115.5058823528</v>
      </c>
      <c r="Q473">
        <v>640373.13270588231</v>
      </c>
      <c r="R473">
        <v>20491940.246588234</v>
      </c>
      <c r="S473">
        <v>8</v>
      </c>
      <c r="T473">
        <v>732</v>
      </c>
      <c r="U473">
        <v>214</v>
      </c>
      <c r="V473">
        <v>301</v>
      </c>
      <c r="W473">
        <v>500355</v>
      </c>
      <c r="X473">
        <v>3135576.2760000001</v>
      </c>
      <c r="Y473">
        <v>2</v>
      </c>
      <c r="Z473">
        <v>2007</v>
      </c>
      <c r="AA473" t="s">
        <v>1129</v>
      </c>
      <c r="AB473">
        <v>4</v>
      </c>
      <c r="AC473">
        <v>709978908</v>
      </c>
      <c r="AD473">
        <v>638981017.19999993</v>
      </c>
      <c r="AE473">
        <v>1185664776.3600001</v>
      </c>
      <c r="AF473">
        <v>286831478.83200002</v>
      </c>
      <c r="AG473">
        <v>68839554.919679999</v>
      </c>
      <c r="AH473">
        <v>217991923.91232002</v>
      </c>
      <c r="AI473">
        <v>275358219.67872</v>
      </c>
      <c r="AK473">
        <v>0.68551250212044479</v>
      </c>
    </row>
    <row r="474" spans="1:37" hidden="1" x14ac:dyDescent="0.35">
      <c r="A474">
        <v>473</v>
      </c>
      <c r="B474" t="s">
        <v>34</v>
      </c>
      <c r="C474">
        <v>66206521</v>
      </c>
      <c r="D474">
        <v>510</v>
      </c>
      <c r="E474" t="s">
        <v>241</v>
      </c>
      <c r="F474" t="s">
        <v>316</v>
      </c>
      <c r="G474" t="s">
        <v>1096</v>
      </c>
      <c r="H474">
        <v>93</v>
      </c>
      <c r="I474">
        <v>0</v>
      </c>
      <c r="J474">
        <v>3</v>
      </c>
      <c r="K474">
        <v>11198486.699999999</v>
      </c>
      <c r="L474">
        <v>4</v>
      </c>
      <c r="M474">
        <v>9</v>
      </c>
      <c r="N474">
        <v>1</v>
      </c>
      <c r="O474">
        <v>5</v>
      </c>
      <c r="P474">
        <v>193077.3568965517</v>
      </c>
      <c r="Q474">
        <v>183423.48905172411</v>
      </c>
      <c r="R474">
        <v>2567928.8467241372</v>
      </c>
      <c r="S474">
        <v>5</v>
      </c>
      <c r="T474">
        <v>740</v>
      </c>
      <c r="U474">
        <v>204</v>
      </c>
      <c r="V474">
        <v>303</v>
      </c>
      <c r="W474">
        <v>500334</v>
      </c>
      <c r="X474">
        <v>31879488.960000001</v>
      </c>
      <c r="Y474">
        <v>2</v>
      </c>
      <c r="Z474">
        <v>2016</v>
      </c>
      <c r="AA474" t="s">
        <v>1131</v>
      </c>
      <c r="AB474">
        <v>1</v>
      </c>
      <c r="AC474">
        <v>212771247.29999998</v>
      </c>
      <c r="AD474">
        <v>190374273.89999998</v>
      </c>
      <c r="AE474">
        <v>289368896.32799995</v>
      </c>
      <c r="AF474">
        <v>4255424.9459999995</v>
      </c>
      <c r="AG474">
        <v>723422.24081999995</v>
      </c>
      <c r="AH474">
        <v>3532002.7051799996</v>
      </c>
      <c r="AI474">
        <v>382988.24513999996</v>
      </c>
      <c r="AK474">
        <v>0.21838719960375941</v>
      </c>
    </row>
    <row r="475" spans="1:37" hidden="1" x14ac:dyDescent="0.35">
      <c r="A475">
        <v>474</v>
      </c>
      <c r="B475" t="s">
        <v>34</v>
      </c>
      <c r="C475">
        <v>40739311</v>
      </c>
      <c r="D475">
        <v>510</v>
      </c>
      <c r="E475" t="s">
        <v>95</v>
      </c>
      <c r="F475" t="s">
        <v>319</v>
      </c>
      <c r="G475" t="s">
        <v>1097</v>
      </c>
      <c r="H475">
        <v>85</v>
      </c>
      <c r="I475">
        <v>0</v>
      </c>
      <c r="J475">
        <v>19</v>
      </c>
      <c r="K475">
        <v>49811701.5</v>
      </c>
      <c r="L475">
        <v>7</v>
      </c>
      <c r="M475">
        <v>2</v>
      </c>
      <c r="N475">
        <v>1</v>
      </c>
      <c r="O475">
        <v>2</v>
      </c>
      <c r="P475">
        <v>1158411.6627906978</v>
      </c>
      <c r="Q475">
        <v>695046.99767441873</v>
      </c>
      <c r="R475">
        <v>12047481.293023257</v>
      </c>
      <c r="S475">
        <v>12</v>
      </c>
      <c r="T475">
        <v>788</v>
      </c>
      <c r="U475">
        <v>200</v>
      </c>
      <c r="V475">
        <v>303</v>
      </c>
      <c r="W475">
        <v>500342</v>
      </c>
      <c r="X475">
        <v>11903257.439999999</v>
      </c>
      <c r="Y475">
        <v>3</v>
      </c>
      <c r="Z475">
        <v>2000</v>
      </c>
      <c r="AA475" t="s">
        <v>1131</v>
      </c>
      <c r="AB475">
        <v>2</v>
      </c>
      <c r="AC475">
        <v>1245292537.5</v>
      </c>
      <c r="AD475">
        <v>1046045731.5</v>
      </c>
      <c r="AE475">
        <v>2378508746.625</v>
      </c>
      <c r="AF475">
        <v>8966106.2699999996</v>
      </c>
      <c r="AG475">
        <v>448305.31349999999</v>
      </c>
      <c r="AH475">
        <v>8517800.9564999994</v>
      </c>
      <c r="AI475">
        <v>8248817.7684000004</v>
      </c>
      <c r="AK475">
        <v>0.55057550290884816</v>
      </c>
    </row>
    <row r="476" spans="1:37" hidden="1" x14ac:dyDescent="0.35">
      <c r="A476">
        <v>475</v>
      </c>
      <c r="B476" t="s">
        <v>34</v>
      </c>
      <c r="C476">
        <v>42460850</v>
      </c>
      <c r="D476">
        <v>510</v>
      </c>
      <c r="E476" t="s">
        <v>299</v>
      </c>
      <c r="F476" t="s">
        <v>320</v>
      </c>
      <c r="G476" t="s">
        <v>1098</v>
      </c>
      <c r="H476">
        <v>47</v>
      </c>
      <c r="I476">
        <v>0</v>
      </c>
      <c r="J476">
        <v>16</v>
      </c>
      <c r="K476">
        <v>13225841.6</v>
      </c>
      <c r="L476">
        <v>2</v>
      </c>
      <c r="M476">
        <v>12</v>
      </c>
      <c r="N476">
        <v>1</v>
      </c>
      <c r="O476">
        <v>1</v>
      </c>
      <c r="P476">
        <v>249544.18113207546</v>
      </c>
      <c r="Q476">
        <v>159708.27592452831</v>
      </c>
      <c r="R476">
        <v>4711394.1397735849</v>
      </c>
      <c r="S476">
        <v>12</v>
      </c>
      <c r="T476">
        <v>762</v>
      </c>
      <c r="U476">
        <v>204</v>
      </c>
      <c r="V476">
        <v>301</v>
      </c>
      <c r="W476">
        <v>500303</v>
      </c>
      <c r="X476">
        <v>141277724.84800002</v>
      </c>
      <c r="Y476">
        <v>5</v>
      </c>
      <c r="Z476">
        <v>2003</v>
      </c>
      <c r="AA476" t="s">
        <v>1128</v>
      </c>
      <c r="AB476">
        <v>10</v>
      </c>
      <c r="AC476">
        <v>224839307.19999999</v>
      </c>
      <c r="AD476">
        <v>119032574.39999999</v>
      </c>
      <c r="AE476">
        <v>447430221.32799995</v>
      </c>
      <c r="AF476">
        <v>55284017.887999997</v>
      </c>
      <c r="AG476">
        <v>1658520.5366399998</v>
      </c>
      <c r="AH476">
        <v>53625497.351359993</v>
      </c>
      <c r="AI476">
        <v>26536328.586239997</v>
      </c>
      <c r="AK476">
        <v>0.22639580892461719</v>
      </c>
    </row>
    <row r="477" spans="1:37" x14ac:dyDescent="0.35">
      <c r="A477">
        <v>476</v>
      </c>
      <c r="B477" t="s">
        <v>34</v>
      </c>
      <c r="C477">
        <v>67081149</v>
      </c>
      <c r="D477">
        <v>510</v>
      </c>
      <c r="E477" t="s">
        <v>378</v>
      </c>
      <c r="F477" t="s">
        <v>606</v>
      </c>
      <c r="G477" t="s">
        <v>1099</v>
      </c>
      <c r="H477">
        <v>77</v>
      </c>
      <c r="I477">
        <v>1</v>
      </c>
      <c r="J477">
        <v>26</v>
      </c>
      <c r="K477">
        <v>153562744.40000001</v>
      </c>
      <c r="L477">
        <v>4</v>
      </c>
      <c r="M477">
        <v>1</v>
      </c>
      <c r="N477">
        <v>1</v>
      </c>
      <c r="O477">
        <v>2</v>
      </c>
      <c r="P477">
        <v>4150344.4432432433</v>
      </c>
      <c r="Q477">
        <v>3237268.6657297295</v>
      </c>
      <c r="R477">
        <v>38307679.211135134</v>
      </c>
      <c r="S477">
        <v>14</v>
      </c>
      <c r="T477">
        <v>556</v>
      </c>
      <c r="U477">
        <v>208</v>
      </c>
      <c r="V477">
        <v>301</v>
      </c>
      <c r="W477">
        <v>500311</v>
      </c>
      <c r="X477">
        <v>3466749.1199999996</v>
      </c>
      <c r="Y477">
        <v>3</v>
      </c>
      <c r="Z477">
        <v>1993</v>
      </c>
      <c r="AA477" t="s">
        <v>1127</v>
      </c>
      <c r="AB477">
        <v>2</v>
      </c>
      <c r="AC477">
        <v>3378380376.8000002</v>
      </c>
      <c r="AD477">
        <v>2917692143.5999999</v>
      </c>
      <c r="AE477">
        <v>5168921976.5040007</v>
      </c>
      <c r="AF477">
        <v>112100803.412</v>
      </c>
      <c r="AG477">
        <v>21299152.648280002</v>
      </c>
      <c r="AH477">
        <v>90801650.763720006</v>
      </c>
      <c r="AI477">
        <v>109858787.34376</v>
      </c>
      <c r="AK477">
        <v>0.76472587528901459</v>
      </c>
    </row>
    <row r="478" spans="1:37" hidden="1" x14ac:dyDescent="0.35">
      <c r="A478">
        <v>477</v>
      </c>
      <c r="B478" t="s">
        <v>34</v>
      </c>
      <c r="C478">
        <v>31363928</v>
      </c>
      <c r="D478">
        <v>510</v>
      </c>
      <c r="E478" t="s">
        <v>379</v>
      </c>
      <c r="F478" t="s">
        <v>106</v>
      </c>
      <c r="G478" t="s">
        <v>1100</v>
      </c>
      <c r="H478">
        <v>54</v>
      </c>
      <c r="I478">
        <v>1</v>
      </c>
      <c r="J478">
        <v>5</v>
      </c>
      <c r="K478">
        <v>28889576</v>
      </c>
      <c r="L478">
        <v>3</v>
      </c>
      <c r="M478">
        <v>2</v>
      </c>
      <c r="N478">
        <v>1</v>
      </c>
      <c r="O478">
        <v>6</v>
      </c>
      <c r="P478">
        <v>489653.83050847455</v>
      </c>
      <c r="Q478">
        <v>342757.6813559322</v>
      </c>
      <c r="R478">
        <v>9311583.6768361572</v>
      </c>
      <c r="S478">
        <v>3</v>
      </c>
      <c r="T478">
        <v>744</v>
      </c>
      <c r="U478">
        <v>212</v>
      </c>
      <c r="V478">
        <v>303</v>
      </c>
      <c r="W478">
        <v>500341</v>
      </c>
      <c r="X478">
        <v>27469771.217999998</v>
      </c>
      <c r="Y478">
        <v>2</v>
      </c>
      <c r="Z478">
        <v>2014</v>
      </c>
      <c r="AA478" t="s">
        <v>1127</v>
      </c>
      <c r="AB478">
        <v>1</v>
      </c>
      <c r="AC478">
        <v>693349824</v>
      </c>
      <c r="AD478">
        <v>462233216</v>
      </c>
      <c r="AE478">
        <v>714150318.72000003</v>
      </c>
      <c r="AF478">
        <v>121336219.2</v>
      </c>
      <c r="AG478">
        <v>36400865.759999998</v>
      </c>
      <c r="AH478">
        <v>84935353.439999998</v>
      </c>
      <c r="AI478">
        <v>89788802.208000004</v>
      </c>
      <c r="AK478">
        <v>0.28560893993885395</v>
      </c>
    </row>
    <row r="479" spans="1:37" hidden="1" x14ac:dyDescent="0.35">
      <c r="A479">
        <v>478</v>
      </c>
      <c r="B479" t="s">
        <v>34</v>
      </c>
      <c r="C479">
        <v>98851220</v>
      </c>
      <c r="D479">
        <v>510</v>
      </c>
      <c r="E479" t="s">
        <v>236</v>
      </c>
      <c r="F479" t="s">
        <v>607</v>
      </c>
      <c r="G479" t="s">
        <v>1101</v>
      </c>
      <c r="H479">
        <v>74</v>
      </c>
      <c r="I479">
        <v>1</v>
      </c>
      <c r="J479">
        <v>27</v>
      </c>
      <c r="K479">
        <v>152609840.09999999</v>
      </c>
      <c r="L479">
        <v>3</v>
      </c>
      <c r="M479">
        <v>4</v>
      </c>
      <c r="N479">
        <v>0</v>
      </c>
      <c r="O479">
        <v>2</v>
      </c>
      <c r="P479">
        <v>3052196.8019999997</v>
      </c>
      <c r="Q479">
        <v>1037746.91268</v>
      </c>
      <c r="R479">
        <v>16603950.602879999</v>
      </c>
      <c r="S479">
        <v>13</v>
      </c>
      <c r="T479">
        <v>565</v>
      </c>
      <c r="U479">
        <v>204</v>
      </c>
      <c r="V479">
        <v>303</v>
      </c>
      <c r="W479">
        <v>500327</v>
      </c>
      <c r="X479">
        <v>32951744.640000001</v>
      </c>
      <c r="Y479">
        <v>4</v>
      </c>
      <c r="Z479">
        <v>1992</v>
      </c>
      <c r="AA479" t="s">
        <v>1127</v>
      </c>
      <c r="AB479">
        <v>2</v>
      </c>
      <c r="AC479">
        <v>1526098401</v>
      </c>
      <c r="AD479">
        <v>2594367281.6999998</v>
      </c>
      <c r="AE479">
        <v>1846579065.21</v>
      </c>
      <c r="AF479">
        <v>93092002.460999995</v>
      </c>
      <c r="AG479">
        <v>40029561.058229998</v>
      </c>
      <c r="AH479">
        <v>53062441.402769998</v>
      </c>
      <c r="AI479">
        <v>91230162.41178</v>
      </c>
      <c r="AK479">
        <v>0.82198229228629427</v>
      </c>
    </row>
    <row r="480" spans="1:37" hidden="1" x14ac:dyDescent="0.35">
      <c r="A480">
        <v>479</v>
      </c>
      <c r="B480" t="s">
        <v>34</v>
      </c>
      <c r="C480">
        <v>39313232</v>
      </c>
      <c r="D480">
        <v>510</v>
      </c>
      <c r="E480" t="s">
        <v>251</v>
      </c>
      <c r="F480" t="s">
        <v>608</v>
      </c>
      <c r="G480" t="s">
        <v>1102</v>
      </c>
      <c r="H480">
        <v>28</v>
      </c>
      <c r="I480">
        <v>0</v>
      </c>
      <c r="J480">
        <v>10</v>
      </c>
      <c r="K480">
        <v>48458448</v>
      </c>
      <c r="L480">
        <v>4</v>
      </c>
      <c r="M480">
        <v>12</v>
      </c>
      <c r="N480">
        <v>1</v>
      </c>
      <c r="O480">
        <v>2</v>
      </c>
      <c r="P480">
        <v>1126940.6511627906</v>
      </c>
      <c r="Q480">
        <v>1115671.2446511625</v>
      </c>
      <c r="R480">
        <v>30866904.435348835</v>
      </c>
      <c r="S480">
        <v>8</v>
      </c>
      <c r="T480">
        <v>444</v>
      </c>
      <c r="U480">
        <v>203</v>
      </c>
      <c r="V480">
        <v>302</v>
      </c>
      <c r="W480">
        <v>500345</v>
      </c>
      <c r="X480">
        <v>74767390.424999997</v>
      </c>
      <c r="Y480">
        <v>6</v>
      </c>
      <c r="Z480">
        <v>2009</v>
      </c>
      <c r="AA480" t="s">
        <v>1127</v>
      </c>
      <c r="AB480">
        <v>9</v>
      </c>
      <c r="AC480">
        <v>339209136</v>
      </c>
      <c r="AD480">
        <v>339209136</v>
      </c>
      <c r="AE480">
        <v>644497358.39999998</v>
      </c>
      <c r="AF480">
        <v>157005371.52000001</v>
      </c>
      <c r="AG480">
        <v>50241718.886400007</v>
      </c>
      <c r="AH480">
        <v>106763652.6336</v>
      </c>
      <c r="AI480">
        <v>6280214.8608000008</v>
      </c>
      <c r="AK480">
        <v>0.66227499922337085</v>
      </c>
    </row>
    <row r="481" spans="1:37" hidden="1" x14ac:dyDescent="0.35">
      <c r="A481">
        <v>480</v>
      </c>
      <c r="B481" t="s">
        <v>34</v>
      </c>
      <c r="C481">
        <v>82574119</v>
      </c>
      <c r="D481">
        <v>510</v>
      </c>
      <c r="E481" t="s">
        <v>119</v>
      </c>
      <c r="F481" t="s">
        <v>333</v>
      </c>
      <c r="G481" t="s">
        <v>1103</v>
      </c>
      <c r="H481">
        <v>61</v>
      </c>
      <c r="I481">
        <v>0</v>
      </c>
      <c r="J481">
        <v>15</v>
      </c>
      <c r="K481">
        <v>115026754.5</v>
      </c>
      <c r="L481">
        <v>2</v>
      </c>
      <c r="M481">
        <v>9</v>
      </c>
      <c r="N481">
        <v>0</v>
      </c>
      <c r="O481">
        <v>1</v>
      </c>
      <c r="P481">
        <v>2875668.8624999998</v>
      </c>
      <c r="Q481">
        <v>2386805.1558749997</v>
      </c>
      <c r="R481">
        <v>44951497.10231249</v>
      </c>
      <c r="S481">
        <v>7</v>
      </c>
      <c r="T481">
        <v>565</v>
      </c>
      <c r="U481">
        <v>210</v>
      </c>
      <c r="V481">
        <v>300</v>
      </c>
      <c r="W481">
        <v>500395</v>
      </c>
      <c r="X481">
        <v>8878049.3830000013</v>
      </c>
      <c r="Y481">
        <v>3</v>
      </c>
      <c r="Z481">
        <v>2004</v>
      </c>
      <c r="AA481" t="s">
        <v>1127</v>
      </c>
      <c r="AB481">
        <v>1</v>
      </c>
      <c r="AC481">
        <v>2300535090</v>
      </c>
      <c r="AD481">
        <v>2530588599</v>
      </c>
      <c r="AE481">
        <v>4071947109.3000002</v>
      </c>
      <c r="AF481">
        <v>331277052.95999998</v>
      </c>
      <c r="AG481">
        <v>159012985.42079997</v>
      </c>
      <c r="AH481">
        <v>172264067.53920001</v>
      </c>
      <c r="AI481">
        <v>294836577.13440001</v>
      </c>
      <c r="AK481">
        <v>0.78650218642486003</v>
      </c>
    </row>
    <row r="482" spans="1:37" hidden="1" x14ac:dyDescent="0.35">
      <c r="A482">
        <v>481</v>
      </c>
      <c r="B482" t="s">
        <v>34</v>
      </c>
      <c r="C482">
        <v>77653474</v>
      </c>
      <c r="D482">
        <v>510</v>
      </c>
      <c r="E482" t="s">
        <v>45</v>
      </c>
      <c r="F482" t="s">
        <v>609</v>
      </c>
      <c r="G482" t="s">
        <v>1104</v>
      </c>
      <c r="H482">
        <v>48</v>
      </c>
      <c r="I482">
        <v>0</v>
      </c>
      <c r="J482">
        <v>19</v>
      </c>
      <c r="K482">
        <v>52223819.899999999</v>
      </c>
      <c r="L482">
        <v>4</v>
      </c>
      <c r="M482">
        <v>9</v>
      </c>
      <c r="N482">
        <v>1</v>
      </c>
      <c r="O482">
        <v>7</v>
      </c>
      <c r="P482">
        <v>967107.77592592593</v>
      </c>
      <c r="Q482">
        <v>589935.74331481475</v>
      </c>
      <c r="R482">
        <v>294967.87165740738</v>
      </c>
      <c r="S482">
        <v>15</v>
      </c>
      <c r="T482">
        <v>411</v>
      </c>
      <c r="U482">
        <v>206</v>
      </c>
      <c r="V482">
        <v>301</v>
      </c>
      <c r="W482">
        <v>500343</v>
      </c>
      <c r="X482">
        <v>24098904.75</v>
      </c>
      <c r="Y482">
        <v>1</v>
      </c>
      <c r="Z482">
        <v>2000</v>
      </c>
      <c r="AA482" t="s">
        <v>1127</v>
      </c>
      <c r="AB482">
        <v>9</v>
      </c>
      <c r="AC482">
        <v>940028758.19999993</v>
      </c>
      <c r="AD482">
        <v>1044476398</v>
      </c>
      <c r="AE482">
        <v>996430483.69199991</v>
      </c>
      <c r="AF482">
        <v>111758974.58600001</v>
      </c>
      <c r="AG482">
        <v>53644307.801279999</v>
      </c>
      <c r="AH482">
        <v>58114666.784720011</v>
      </c>
      <c r="AI482">
        <v>26822153.90064</v>
      </c>
      <c r="AK482">
        <v>0.74227425611979181</v>
      </c>
    </row>
    <row r="483" spans="1:37" hidden="1" x14ac:dyDescent="0.35">
      <c r="A483">
        <v>482</v>
      </c>
      <c r="B483" t="s">
        <v>34</v>
      </c>
      <c r="C483">
        <v>20179865</v>
      </c>
      <c r="D483">
        <v>510</v>
      </c>
      <c r="E483" t="s">
        <v>186</v>
      </c>
      <c r="F483" t="s">
        <v>111</v>
      </c>
      <c r="G483" t="s">
        <v>1105</v>
      </c>
      <c r="H483">
        <v>35</v>
      </c>
      <c r="I483">
        <v>0</v>
      </c>
      <c r="J483">
        <v>25</v>
      </c>
      <c r="K483">
        <v>65132175</v>
      </c>
      <c r="L483">
        <v>1</v>
      </c>
      <c r="M483">
        <v>9</v>
      </c>
      <c r="N483">
        <v>0</v>
      </c>
      <c r="O483">
        <v>1</v>
      </c>
      <c r="P483">
        <v>1329228.0612244897</v>
      </c>
      <c r="Q483">
        <v>943751.92346938769</v>
      </c>
      <c r="R483">
        <v>27683389.755102038</v>
      </c>
      <c r="S483">
        <v>8</v>
      </c>
      <c r="T483">
        <v>575</v>
      </c>
      <c r="U483">
        <v>215</v>
      </c>
      <c r="V483">
        <v>303</v>
      </c>
      <c r="W483">
        <v>500357</v>
      </c>
      <c r="X483">
        <v>25224487.925000001</v>
      </c>
      <c r="Y483">
        <v>7</v>
      </c>
      <c r="Z483">
        <v>1994</v>
      </c>
      <c r="AA483" t="s">
        <v>1130</v>
      </c>
      <c r="AB483">
        <v>5</v>
      </c>
      <c r="AC483">
        <v>586189575</v>
      </c>
      <c r="AD483">
        <v>390793050</v>
      </c>
      <c r="AE483">
        <v>1031693652</v>
      </c>
      <c r="AF483">
        <v>9769826.25</v>
      </c>
      <c r="AG483">
        <v>3419439.1875</v>
      </c>
      <c r="AH483">
        <v>6350387.0625</v>
      </c>
      <c r="AI483">
        <v>488491.3125</v>
      </c>
      <c r="AK483">
        <v>0.26480751255307911</v>
      </c>
    </row>
    <row r="484" spans="1:37" hidden="1" x14ac:dyDescent="0.35">
      <c r="A484">
        <v>483</v>
      </c>
      <c r="B484" t="s">
        <v>34</v>
      </c>
      <c r="C484">
        <v>95059904</v>
      </c>
      <c r="D484">
        <v>510</v>
      </c>
      <c r="E484" t="s">
        <v>85</v>
      </c>
      <c r="F484" t="s">
        <v>342</v>
      </c>
      <c r="G484" t="s">
        <v>1106</v>
      </c>
      <c r="H484">
        <v>64</v>
      </c>
      <c r="I484">
        <v>1</v>
      </c>
      <c r="J484">
        <v>25</v>
      </c>
      <c r="K484">
        <v>27719217.5</v>
      </c>
      <c r="L484">
        <v>2</v>
      </c>
      <c r="M484">
        <v>7</v>
      </c>
      <c r="N484">
        <v>1</v>
      </c>
      <c r="O484">
        <v>4</v>
      </c>
      <c r="P484">
        <v>659981.36904761905</v>
      </c>
      <c r="Q484">
        <v>329990.68452380953</v>
      </c>
      <c r="R484">
        <v>7589785.7440476175</v>
      </c>
      <c r="S484">
        <v>2</v>
      </c>
      <c r="T484">
        <v>669</v>
      </c>
      <c r="U484">
        <v>206</v>
      </c>
      <c r="V484">
        <v>301</v>
      </c>
      <c r="W484">
        <v>500345</v>
      </c>
      <c r="X484">
        <v>11513950.448000001</v>
      </c>
      <c r="Y484">
        <v>3</v>
      </c>
      <c r="Z484">
        <v>1994</v>
      </c>
      <c r="AA484" t="s">
        <v>1127</v>
      </c>
      <c r="AB484">
        <v>2</v>
      </c>
      <c r="AC484">
        <v>443507480</v>
      </c>
      <c r="AD484">
        <v>498945915</v>
      </c>
      <c r="AE484">
        <v>505598527.19999999</v>
      </c>
      <c r="AF484">
        <v>101729528.22499999</v>
      </c>
      <c r="AG484">
        <v>9155657.5402499996</v>
      </c>
      <c r="AH484">
        <v>92573870.684749991</v>
      </c>
      <c r="AI484">
        <v>90539280.120250002</v>
      </c>
      <c r="AK484">
        <v>0.92444936622773821</v>
      </c>
    </row>
    <row r="485" spans="1:37" hidden="1" x14ac:dyDescent="0.35">
      <c r="A485">
        <v>484</v>
      </c>
      <c r="B485" t="s">
        <v>34</v>
      </c>
      <c r="C485">
        <v>32128265</v>
      </c>
      <c r="D485">
        <v>510</v>
      </c>
      <c r="E485" t="s">
        <v>335</v>
      </c>
      <c r="F485" t="s">
        <v>116</v>
      </c>
      <c r="G485" t="s">
        <v>1107</v>
      </c>
      <c r="H485">
        <v>55</v>
      </c>
      <c r="I485">
        <v>1</v>
      </c>
      <c r="J485">
        <v>26</v>
      </c>
      <c r="K485">
        <v>20560625.800000001</v>
      </c>
      <c r="L485">
        <v>3</v>
      </c>
      <c r="M485">
        <v>2</v>
      </c>
      <c r="N485">
        <v>1</v>
      </c>
      <c r="O485">
        <v>5</v>
      </c>
      <c r="P485">
        <v>380752.32962962962</v>
      </c>
      <c r="Q485">
        <v>266526.63074074074</v>
      </c>
      <c r="R485">
        <v>2665266.3074074076</v>
      </c>
      <c r="S485">
        <v>5</v>
      </c>
      <c r="T485">
        <v>655</v>
      </c>
      <c r="U485">
        <v>202</v>
      </c>
      <c r="V485">
        <v>303</v>
      </c>
      <c r="W485">
        <v>500320</v>
      </c>
      <c r="X485">
        <v>27056398.5</v>
      </c>
      <c r="Y485">
        <v>5</v>
      </c>
      <c r="Z485">
        <v>1993</v>
      </c>
      <c r="AA485" t="s">
        <v>1127</v>
      </c>
      <c r="AB485">
        <v>6</v>
      </c>
      <c r="AC485">
        <v>226166883.80000001</v>
      </c>
      <c r="AD485">
        <v>267288135.40000001</v>
      </c>
      <c r="AE485">
        <v>441025423.41000003</v>
      </c>
      <c r="AF485">
        <v>24878357.217999998</v>
      </c>
      <c r="AG485">
        <v>11195260.7481</v>
      </c>
      <c r="AH485">
        <v>13683096.469899999</v>
      </c>
      <c r="AI485">
        <v>4726887.8714199997</v>
      </c>
      <c r="AK485">
        <v>0.69176756659689598</v>
      </c>
    </row>
    <row r="486" spans="1:37" hidden="1" x14ac:dyDescent="0.35">
      <c r="A486">
        <v>485</v>
      </c>
      <c r="B486" t="s">
        <v>34</v>
      </c>
      <c r="C486">
        <v>47549085</v>
      </c>
      <c r="D486">
        <v>510</v>
      </c>
      <c r="E486" t="s">
        <v>118</v>
      </c>
      <c r="F486" t="s">
        <v>345</v>
      </c>
      <c r="G486" t="s">
        <v>1108</v>
      </c>
      <c r="H486">
        <v>88</v>
      </c>
      <c r="I486">
        <v>1</v>
      </c>
      <c r="J486">
        <v>5</v>
      </c>
      <c r="K486">
        <v>36075198</v>
      </c>
      <c r="L486">
        <v>4</v>
      </c>
      <c r="M486">
        <v>8</v>
      </c>
      <c r="N486">
        <v>1</v>
      </c>
      <c r="O486">
        <v>3</v>
      </c>
      <c r="P486">
        <v>801671.06666666665</v>
      </c>
      <c r="Q486">
        <v>625303.43199999991</v>
      </c>
      <c r="R486">
        <v>8650030.8093333319</v>
      </c>
      <c r="S486">
        <v>5</v>
      </c>
      <c r="T486">
        <v>316</v>
      </c>
      <c r="U486">
        <v>203</v>
      </c>
      <c r="V486">
        <v>303</v>
      </c>
      <c r="W486">
        <v>500305</v>
      </c>
      <c r="X486">
        <v>21301613.563999999</v>
      </c>
      <c r="Y486">
        <v>2</v>
      </c>
      <c r="Z486">
        <v>2014</v>
      </c>
      <c r="AA486" t="s">
        <v>1127</v>
      </c>
      <c r="AB486">
        <v>8</v>
      </c>
      <c r="AC486">
        <v>901879950</v>
      </c>
      <c r="AD486">
        <v>468977574</v>
      </c>
      <c r="AE486">
        <v>1217537932.5</v>
      </c>
      <c r="AF486">
        <v>145743799.91999999</v>
      </c>
      <c r="AG486">
        <v>16031817.991199998</v>
      </c>
      <c r="AH486">
        <v>129711981.92879999</v>
      </c>
      <c r="AI486">
        <v>10202065.9944</v>
      </c>
      <c r="AK486">
        <v>0.47543539453564199</v>
      </c>
    </row>
    <row r="487" spans="1:37" hidden="1" x14ac:dyDescent="0.35">
      <c r="A487">
        <v>486</v>
      </c>
      <c r="B487" t="s">
        <v>34</v>
      </c>
      <c r="C487">
        <v>41932557</v>
      </c>
      <c r="D487">
        <v>510</v>
      </c>
      <c r="E487" t="s">
        <v>357</v>
      </c>
      <c r="F487" t="s">
        <v>610</v>
      </c>
      <c r="G487" t="s">
        <v>1109</v>
      </c>
      <c r="H487">
        <v>42</v>
      </c>
      <c r="I487">
        <v>1</v>
      </c>
      <c r="J487">
        <v>19</v>
      </c>
      <c r="K487">
        <v>96825516.200000003</v>
      </c>
      <c r="L487">
        <v>3</v>
      </c>
      <c r="M487">
        <v>2</v>
      </c>
      <c r="N487">
        <v>0</v>
      </c>
      <c r="O487">
        <v>2</v>
      </c>
      <c r="P487">
        <v>3227517.2066666665</v>
      </c>
      <c r="Q487">
        <v>1807409.6357333332</v>
      </c>
      <c r="R487">
        <v>57837108.343466662</v>
      </c>
      <c r="S487">
        <v>0</v>
      </c>
      <c r="T487">
        <v>776</v>
      </c>
      <c r="U487">
        <v>210</v>
      </c>
      <c r="V487">
        <v>302</v>
      </c>
      <c r="W487">
        <v>500335</v>
      </c>
      <c r="X487">
        <v>4494579.88</v>
      </c>
      <c r="Y487">
        <v>3</v>
      </c>
      <c r="Z487">
        <v>2000</v>
      </c>
      <c r="AA487" t="s">
        <v>1131</v>
      </c>
      <c r="AB487">
        <v>4</v>
      </c>
      <c r="AC487">
        <v>1646033775.4000001</v>
      </c>
      <c r="AD487">
        <v>2323812388.8000002</v>
      </c>
      <c r="AE487">
        <v>3012241808.9820004</v>
      </c>
      <c r="AF487">
        <v>324365479.27000004</v>
      </c>
      <c r="AG487">
        <v>120015227.32990001</v>
      </c>
      <c r="AH487">
        <v>204350251.94010001</v>
      </c>
      <c r="AI487">
        <v>162182739.63500002</v>
      </c>
      <c r="AK487">
        <v>3.2908493102787983E-2</v>
      </c>
    </row>
    <row r="488" spans="1:37" hidden="1" x14ac:dyDescent="0.35">
      <c r="A488">
        <v>487</v>
      </c>
      <c r="B488" t="s">
        <v>34</v>
      </c>
      <c r="C488">
        <v>71101295</v>
      </c>
      <c r="D488">
        <v>510</v>
      </c>
      <c r="E488" t="s">
        <v>393</v>
      </c>
      <c r="F488" t="s">
        <v>611</v>
      </c>
      <c r="G488" t="s">
        <v>1110</v>
      </c>
      <c r="H488">
        <v>92</v>
      </c>
      <c r="I488">
        <v>0</v>
      </c>
      <c r="J488">
        <v>14</v>
      </c>
      <c r="K488">
        <v>22472899.399999999</v>
      </c>
      <c r="L488">
        <v>3</v>
      </c>
      <c r="M488">
        <v>7</v>
      </c>
      <c r="N488">
        <v>1</v>
      </c>
      <c r="O488">
        <v>3</v>
      </c>
      <c r="P488">
        <v>478146.7957446808</v>
      </c>
      <c r="Q488">
        <v>200821.65421276592</v>
      </c>
      <c r="R488">
        <v>3447438.3973191488</v>
      </c>
      <c r="S488">
        <v>0</v>
      </c>
      <c r="T488">
        <v>730</v>
      </c>
      <c r="U488">
        <v>200</v>
      </c>
      <c r="V488">
        <v>303</v>
      </c>
      <c r="W488">
        <v>500362</v>
      </c>
      <c r="X488">
        <v>66795628.640000001</v>
      </c>
      <c r="Y488">
        <v>5</v>
      </c>
      <c r="Z488">
        <v>2005</v>
      </c>
      <c r="AA488" t="s">
        <v>1127</v>
      </c>
      <c r="AB488">
        <v>1</v>
      </c>
      <c r="AC488">
        <v>382039289.79999995</v>
      </c>
      <c r="AD488">
        <v>157310295.79999998</v>
      </c>
      <c r="AE488">
        <v>439345183.26999992</v>
      </c>
      <c r="AF488">
        <v>104723711.204</v>
      </c>
      <c r="AG488">
        <v>4188948.4481600001</v>
      </c>
      <c r="AH488">
        <v>100534762.75584</v>
      </c>
      <c r="AI488">
        <v>59692515.386279993</v>
      </c>
      <c r="AK488">
        <v>0.9452868677151951</v>
      </c>
    </row>
    <row r="489" spans="1:37" x14ac:dyDescent="0.35">
      <c r="A489">
        <v>488</v>
      </c>
      <c r="B489" t="s">
        <v>34</v>
      </c>
      <c r="C489">
        <v>46778647</v>
      </c>
      <c r="D489">
        <v>510</v>
      </c>
      <c r="E489" t="s">
        <v>178</v>
      </c>
      <c r="F489" t="s">
        <v>612</v>
      </c>
      <c r="G489" t="s">
        <v>1111</v>
      </c>
      <c r="H489">
        <v>22</v>
      </c>
      <c r="I489">
        <v>0</v>
      </c>
      <c r="J489">
        <v>16</v>
      </c>
      <c r="K489">
        <v>102762505.59999999</v>
      </c>
      <c r="L489">
        <v>4</v>
      </c>
      <c r="M489">
        <v>2</v>
      </c>
      <c r="N489">
        <v>1</v>
      </c>
      <c r="O489">
        <v>8</v>
      </c>
      <c r="P489">
        <v>1938915.2</v>
      </c>
      <c r="Q489">
        <v>1260294.8799999999</v>
      </c>
      <c r="R489">
        <v>15753685.999999998</v>
      </c>
      <c r="S489">
        <v>15</v>
      </c>
      <c r="T489">
        <v>626</v>
      </c>
      <c r="U489">
        <v>208</v>
      </c>
      <c r="V489">
        <v>301</v>
      </c>
      <c r="W489">
        <v>500386</v>
      </c>
      <c r="X489">
        <v>17450439.647999998</v>
      </c>
      <c r="Y489">
        <v>4</v>
      </c>
      <c r="Z489">
        <v>2003</v>
      </c>
      <c r="AA489" t="s">
        <v>1127</v>
      </c>
      <c r="AB489">
        <v>8</v>
      </c>
      <c r="AC489">
        <v>1541437584</v>
      </c>
      <c r="AD489">
        <v>2055250112</v>
      </c>
      <c r="AE489">
        <v>2682101396.1599998</v>
      </c>
      <c r="AF489">
        <v>482983776.31999999</v>
      </c>
      <c r="AG489">
        <v>231832212.6336</v>
      </c>
      <c r="AH489">
        <v>251151563.6864</v>
      </c>
      <c r="AI489">
        <v>275300752.50239998</v>
      </c>
      <c r="AK489">
        <v>0.15357676802137443</v>
      </c>
    </row>
    <row r="490" spans="1:37" hidden="1" x14ac:dyDescent="0.35">
      <c r="A490">
        <v>489</v>
      </c>
      <c r="B490" t="s">
        <v>34</v>
      </c>
      <c r="C490">
        <v>91489088</v>
      </c>
      <c r="D490">
        <v>510</v>
      </c>
      <c r="E490" t="s">
        <v>183</v>
      </c>
      <c r="F490" t="s">
        <v>613</v>
      </c>
      <c r="G490" t="s">
        <v>1112</v>
      </c>
      <c r="H490">
        <v>47</v>
      </c>
      <c r="I490">
        <v>1</v>
      </c>
      <c r="J490">
        <v>24</v>
      </c>
      <c r="K490">
        <v>47163350.399999999</v>
      </c>
      <c r="L490">
        <v>4</v>
      </c>
      <c r="M490">
        <v>7</v>
      </c>
      <c r="N490">
        <v>1</v>
      </c>
      <c r="O490">
        <v>2</v>
      </c>
      <c r="P490">
        <v>1209316.6769230769</v>
      </c>
      <c r="Q490">
        <v>399074.50338461535</v>
      </c>
      <c r="R490">
        <v>7715440.3987692297</v>
      </c>
      <c r="S490">
        <v>15</v>
      </c>
      <c r="T490">
        <v>695</v>
      </c>
      <c r="U490">
        <v>207</v>
      </c>
      <c r="V490">
        <v>303</v>
      </c>
      <c r="W490">
        <v>500327</v>
      </c>
      <c r="X490">
        <v>13880950.847999999</v>
      </c>
      <c r="Y490">
        <v>5</v>
      </c>
      <c r="Z490">
        <v>1995</v>
      </c>
      <c r="AA490" t="s">
        <v>1127</v>
      </c>
      <c r="AB490">
        <v>10</v>
      </c>
      <c r="AC490">
        <v>660286905.60000002</v>
      </c>
      <c r="AD490">
        <v>660286905.60000002</v>
      </c>
      <c r="AE490">
        <v>680095512.76800001</v>
      </c>
      <c r="AF490">
        <v>22166774.687999997</v>
      </c>
      <c r="AG490">
        <v>11083387.343999999</v>
      </c>
      <c r="AH490">
        <v>11083387.343999999</v>
      </c>
      <c r="AI490">
        <v>15295074.534719996</v>
      </c>
      <c r="AK490">
        <v>0.57960138197603139</v>
      </c>
    </row>
    <row r="491" spans="1:37" hidden="1" x14ac:dyDescent="0.35">
      <c r="A491">
        <v>490</v>
      </c>
      <c r="B491" t="s">
        <v>34</v>
      </c>
      <c r="C491">
        <v>57081427</v>
      </c>
      <c r="D491">
        <v>510</v>
      </c>
      <c r="E491" t="s">
        <v>73</v>
      </c>
      <c r="F491" t="s">
        <v>614</v>
      </c>
      <c r="G491" t="s">
        <v>1113</v>
      </c>
      <c r="H491">
        <v>52</v>
      </c>
      <c r="I491">
        <v>0</v>
      </c>
      <c r="J491">
        <v>8</v>
      </c>
      <c r="K491">
        <v>38558196.799999997</v>
      </c>
      <c r="L491">
        <v>3</v>
      </c>
      <c r="M491">
        <v>12</v>
      </c>
      <c r="N491">
        <v>0</v>
      </c>
      <c r="O491">
        <v>1</v>
      </c>
      <c r="P491">
        <v>786901.97551020398</v>
      </c>
      <c r="Q491">
        <v>259677.65191836731</v>
      </c>
      <c r="R491">
        <v>7660490.7315918347</v>
      </c>
      <c r="S491">
        <v>1</v>
      </c>
      <c r="T491">
        <v>358</v>
      </c>
      <c r="U491">
        <v>209</v>
      </c>
      <c r="V491">
        <v>300</v>
      </c>
      <c r="W491">
        <v>500306</v>
      </c>
      <c r="X491">
        <v>2387713.3279999997</v>
      </c>
      <c r="Y491">
        <v>5</v>
      </c>
      <c r="Z491">
        <v>2011</v>
      </c>
      <c r="AA491" t="s">
        <v>1127</v>
      </c>
      <c r="AB491">
        <v>3</v>
      </c>
      <c r="AC491">
        <v>809722132.79999995</v>
      </c>
      <c r="AD491">
        <v>385581968</v>
      </c>
      <c r="AE491">
        <v>1570860937.632</v>
      </c>
      <c r="AF491">
        <v>227493361.12</v>
      </c>
      <c r="AG491">
        <v>31849070.556800004</v>
      </c>
      <c r="AH491">
        <v>195644290.5632</v>
      </c>
      <c r="AI491">
        <v>136496016.67199999</v>
      </c>
      <c r="AK491">
        <v>8.1945021527305761E-2</v>
      </c>
    </row>
    <row r="492" spans="1:37" hidden="1" x14ac:dyDescent="0.35">
      <c r="A492">
        <v>491</v>
      </c>
      <c r="B492" t="s">
        <v>34</v>
      </c>
      <c r="C492">
        <v>21360879</v>
      </c>
      <c r="D492">
        <v>510</v>
      </c>
      <c r="E492" t="s">
        <v>74</v>
      </c>
      <c r="F492" t="s">
        <v>615</v>
      </c>
      <c r="G492" t="s">
        <v>1114</v>
      </c>
      <c r="H492">
        <v>70</v>
      </c>
      <c r="I492">
        <v>1</v>
      </c>
      <c r="J492">
        <v>4</v>
      </c>
      <c r="K492">
        <v>2623860.7999999998</v>
      </c>
      <c r="L492">
        <v>1</v>
      </c>
      <c r="M492">
        <v>11</v>
      </c>
      <c r="N492">
        <v>1</v>
      </c>
      <c r="O492">
        <v>3</v>
      </c>
      <c r="P492">
        <v>55826.825531914888</v>
      </c>
      <c r="Q492">
        <v>39637.046127659574</v>
      </c>
      <c r="R492">
        <v>165154.35886524821</v>
      </c>
      <c r="S492">
        <v>10</v>
      </c>
      <c r="T492">
        <v>462</v>
      </c>
      <c r="U492">
        <v>203</v>
      </c>
      <c r="V492">
        <v>303</v>
      </c>
      <c r="W492">
        <v>500301</v>
      </c>
      <c r="X492">
        <v>63804748.707000002</v>
      </c>
      <c r="Y492">
        <v>7</v>
      </c>
      <c r="Z492">
        <v>2015</v>
      </c>
      <c r="AA492" t="s">
        <v>1127</v>
      </c>
      <c r="AB492">
        <v>2</v>
      </c>
      <c r="AC492">
        <v>55101076.799999997</v>
      </c>
      <c r="AD492">
        <v>60348798.399999999</v>
      </c>
      <c r="AE492">
        <v>81549593.66399999</v>
      </c>
      <c r="AF492">
        <v>11098931.184</v>
      </c>
      <c r="AG492">
        <v>443957.24736000004</v>
      </c>
      <c r="AH492">
        <v>10654973.93664</v>
      </c>
      <c r="AI492">
        <v>5327486.96832</v>
      </c>
      <c r="AK492">
        <v>0.2605300491533703</v>
      </c>
    </row>
    <row r="493" spans="1:37" x14ac:dyDescent="0.35">
      <c r="A493">
        <v>492</v>
      </c>
      <c r="B493" t="s">
        <v>34</v>
      </c>
      <c r="C493">
        <v>16501725</v>
      </c>
      <c r="D493">
        <v>510</v>
      </c>
      <c r="E493" t="s">
        <v>242</v>
      </c>
      <c r="F493" t="s">
        <v>377</v>
      </c>
      <c r="G493" t="s">
        <v>1115</v>
      </c>
      <c r="H493">
        <v>37</v>
      </c>
      <c r="I493">
        <v>0</v>
      </c>
      <c r="J493">
        <v>23</v>
      </c>
      <c r="K493">
        <v>101277378.90000001</v>
      </c>
      <c r="L493">
        <v>1</v>
      </c>
      <c r="M493">
        <v>2</v>
      </c>
      <c r="N493">
        <v>1</v>
      </c>
      <c r="O493">
        <v>6</v>
      </c>
      <c r="P493">
        <v>3069011.4818181819</v>
      </c>
      <c r="Q493">
        <v>1166224.3630909091</v>
      </c>
      <c r="R493">
        <v>6025492.5426363638</v>
      </c>
      <c r="S493">
        <v>1</v>
      </c>
      <c r="T493">
        <v>782</v>
      </c>
      <c r="U493">
        <v>208</v>
      </c>
      <c r="V493">
        <v>301</v>
      </c>
      <c r="W493">
        <v>500325</v>
      </c>
      <c r="X493">
        <v>2684324.1060000001</v>
      </c>
      <c r="Y493">
        <v>2</v>
      </c>
      <c r="Z493">
        <v>1996</v>
      </c>
      <c r="AA493" t="s">
        <v>1127</v>
      </c>
      <c r="AB493">
        <v>6</v>
      </c>
      <c r="AC493">
        <v>1417883304.6000001</v>
      </c>
      <c r="AD493">
        <v>1417883304.6000001</v>
      </c>
      <c r="AE493">
        <v>1573850468.1060002</v>
      </c>
      <c r="AF493">
        <v>460812073.995</v>
      </c>
      <c r="AG493">
        <v>110594897.7588</v>
      </c>
      <c r="AH493">
        <v>350217176.23619998</v>
      </c>
      <c r="AI493">
        <v>92162414.79900001</v>
      </c>
      <c r="AK493">
        <v>0.84296489101946004</v>
      </c>
    </row>
    <row r="494" spans="1:37" hidden="1" x14ac:dyDescent="0.35">
      <c r="A494">
        <v>493</v>
      </c>
      <c r="B494" t="s">
        <v>34</v>
      </c>
      <c r="C494">
        <v>53040553</v>
      </c>
      <c r="D494">
        <v>510</v>
      </c>
      <c r="E494" t="s">
        <v>289</v>
      </c>
      <c r="F494" t="s">
        <v>384</v>
      </c>
      <c r="G494" t="s">
        <v>1116</v>
      </c>
      <c r="H494">
        <v>62</v>
      </c>
      <c r="I494">
        <v>1</v>
      </c>
      <c r="J494">
        <v>3</v>
      </c>
      <c r="K494">
        <v>7895070.9000000004</v>
      </c>
      <c r="L494">
        <v>2</v>
      </c>
      <c r="M494">
        <v>3</v>
      </c>
      <c r="N494">
        <v>1</v>
      </c>
      <c r="O494">
        <v>7</v>
      </c>
      <c r="P494">
        <v>131584.51500000001</v>
      </c>
      <c r="Q494">
        <v>77634.863850000009</v>
      </c>
      <c r="R494">
        <v>2419619.9233250003</v>
      </c>
      <c r="S494">
        <v>6</v>
      </c>
      <c r="T494">
        <v>609</v>
      </c>
      <c r="U494">
        <v>211</v>
      </c>
      <c r="V494">
        <v>301</v>
      </c>
      <c r="W494">
        <v>500329</v>
      </c>
      <c r="X494">
        <v>1145135.46</v>
      </c>
      <c r="Y494">
        <v>7</v>
      </c>
      <c r="Z494">
        <v>2016</v>
      </c>
      <c r="AA494" t="s">
        <v>1127</v>
      </c>
      <c r="AB494">
        <v>10</v>
      </c>
      <c r="AC494">
        <v>181586630.70000002</v>
      </c>
      <c r="AD494">
        <v>118426063.5</v>
      </c>
      <c r="AE494">
        <v>314144871.111</v>
      </c>
      <c r="AF494">
        <v>44054495.622000001</v>
      </c>
      <c r="AG494">
        <v>14097438.599040002</v>
      </c>
      <c r="AH494">
        <v>29957057.02296</v>
      </c>
      <c r="AI494">
        <v>9691989.0368400011</v>
      </c>
      <c r="AK494">
        <v>0.95705701963904366</v>
      </c>
    </row>
    <row r="495" spans="1:37" hidden="1" x14ac:dyDescent="0.35">
      <c r="A495">
        <v>494</v>
      </c>
      <c r="B495" t="s">
        <v>34</v>
      </c>
      <c r="C495">
        <v>93135884</v>
      </c>
      <c r="D495">
        <v>510</v>
      </c>
      <c r="E495" t="s">
        <v>313</v>
      </c>
      <c r="F495" t="s">
        <v>616</v>
      </c>
      <c r="G495" t="s">
        <v>1117</v>
      </c>
      <c r="H495">
        <v>66</v>
      </c>
      <c r="I495">
        <v>1</v>
      </c>
      <c r="J495">
        <v>14</v>
      </c>
      <c r="K495">
        <v>22902709.199999999</v>
      </c>
      <c r="L495">
        <v>5</v>
      </c>
      <c r="M495">
        <v>11</v>
      </c>
      <c r="N495">
        <v>1</v>
      </c>
      <c r="O495">
        <v>2</v>
      </c>
      <c r="P495">
        <v>673609.09411764704</v>
      </c>
      <c r="Q495">
        <v>390693.2745882353</v>
      </c>
      <c r="R495">
        <v>3255777.2882352942</v>
      </c>
      <c r="S495">
        <v>2</v>
      </c>
      <c r="T495">
        <v>450</v>
      </c>
      <c r="U495">
        <v>202</v>
      </c>
      <c r="V495">
        <v>300</v>
      </c>
      <c r="W495">
        <v>500302</v>
      </c>
      <c r="X495">
        <v>14883368.255999999</v>
      </c>
      <c r="Y495">
        <v>2</v>
      </c>
      <c r="Z495">
        <v>2005</v>
      </c>
      <c r="AA495" t="s">
        <v>1127</v>
      </c>
      <c r="AB495">
        <v>5</v>
      </c>
      <c r="AC495">
        <v>435151474.80000001</v>
      </c>
      <c r="AD495">
        <v>435151474.80000001</v>
      </c>
      <c r="AE495">
        <v>691890844.93200004</v>
      </c>
      <c r="AF495">
        <v>121842412.94400001</v>
      </c>
      <c r="AG495">
        <v>42644844.530400001</v>
      </c>
      <c r="AH495">
        <v>79197568.413599998</v>
      </c>
      <c r="AI495">
        <v>101129202.74352001</v>
      </c>
      <c r="AK495">
        <v>0.59873757054891985</v>
      </c>
    </row>
    <row r="496" spans="1:37" hidden="1" x14ac:dyDescent="0.35">
      <c r="A496">
        <v>495</v>
      </c>
      <c r="B496" t="s">
        <v>34</v>
      </c>
      <c r="C496">
        <v>45982650</v>
      </c>
      <c r="D496">
        <v>510</v>
      </c>
      <c r="E496" t="s">
        <v>315</v>
      </c>
      <c r="F496" t="s">
        <v>617</v>
      </c>
      <c r="G496" t="s">
        <v>1118</v>
      </c>
      <c r="H496">
        <v>36</v>
      </c>
      <c r="I496">
        <v>0</v>
      </c>
      <c r="J496">
        <v>6</v>
      </c>
      <c r="K496">
        <v>31007017.199999999</v>
      </c>
      <c r="L496">
        <v>7</v>
      </c>
      <c r="M496">
        <v>10</v>
      </c>
      <c r="N496">
        <v>0</v>
      </c>
      <c r="O496">
        <v>3</v>
      </c>
      <c r="P496">
        <v>585038.06037735846</v>
      </c>
      <c r="Q496">
        <v>549935.77675471688</v>
      </c>
      <c r="R496">
        <v>7424132.9861886771</v>
      </c>
      <c r="S496">
        <v>12</v>
      </c>
      <c r="T496">
        <v>548</v>
      </c>
      <c r="U496">
        <v>204</v>
      </c>
      <c r="V496">
        <v>302</v>
      </c>
      <c r="W496">
        <v>500361</v>
      </c>
      <c r="X496">
        <v>0</v>
      </c>
      <c r="Y496">
        <v>5</v>
      </c>
      <c r="Z496">
        <v>2013</v>
      </c>
      <c r="AA496" t="s">
        <v>1127</v>
      </c>
      <c r="AB496">
        <v>4</v>
      </c>
      <c r="AC496">
        <v>434098240.80000001</v>
      </c>
      <c r="AD496">
        <v>589133326.79999995</v>
      </c>
      <c r="AE496">
        <v>651147361.20000005</v>
      </c>
      <c r="AF496">
        <v>1240280.6880000001</v>
      </c>
      <c r="AG496">
        <v>173639.29632000002</v>
      </c>
      <c r="AH496">
        <v>1066641.3916800001</v>
      </c>
      <c r="AI496">
        <v>86819.648160000012</v>
      </c>
      <c r="AK496">
        <v>0.39198684384214255</v>
      </c>
    </row>
    <row r="497" spans="1:37" hidden="1" x14ac:dyDescent="0.35">
      <c r="A497">
        <v>496</v>
      </c>
      <c r="B497" t="s">
        <v>34</v>
      </c>
      <c r="C497">
        <v>88255825</v>
      </c>
      <c r="D497">
        <v>510</v>
      </c>
      <c r="E497" t="s">
        <v>317</v>
      </c>
      <c r="F497" t="s">
        <v>618</v>
      </c>
      <c r="G497" t="s">
        <v>1119</v>
      </c>
      <c r="H497">
        <v>46</v>
      </c>
      <c r="I497">
        <v>1</v>
      </c>
      <c r="J497">
        <v>0</v>
      </c>
      <c r="K497">
        <v>0</v>
      </c>
      <c r="L497">
        <v>3</v>
      </c>
      <c r="M497">
        <v>4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9</v>
      </c>
      <c r="T497">
        <v>578</v>
      </c>
      <c r="U497">
        <v>210</v>
      </c>
      <c r="V497">
        <v>303</v>
      </c>
      <c r="W497">
        <v>500324</v>
      </c>
      <c r="X497">
        <v>55778891.012000009</v>
      </c>
      <c r="Y497">
        <v>5</v>
      </c>
      <c r="Z497">
        <v>2019</v>
      </c>
      <c r="AA497" t="s">
        <v>1127</v>
      </c>
      <c r="AB497">
        <v>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K497">
        <v>0.45828446041105753</v>
      </c>
    </row>
    <row r="498" spans="1:37" hidden="1" x14ac:dyDescent="0.35">
      <c r="A498">
        <v>497</v>
      </c>
      <c r="B498" t="s">
        <v>34</v>
      </c>
      <c r="C498">
        <v>83411989</v>
      </c>
      <c r="D498">
        <v>510</v>
      </c>
      <c r="E498" t="s">
        <v>106</v>
      </c>
      <c r="F498" t="s">
        <v>619</v>
      </c>
      <c r="G498" t="s">
        <v>1120</v>
      </c>
      <c r="H498">
        <v>29</v>
      </c>
      <c r="I498">
        <v>0</v>
      </c>
      <c r="J498">
        <v>13</v>
      </c>
      <c r="K498">
        <v>82027780.900000006</v>
      </c>
      <c r="L498">
        <v>4</v>
      </c>
      <c r="M498">
        <v>10</v>
      </c>
      <c r="N498">
        <v>1</v>
      </c>
      <c r="O498">
        <v>8</v>
      </c>
      <c r="P498">
        <v>2485690.3303030306</v>
      </c>
      <c r="Q498">
        <v>1019133.0354242425</v>
      </c>
      <c r="R498">
        <v>22251071.273429293</v>
      </c>
      <c r="S498">
        <v>14</v>
      </c>
      <c r="T498">
        <v>594</v>
      </c>
      <c r="U498">
        <v>211</v>
      </c>
      <c r="V498">
        <v>302</v>
      </c>
      <c r="W498">
        <v>500391</v>
      </c>
      <c r="X498">
        <v>887210.94000000006</v>
      </c>
      <c r="Y498">
        <v>4</v>
      </c>
      <c r="Z498">
        <v>2006</v>
      </c>
      <c r="AA498" t="s">
        <v>1127</v>
      </c>
      <c r="AB498">
        <v>9</v>
      </c>
      <c r="AC498">
        <v>738250028.10000002</v>
      </c>
      <c r="AD498">
        <v>1968666741.6000001</v>
      </c>
      <c r="AE498">
        <v>1410057553.671</v>
      </c>
      <c r="AF498">
        <v>30350278.933000002</v>
      </c>
      <c r="AG498">
        <v>11533105.99454</v>
      </c>
      <c r="AH498">
        <v>18817172.93846</v>
      </c>
      <c r="AI498">
        <v>6070055.7866000012</v>
      </c>
      <c r="AK498">
        <v>0.6660838595194527</v>
      </c>
    </row>
    <row r="499" spans="1:37" hidden="1" x14ac:dyDescent="0.35">
      <c r="A499">
        <v>498</v>
      </c>
      <c r="B499" t="s">
        <v>34</v>
      </c>
      <c r="C499">
        <v>39181338</v>
      </c>
      <c r="D499">
        <v>510</v>
      </c>
      <c r="E499" t="s">
        <v>428</v>
      </c>
      <c r="F499" t="s">
        <v>620</v>
      </c>
      <c r="G499" t="s">
        <v>1121</v>
      </c>
      <c r="H499">
        <v>38</v>
      </c>
      <c r="I499">
        <v>1</v>
      </c>
      <c r="J499">
        <v>7</v>
      </c>
      <c r="K499">
        <v>1344259</v>
      </c>
      <c r="L499">
        <v>2</v>
      </c>
      <c r="M499">
        <v>11</v>
      </c>
      <c r="N499">
        <v>1</v>
      </c>
      <c r="O499">
        <v>8</v>
      </c>
      <c r="P499">
        <v>24004.625</v>
      </c>
      <c r="Q499">
        <v>20163.884999999998</v>
      </c>
      <c r="R499">
        <v>53770.359999999993</v>
      </c>
      <c r="S499">
        <v>15</v>
      </c>
      <c r="T499">
        <v>502</v>
      </c>
      <c r="U499">
        <v>211</v>
      </c>
      <c r="V499">
        <v>303</v>
      </c>
      <c r="W499">
        <v>500344</v>
      </c>
      <c r="X499">
        <v>2055739.504</v>
      </c>
      <c r="Y499">
        <v>4</v>
      </c>
      <c r="Z499">
        <v>2012</v>
      </c>
      <c r="AA499" t="s">
        <v>1127</v>
      </c>
      <c r="AB499">
        <v>7</v>
      </c>
      <c r="AC499">
        <v>28229439</v>
      </c>
      <c r="AD499">
        <v>9409813</v>
      </c>
      <c r="AE499">
        <v>30205499.73</v>
      </c>
      <c r="AF499">
        <v>3253106.78</v>
      </c>
      <c r="AG499">
        <v>845807.76280000003</v>
      </c>
      <c r="AH499">
        <v>2407299.0171999997</v>
      </c>
      <c r="AI499">
        <v>260248.54239999998</v>
      </c>
      <c r="AK499">
        <v>0.33731988497528997</v>
      </c>
    </row>
    <row r="500" spans="1:37" hidden="1" x14ac:dyDescent="0.35">
      <c r="A500">
        <v>499</v>
      </c>
      <c r="B500" t="s">
        <v>34</v>
      </c>
      <c r="C500">
        <v>29091904</v>
      </c>
      <c r="D500">
        <v>510</v>
      </c>
      <c r="E500" t="s">
        <v>409</v>
      </c>
      <c r="F500" t="s">
        <v>621</v>
      </c>
      <c r="G500" t="s">
        <v>1122</v>
      </c>
      <c r="H500">
        <v>25</v>
      </c>
      <c r="I500">
        <v>0</v>
      </c>
      <c r="J500">
        <v>13</v>
      </c>
      <c r="K500">
        <v>5409840.7999999998</v>
      </c>
      <c r="L500">
        <v>2</v>
      </c>
      <c r="M500">
        <v>1</v>
      </c>
      <c r="N500">
        <v>1</v>
      </c>
      <c r="O500">
        <v>8</v>
      </c>
      <c r="P500">
        <v>169057.52499999999</v>
      </c>
      <c r="Q500">
        <v>116649.69224999999</v>
      </c>
      <c r="R500">
        <v>1652537.306875</v>
      </c>
      <c r="S500">
        <v>8</v>
      </c>
      <c r="T500">
        <v>650</v>
      </c>
      <c r="U500">
        <v>212</v>
      </c>
      <c r="V500">
        <v>302</v>
      </c>
      <c r="W500">
        <v>500377</v>
      </c>
      <c r="X500">
        <v>41553743.230999999</v>
      </c>
      <c r="Y500">
        <v>6</v>
      </c>
      <c r="Z500">
        <v>2006</v>
      </c>
      <c r="AA500" t="s">
        <v>1131</v>
      </c>
      <c r="AB500">
        <v>5</v>
      </c>
      <c r="AC500">
        <v>59508248.799999997</v>
      </c>
      <c r="AD500">
        <v>70327930.399999991</v>
      </c>
      <c r="AE500">
        <v>72600063.535999998</v>
      </c>
      <c r="AF500">
        <v>8060662.7919999994</v>
      </c>
      <c r="AG500">
        <v>2579412.09344</v>
      </c>
      <c r="AH500">
        <v>5481250.6985599995</v>
      </c>
      <c r="AI500">
        <v>0</v>
      </c>
      <c r="AK500">
        <v>0.49715290811130197</v>
      </c>
    </row>
    <row r="501" spans="1:37" hidden="1" x14ac:dyDescent="0.35">
      <c r="A501">
        <v>500</v>
      </c>
      <c r="B501" t="s">
        <v>34</v>
      </c>
      <c r="C501">
        <v>33777714</v>
      </c>
      <c r="D501">
        <v>510</v>
      </c>
      <c r="E501" t="s">
        <v>410</v>
      </c>
      <c r="F501" t="s">
        <v>622</v>
      </c>
      <c r="G501" t="s">
        <v>1123</v>
      </c>
      <c r="H501">
        <v>38</v>
      </c>
      <c r="I501">
        <v>0</v>
      </c>
      <c r="J501">
        <v>13</v>
      </c>
      <c r="K501">
        <v>53965900.299999997</v>
      </c>
      <c r="L501">
        <v>5</v>
      </c>
      <c r="M501">
        <v>4</v>
      </c>
      <c r="N501">
        <v>0</v>
      </c>
      <c r="O501">
        <v>1</v>
      </c>
      <c r="P501">
        <v>1124289.5895833333</v>
      </c>
      <c r="Q501">
        <v>505930.3153125</v>
      </c>
      <c r="R501">
        <v>16442735.24765625</v>
      </c>
      <c r="S501">
        <v>12</v>
      </c>
      <c r="T501">
        <v>619</v>
      </c>
      <c r="U501">
        <v>205</v>
      </c>
      <c r="V501">
        <v>301</v>
      </c>
      <c r="W501">
        <v>500332</v>
      </c>
      <c r="X501">
        <v>44925496.200000003</v>
      </c>
      <c r="Y501">
        <v>5</v>
      </c>
      <c r="Z501">
        <v>2006</v>
      </c>
      <c r="AA501" t="s">
        <v>1127</v>
      </c>
      <c r="AB501">
        <v>2</v>
      </c>
      <c r="AC501">
        <v>485693102.69999999</v>
      </c>
      <c r="AD501">
        <v>539659003</v>
      </c>
      <c r="AE501">
        <v>679970343.77999997</v>
      </c>
      <c r="AF501">
        <v>281701999.56599998</v>
      </c>
      <c r="AG501">
        <v>109863779.83074</v>
      </c>
      <c r="AH501">
        <v>171838219.73525998</v>
      </c>
      <c r="AI501">
        <v>261982859.59638</v>
      </c>
      <c r="AK501">
        <v>0.97794895620726119</v>
      </c>
    </row>
    <row r="502" spans="1:37" hidden="1" x14ac:dyDescent="0.35">
      <c r="A502">
        <v>501</v>
      </c>
      <c r="E502" t="s">
        <v>424</v>
      </c>
      <c r="F502" t="s">
        <v>35</v>
      </c>
      <c r="G502" t="s">
        <v>1124</v>
      </c>
      <c r="H502">
        <v>49</v>
      </c>
      <c r="I502">
        <v>1</v>
      </c>
      <c r="J502">
        <v>18</v>
      </c>
      <c r="K502">
        <v>118224990</v>
      </c>
      <c r="L502" t="e">
        <v>#N/A</v>
      </c>
      <c r="M502">
        <v>9</v>
      </c>
      <c r="N502">
        <v>1</v>
      </c>
      <c r="O502">
        <v>1</v>
      </c>
      <c r="P502">
        <v>3377856.8571428573</v>
      </c>
      <c r="Q502">
        <v>1756485.5657142857</v>
      </c>
      <c r="R502">
        <v>1463737.9714285713</v>
      </c>
      <c r="S502">
        <v>15</v>
      </c>
      <c r="T502">
        <v>607</v>
      </c>
      <c r="U502">
        <v>215</v>
      </c>
      <c r="V502">
        <v>300</v>
      </c>
      <c r="W502">
        <v>500307</v>
      </c>
      <c r="X502">
        <v>1558690.7760000001</v>
      </c>
      <c r="Y502">
        <v>5</v>
      </c>
      <c r="Z502">
        <v>2001</v>
      </c>
      <c r="AA502" t="s">
        <v>1130</v>
      </c>
      <c r="AB502">
        <v>9</v>
      </c>
      <c r="AC502">
        <v>2837399760</v>
      </c>
      <c r="AD502">
        <v>1182249900</v>
      </c>
      <c r="AE502">
        <v>3716993685.5999999</v>
      </c>
      <c r="AF502">
        <v>653784194.70000005</v>
      </c>
      <c r="AG502">
        <v>104605471.15200001</v>
      </c>
      <c r="AH502">
        <v>549178723.5480001</v>
      </c>
      <c r="AI502">
        <v>202673100.35700002</v>
      </c>
      <c r="AK502">
        <v>2.1924951695420081E-3</v>
      </c>
    </row>
    <row r="503" spans="1:37" hidden="1" x14ac:dyDescent="0.35">
      <c r="A503">
        <v>502</v>
      </c>
      <c r="E503" t="s">
        <v>176</v>
      </c>
      <c r="F503" t="s">
        <v>623</v>
      </c>
      <c r="G503" t="s">
        <v>1125</v>
      </c>
      <c r="H503">
        <v>40</v>
      </c>
      <c r="I503">
        <v>0</v>
      </c>
      <c r="J503">
        <v>9</v>
      </c>
      <c r="K503">
        <v>25978179.600000001</v>
      </c>
      <c r="L503" t="e">
        <v>#N/A</v>
      </c>
      <c r="M503">
        <v>4</v>
      </c>
      <c r="N503">
        <v>0</v>
      </c>
      <c r="O503">
        <v>3</v>
      </c>
      <c r="P503">
        <v>541212.07500000007</v>
      </c>
      <c r="Q503">
        <v>416733.29775000009</v>
      </c>
      <c r="R503">
        <v>11807443.436250003</v>
      </c>
      <c r="S503">
        <v>0</v>
      </c>
      <c r="T503">
        <v>625</v>
      </c>
      <c r="U503">
        <v>215</v>
      </c>
      <c r="V503">
        <v>303</v>
      </c>
      <c r="W503">
        <v>500361</v>
      </c>
      <c r="X503">
        <v>2435835.5039999997</v>
      </c>
      <c r="Y503">
        <v>3</v>
      </c>
      <c r="Z503">
        <v>2010</v>
      </c>
      <c r="AA503" t="s">
        <v>1129</v>
      </c>
      <c r="AB503">
        <v>7</v>
      </c>
      <c r="AC503">
        <v>649454490</v>
      </c>
      <c r="AD503">
        <v>519563592</v>
      </c>
      <c r="AE503">
        <v>720894483.89999998</v>
      </c>
      <c r="AF503">
        <v>95339919.131999999</v>
      </c>
      <c r="AG503">
        <v>34322370.88752</v>
      </c>
      <c r="AH503">
        <v>61017548.244479999</v>
      </c>
      <c r="AI503">
        <v>34322370.88752</v>
      </c>
      <c r="AK503">
        <v>0.78766364431073965</v>
      </c>
    </row>
    <row r="504" spans="1:37" hidden="1" x14ac:dyDescent="0.35">
      <c r="A504">
        <v>503</v>
      </c>
      <c r="E504" t="s">
        <v>188</v>
      </c>
      <c r="F504" t="s">
        <v>159</v>
      </c>
      <c r="G504" t="s">
        <v>1126</v>
      </c>
      <c r="H504">
        <v>67</v>
      </c>
      <c r="I504">
        <v>1</v>
      </c>
      <c r="J504">
        <v>4</v>
      </c>
      <c r="K504">
        <v>20298629.199999999</v>
      </c>
      <c r="L504" t="e">
        <v>#N/A</v>
      </c>
      <c r="M504">
        <v>4</v>
      </c>
      <c r="N504">
        <v>0</v>
      </c>
      <c r="O504">
        <v>2</v>
      </c>
      <c r="P504">
        <v>344044.56271186442</v>
      </c>
      <c r="Q504">
        <v>130736.93383050848</v>
      </c>
      <c r="R504">
        <v>1852106.5625988701</v>
      </c>
      <c r="S504">
        <v>6</v>
      </c>
      <c r="T504">
        <v>706</v>
      </c>
      <c r="U504">
        <v>203</v>
      </c>
      <c r="V504">
        <v>302</v>
      </c>
      <c r="W504">
        <f ca="1">RANDBETWEEN(500300,500399)</f>
        <v>500389</v>
      </c>
      <c r="X504">
        <f ca="1">RANDBETWEEN(0,100)/100*K504</f>
        <v>12179177.52</v>
      </c>
      <c r="Y504">
        <f ca="1">RANDBETWEEN(1,8)</f>
        <v>8</v>
      </c>
      <c r="Z504">
        <v>2015</v>
      </c>
      <c r="AA504" t="s">
        <v>1127</v>
      </c>
      <c r="AB504">
        <v>4</v>
      </c>
      <c r="AC504">
        <v>324778067.19999999</v>
      </c>
      <c r="AD504">
        <v>284180808.80000001</v>
      </c>
      <c r="AE504">
        <v>649556134.39999998</v>
      </c>
      <c r="AF504">
        <v>82615420.843999997</v>
      </c>
      <c r="AG504">
        <v>20653855.210999999</v>
      </c>
      <c r="AH504">
        <v>61961565.633000001</v>
      </c>
      <c r="AI504">
        <v>21480009.419440001</v>
      </c>
      <c r="AK504">
        <v>0.64569064549843869</v>
      </c>
    </row>
  </sheetData>
  <autoFilter ref="A1:AK504" xr:uid="{78F23611-7313-4598-9315-915D31F6D7CC}">
    <filterColumn colId="20">
      <filters>
        <filter val="20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1704-8DE6-45EC-A613-F7156FB08A95}">
  <dimension ref="A1:AL1526"/>
  <sheetViews>
    <sheetView topLeftCell="S1500" workbookViewId="0">
      <selection activeCell="AL2" sqref="AL2:AL1526"/>
    </sheetView>
  </sheetViews>
  <sheetFormatPr defaultRowHeight="14.5" x14ac:dyDescent="0.35"/>
  <cols>
    <col min="4" max="4" width="11.81640625" bestFit="1" customWidth="1"/>
  </cols>
  <sheetData>
    <row r="1" spans="1:38" x14ac:dyDescent="0.35">
      <c r="A1" t="s">
        <v>1148</v>
      </c>
      <c r="B1" t="s">
        <v>1207</v>
      </c>
      <c r="C1" s="1" t="s">
        <v>0</v>
      </c>
      <c r="D1" s="1" t="s">
        <v>1132</v>
      </c>
      <c r="E1" s="1" t="s">
        <v>1133</v>
      </c>
      <c r="F1" t="s">
        <v>1134</v>
      </c>
      <c r="G1" t="s">
        <v>1135</v>
      </c>
      <c r="H1" t="s">
        <v>1136</v>
      </c>
      <c r="I1" t="s">
        <v>1137</v>
      </c>
      <c r="J1" t="s">
        <v>1138</v>
      </c>
      <c r="K1" t="s">
        <v>1139</v>
      </c>
      <c r="L1" t="s">
        <v>1140</v>
      </c>
      <c r="M1" t="s">
        <v>1141</v>
      </c>
      <c r="N1" t="s">
        <v>1142</v>
      </c>
      <c r="O1" t="s">
        <v>1143</v>
      </c>
      <c r="P1" t="s">
        <v>1144</v>
      </c>
      <c r="Q1" t="s">
        <v>1145</v>
      </c>
      <c r="R1" t="s">
        <v>24</v>
      </c>
      <c r="S1" t="s">
        <v>1146</v>
      </c>
      <c r="T1" t="s">
        <v>1147</v>
      </c>
      <c r="U1" t="s">
        <v>1148</v>
      </c>
      <c r="V1" t="s">
        <v>1149</v>
      </c>
      <c r="W1" t="s">
        <v>1150</v>
      </c>
      <c r="X1" t="s">
        <v>1151</v>
      </c>
      <c r="Y1" t="s">
        <v>1152</v>
      </c>
      <c r="Z1" t="s">
        <v>1153</v>
      </c>
      <c r="AA1" t="s">
        <v>1154</v>
      </c>
      <c r="AB1" t="s">
        <v>1155</v>
      </c>
      <c r="AC1" t="s">
        <v>1156</v>
      </c>
      <c r="AD1" t="s">
        <v>1157</v>
      </c>
      <c r="AE1" t="s">
        <v>1158</v>
      </c>
      <c r="AF1" t="s">
        <v>1159</v>
      </c>
      <c r="AG1" t="s">
        <v>1160</v>
      </c>
      <c r="AH1" t="s">
        <v>1161</v>
      </c>
      <c r="AI1" t="s">
        <v>1162</v>
      </c>
      <c r="AJ1" t="s">
        <v>1163</v>
      </c>
      <c r="AK1" t="s">
        <v>1164</v>
      </c>
      <c r="AL1" t="s">
        <v>19</v>
      </c>
    </row>
    <row r="2" spans="1:38" x14ac:dyDescent="0.35">
      <c r="A2">
        <v>1</v>
      </c>
      <c r="B2">
        <v>6</v>
      </c>
      <c r="C2" t="s">
        <v>34</v>
      </c>
      <c r="D2">
        <v>51081011923</v>
      </c>
      <c r="E2">
        <v>510</v>
      </c>
      <c r="F2" t="s">
        <v>1189</v>
      </c>
      <c r="G2" t="s">
        <v>1175</v>
      </c>
      <c r="H2" t="s">
        <v>1183</v>
      </c>
      <c r="I2" t="s">
        <v>1202</v>
      </c>
      <c r="K2">
        <v>61695.748350000002</v>
      </c>
      <c r="N2">
        <v>1.4166666666666667</v>
      </c>
      <c r="O2">
        <v>7.77</v>
      </c>
      <c r="P2" t="s">
        <v>1195</v>
      </c>
      <c r="R2" t="s">
        <v>1130</v>
      </c>
      <c r="U2">
        <v>1</v>
      </c>
      <c r="V2">
        <v>63673239</v>
      </c>
      <c r="W2">
        <v>55578</v>
      </c>
      <c r="AL2">
        <f>VLOOKUP(V2,Customer!$C$2:$U$504,19,FALSE)</f>
        <v>203</v>
      </c>
    </row>
    <row r="3" spans="1:38" x14ac:dyDescent="0.35">
      <c r="A3">
        <v>1</v>
      </c>
      <c r="B3">
        <v>4</v>
      </c>
      <c r="C3" t="s">
        <v>34</v>
      </c>
      <c r="D3">
        <v>51081016587</v>
      </c>
      <c r="E3">
        <v>510</v>
      </c>
      <c r="F3" t="s">
        <v>1187</v>
      </c>
      <c r="G3" t="s">
        <v>1171</v>
      </c>
      <c r="H3" t="s">
        <v>1178</v>
      </c>
      <c r="I3" t="s">
        <v>1206</v>
      </c>
      <c r="K3">
        <v>24955.517933333333</v>
      </c>
      <c r="N3">
        <v>0.33333333333333331</v>
      </c>
      <c r="O3">
        <v>5.74</v>
      </c>
      <c r="P3" t="s">
        <v>1197</v>
      </c>
      <c r="R3" t="s">
        <v>1130</v>
      </c>
      <c r="U3">
        <v>1</v>
      </c>
      <c r="V3">
        <v>63673239</v>
      </c>
      <c r="W3">
        <v>24487</v>
      </c>
      <c r="AL3">
        <f>VLOOKUP(V3,Customer!$C$2:$U$504,19,FALSE)</f>
        <v>203</v>
      </c>
    </row>
    <row r="4" spans="1:38" x14ac:dyDescent="0.35">
      <c r="A4">
        <v>1</v>
      </c>
      <c r="B4">
        <v>15</v>
      </c>
      <c r="C4" t="s">
        <v>34</v>
      </c>
      <c r="D4">
        <v>51081013183</v>
      </c>
      <c r="E4">
        <v>510</v>
      </c>
      <c r="F4" t="s">
        <v>1192</v>
      </c>
      <c r="G4" t="s">
        <v>1173</v>
      </c>
      <c r="H4" t="s">
        <v>1181</v>
      </c>
      <c r="I4" t="s">
        <v>1205</v>
      </c>
      <c r="K4">
        <v>15228.9144</v>
      </c>
      <c r="N4">
        <v>2.25</v>
      </c>
      <c r="O4">
        <v>10.210000000000001</v>
      </c>
      <c r="P4" t="s">
        <v>1195</v>
      </c>
      <c r="R4" t="s">
        <v>1130</v>
      </c>
      <c r="U4">
        <v>1</v>
      </c>
      <c r="V4">
        <v>63673239</v>
      </c>
      <c r="W4">
        <v>12384</v>
      </c>
      <c r="AL4">
        <f>VLOOKUP(V4,Customer!$C$2:$U$504,19,FALSE)</f>
        <v>203</v>
      </c>
    </row>
    <row r="5" spans="1:38" x14ac:dyDescent="0.35">
      <c r="A5">
        <v>2</v>
      </c>
      <c r="B5">
        <v>11</v>
      </c>
      <c r="C5" t="s">
        <v>34</v>
      </c>
      <c r="D5">
        <v>51081017604</v>
      </c>
      <c r="E5">
        <v>510</v>
      </c>
      <c r="F5" t="s">
        <v>1190</v>
      </c>
      <c r="G5" t="s">
        <v>1176</v>
      </c>
      <c r="H5" t="s">
        <v>1182</v>
      </c>
      <c r="I5" t="s">
        <v>1203</v>
      </c>
      <c r="K5">
        <v>84896.883199999997</v>
      </c>
      <c r="N5">
        <v>4.333333333333333</v>
      </c>
      <c r="O5">
        <v>1.92</v>
      </c>
      <c r="P5" t="s">
        <v>1198</v>
      </c>
      <c r="R5" t="s">
        <v>1127</v>
      </c>
      <c r="U5">
        <v>2</v>
      </c>
      <c r="V5">
        <v>87740337</v>
      </c>
      <c r="W5">
        <v>78376</v>
      </c>
      <c r="AL5">
        <f>VLOOKUP(V5,Customer!$C$2:$U$504,19,FALSE)</f>
        <v>206</v>
      </c>
    </row>
    <row r="6" spans="1:38" x14ac:dyDescent="0.35">
      <c r="A6">
        <v>2</v>
      </c>
      <c r="B6">
        <v>13</v>
      </c>
      <c r="C6" t="s">
        <v>34</v>
      </c>
      <c r="D6">
        <v>51081010414</v>
      </c>
      <c r="E6">
        <v>510</v>
      </c>
      <c r="F6" t="s">
        <v>1192</v>
      </c>
      <c r="G6" t="s">
        <v>1173</v>
      </c>
      <c r="H6" t="s">
        <v>1181</v>
      </c>
      <c r="I6" t="s">
        <v>1205</v>
      </c>
      <c r="K6">
        <v>96527.732199999999</v>
      </c>
      <c r="N6">
        <v>3</v>
      </c>
      <c r="O6">
        <v>10.210000000000001</v>
      </c>
      <c r="P6" t="s">
        <v>1195</v>
      </c>
      <c r="R6" t="s">
        <v>1127</v>
      </c>
      <c r="U6">
        <v>2</v>
      </c>
      <c r="V6">
        <v>87740337</v>
      </c>
      <c r="W6">
        <v>73894</v>
      </c>
      <c r="AL6">
        <f>VLOOKUP(V6,Customer!$C$2:$U$504,19,FALSE)</f>
        <v>206</v>
      </c>
    </row>
    <row r="7" spans="1:38" x14ac:dyDescent="0.35">
      <c r="A7">
        <v>2</v>
      </c>
      <c r="B7">
        <v>12</v>
      </c>
      <c r="C7" t="s">
        <v>34</v>
      </c>
      <c r="D7">
        <v>51081019142</v>
      </c>
      <c r="E7">
        <v>510</v>
      </c>
      <c r="F7" t="s">
        <v>1191</v>
      </c>
      <c r="G7" t="s">
        <v>1172</v>
      </c>
      <c r="H7" t="s">
        <v>1180</v>
      </c>
      <c r="I7" t="s">
        <v>1204</v>
      </c>
      <c r="K7">
        <v>1032.73</v>
      </c>
      <c r="N7">
        <v>3.3333333333333335</v>
      </c>
      <c r="O7">
        <v>-11.7</v>
      </c>
      <c r="P7" t="s">
        <v>1194</v>
      </c>
      <c r="R7" t="s">
        <v>1127</v>
      </c>
      <c r="U7">
        <v>2</v>
      </c>
      <c r="V7">
        <v>87740337</v>
      </c>
      <c r="W7">
        <v>1693</v>
      </c>
      <c r="AL7">
        <f>VLOOKUP(V7,Customer!$C$2:$U$504,19,FALSE)</f>
        <v>206</v>
      </c>
    </row>
    <row r="8" spans="1:38" x14ac:dyDescent="0.35">
      <c r="A8">
        <v>3</v>
      </c>
      <c r="B8">
        <v>8</v>
      </c>
      <c r="C8" t="s">
        <v>34</v>
      </c>
      <c r="D8">
        <v>51081013737</v>
      </c>
      <c r="E8">
        <v>510</v>
      </c>
      <c r="F8" t="s">
        <v>1188</v>
      </c>
      <c r="G8" t="s">
        <v>1174</v>
      </c>
      <c r="H8" t="s">
        <v>1177</v>
      </c>
      <c r="I8" t="s">
        <v>1201</v>
      </c>
      <c r="K8">
        <v>4576.93</v>
      </c>
      <c r="N8">
        <v>3.9166666666666665</v>
      </c>
      <c r="O8">
        <v>4</v>
      </c>
      <c r="P8" t="s">
        <v>1196</v>
      </c>
      <c r="R8" t="s">
        <v>1128</v>
      </c>
      <c r="U8">
        <v>3</v>
      </c>
      <c r="V8">
        <v>57763600</v>
      </c>
      <c r="W8">
        <v>3957</v>
      </c>
      <c r="AL8">
        <f>VLOOKUP(V8,Customer!$C$2:$U$504,19,FALSE)</f>
        <v>207</v>
      </c>
    </row>
    <row r="9" spans="1:38" x14ac:dyDescent="0.35">
      <c r="A9">
        <v>3</v>
      </c>
      <c r="B9">
        <v>12</v>
      </c>
      <c r="C9" t="s">
        <v>34</v>
      </c>
      <c r="D9">
        <v>51081019329</v>
      </c>
      <c r="E9">
        <v>510</v>
      </c>
      <c r="F9" t="s">
        <v>1191</v>
      </c>
      <c r="G9" t="s">
        <v>1172</v>
      </c>
      <c r="H9" t="s">
        <v>1180</v>
      </c>
      <c r="I9" t="s">
        <v>1204</v>
      </c>
      <c r="K9">
        <v>50107.6515</v>
      </c>
      <c r="N9">
        <v>0.58333333333333337</v>
      </c>
      <c r="O9">
        <v>-11.7</v>
      </c>
      <c r="P9" t="s">
        <v>1194</v>
      </c>
      <c r="R9" t="s">
        <v>1128</v>
      </c>
      <c r="U9">
        <v>3</v>
      </c>
      <c r="V9">
        <v>57763600</v>
      </c>
      <c r="W9">
        <v>53778</v>
      </c>
      <c r="AL9">
        <f>VLOOKUP(V9,Customer!$C$2:$U$504,19,FALSE)</f>
        <v>207</v>
      </c>
    </row>
    <row r="10" spans="1:38" x14ac:dyDescent="0.35">
      <c r="A10">
        <v>3</v>
      </c>
      <c r="B10">
        <v>13</v>
      </c>
      <c r="C10" t="s">
        <v>34</v>
      </c>
      <c r="D10">
        <v>51081011720</v>
      </c>
      <c r="E10">
        <v>510</v>
      </c>
      <c r="F10" t="s">
        <v>1192</v>
      </c>
      <c r="G10" t="s">
        <v>1173</v>
      </c>
      <c r="H10" t="s">
        <v>1181</v>
      </c>
      <c r="I10" t="s">
        <v>1205</v>
      </c>
      <c r="K10">
        <v>37847.020400000001</v>
      </c>
      <c r="N10">
        <v>0.91666666666666663</v>
      </c>
      <c r="O10">
        <v>10.210000000000001</v>
      </c>
      <c r="P10" t="s">
        <v>1195</v>
      </c>
      <c r="R10" t="s">
        <v>1128</v>
      </c>
      <c r="U10">
        <v>3</v>
      </c>
      <c r="V10">
        <v>57763600</v>
      </c>
      <c r="W10">
        <v>34608</v>
      </c>
      <c r="AL10">
        <f>VLOOKUP(V10,Customer!$C$2:$U$504,19,FALSE)</f>
        <v>207</v>
      </c>
    </row>
    <row r="11" spans="1:38" x14ac:dyDescent="0.35">
      <c r="A11">
        <v>3</v>
      </c>
      <c r="B11">
        <v>14</v>
      </c>
      <c r="C11" t="s">
        <v>34</v>
      </c>
      <c r="D11">
        <v>51081017923</v>
      </c>
      <c r="E11">
        <v>510</v>
      </c>
      <c r="F11" t="s">
        <v>1192</v>
      </c>
      <c r="G11" t="s">
        <v>1173</v>
      </c>
      <c r="H11" t="s">
        <v>1181</v>
      </c>
      <c r="I11" t="s">
        <v>1205</v>
      </c>
      <c r="K11">
        <v>33109.904300000002</v>
      </c>
      <c r="N11">
        <v>4.916666666666667</v>
      </c>
      <c r="O11">
        <v>10.210000000000001</v>
      </c>
      <c r="P11" t="s">
        <v>1195</v>
      </c>
      <c r="R11" t="s">
        <v>1128</v>
      </c>
      <c r="U11">
        <v>3</v>
      </c>
      <c r="V11">
        <v>57763600</v>
      </c>
      <c r="W11">
        <v>22044</v>
      </c>
      <c r="AL11">
        <f>VLOOKUP(V11,Customer!$C$2:$U$504,19,FALSE)</f>
        <v>207</v>
      </c>
    </row>
    <row r="12" spans="1:38" x14ac:dyDescent="0.35">
      <c r="A12">
        <v>4</v>
      </c>
      <c r="B12">
        <v>13</v>
      </c>
      <c r="C12" t="s">
        <v>34</v>
      </c>
      <c r="D12">
        <v>51081017265</v>
      </c>
      <c r="E12">
        <v>510</v>
      </c>
      <c r="F12" t="s">
        <v>1192</v>
      </c>
      <c r="G12" t="s">
        <v>1173</v>
      </c>
      <c r="H12" t="s">
        <v>1181</v>
      </c>
      <c r="I12" t="s">
        <v>1205</v>
      </c>
      <c r="K12">
        <v>69596.763900000005</v>
      </c>
      <c r="N12">
        <v>3.5</v>
      </c>
      <c r="O12">
        <v>10.210000000000001</v>
      </c>
      <c r="P12" t="s">
        <v>1195</v>
      </c>
      <c r="R12" t="s">
        <v>1131</v>
      </c>
      <c r="U12">
        <v>4</v>
      </c>
      <c r="V12">
        <v>17717464</v>
      </c>
      <c r="W12">
        <v>51274</v>
      </c>
      <c r="AL12">
        <f>VLOOKUP(V12,Customer!$C$2:$U$504,19,FALSE)</f>
        <v>207</v>
      </c>
    </row>
    <row r="13" spans="1:38" x14ac:dyDescent="0.35">
      <c r="A13">
        <v>4</v>
      </c>
      <c r="B13">
        <v>5</v>
      </c>
      <c r="C13" t="s">
        <v>34</v>
      </c>
      <c r="D13">
        <v>51081012958</v>
      </c>
      <c r="E13">
        <v>510</v>
      </c>
      <c r="F13" t="s">
        <v>1188</v>
      </c>
      <c r="G13" t="s">
        <v>1174</v>
      </c>
      <c r="H13" t="s">
        <v>1177</v>
      </c>
      <c r="I13" t="s">
        <v>1201</v>
      </c>
      <c r="K13">
        <v>71255.403333333335</v>
      </c>
      <c r="N13">
        <v>4.416666666666667</v>
      </c>
      <c r="O13">
        <v>4</v>
      </c>
      <c r="P13" t="s">
        <v>1196</v>
      </c>
      <c r="R13" t="s">
        <v>1131</v>
      </c>
      <c r="U13">
        <v>4</v>
      </c>
      <c r="V13">
        <v>17717464</v>
      </c>
      <c r="W13">
        <v>60557</v>
      </c>
      <c r="AL13">
        <f>VLOOKUP(V13,Customer!$C$2:$U$504,19,FALSE)</f>
        <v>207</v>
      </c>
    </row>
    <row r="14" spans="1:38" x14ac:dyDescent="0.35">
      <c r="A14">
        <v>4</v>
      </c>
      <c r="B14">
        <v>2</v>
      </c>
      <c r="C14" t="s">
        <v>34</v>
      </c>
      <c r="D14">
        <v>51081010207</v>
      </c>
      <c r="E14">
        <v>510</v>
      </c>
      <c r="F14" t="s">
        <v>1187</v>
      </c>
      <c r="G14" t="s">
        <v>1171</v>
      </c>
      <c r="H14" t="s">
        <v>1178</v>
      </c>
      <c r="I14" t="s">
        <v>1206</v>
      </c>
      <c r="K14">
        <v>48360.819100000001</v>
      </c>
      <c r="N14">
        <v>0.58333333333333337</v>
      </c>
      <c r="O14">
        <v>5.74</v>
      </c>
      <c r="P14" t="s">
        <v>1197</v>
      </c>
      <c r="R14" t="s">
        <v>1131</v>
      </c>
      <c r="U14">
        <v>4</v>
      </c>
      <c r="V14">
        <v>17717464</v>
      </c>
      <c r="W14">
        <v>46794</v>
      </c>
      <c r="AL14">
        <f>VLOOKUP(V14,Customer!$C$2:$U$504,19,FALSE)</f>
        <v>207</v>
      </c>
    </row>
    <row r="15" spans="1:38" x14ac:dyDescent="0.35">
      <c r="A15">
        <v>5</v>
      </c>
      <c r="B15">
        <v>6</v>
      </c>
      <c r="C15" t="s">
        <v>34</v>
      </c>
      <c r="D15">
        <v>51081013306</v>
      </c>
      <c r="E15">
        <v>510</v>
      </c>
      <c r="F15" t="s">
        <v>1189</v>
      </c>
      <c r="G15" t="s">
        <v>1175</v>
      </c>
      <c r="H15" t="s">
        <v>1183</v>
      </c>
      <c r="I15" t="s">
        <v>1202</v>
      </c>
      <c r="K15">
        <v>35143.214274999998</v>
      </c>
      <c r="N15">
        <v>4.25</v>
      </c>
      <c r="O15">
        <v>7.77</v>
      </c>
      <c r="P15" t="s">
        <v>1195</v>
      </c>
      <c r="R15" t="s">
        <v>1127</v>
      </c>
      <c r="U15">
        <v>5</v>
      </c>
      <c r="V15">
        <v>53895078</v>
      </c>
      <c r="W15">
        <v>26419</v>
      </c>
      <c r="AL15">
        <f>VLOOKUP(V15,Customer!$C$2:$U$504,19,FALSE)</f>
        <v>205</v>
      </c>
    </row>
    <row r="16" spans="1:38" x14ac:dyDescent="0.35">
      <c r="A16">
        <v>5</v>
      </c>
      <c r="B16">
        <v>13</v>
      </c>
      <c r="C16" t="s">
        <v>34</v>
      </c>
      <c r="D16">
        <v>51081011501</v>
      </c>
      <c r="E16">
        <v>510</v>
      </c>
      <c r="F16" t="s">
        <v>1192</v>
      </c>
      <c r="G16" t="s">
        <v>1173</v>
      </c>
      <c r="H16" t="s">
        <v>1181</v>
      </c>
      <c r="I16" t="s">
        <v>1205</v>
      </c>
      <c r="K16">
        <v>69285.34616666667</v>
      </c>
      <c r="N16">
        <v>2.3333333333333335</v>
      </c>
      <c r="O16">
        <v>10.210000000000001</v>
      </c>
      <c r="P16" t="s">
        <v>1195</v>
      </c>
      <c r="R16" t="s">
        <v>1127</v>
      </c>
      <c r="U16">
        <v>5</v>
      </c>
      <c r="V16">
        <v>53895078</v>
      </c>
      <c r="W16">
        <v>55955</v>
      </c>
      <c r="AL16">
        <f>VLOOKUP(V16,Customer!$C$2:$U$504,19,FALSE)</f>
        <v>205</v>
      </c>
    </row>
    <row r="17" spans="1:38" x14ac:dyDescent="0.35">
      <c r="A17">
        <v>6</v>
      </c>
      <c r="B17">
        <v>8</v>
      </c>
      <c r="C17" t="s">
        <v>34</v>
      </c>
      <c r="D17">
        <v>51081018180</v>
      </c>
      <c r="E17">
        <v>510</v>
      </c>
      <c r="F17" t="s">
        <v>1188</v>
      </c>
      <c r="G17" t="s">
        <v>1174</v>
      </c>
      <c r="H17" t="s">
        <v>1177</v>
      </c>
      <c r="I17" t="s">
        <v>1201</v>
      </c>
      <c r="K17">
        <v>40190.026666666665</v>
      </c>
      <c r="N17">
        <v>4.666666666666667</v>
      </c>
      <c r="O17">
        <v>4</v>
      </c>
      <c r="P17" t="s">
        <v>1196</v>
      </c>
      <c r="R17" t="s">
        <v>1127</v>
      </c>
      <c r="U17">
        <v>6</v>
      </c>
      <c r="V17">
        <v>42829536</v>
      </c>
      <c r="W17">
        <v>33868</v>
      </c>
      <c r="AL17">
        <f>VLOOKUP(V17,Customer!$C$2:$U$504,19,FALSE)</f>
        <v>213</v>
      </c>
    </row>
    <row r="18" spans="1:38" x14ac:dyDescent="0.35">
      <c r="A18">
        <v>6</v>
      </c>
      <c r="B18">
        <v>14</v>
      </c>
      <c r="C18" t="s">
        <v>34</v>
      </c>
      <c r="D18">
        <v>51081013823</v>
      </c>
      <c r="E18">
        <v>510</v>
      </c>
      <c r="F18" t="s">
        <v>1192</v>
      </c>
      <c r="G18" t="s">
        <v>1173</v>
      </c>
      <c r="H18" t="s">
        <v>1181</v>
      </c>
      <c r="I18" t="s">
        <v>1205</v>
      </c>
      <c r="K18">
        <v>65313.979641666665</v>
      </c>
      <c r="N18">
        <v>3.5833333333333335</v>
      </c>
      <c r="O18">
        <v>10.210000000000001</v>
      </c>
      <c r="P18" t="s">
        <v>1195</v>
      </c>
      <c r="R18" t="s">
        <v>1127</v>
      </c>
      <c r="U18">
        <v>6</v>
      </c>
      <c r="V18">
        <v>42829536</v>
      </c>
      <c r="W18">
        <v>47819</v>
      </c>
      <c r="AL18">
        <f>VLOOKUP(V18,Customer!$C$2:$U$504,19,FALSE)</f>
        <v>213</v>
      </c>
    </row>
    <row r="19" spans="1:38" x14ac:dyDescent="0.35">
      <c r="A19">
        <v>6</v>
      </c>
      <c r="B19">
        <v>11</v>
      </c>
      <c r="C19" t="s">
        <v>34</v>
      </c>
      <c r="D19">
        <v>51081010987</v>
      </c>
      <c r="E19">
        <v>510</v>
      </c>
      <c r="F19" t="s">
        <v>1190</v>
      </c>
      <c r="G19" t="s">
        <v>1176</v>
      </c>
      <c r="H19" t="s">
        <v>1182</v>
      </c>
      <c r="I19" t="s">
        <v>1203</v>
      </c>
      <c r="K19">
        <v>15529.1584</v>
      </c>
      <c r="N19">
        <v>1.5833333333333333</v>
      </c>
      <c r="O19">
        <v>1.92</v>
      </c>
      <c r="P19" t="s">
        <v>1198</v>
      </c>
      <c r="R19" t="s">
        <v>1127</v>
      </c>
      <c r="U19">
        <v>6</v>
      </c>
      <c r="V19">
        <v>42829536</v>
      </c>
      <c r="W19">
        <v>15071</v>
      </c>
      <c r="AL19">
        <f>VLOOKUP(V19,Customer!$C$2:$U$504,19,FALSE)</f>
        <v>213</v>
      </c>
    </row>
    <row r="20" spans="1:38" x14ac:dyDescent="0.35">
      <c r="A20">
        <v>6</v>
      </c>
      <c r="B20">
        <v>3</v>
      </c>
      <c r="C20" t="s">
        <v>34</v>
      </c>
      <c r="D20">
        <v>51081013850</v>
      </c>
      <c r="E20">
        <v>510</v>
      </c>
      <c r="F20" t="s">
        <v>1186</v>
      </c>
      <c r="G20" t="s">
        <v>1170</v>
      </c>
      <c r="H20" t="s">
        <v>1179</v>
      </c>
      <c r="I20" t="s">
        <v>1200</v>
      </c>
      <c r="K20">
        <v>22674.682666666668</v>
      </c>
      <c r="N20">
        <v>3.0833333333333335</v>
      </c>
      <c r="O20">
        <v>5.6</v>
      </c>
      <c r="P20" t="s">
        <v>1196</v>
      </c>
      <c r="R20" t="s">
        <v>1127</v>
      </c>
      <c r="U20">
        <v>6</v>
      </c>
      <c r="V20">
        <v>42829536</v>
      </c>
      <c r="W20">
        <v>19336</v>
      </c>
      <c r="AL20">
        <f>VLOOKUP(V20,Customer!$C$2:$U$504,19,FALSE)</f>
        <v>213</v>
      </c>
    </row>
    <row r="21" spans="1:38" x14ac:dyDescent="0.35">
      <c r="A21">
        <v>6</v>
      </c>
      <c r="B21">
        <v>12</v>
      </c>
      <c r="C21" t="s">
        <v>34</v>
      </c>
      <c r="D21">
        <v>51081014679</v>
      </c>
      <c r="E21">
        <v>510</v>
      </c>
      <c r="F21" t="s">
        <v>1191</v>
      </c>
      <c r="G21" t="s">
        <v>1172</v>
      </c>
      <c r="H21" t="s">
        <v>1180</v>
      </c>
      <c r="I21" t="s">
        <v>1204</v>
      </c>
      <c r="K21">
        <v>21375.228000000003</v>
      </c>
      <c r="N21">
        <v>4</v>
      </c>
      <c r="O21">
        <v>-11.7</v>
      </c>
      <c r="P21" t="s">
        <v>1194</v>
      </c>
      <c r="R21" t="s">
        <v>1127</v>
      </c>
      <c r="U21">
        <v>6</v>
      </c>
      <c r="V21">
        <v>42829536</v>
      </c>
      <c r="W21">
        <v>40179</v>
      </c>
      <c r="AL21">
        <f>VLOOKUP(V21,Customer!$C$2:$U$504,19,FALSE)</f>
        <v>213</v>
      </c>
    </row>
    <row r="22" spans="1:38" x14ac:dyDescent="0.35">
      <c r="A22">
        <v>6</v>
      </c>
      <c r="B22">
        <v>7</v>
      </c>
      <c r="C22" t="s">
        <v>34</v>
      </c>
      <c r="D22">
        <v>51081018206</v>
      </c>
      <c r="E22">
        <v>510</v>
      </c>
      <c r="F22" t="s">
        <v>1190</v>
      </c>
      <c r="G22" t="s">
        <v>1176</v>
      </c>
      <c r="H22" t="s">
        <v>1182</v>
      </c>
      <c r="I22" t="s">
        <v>1203</v>
      </c>
      <c r="K22">
        <v>64818.072</v>
      </c>
      <c r="N22">
        <v>3.6666666666666665</v>
      </c>
      <c r="O22">
        <v>1.92</v>
      </c>
      <c r="P22" t="s">
        <v>1198</v>
      </c>
      <c r="R22" t="s">
        <v>1127</v>
      </c>
      <c r="U22">
        <v>6</v>
      </c>
      <c r="V22">
        <v>42829536</v>
      </c>
      <c r="W22">
        <v>60555</v>
      </c>
      <c r="AL22">
        <f>VLOOKUP(V22,Customer!$C$2:$U$504,19,FALSE)</f>
        <v>213</v>
      </c>
    </row>
    <row r="23" spans="1:38" x14ac:dyDescent="0.35">
      <c r="A23">
        <v>7</v>
      </c>
      <c r="B23">
        <v>14</v>
      </c>
      <c r="C23" t="s">
        <v>34</v>
      </c>
      <c r="D23">
        <v>51081019307</v>
      </c>
      <c r="E23">
        <v>510</v>
      </c>
      <c r="F23" t="s">
        <v>1192</v>
      </c>
      <c r="G23" t="s">
        <v>1173</v>
      </c>
      <c r="H23" t="s">
        <v>1181</v>
      </c>
      <c r="I23" t="s">
        <v>1205</v>
      </c>
      <c r="K23">
        <v>13405.1512</v>
      </c>
      <c r="N23">
        <v>4</v>
      </c>
      <c r="O23">
        <v>10.210000000000001</v>
      </c>
      <c r="P23" t="s">
        <v>1195</v>
      </c>
      <c r="R23" t="s">
        <v>1127</v>
      </c>
      <c r="U23">
        <v>7</v>
      </c>
      <c r="V23">
        <v>14063402</v>
      </c>
      <c r="W23">
        <v>9518</v>
      </c>
      <c r="AL23">
        <f>VLOOKUP(V23,Customer!$C$2:$U$504,19,FALSE)</f>
        <v>207</v>
      </c>
    </row>
    <row r="24" spans="1:38" x14ac:dyDescent="0.35">
      <c r="A24">
        <v>7</v>
      </c>
      <c r="B24">
        <v>15</v>
      </c>
      <c r="C24" t="s">
        <v>34</v>
      </c>
      <c r="D24">
        <v>51081011814</v>
      </c>
      <c r="E24">
        <v>510</v>
      </c>
      <c r="F24" t="s">
        <v>1192</v>
      </c>
      <c r="G24" t="s">
        <v>1173</v>
      </c>
      <c r="H24" t="s">
        <v>1181</v>
      </c>
      <c r="I24" t="s">
        <v>1205</v>
      </c>
      <c r="K24">
        <v>15047.435525000001</v>
      </c>
      <c r="N24">
        <v>3.9166666666666665</v>
      </c>
      <c r="O24">
        <v>10.210000000000001</v>
      </c>
      <c r="P24" t="s">
        <v>1195</v>
      </c>
      <c r="R24" t="s">
        <v>1127</v>
      </c>
      <c r="U24">
        <v>7</v>
      </c>
      <c r="V24">
        <v>14063402</v>
      </c>
      <c r="W24">
        <v>10749</v>
      </c>
      <c r="AL24">
        <f>VLOOKUP(V24,Customer!$C$2:$U$504,19,FALSE)</f>
        <v>207</v>
      </c>
    </row>
    <row r="25" spans="1:38" x14ac:dyDescent="0.35">
      <c r="A25">
        <v>8</v>
      </c>
      <c r="B25">
        <v>2</v>
      </c>
      <c r="C25" t="s">
        <v>34</v>
      </c>
      <c r="D25">
        <v>51081011867</v>
      </c>
      <c r="E25">
        <v>510</v>
      </c>
      <c r="F25" t="s">
        <v>1187</v>
      </c>
      <c r="G25" t="s">
        <v>1171</v>
      </c>
      <c r="H25" t="s">
        <v>1178</v>
      </c>
      <c r="I25" t="s">
        <v>1206</v>
      </c>
      <c r="K25">
        <v>23873.12845</v>
      </c>
      <c r="N25">
        <v>1.9166666666666667</v>
      </c>
      <c r="O25">
        <v>5.74</v>
      </c>
      <c r="P25" t="s">
        <v>1197</v>
      </c>
      <c r="R25" t="s">
        <v>1130</v>
      </c>
      <c r="U25">
        <v>8</v>
      </c>
      <c r="V25">
        <v>39075875</v>
      </c>
      <c r="W25">
        <v>21507</v>
      </c>
      <c r="AL25">
        <f>VLOOKUP(V25,Customer!$C$2:$U$504,19,FALSE)</f>
        <v>215</v>
      </c>
    </row>
    <row r="26" spans="1:38" x14ac:dyDescent="0.35">
      <c r="A26">
        <v>8</v>
      </c>
      <c r="B26">
        <v>13</v>
      </c>
      <c r="C26" t="s">
        <v>34</v>
      </c>
      <c r="D26">
        <v>51081019722</v>
      </c>
      <c r="E26">
        <v>510</v>
      </c>
      <c r="F26" t="s">
        <v>1192</v>
      </c>
      <c r="G26" t="s">
        <v>1173</v>
      </c>
      <c r="H26" t="s">
        <v>1181</v>
      </c>
      <c r="I26" t="s">
        <v>1205</v>
      </c>
      <c r="K26">
        <v>17247.2664</v>
      </c>
      <c r="N26">
        <v>4</v>
      </c>
      <c r="O26">
        <v>10.210000000000001</v>
      </c>
      <c r="P26" t="s">
        <v>1195</v>
      </c>
      <c r="R26" t="s">
        <v>1130</v>
      </c>
      <c r="U26">
        <v>8</v>
      </c>
      <c r="V26">
        <v>39075875</v>
      </c>
      <c r="W26">
        <v>12246</v>
      </c>
      <c r="AL26">
        <f>VLOOKUP(V26,Customer!$C$2:$U$504,19,FALSE)</f>
        <v>215</v>
      </c>
    </row>
    <row r="27" spans="1:38" x14ac:dyDescent="0.35">
      <c r="A27">
        <v>9</v>
      </c>
      <c r="B27">
        <v>11</v>
      </c>
      <c r="C27" t="s">
        <v>34</v>
      </c>
      <c r="D27">
        <v>51081012154</v>
      </c>
      <c r="E27">
        <v>510</v>
      </c>
      <c r="F27" t="s">
        <v>1190</v>
      </c>
      <c r="G27" t="s">
        <v>1176</v>
      </c>
      <c r="H27" t="s">
        <v>1182</v>
      </c>
      <c r="I27" t="s">
        <v>1203</v>
      </c>
      <c r="K27">
        <v>62188.611199999999</v>
      </c>
      <c r="N27">
        <v>1.75</v>
      </c>
      <c r="O27">
        <v>1.92</v>
      </c>
      <c r="P27" t="s">
        <v>1198</v>
      </c>
      <c r="R27" t="s">
        <v>1127</v>
      </c>
      <c r="U27">
        <v>9</v>
      </c>
      <c r="V27">
        <v>31204932</v>
      </c>
      <c r="W27">
        <v>60167</v>
      </c>
      <c r="AL27">
        <f>VLOOKUP(V27,Customer!$C$2:$U$504,19,FALSE)</f>
        <v>204</v>
      </c>
    </row>
    <row r="28" spans="1:38" x14ac:dyDescent="0.35">
      <c r="A28">
        <v>9</v>
      </c>
      <c r="B28">
        <v>3</v>
      </c>
      <c r="C28" t="s">
        <v>34</v>
      </c>
      <c r="D28">
        <v>51081017769</v>
      </c>
      <c r="E28">
        <v>510</v>
      </c>
      <c r="F28" t="s">
        <v>1186</v>
      </c>
      <c r="G28" t="s">
        <v>1170</v>
      </c>
      <c r="H28" t="s">
        <v>1179</v>
      </c>
      <c r="I28" t="s">
        <v>1200</v>
      </c>
      <c r="K28">
        <v>74807.157333333336</v>
      </c>
      <c r="N28">
        <v>4.666666666666667</v>
      </c>
      <c r="O28">
        <v>5.6</v>
      </c>
      <c r="P28" t="s">
        <v>1196</v>
      </c>
      <c r="R28" t="s">
        <v>1127</v>
      </c>
      <c r="U28">
        <v>9</v>
      </c>
      <c r="V28">
        <v>31204932</v>
      </c>
      <c r="W28">
        <v>59308</v>
      </c>
      <c r="AL28">
        <f>VLOOKUP(V28,Customer!$C$2:$U$504,19,FALSE)</f>
        <v>204</v>
      </c>
    </row>
    <row r="29" spans="1:38" x14ac:dyDescent="0.35">
      <c r="A29">
        <v>10</v>
      </c>
      <c r="B29">
        <v>4</v>
      </c>
      <c r="C29" t="s">
        <v>34</v>
      </c>
      <c r="D29">
        <v>51081016236</v>
      </c>
      <c r="E29">
        <v>510</v>
      </c>
      <c r="F29" t="s">
        <v>1187</v>
      </c>
      <c r="G29" t="s">
        <v>1171</v>
      </c>
      <c r="H29" t="s">
        <v>1178</v>
      </c>
      <c r="I29" t="s">
        <v>1206</v>
      </c>
      <c r="K29">
        <v>12411.2655</v>
      </c>
      <c r="N29">
        <v>0.5</v>
      </c>
      <c r="O29">
        <v>5.74</v>
      </c>
      <c r="P29" t="s">
        <v>1197</v>
      </c>
      <c r="R29" t="s">
        <v>1127</v>
      </c>
      <c r="U29">
        <v>10</v>
      </c>
      <c r="V29">
        <v>15822232</v>
      </c>
      <c r="W29">
        <v>12065</v>
      </c>
      <c r="AL29">
        <f>VLOOKUP(V29,Customer!$C$2:$U$504,19,FALSE)</f>
        <v>207</v>
      </c>
    </row>
    <row r="30" spans="1:38" x14ac:dyDescent="0.35">
      <c r="A30">
        <v>10</v>
      </c>
      <c r="B30">
        <v>5</v>
      </c>
      <c r="C30" t="s">
        <v>34</v>
      </c>
      <c r="D30">
        <v>51081014493</v>
      </c>
      <c r="E30">
        <v>510</v>
      </c>
      <c r="F30" t="s">
        <v>1188</v>
      </c>
      <c r="G30" t="s">
        <v>1174</v>
      </c>
      <c r="H30" t="s">
        <v>1177</v>
      </c>
      <c r="I30" t="s">
        <v>1201</v>
      </c>
      <c r="K30">
        <v>10278.200000000001</v>
      </c>
      <c r="N30">
        <v>3.3333333333333335</v>
      </c>
      <c r="O30">
        <v>4</v>
      </c>
      <c r="P30" t="s">
        <v>1196</v>
      </c>
      <c r="R30" t="s">
        <v>1127</v>
      </c>
      <c r="U30">
        <v>10</v>
      </c>
      <c r="V30">
        <v>15822232</v>
      </c>
      <c r="W30">
        <v>9069</v>
      </c>
      <c r="AL30">
        <f>VLOOKUP(V30,Customer!$C$2:$U$504,19,FALSE)</f>
        <v>207</v>
      </c>
    </row>
    <row r="31" spans="1:38" x14ac:dyDescent="0.35">
      <c r="A31">
        <v>10</v>
      </c>
      <c r="B31">
        <v>2</v>
      </c>
      <c r="C31" t="s">
        <v>34</v>
      </c>
      <c r="D31">
        <v>51081016640</v>
      </c>
      <c r="E31">
        <v>510</v>
      </c>
      <c r="F31" t="s">
        <v>1187</v>
      </c>
      <c r="G31" t="s">
        <v>1171</v>
      </c>
      <c r="H31" t="s">
        <v>1178</v>
      </c>
      <c r="I31" t="s">
        <v>1206</v>
      </c>
      <c r="K31">
        <v>27216.9856</v>
      </c>
      <c r="N31">
        <v>2.6666666666666665</v>
      </c>
      <c r="O31">
        <v>5.74</v>
      </c>
      <c r="P31" t="s">
        <v>1197</v>
      </c>
      <c r="R31" t="s">
        <v>1127</v>
      </c>
      <c r="U31">
        <v>10</v>
      </c>
      <c r="V31">
        <v>15822232</v>
      </c>
      <c r="W31">
        <v>23604</v>
      </c>
      <c r="AL31">
        <f>VLOOKUP(V31,Customer!$C$2:$U$504,19,FALSE)</f>
        <v>207</v>
      </c>
    </row>
    <row r="32" spans="1:38" x14ac:dyDescent="0.35">
      <c r="A32">
        <v>10</v>
      </c>
      <c r="B32">
        <v>13</v>
      </c>
      <c r="C32" t="s">
        <v>34</v>
      </c>
      <c r="D32">
        <v>51081014267</v>
      </c>
      <c r="E32">
        <v>510</v>
      </c>
      <c r="F32" t="s">
        <v>1192</v>
      </c>
      <c r="G32" t="s">
        <v>1173</v>
      </c>
      <c r="H32" t="s">
        <v>1181</v>
      </c>
      <c r="I32" t="s">
        <v>1205</v>
      </c>
      <c r="K32">
        <v>81398.2402</v>
      </c>
      <c r="N32">
        <v>3.6666666666666665</v>
      </c>
      <c r="O32">
        <v>10.210000000000001</v>
      </c>
      <c r="P32" t="s">
        <v>1195</v>
      </c>
      <c r="R32" t="s">
        <v>1127</v>
      </c>
      <c r="U32">
        <v>10</v>
      </c>
      <c r="V32">
        <v>15822232</v>
      </c>
      <c r="W32">
        <v>59226</v>
      </c>
      <c r="AL32">
        <f>VLOOKUP(V32,Customer!$C$2:$U$504,19,FALSE)</f>
        <v>207</v>
      </c>
    </row>
    <row r="33" spans="1:38" x14ac:dyDescent="0.35">
      <c r="A33">
        <v>10</v>
      </c>
      <c r="B33">
        <v>4</v>
      </c>
      <c r="C33" t="s">
        <v>34</v>
      </c>
      <c r="D33">
        <v>51081016223</v>
      </c>
      <c r="E33">
        <v>510</v>
      </c>
      <c r="F33" t="s">
        <v>1187</v>
      </c>
      <c r="G33" t="s">
        <v>1171</v>
      </c>
      <c r="H33" t="s">
        <v>1178</v>
      </c>
      <c r="I33" t="s">
        <v>1206</v>
      </c>
      <c r="K33">
        <v>70282.162216666664</v>
      </c>
      <c r="N33">
        <v>0.91666666666666663</v>
      </c>
      <c r="O33">
        <v>5.74</v>
      </c>
      <c r="P33" t="s">
        <v>1197</v>
      </c>
      <c r="R33" t="s">
        <v>1127</v>
      </c>
      <c r="U33">
        <v>10</v>
      </c>
      <c r="V33">
        <v>15822232</v>
      </c>
      <c r="W33">
        <v>66769</v>
      </c>
      <c r="AL33">
        <f>VLOOKUP(V33,Customer!$C$2:$U$504,19,FALSE)</f>
        <v>207</v>
      </c>
    </row>
    <row r="34" spans="1:38" x14ac:dyDescent="0.35">
      <c r="A34">
        <v>10</v>
      </c>
      <c r="B34">
        <v>7</v>
      </c>
      <c r="C34" t="s">
        <v>34</v>
      </c>
      <c r="D34">
        <v>51081017701</v>
      </c>
      <c r="E34">
        <v>510</v>
      </c>
      <c r="F34" t="s">
        <v>1190</v>
      </c>
      <c r="G34" t="s">
        <v>1176</v>
      </c>
      <c r="H34" t="s">
        <v>1182</v>
      </c>
      <c r="I34" t="s">
        <v>1203</v>
      </c>
      <c r="K34">
        <v>65239.526400000002</v>
      </c>
      <c r="N34">
        <v>1.4166666666666667</v>
      </c>
      <c r="O34">
        <v>1.92</v>
      </c>
      <c r="P34" t="s">
        <v>1198</v>
      </c>
      <c r="R34" t="s">
        <v>1127</v>
      </c>
      <c r="U34">
        <v>10</v>
      </c>
      <c r="V34">
        <v>15822232</v>
      </c>
      <c r="W34">
        <v>63512</v>
      </c>
      <c r="AL34">
        <f>VLOOKUP(V34,Customer!$C$2:$U$504,19,FALSE)</f>
        <v>207</v>
      </c>
    </row>
    <row r="35" spans="1:38" x14ac:dyDescent="0.35">
      <c r="A35">
        <v>11</v>
      </c>
      <c r="B35">
        <v>3</v>
      </c>
      <c r="C35" t="s">
        <v>34</v>
      </c>
      <c r="D35">
        <v>51081017918</v>
      </c>
      <c r="E35">
        <v>510</v>
      </c>
      <c r="F35" t="s">
        <v>1186</v>
      </c>
      <c r="G35" t="s">
        <v>1170</v>
      </c>
      <c r="H35" t="s">
        <v>1179</v>
      </c>
      <c r="I35" t="s">
        <v>1200</v>
      </c>
      <c r="K35">
        <v>30155.226666666666</v>
      </c>
      <c r="N35">
        <v>1.6666666666666667</v>
      </c>
      <c r="O35">
        <v>5.6</v>
      </c>
      <c r="P35" t="s">
        <v>1196</v>
      </c>
      <c r="R35" t="s">
        <v>1127</v>
      </c>
      <c r="U35">
        <v>11</v>
      </c>
      <c r="V35">
        <v>21651834</v>
      </c>
      <c r="W35">
        <v>27581</v>
      </c>
      <c r="AL35">
        <f>VLOOKUP(V35,Customer!$C$2:$U$504,19,FALSE)</f>
        <v>201</v>
      </c>
    </row>
    <row r="36" spans="1:38" x14ac:dyDescent="0.35">
      <c r="A36">
        <v>11</v>
      </c>
      <c r="B36">
        <v>2</v>
      </c>
      <c r="C36" t="s">
        <v>34</v>
      </c>
      <c r="D36">
        <v>51081013034</v>
      </c>
      <c r="E36">
        <v>510</v>
      </c>
      <c r="F36" t="s">
        <v>1187</v>
      </c>
      <c r="G36" t="s">
        <v>1171</v>
      </c>
      <c r="H36" t="s">
        <v>1178</v>
      </c>
      <c r="I36" t="s">
        <v>1206</v>
      </c>
      <c r="K36">
        <v>8174.1426000000001</v>
      </c>
      <c r="N36">
        <v>1.75</v>
      </c>
      <c r="O36">
        <v>5.74</v>
      </c>
      <c r="P36" t="s">
        <v>1197</v>
      </c>
      <c r="R36" t="s">
        <v>1127</v>
      </c>
      <c r="U36">
        <v>11</v>
      </c>
      <c r="V36">
        <v>21651834</v>
      </c>
      <c r="W36">
        <v>7428</v>
      </c>
      <c r="AL36">
        <f>VLOOKUP(V36,Customer!$C$2:$U$504,19,FALSE)</f>
        <v>201</v>
      </c>
    </row>
    <row r="37" spans="1:38" x14ac:dyDescent="0.35">
      <c r="A37">
        <v>12</v>
      </c>
      <c r="B37">
        <v>5</v>
      </c>
      <c r="C37" t="s">
        <v>34</v>
      </c>
      <c r="D37">
        <v>51081019612</v>
      </c>
      <c r="E37">
        <v>510</v>
      </c>
      <c r="F37" t="s">
        <v>1188</v>
      </c>
      <c r="G37" t="s">
        <v>1174</v>
      </c>
      <c r="H37" t="s">
        <v>1177</v>
      </c>
      <c r="I37" t="s">
        <v>1201</v>
      </c>
      <c r="K37">
        <v>80908.84</v>
      </c>
      <c r="N37">
        <v>4</v>
      </c>
      <c r="O37">
        <v>4</v>
      </c>
      <c r="P37" t="s">
        <v>1196</v>
      </c>
      <c r="R37" t="s">
        <v>1127</v>
      </c>
      <c r="U37">
        <v>12</v>
      </c>
      <c r="V37">
        <v>44740171</v>
      </c>
      <c r="W37">
        <v>69749</v>
      </c>
      <c r="AL37">
        <f>VLOOKUP(V37,Customer!$C$2:$U$504,19,FALSE)</f>
        <v>215</v>
      </c>
    </row>
    <row r="38" spans="1:38" x14ac:dyDescent="0.35">
      <c r="A38">
        <v>12</v>
      </c>
      <c r="B38">
        <v>16</v>
      </c>
      <c r="C38" t="s">
        <v>34</v>
      </c>
      <c r="D38">
        <v>51081015967</v>
      </c>
      <c r="E38">
        <v>510</v>
      </c>
      <c r="F38" t="s">
        <v>1193</v>
      </c>
      <c r="G38" t="s">
        <v>1185</v>
      </c>
      <c r="H38" t="s">
        <v>1184</v>
      </c>
      <c r="I38" t="s">
        <v>1199</v>
      </c>
      <c r="K38">
        <v>67227.191841666659</v>
      </c>
      <c r="N38">
        <v>1.0833333333333333</v>
      </c>
      <c r="O38">
        <v>3.61</v>
      </c>
      <c r="P38" t="s">
        <v>1198</v>
      </c>
      <c r="R38" t="s">
        <v>1127</v>
      </c>
      <c r="U38">
        <v>12</v>
      </c>
      <c r="V38">
        <v>44740171</v>
      </c>
      <c r="W38">
        <v>64697</v>
      </c>
      <c r="AL38">
        <f>VLOOKUP(V38,Customer!$C$2:$U$504,19,FALSE)</f>
        <v>215</v>
      </c>
    </row>
    <row r="39" spans="1:38" x14ac:dyDescent="0.35">
      <c r="A39">
        <v>12</v>
      </c>
      <c r="B39">
        <v>3</v>
      </c>
      <c r="C39" t="s">
        <v>34</v>
      </c>
      <c r="D39">
        <v>51081014048</v>
      </c>
      <c r="E39">
        <v>510</v>
      </c>
      <c r="F39" t="s">
        <v>1186</v>
      </c>
      <c r="G39" t="s">
        <v>1170</v>
      </c>
      <c r="H39" t="s">
        <v>1179</v>
      </c>
      <c r="I39" t="s">
        <v>1200</v>
      </c>
      <c r="K39">
        <v>14673.119999999999</v>
      </c>
      <c r="N39">
        <v>1</v>
      </c>
      <c r="O39">
        <v>5.6</v>
      </c>
      <c r="P39" t="s">
        <v>1196</v>
      </c>
      <c r="R39" t="s">
        <v>1127</v>
      </c>
      <c r="U39">
        <v>12</v>
      </c>
      <c r="V39">
        <v>44740171</v>
      </c>
      <c r="W39">
        <v>13895</v>
      </c>
      <c r="AL39">
        <f>VLOOKUP(V39,Customer!$C$2:$U$504,19,FALSE)</f>
        <v>215</v>
      </c>
    </row>
    <row r="40" spans="1:38" x14ac:dyDescent="0.35">
      <c r="A40">
        <v>13</v>
      </c>
      <c r="B40">
        <v>16</v>
      </c>
      <c r="C40" t="s">
        <v>34</v>
      </c>
      <c r="D40">
        <v>51081015570</v>
      </c>
      <c r="E40">
        <v>510</v>
      </c>
      <c r="F40" t="s">
        <v>1193</v>
      </c>
      <c r="G40" t="s">
        <v>1185</v>
      </c>
      <c r="H40" t="s">
        <v>1184</v>
      </c>
      <c r="I40" t="s">
        <v>1199</v>
      </c>
      <c r="K40">
        <v>49858.074800000002</v>
      </c>
      <c r="N40">
        <v>4</v>
      </c>
      <c r="O40">
        <v>3.61</v>
      </c>
      <c r="P40" t="s">
        <v>1198</v>
      </c>
      <c r="R40" t="s">
        <v>1127</v>
      </c>
      <c r="U40">
        <v>13</v>
      </c>
      <c r="V40">
        <v>75187223</v>
      </c>
      <c r="W40">
        <v>43567</v>
      </c>
      <c r="AL40">
        <f>VLOOKUP(V40,Customer!$C$2:$U$504,19,FALSE)</f>
        <v>206</v>
      </c>
    </row>
    <row r="41" spans="1:38" x14ac:dyDescent="0.35">
      <c r="A41">
        <v>13</v>
      </c>
      <c r="B41">
        <v>6</v>
      </c>
      <c r="C41" t="s">
        <v>34</v>
      </c>
      <c r="D41">
        <v>51081011156</v>
      </c>
      <c r="E41">
        <v>510</v>
      </c>
      <c r="F41" t="s">
        <v>1189</v>
      </c>
      <c r="G41" t="s">
        <v>1175</v>
      </c>
      <c r="H41" t="s">
        <v>1183</v>
      </c>
      <c r="I41" t="s">
        <v>1202</v>
      </c>
      <c r="K41">
        <v>47529.347349999996</v>
      </c>
      <c r="N41">
        <v>1.8333333333333333</v>
      </c>
      <c r="O41">
        <v>7.77</v>
      </c>
      <c r="P41" t="s">
        <v>1195</v>
      </c>
      <c r="R41" t="s">
        <v>1127</v>
      </c>
      <c r="U41">
        <v>13</v>
      </c>
      <c r="V41">
        <v>75187223</v>
      </c>
      <c r="W41">
        <v>41603</v>
      </c>
      <c r="AL41">
        <f>VLOOKUP(V41,Customer!$C$2:$U$504,19,FALSE)</f>
        <v>206</v>
      </c>
    </row>
    <row r="42" spans="1:38" x14ac:dyDescent="0.35">
      <c r="A42">
        <v>13</v>
      </c>
      <c r="B42">
        <v>15</v>
      </c>
      <c r="C42" t="s">
        <v>34</v>
      </c>
      <c r="D42">
        <v>51081013209</v>
      </c>
      <c r="E42">
        <v>510</v>
      </c>
      <c r="F42" t="s">
        <v>1192</v>
      </c>
      <c r="G42" t="s">
        <v>1173</v>
      </c>
      <c r="H42" t="s">
        <v>1181</v>
      </c>
      <c r="I42" t="s">
        <v>1205</v>
      </c>
      <c r="K42">
        <v>9787.6454166666663</v>
      </c>
      <c r="N42">
        <v>0.91666666666666663</v>
      </c>
      <c r="O42">
        <v>10.210000000000001</v>
      </c>
      <c r="P42" t="s">
        <v>1195</v>
      </c>
      <c r="R42" t="s">
        <v>1127</v>
      </c>
      <c r="U42">
        <v>13</v>
      </c>
      <c r="V42">
        <v>75187223</v>
      </c>
      <c r="W42">
        <v>8950</v>
      </c>
      <c r="AL42">
        <f>VLOOKUP(V42,Customer!$C$2:$U$504,19,FALSE)</f>
        <v>206</v>
      </c>
    </row>
    <row r="43" spans="1:38" x14ac:dyDescent="0.35">
      <c r="A43">
        <v>13</v>
      </c>
      <c r="B43">
        <v>1</v>
      </c>
      <c r="C43" t="s">
        <v>34</v>
      </c>
      <c r="D43">
        <v>51081014325</v>
      </c>
      <c r="E43">
        <v>510</v>
      </c>
      <c r="F43" t="s">
        <v>1186</v>
      </c>
      <c r="G43" t="s">
        <v>1170</v>
      </c>
      <c r="H43" t="s">
        <v>1179</v>
      </c>
      <c r="I43" t="s">
        <v>1200</v>
      </c>
      <c r="K43">
        <v>42672.884666666665</v>
      </c>
      <c r="N43">
        <v>0.58333333333333337</v>
      </c>
      <c r="O43">
        <v>5.6</v>
      </c>
      <c r="P43" t="s">
        <v>1196</v>
      </c>
      <c r="R43" t="s">
        <v>1127</v>
      </c>
      <c r="U43">
        <v>13</v>
      </c>
      <c r="V43">
        <v>75187223</v>
      </c>
      <c r="W43">
        <v>41323</v>
      </c>
      <c r="AL43">
        <f>VLOOKUP(V43,Customer!$C$2:$U$504,19,FALSE)</f>
        <v>206</v>
      </c>
    </row>
    <row r="44" spans="1:38" x14ac:dyDescent="0.35">
      <c r="A44">
        <v>14</v>
      </c>
      <c r="B44">
        <v>10</v>
      </c>
      <c r="C44" t="s">
        <v>34</v>
      </c>
      <c r="D44">
        <v>51081015678</v>
      </c>
      <c r="E44">
        <v>510</v>
      </c>
      <c r="F44" t="s">
        <v>1190</v>
      </c>
      <c r="G44" t="s">
        <v>1176</v>
      </c>
      <c r="H44" t="s">
        <v>1182</v>
      </c>
      <c r="I44" t="s">
        <v>1203</v>
      </c>
      <c r="K44">
        <v>8227.9120000000003</v>
      </c>
      <c r="N44">
        <v>3.3333333333333335</v>
      </c>
      <c r="O44">
        <v>1.92</v>
      </c>
      <c r="P44" t="s">
        <v>1198</v>
      </c>
      <c r="R44" t="s">
        <v>1127</v>
      </c>
      <c r="U44">
        <v>14</v>
      </c>
      <c r="V44">
        <v>91445898</v>
      </c>
      <c r="W44">
        <v>7733</v>
      </c>
      <c r="AL44">
        <f>VLOOKUP(V44,Customer!$C$2:$U$504,19,FALSE)</f>
        <v>202</v>
      </c>
    </row>
    <row r="45" spans="1:38" x14ac:dyDescent="0.35">
      <c r="A45">
        <v>14</v>
      </c>
      <c r="B45">
        <v>16</v>
      </c>
      <c r="C45" t="s">
        <v>34</v>
      </c>
      <c r="D45">
        <v>51081012230</v>
      </c>
      <c r="E45">
        <v>510</v>
      </c>
      <c r="F45" t="s">
        <v>1193</v>
      </c>
      <c r="G45" t="s">
        <v>1185</v>
      </c>
      <c r="H45" t="s">
        <v>1184</v>
      </c>
      <c r="I45" t="s">
        <v>1199</v>
      </c>
      <c r="K45">
        <v>30761.905449999998</v>
      </c>
      <c r="N45">
        <v>1.75</v>
      </c>
      <c r="O45">
        <v>3.61</v>
      </c>
      <c r="P45" t="s">
        <v>1198</v>
      </c>
      <c r="R45" t="s">
        <v>1127</v>
      </c>
      <c r="U45">
        <v>14</v>
      </c>
      <c r="V45">
        <v>91445898</v>
      </c>
      <c r="W45">
        <v>28934</v>
      </c>
      <c r="AL45">
        <f>VLOOKUP(V45,Customer!$C$2:$U$504,19,FALSE)</f>
        <v>202</v>
      </c>
    </row>
    <row r="46" spans="1:38" x14ac:dyDescent="0.35">
      <c r="A46">
        <v>14</v>
      </c>
      <c r="B46">
        <v>3</v>
      </c>
      <c r="C46" t="s">
        <v>34</v>
      </c>
      <c r="D46">
        <v>51081017263</v>
      </c>
      <c r="E46">
        <v>510</v>
      </c>
      <c r="F46" t="s">
        <v>1186</v>
      </c>
      <c r="G46" t="s">
        <v>1170</v>
      </c>
      <c r="H46" t="s">
        <v>1179</v>
      </c>
      <c r="I46" t="s">
        <v>1200</v>
      </c>
      <c r="K46">
        <v>27374.396666666667</v>
      </c>
      <c r="N46">
        <v>2.9166666666666665</v>
      </c>
      <c r="O46">
        <v>5.6</v>
      </c>
      <c r="P46" t="s">
        <v>1196</v>
      </c>
      <c r="R46" t="s">
        <v>1127</v>
      </c>
      <c r="U46">
        <v>14</v>
      </c>
      <c r="V46">
        <v>91445898</v>
      </c>
      <c r="W46">
        <v>23531</v>
      </c>
      <c r="AL46">
        <f>VLOOKUP(V46,Customer!$C$2:$U$504,19,FALSE)</f>
        <v>202</v>
      </c>
    </row>
    <row r="47" spans="1:38" x14ac:dyDescent="0.35">
      <c r="A47">
        <v>15</v>
      </c>
      <c r="B47">
        <v>13</v>
      </c>
      <c r="C47" t="s">
        <v>34</v>
      </c>
      <c r="D47">
        <v>51081014081</v>
      </c>
      <c r="E47">
        <v>510</v>
      </c>
      <c r="F47" t="s">
        <v>1192</v>
      </c>
      <c r="G47" t="s">
        <v>1173</v>
      </c>
      <c r="H47" t="s">
        <v>1181</v>
      </c>
      <c r="I47" t="s">
        <v>1205</v>
      </c>
      <c r="K47">
        <v>70094.483808333345</v>
      </c>
      <c r="N47">
        <v>3.5833333333333335</v>
      </c>
      <c r="O47">
        <v>10.210000000000001</v>
      </c>
      <c r="P47" t="s">
        <v>1195</v>
      </c>
      <c r="R47" t="s">
        <v>1130</v>
      </c>
      <c r="U47">
        <v>15</v>
      </c>
      <c r="V47">
        <v>66184260</v>
      </c>
      <c r="W47">
        <v>51319</v>
      </c>
      <c r="AL47">
        <f>VLOOKUP(V47,Customer!$C$2:$U$504,19,FALSE)</f>
        <v>209</v>
      </c>
    </row>
    <row r="48" spans="1:38" x14ac:dyDescent="0.35">
      <c r="A48">
        <v>15</v>
      </c>
      <c r="B48">
        <v>9</v>
      </c>
      <c r="C48" t="s">
        <v>34</v>
      </c>
      <c r="D48">
        <v>51081012121</v>
      </c>
      <c r="E48">
        <v>510</v>
      </c>
      <c r="F48" t="s">
        <v>1189</v>
      </c>
      <c r="G48" t="s">
        <v>1175</v>
      </c>
      <c r="H48" t="s">
        <v>1183</v>
      </c>
      <c r="I48" t="s">
        <v>1202</v>
      </c>
      <c r="K48">
        <v>62423.757425000003</v>
      </c>
      <c r="N48">
        <v>3.0833333333333335</v>
      </c>
      <c r="O48">
        <v>7.77</v>
      </c>
      <c r="P48" t="s">
        <v>1195</v>
      </c>
      <c r="R48" t="s">
        <v>1130</v>
      </c>
      <c r="U48">
        <v>15</v>
      </c>
      <c r="V48">
        <v>66184260</v>
      </c>
      <c r="W48">
        <v>50359</v>
      </c>
      <c r="AL48">
        <f>VLOOKUP(V48,Customer!$C$2:$U$504,19,FALSE)</f>
        <v>209</v>
      </c>
    </row>
    <row r="49" spans="1:38" x14ac:dyDescent="0.35">
      <c r="A49">
        <v>15</v>
      </c>
      <c r="B49">
        <v>6</v>
      </c>
      <c r="C49" t="s">
        <v>34</v>
      </c>
      <c r="D49">
        <v>51081019912</v>
      </c>
      <c r="E49">
        <v>510</v>
      </c>
      <c r="F49" t="s">
        <v>1189</v>
      </c>
      <c r="G49" t="s">
        <v>1175</v>
      </c>
      <c r="H49" t="s">
        <v>1183</v>
      </c>
      <c r="I49" t="s">
        <v>1202</v>
      </c>
      <c r="K49">
        <v>86878.168875000003</v>
      </c>
      <c r="N49">
        <v>2.9166666666666665</v>
      </c>
      <c r="O49">
        <v>7.77</v>
      </c>
      <c r="P49" t="s">
        <v>1195</v>
      </c>
      <c r="R49" t="s">
        <v>1130</v>
      </c>
      <c r="U49">
        <v>15</v>
      </c>
      <c r="V49">
        <v>66184260</v>
      </c>
      <c r="W49">
        <v>70827</v>
      </c>
      <c r="AL49">
        <f>VLOOKUP(V49,Customer!$C$2:$U$504,19,FALSE)</f>
        <v>209</v>
      </c>
    </row>
    <row r="50" spans="1:38" x14ac:dyDescent="0.35">
      <c r="A50">
        <v>16</v>
      </c>
      <c r="B50">
        <v>9</v>
      </c>
      <c r="C50" t="s">
        <v>34</v>
      </c>
      <c r="D50">
        <v>51081019098</v>
      </c>
      <c r="E50">
        <v>510</v>
      </c>
      <c r="F50" t="s">
        <v>1189</v>
      </c>
      <c r="G50" t="s">
        <v>1175</v>
      </c>
      <c r="H50" t="s">
        <v>1183</v>
      </c>
      <c r="I50" t="s">
        <v>1202</v>
      </c>
      <c r="K50">
        <v>27971.938999999998</v>
      </c>
      <c r="N50">
        <v>3.5833333333333335</v>
      </c>
      <c r="O50">
        <v>7.77</v>
      </c>
      <c r="P50" t="s">
        <v>1195</v>
      </c>
      <c r="R50" t="s">
        <v>1127</v>
      </c>
      <c r="U50">
        <v>16</v>
      </c>
      <c r="V50">
        <v>66533832</v>
      </c>
      <c r="W50">
        <v>21880</v>
      </c>
      <c r="AL50">
        <f>VLOOKUP(V50,Customer!$C$2:$U$504,19,FALSE)</f>
        <v>213</v>
      </c>
    </row>
    <row r="51" spans="1:38" x14ac:dyDescent="0.35">
      <c r="A51">
        <v>16</v>
      </c>
      <c r="B51">
        <v>6</v>
      </c>
      <c r="C51" t="s">
        <v>34</v>
      </c>
      <c r="D51">
        <v>51081014730</v>
      </c>
      <c r="E51">
        <v>510</v>
      </c>
      <c r="F51" t="s">
        <v>1189</v>
      </c>
      <c r="G51" t="s">
        <v>1175</v>
      </c>
      <c r="H51" t="s">
        <v>1183</v>
      </c>
      <c r="I51" t="s">
        <v>1202</v>
      </c>
      <c r="K51">
        <v>81766.763999999996</v>
      </c>
      <c r="N51">
        <v>1.6666666666666667</v>
      </c>
      <c r="O51">
        <v>7.77</v>
      </c>
      <c r="P51" t="s">
        <v>1195</v>
      </c>
      <c r="R51" t="s">
        <v>1127</v>
      </c>
      <c r="U51">
        <v>16</v>
      </c>
      <c r="V51">
        <v>66533832</v>
      </c>
      <c r="W51">
        <v>72392</v>
      </c>
      <c r="AL51">
        <f>VLOOKUP(V51,Customer!$C$2:$U$504,19,FALSE)</f>
        <v>213</v>
      </c>
    </row>
    <row r="52" spans="1:38" x14ac:dyDescent="0.35">
      <c r="A52">
        <v>16</v>
      </c>
      <c r="B52">
        <v>5</v>
      </c>
      <c r="C52" t="s">
        <v>34</v>
      </c>
      <c r="D52">
        <v>51081012260</v>
      </c>
      <c r="E52">
        <v>510</v>
      </c>
      <c r="F52" t="s">
        <v>1188</v>
      </c>
      <c r="G52" t="s">
        <v>1174</v>
      </c>
      <c r="H52" t="s">
        <v>1177</v>
      </c>
      <c r="I52" t="s">
        <v>1201</v>
      </c>
      <c r="K52">
        <v>38218.520000000004</v>
      </c>
      <c r="N52">
        <v>4</v>
      </c>
      <c r="O52">
        <v>4</v>
      </c>
      <c r="P52" t="s">
        <v>1196</v>
      </c>
      <c r="R52" t="s">
        <v>1127</v>
      </c>
      <c r="U52">
        <v>16</v>
      </c>
      <c r="V52">
        <v>66533832</v>
      </c>
      <c r="W52">
        <v>32947</v>
      </c>
      <c r="AL52">
        <f>VLOOKUP(V52,Customer!$C$2:$U$504,19,FALSE)</f>
        <v>213</v>
      </c>
    </row>
    <row r="53" spans="1:38" x14ac:dyDescent="0.35">
      <c r="A53">
        <v>16</v>
      </c>
      <c r="B53">
        <v>2</v>
      </c>
      <c r="C53" t="s">
        <v>34</v>
      </c>
      <c r="D53">
        <v>51081017418</v>
      </c>
      <c r="E53">
        <v>510</v>
      </c>
      <c r="F53" t="s">
        <v>1187</v>
      </c>
      <c r="G53" t="s">
        <v>1171</v>
      </c>
      <c r="H53" t="s">
        <v>1178</v>
      </c>
      <c r="I53" t="s">
        <v>1206</v>
      </c>
      <c r="K53">
        <v>90222.416100000002</v>
      </c>
      <c r="N53">
        <v>3.5</v>
      </c>
      <c r="O53">
        <v>5.74</v>
      </c>
      <c r="P53" t="s">
        <v>1197</v>
      </c>
      <c r="R53" t="s">
        <v>1127</v>
      </c>
      <c r="U53">
        <v>16</v>
      </c>
      <c r="V53">
        <v>66533832</v>
      </c>
      <c r="W53">
        <v>75129</v>
      </c>
      <c r="AL53">
        <f>VLOOKUP(V53,Customer!$C$2:$U$504,19,FALSE)</f>
        <v>213</v>
      </c>
    </row>
    <row r="54" spans="1:38" x14ac:dyDescent="0.35">
      <c r="A54">
        <v>17</v>
      </c>
      <c r="B54">
        <v>8</v>
      </c>
      <c r="C54" t="s">
        <v>34</v>
      </c>
      <c r="D54">
        <v>51081011264</v>
      </c>
      <c r="E54">
        <v>510</v>
      </c>
      <c r="F54" t="s">
        <v>1188</v>
      </c>
      <c r="G54" t="s">
        <v>1174</v>
      </c>
      <c r="H54" t="s">
        <v>1177</v>
      </c>
      <c r="I54" t="s">
        <v>1201</v>
      </c>
      <c r="K54">
        <v>20216</v>
      </c>
      <c r="N54">
        <v>3</v>
      </c>
      <c r="O54">
        <v>4</v>
      </c>
      <c r="P54" t="s">
        <v>1196</v>
      </c>
      <c r="R54" t="s">
        <v>1131</v>
      </c>
      <c r="U54">
        <v>17</v>
      </c>
      <c r="V54">
        <v>27759214</v>
      </c>
      <c r="W54">
        <v>18050</v>
      </c>
      <c r="AL54">
        <f>VLOOKUP(V54,Customer!$C$2:$U$504,19,FALSE)</f>
        <v>206</v>
      </c>
    </row>
    <row r="55" spans="1:38" x14ac:dyDescent="0.35">
      <c r="A55">
        <v>17</v>
      </c>
      <c r="B55">
        <v>4</v>
      </c>
      <c r="C55" t="s">
        <v>34</v>
      </c>
      <c r="D55">
        <v>51081018065</v>
      </c>
      <c r="E55">
        <v>510</v>
      </c>
      <c r="F55" t="s">
        <v>1187</v>
      </c>
      <c r="G55" t="s">
        <v>1171</v>
      </c>
      <c r="H55" t="s">
        <v>1178</v>
      </c>
      <c r="I55" t="s">
        <v>1206</v>
      </c>
      <c r="K55">
        <v>64556.679000000004</v>
      </c>
      <c r="N55">
        <v>1.8333333333333333</v>
      </c>
      <c r="O55">
        <v>5.74</v>
      </c>
      <c r="P55" t="s">
        <v>1197</v>
      </c>
      <c r="R55" t="s">
        <v>1131</v>
      </c>
      <c r="U55">
        <v>17</v>
      </c>
      <c r="V55">
        <v>27759214</v>
      </c>
      <c r="W55">
        <v>58410</v>
      </c>
      <c r="AL55">
        <f>VLOOKUP(V55,Customer!$C$2:$U$504,19,FALSE)</f>
        <v>206</v>
      </c>
    </row>
    <row r="56" spans="1:38" x14ac:dyDescent="0.35">
      <c r="A56">
        <v>17</v>
      </c>
      <c r="B56">
        <v>1</v>
      </c>
      <c r="C56" t="s">
        <v>34</v>
      </c>
      <c r="D56">
        <v>51081011473</v>
      </c>
      <c r="E56">
        <v>510</v>
      </c>
      <c r="F56" t="s">
        <v>1186</v>
      </c>
      <c r="G56" t="s">
        <v>1170</v>
      </c>
      <c r="H56" t="s">
        <v>1179</v>
      </c>
      <c r="I56" t="s">
        <v>1200</v>
      </c>
      <c r="K56">
        <v>57926.977333333329</v>
      </c>
      <c r="N56">
        <v>2.4166666666666665</v>
      </c>
      <c r="O56">
        <v>5.6</v>
      </c>
      <c r="P56" t="s">
        <v>1196</v>
      </c>
      <c r="R56" t="s">
        <v>1131</v>
      </c>
      <c r="U56">
        <v>17</v>
      </c>
      <c r="V56">
        <v>27759214</v>
      </c>
      <c r="W56">
        <v>51022</v>
      </c>
      <c r="AL56">
        <f>VLOOKUP(V56,Customer!$C$2:$U$504,19,FALSE)</f>
        <v>206</v>
      </c>
    </row>
    <row r="57" spans="1:38" x14ac:dyDescent="0.35">
      <c r="A57">
        <v>18</v>
      </c>
      <c r="B57">
        <v>12</v>
      </c>
      <c r="C57" t="s">
        <v>34</v>
      </c>
      <c r="D57">
        <v>51081019082</v>
      </c>
      <c r="E57">
        <v>510</v>
      </c>
      <c r="F57" t="s">
        <v>1191</v>
      </c>
      <c r="G57" t="s">
        <v>1172</v>
      </c>
      <c r="H57" t="s">
        <v>1180</v>
      </c>
      <c r="I57" t="s">
        <v>1204</v>
      </c>
      <c r="K57">
        <v>15037.82</v>
      </c>
      <c r="N57">
        <v>0.66666666666666663</v>
      </c>
      <c r="O57">
        <v>-11.7</v>
      </c>
      <c r="P57" t="s">
        <v>1194</v>
      </c>
      <c r="R57" t="s">
        <v>1127</v>
      </c>
      <c r="U57">
        <v>18</v>
      </c>
      <c r="V57">
        <v>81606907</v>
      </c>
      <c r="W57">
        <v>16310</v>
      </c>
      <c r="AL57">
        <f>VLOOKUP(V57,Customer!$C$2:$U$504,19,FALSE)</f>
        <v>200</v>
      </c>
    </row>
    <row r="58" spans="1:38" x14ac:dyDescent="0.35">
      <c r="A58">
        <v>18</v>
      </c>
      <c r="B58">
        <v>6</v>
      </c>
      <c r="C58" t="s">
        <v>34</v>
      </c>
      <c r="D58">
        <v>51081014573</v>
      </c>
      <c r="E58">
        <v>510</v>
      </c>
      <c r="F58" t="s">
        <v>1189</v>
      </c>
      <c r="G58" t="s">
        <v>1175</v>
      </c>
      <c r="H58" t="s">
        <v>1183</v>
      </c>
      <c r="I58" t="s">
        <v>1202</v>
      </c>
      <c r="K58">
        <v>81673.847999999998</v>
      </c>
      <c r="N58">
        <v>3.3333333333333335</v>
      </c>
      <c r="O58">
        <v>7.77</v>
      </c>
      <c r="P58" t="s">
        <v>1195</v>
      </c>
      <c r="R58" t="s">
        <v>1127</v>
      </c>
      <c r="U58">
        <v>18</v>
      </c>
      <c r="V58">
        <v>81606907</v>
      </c>
      <c r="W58">
        <v>64872</v>
      </c>
      <c r="AL58">
        <f>VLOOKUP(V58,Customer!$C$2:$U$504,19,FALSE)</f>
        <v>200</v>
      </c>
    </row>
    <row r="59" spans="1:38" x14ac:dyDescent="0.35">
      <c r="A59">
        <v>18</v>
      </c>
      <c r="B59">
        <v>5</v>
      </c>
      <c r="C59" t="s">
        <v>34</v>
      </c>
      <c r="D59">
        <v>51081012497</v>
      </c>
      <c r="E59">
        <v>510</v>
      </c>
      <c r="F59" t="s">
        <v>1188</v>
      </c>
      <c r="G59" t="s">
        <v>1174</v>
      </c>
      <c r="H59" t="s">
        <v>1177</v>
      </c>
      <c r="I59" t="s">
        <v>1201</v>
      </c>
      <c r="K59">
        <v>70776.78</v>
      </c>
      <c r="N59">
        <v>0.5</v>
      </c>
      <c r="O59">
        <v>4</v>
      </c>
      <c r="P59" t="s">
        <v>1196</v>
      </c>
      <c r="R59" t="s">
        <v>1127</v>
      </c>
      <c r="U59">
        <v>18</v>
      </c>
      <c r="V59">
        <v>81606907</v>
      </c>
      <c r="W59">
        <v>69389</v>
      </c>
      <c r="AL59">
        <f>VLOOKUP(V59,Customer!$C$2:$U$504,19,FALSE)</f>
        <v>200</v>
      </c>
    </row>
    <row r="60" spans="1:38" x14ac:dyDescent="0.35">
      <c r="A60">
        <v>18</v>
      </c>
      <c r="B60">
        <v>15</v>
      </c>
      <c r="C60" t="s">
        <v>34</v>
      </c>
      <c r="D60">
        <v>51081013342</v>
      </c>
      <c r="E60">
        <v>510</v>
      </c>
      <c r="F60" t="s">
        <v>1192</v>
      </c>
      <c r="G60" t="s">
        <v>1173</v>
      </c>
      <c r="H60" t="s">
        <v>1181</v>
      </c>
      <c r="I60" t="s">
        <v>1205</v>
      </c>
      <c r="K60">
        <v>70251.237649999995</v>
      </c>
      <c r="N60">
        <v>1.4166666666666667</v>
      </c>
      <c r="O60">
        <v>10.210000000000001</v>
      </c>
      <c r="P60" t="s">
        <v>1195</v>
      </c>
      <c r="R60" t="s">
        <v>1127</v>
      </c>
      <c r="U60">
        <v>18</v>
      </c>
      <c r="V60">
        <v>81606907</v>
      </c>
      <c r="W60">
        <v>61374</v>
      </c>
      <c r="AL60">
        <f>VLOOKUP(V60,Customer!$C$2:$U$504,19,FALSE)</f>
        <v>200</v>
      </c>
    </row>
    <row r="61" spans="1:38" x14ac:dyDescent="0.35">
      <c r="A61">
        <v>18</v>
      </c>
      <c r="B61">
        <v>1</v>
      </c>
      <c r="C61" t="s">
        <v>34</v>
      </c>
      <c r="D61">
        <v>51081012883</v>
      </c>
      <c r="E61">
        <v>510</v>
      </c>
      <c r="F61" t="s">
        <v>1186</v>
      </c>
      <c r="G61" t="s">
        <v>1170</v>
      </c>
      <c r="H61" t="s">
        <v>1179</v>
      </c>
      <c r="I61" t="s">
        <v>1200</v>
      </c>
      <c r="K61">
        <v>45676.095999999998</v>
      </c>
      <c r="N61">
        <v>0.5</v>
      </c>
      <c r="O61">
        <v>5.6</v>
      </c>
      <c r="P61" t="s">
        <v>1196</v>
      </c>
      <c r="R61" t="s">
        <v>1127</v>
      </c>
      <c r="U61">
        <v>18</v>
      </c>
      <c r="V61">
        <v>81606907</v>
      </c>
      <c r="W61">
        <v>44432</v>
      </c>
      <c r="AL61">
        <f>VLOOKUP(V61,Customer!$C$2:$U$504,19,FALSE)</f>
        <v>200</v>
      </c>
    </row>
    <row r="62" spans="1:38" x14ac:dyDescent="0.35">
      <c r="A62">
        <v>19</v>
      </c>
      <c r="B62">
        <v>8</v>
      </c>
      <c r="C62" t="s">
        <v>34</v>
      </c>
      <c r="D62">
        <v>51081015756</v>
      </c>
      <c r="E62">
        <v>510</v>
      </c>
      <c r="F62" t="s">
        <v>1188</v>
      </c>
      <c r="G62" t="s">
        <v>1174</v>
      </c>
      <c r="H62" t="s">
        <v>1177</v>
      </c>
      <c r="I62" t="s">
        <v>1201</v>
      </c>
      <c r="K62">
        <v>68339.320000000007</v>
      </c>
      <c r="N62">
        <v>4.75</v>
      </c>
      <c r="O62">
        <v>4</v>
      </c>
      <c r="P62" t="s">
        <v>1196</v>
      </c>
      <c r="R62" t="s">
        <v>1127</v>
      </c>
      <c r="U62">
        <v>19</v>
      </c>
      <c r="V62">
        <v>47996318</v>
      </c>
      <c r="W62">
        <v>57428</v>
      </c>
      <c r="AL62">
        <f>VLOOKUP(V62,Customer!$C$2:$U$504,19,FALSE)</f>
        <v>209</v>
      </c>
    </row>
    <row r="63" spans="1:38" x14ac:dyDescent="0.35">
      <c r="A63">
        <v>20</v>
      </c>
      <c r="B63">
        <v>11</v>
      </c>
      <c r="C63" t="s">
        <v>34</v>
      </c>
      <c r="D63">
        <v>51081019741</v>
      </c>
      <c r="E63">
        <v>510</v>
      </c>
      <c r="F63" t="s">
        <v>1190</v>
      </c>
      <c r="G63" t="s">
        <v>1176</v>
      </c>
      <c r="H63" t="s">
        <v>1182</v>
      </c>
      <c r="I63" t="s">
        <v>1203</v>
      </c>
      <c r="K63">
        <v>53580.916799999999</v>
      </c>
      <c r="N63">
        <v>1.8333333333333333</v>
      </c>
      <c r="O63">
        <v>1.92</v>
      </c>
      <c r="P63" t="s">
        <v>1198</v>
      </c>
      <c r="R63" t="s">
        <v>1127</v>
      </c>
      <c r="U63">
        <v>20</v>
      </c>
      <c r="V63">
        <v>70540616</v>
      </c>
      <c r="W63">
        <v>51759</v>
      </c>
      <c r="AL63">
        <f>VLOOKUP(V63,Customer!$C$2:$U$504,19,FALSE)</f>
        <v>202</v>
      </c>
    </row>
    <row r="64" spans="1:38" x14ac:dyDescent="0.35">
      <c r="A64">
        <v>21</v>
      </c>
      <c r="B64">
        <v>14</v>
      </c>
      <c r="C64" t="s">
        <v>34</v>
      </c>
      <c r="D64">
        <v>51081018197</v>
      </c>
      <c r="E64">
        <v>510</v>
      </c>
      <c r="F64" t="s">
        <v>1192</v>
      </c>
      <c r="G64" t="s">
        <v>1173</v>
      </c>
      <c r="H64" t="s">
        <v>1181</v>
      </c>
      <c r="I64" t="s">
        <v>1205</v>
      </c>
      <c r="K64">
        <v>26358.659833333331</v>
      </c>
      <c r="N64">
        <v>4.583333333333333</v>
      </c>
      <c r="O64">
        <v>10.210000000000001</v>
      </c>
      <c r="P64" t="s">
        <v>1195</v>
      </c>
      <c r="R64" t="s">
        <v>1127</v>
      </c>
      <c r="U64">
        <v>21</v>
      </c>
      <c r="V64">
        <v>66693780</v>
      </c>
      <c r="W64">
        <v>17956</v>
      </c>
      <c r="AL64">
        <f>VLOOKUP(V64,Customer!$C$2:$U$504,19,FALSE)</f>
        <v>207</v>
      </c>
    </row>
    <row r="65" spans="1:38" x14ac:dyDescent="0.35">
      <c r="A65">
        <v>21</v>
      </c>
      <c r="B65">
        <v>5</v>
      </c>
      <c r="C65" t="s">
        <v>34</v>
      </c>
      <c r="D65">
        <v>51081013962</v>
      </c>
      <c r="E65">
        <v>510</v>
      </c>
      <c r="F65" t="s">
        <v>1188</v>
      </c>
      <c r="G65" t="s">
        <v>1174</v>
      </c>
      <c r="H65" t="s">
        <v>1177</v>
      </c>
      <c r="I65" t="s">
        <v>1201</v>
      </c>
      <c r="K65">
        <v>29188.880000000001</v>
      </c>
      <c r="N65">
        <v>2.4166666666666665</v>
      </c>
      <c r="O65">
        <v>4</v>
      </c>
      <c r="P65" t="s">
        <v>1196</v>
      </c>
      <c r="R65" t="s">
        <v>1127</v>
      </c>
      <c r="U65">
        <v>21</v>
      </c>
      <c r="V65">
        <v>66693780</v>
      </c>
      <c r="W65">
        <v>26616</v>
      </c>
      <c r="AL65">
        <f>VLOOKUP(V65,Customer!$C$2:$U$504,19,FALSE)</f>
        <v>207</v>
      </c>
    </row>
    <row r="66" spans="1:38" x14ac:dyDescent="0.35">
      <c r="A66">
        <v>21</v>
      </c>
      <c r="B66">
        <v>6</v>
      </c>
      <c r="C66" t="s">
        <v>34</v>
      </c>
      <c r="D66">
        <v>51081018416</v>
      </c>
      <c r="E66">
        <v>510</v>
      </c>
      <c r="F66" t="s">
        <v>1189</v>
      </c>
      <c r="G66" t="s">
        <v>1175</v>
      </c>
      <c r="H66" t="s">
        <v>1183</v>
      </c>
      <c r="I66" t="s">
        <v>1202</v>
      </c>
      <c r="K66">
        <v>50984.411399999997</v>
      </c>
      <c r="N66">
        <v>4.333333333333333</v>
      </c>
      <c r="O66">
        <v>7.77</v>
      </c>
      <c r="P66" t="s">
        <v>1195</v>
      </c>
      <c r="R66" t="s">
        <v>1127</v>
      </c>
      <c r="U66">
        <v>21</v>
      </c>
      <c r="V66">
        <v>66693780</v>
      </c>
      <c r="W66">
        <v>38142</v>
      </c>
      <c r="AL66">
        <f>VLOOKUP(V66,Customer!$C$2:$U$504,19,FALSE)</f>
        <v>207</v>
      </c>
    </row>
    <row r="67" spans="1:38" x14ac:dyDescent="0.35">
      <c r="A67">
        <v>21</v>
      </c>
      <c r="B67">
        <v>8</v>
      </c>
      <c r="C67" t="s">
        <v>34</v>
      </c>
      <c r="D67">
        <v>51081013384</v>
      </c>
      <c r="E67">
        <v>510</v>
      </c>
      <c r="F67" t="s">
        <v>1188</v>
      </c>
      <c r="G67" t="s">
        <v>1174</v>
      </c>
      <c r="H67" t="s">
        <v>1177</v>
      </c>
      <c r="I67" t="s">
        <v>1201</v>
      </c>
      <c r="K67">
        <v>69267.333333333328</v>
      </c>
      <c r="N67">
        <v>4.166666666666667</v>
      </c>
      <c r="O67">
        <v>4</v>
      </c>
      <c r="P67" t="s">
        <v>1196</v>
      </c>
      <c r="R67" t="s">
        <v>1127</v>
      </c>
      <c r="U67">
        <v>21</v>
      </c>
      <c r="V67">
        <v>66693780</v>
      </c>
      <c r="W67">
        <v>59372</v>
      </c>
      <c r="AL67">
        <f>VLOOKUP(V67,Customer!$C$2:$U$504,19,FALSE)</f>
        <v>207</v>
      </c>
    </row>
    <row r="68" spans="1:38" x14ac:dyDescent="0.35">
      <c r="A68">
        <v>22</v>
      </c>
      <c r="B68">
        <v>12</v>
      </c>
      <c r="C68" t="s">
        <v>34</v>
      </c>
      <c r="D68">
        <v>51081012031</v>
      </c>
      <c r="E68">
        <v>510</v>
      </c>
      <c r="F68" t="s">
        <v>1191</v>
      </c>
      <c r="G68" t="s">
        <v>1172</v>
      </c>
      <c r="H68" t="s">
        <v>1180</v>
      </c>
      <c r="I68" t="s">
        <v>1204</v>
      </c>
      <c r="K68">
        <v>11978.126</v>
      </c>
      <c r="N68">
        <v>3.1666666666666665</v>
      </c>
      <c r="O68">
        <v>-11.7</v>
      </c>
      <c r="P68" t="s">
        <v>1194</v>
      </c>
      <c r="R68" t="s">
        <v>1127</v>
      </c>
      <c r="U68">
        <v>22</v>
      </c>
      <c r="V68">
        <v>61360834</v>
      </c>
      <c r="W68">
        <v>19028</v>
      </c>
      <c r="AL68">
        <f>VLOOKUP(V68,Customer!$C$2:$U$504,19,FALSE)</f>
        <v>205</v>
      </c>
    </row>
    <row r="69" spans="1:38" x14ac:dyDescent="0.35">
      <c r="A69">
        <v>22</v>
      </c>
      <c r="B69">
        <v>3</v>
      </c>
      <c r="C69" t="s">
        <v>34</v>
      </c>
      <c r="D69">
        <v>51081019622</v>
      </c>
      <c r="E69">
        <v>510</v>
      </c>
      <c r="F69" t="s">
        <v>1186</v>
      </c>
      <c r="G69" t="s">
        <v>1170</v>
      </c>
      <c r="H69" t="s">
        <v>1179</v>
      </c>
      <c r="I69" t="s">
        <v>1200</v>
      </c>
      <c r="K69">
        <v>41911.775999999998</v>
      </c>
      <c r="N69">
        <v>1.5</v>
      </c>
      <c r="O69">
        <v>5.6</v>
      </c>
      <c r="P69" t="s">
        <v>1196</v>
      </c>
      <c r="R69" t="s">
        <v>1127</v>
      </c>
      <c r="U69">
        <v>22</v>
      </c>
      <c r="V69">
        <v>61360834</v>
      </c>
      <c r="W69">
        <v>38664</v>
      </c>
      <c r="AL69">
        <f>VLOOKUP(V69,Customer!$C$2:$U$504,19,FALSE)</f>
        <v>205</v>
      </c>
    </row>
    <row r="70" spans="1:38" x14ac:dyDescent="0.35">
      <c r="A70">
        <v>22</v>
      </c>
      <c r="B70">
        <v>13</v>
      </c>
      <c r="C70" t="s">
        <v>34</v>
      </c>
      <c r="D70">
        <v>51081010986</v>
      </c>
      <c r="E70">
        <v>510</v>
      </c>
      <c r="F70" t="s">
        <v>1192</v>
      </c>
      <c r="G70" t="s">
        <v>1173</v>
      </c>
      <c r="H70" t="s">
        <v>1181</v>
      </c>
      <c r="I70" t="s">
        <v>1205</v>
      </c>
      <c r="K70">
        <v>55166.528166666671</v>
      </c>
      <c r="N70">
        <v>2.9166666666666665</v>
      </c>
      <c r="O70">
        <v>10.210000000000001</v>
      </c>
      <c r="P70" t="s">
        <v>1195</v>
      </c>
      <c r="R70" t="s">
        <v>1127</v>
      </c>
      <c r="U70">
        <v>22</v>
      </c>
      <c r="V70">
        <v>61360834</v>
      </c>
      <c r="W70">
        <v>42508</v>
      </c>
      <c r="AL70">
        <f>VLOOKUP(V70,Customer!$C$2:$U$504,19,FALSE)</f>
        <v>205</v>
      </c>
    </row>
    <row r="71" spans="1:38" x14ac:dyDescent="0.35">
      <c r="A71">
        <v>23</v>
      </c>
      <c r="B71">
        <v>5</v>
      </c>
      <c r="C71" t="s">
        <v>34</v>
      </c>
      <c r="D71">
        <v>51081012262</v>
      </c>
      <c r="E71">
        <v>510</v>
      </c>
      <c r="F71" t="s">
        <v>1188</v>
      </c>
      <c r="G71" t="s">
        <v>1174</v>
      </c>
      <c r="H71" t="s">
        <v>1177</v>
      </c>
      <c r="I71" t="s">
        <v>1201</v>
      </c>
      <c r="K71">
        <v>48084.746666666666</v>
      </c>
      <c r="N71">
        <v>0.91666666666666663</v>
      </c>
      <c r="O71">
        <v>4</v>
      </c>
      <c r="P71" t="s">
        <v>1196</v>
      </c>
      <c r="R71" t="s">
        <v>1128</v>
      </c>
      <c r="U71">
        <v>23</v>
      </c>
      <c r="V71">
        <v>54714829</v>
      </c>
      <c r="W71">
        <v>46384</v>
      </c>
      <c r="AL71">
        <f>VLOOKUP(V71,Customer!$C$2:$U$504,19,FALSE)</f>
        <v>214</v>
      </c>
    </row>
    <row r="72" spans="1:38" x14ac:dyDescent="0.35">
      <c r="A72">
        <v>23</v>
      </c>
      <c r="B72">
        <v>16</v>
      </c>
      <c r="C72" t="s">
        <v>34</v>
      </c>
      <c r="D72">
        <v>51081010472</v>
      </c>
      <c r="E72">
        <v>510</v>
      </c>
      <c r="F72" t="s">
        <v>1193</v>
      </c>
      <c r="G72" t="s">
        <v>1185</v>
      </c>
      <c r="H72" t="s">
        <v>1184</v>
      </c>
      <c r="I72" t="s">
        <v>1199</v>
      </c>
      <c r="K72">
        <v>15867.403666666667</v>
      </c>
      <c r="N72">
        <v>0.83333333333333337</v>
      </c>
      <c r="O72">
        <v>3.61</v>
      </c>
      <c r="P72" t="s">
        <v>1198</v>
      </c>
      <c r="R72" t="s">
        <v>1128</v>
      </c>
      <c r="U72">
        <v>23</v>
      </c>
      <c r="V72">
        <v>54714829</v>
      </c>
      <c r="W72">
        <v>15404</v>
      </c>
      <c r="AL72">
        <f>VLOOKUP(V72,Customer!$C$2:$U$504,19,FALSE)</f>
        <v>214</v>
      </c>
    </row>
    <row r="73" spans="1:38" x14ac:dyDescent="0.35">
      <c r="A73">
        <v>23</v>
      </c>
      <c r="B73">
        <v>11</v>
      </c>
      <c r="C73" t="s">
        <v>34</v>
      </c>
      <c r="D73">
        <v>51081011562</v>
      </c>
      <c r="E73">
        <v>510</v>
      </c>
      <c r="F73" t="s">
        <v>1190</v>
      </c>
      <c r="G73" t="s">
        <v>1176</v>
      </c>
      <c r="H73" t="s">
        <v>1182</v>
      </c>
      <c r="I73" t="s">
        <v>1203</v>
      </c>
      <c r="K73">
        <v>71761.996799999994</v>
      </c>
      <c r="N73">
        <v>4.25</v>
      </c>
      <c r="O73">
        <v>1.92</v>
      </c>
      <c r="P73" t="s">
        <v>1198</v>
      </c>
      <c r="R73" t="s">
        <v>1128</v>
      </c>
      <c r="U73">
        <v>23</v>
      </c>
      <c r="V73">
        <v>54714829</v>
      </c>
      <c r="W73">
        <v>66348</v>
      </c>
      <c r="AL73">
        <f>VLOOKUP(V73,Customer!$C$2:$U$504,19,FALSE)</f>
        <v>214</v>
      </c>
    </row>
    <row r="74" spans="1:38" x14ac:dyDescent="0.35">
      <c r="A74">
        <v>23</v>
      </c>
      <c r="B74">
        <v>16</v>
      </c>
      <c r="C74" t="s">
        <v>34</v>
      </c>
      <c r="D74">
        <v>51081015664</v>
      </c>
      <c r="E74">
        <v>510</v>
      </c>
      <c r="F74" t="s">
        <v>1193</v>
      </c>
      <c r="G74" t="s">
        <v>1185</v>
      </c>
      <c r="H74" t="s">
        <v>1184</v>
      </c>
      <c r="I74" t="s">
        <v>1199</v>
      </c>
      <c r="K74">
        <v>89255.837533333339</v>
      </c>
      <c r="N74">
        <v>4.333333333333333</v>
      </c>
      <c r="O74">
        <v>3.61</v>
      </c>
      <c r="P74" t="s">
        <v>1198</v>
      </c>
      <c r="R74" t="s">
        <v>1128</v>
      </c>
      <c r="U74">
        <v>23</v>
      </c>
      <c r="V74">
        <v>54714829</v>
      </c>
      <c r="W74">
        <v>77182</v>
      </c>
      <c r="AL74">
        <f>VLOOKUP(V74,Customer!$C$2:$U$504,19,FALSE)</f>
        <v>214</v>
      </c>
    </row>
    <row r="75" spans="1:38" x14ac:dyDescent="0.35">
      <c r="A75">
        <v>24</v>
      </c>
      <c r="B75">
        <v>4</v>
      </c>
      <c r="C75" t="s">
        <v>34</v>
      </c>
      <c r="D75">
        <v>51081010355</v>
      </c>
      <c r="E75">
        <v>510</v>
      </c>
      <c r="F75" t="s">
        <v>1187</v>
      </c>
      <c r="G75" t="s">
        <v>1171</v>
      </c>
      <c r="H75" t="s">
        <v>1178</v>
      </c>
      <c r="I75" t="s">
        <v>1206</v>
      </c>
      <c r="K75">
        <v>49872.487300000001</v>
      </c>
      <c r="N75">
        <v>1.4166666666666667</v>
      </c>
      <c r="O75">
        <v>5.74</v>
      </c>
      <c r="P75" t="s">
        <v>1197</v>
      </c>
      <c r="R75" t="s">
        <v>1127</v>
      </c>
      <c r="U75">
        <v>24</v>
      </c>
      <c r="V75">
        <v>76191408</v>
      </c>
      <c r="W75">
        <v>46122</v>
      </c>
      <c r="AL75">
        <f>VLOOKUP(V75,Customer!$C$2:$U$504,19,FALSE)</f>
        <v>206</v>
      </c>
    </row>
    <row r="76" spans="1:38" x14ac:dyDescent="0.35">
      <c r="A76">
        <v>24</v>
      </c>
      <c r="B76">
        <v>8</v>
      </c>
      <c r="C76" t="s">
        <v>34</v>
      </c>
      <c r="D76">
        <v>51081014186</v>
      </c>
      <c r="E76">
        <v>510</v>
      </c>
      <c r="F76" t="s">
        <v>1188</v>
      </c>
      <c r="G76" t="s">
        <v>1174</v>
      </c>
      <c r="H76" t="s">
        <v>1177</v>
      </c>
      <c r="I76" t="s">
        <v>1201</v>
      </c>
      <c r="K76">
        <v>69643.733333333337</v>
      </c>
      <c r="N76">
        <v>1.6666666666666667</v>
      </c>
      <c r="O76">
        <v>4</v>
      </c>
      <c r="P76" t="s">
        <v>1196</v>
      </c>
      <c r="R76" t="s">
        <v>1127</v>
      </c>
      <c r="U76">
        <v>24</v>
      </c>
      <c r="V76">
        <v>76191408</v>
      </c>
      <c r="W76">
        <v>65291</v>
      </c>
      <c r="AL76">
        <f>VLOOKUP(V76,Customer!$C$2:$U$504,19,FALSE)</f>
        <v>206</v>
      </c>
    </row>
    <row r="77" spans="1:38" x14ac:dyDescent="0.35">
      <c r="A77">
        <v>25</v>
      </c>
      <c r="B77">
        <v>6</v>
      </c>
      <c r="C77" t="s">
        <v>34</v>
      </c>
      <c r="D77">
        <v>51081018991</v>
      </c>
      <c r="E77">
        <v>510</v>
      </c>
      <c r="F77" t="s">
        <v>1189</v>
      </c>
      <c r="G77" t="s">
        <v>1175</v>
      </c>
      <c r="H77" t="s">
        <v>1183</v>
      </c>
      <c r="I77" t="s">
        <v>1202</v>
      </c>
      <c r="K77">
        <v>34857.05775</v>
      </c>
      <c r="N77">
        <v>2.25</v>
      </c>
      <c r="O77">
        <v>7.77</v>
      </c>
      <c r="P77" t="s">
        <v>1195</v>
      </c>
      <c r="R77" t="s">
        <v>1127</v>
      </c>
      <c r="U77">
        <v>25</v>
      </c>
      <c r="V77">
        <v>82113593</v>
      </c>
      <c r="W77">
        <v>29670</v>
      </c>
      <c r="AL77">
        <f>VLOOKUP(V77,Customer!$C$2:$U$504,19,FALSE)</f>
        <v>215</v>
      </c>
    </row>
    <row r="78" spans="1:38" x14ac:dyDescent="0.35">
      <c r="A78">
        <v>25</v>
      </c>
      <c r="B78">
        <v>13</v>
      </c>
      <c r="C78" t="s">
        <v>34</v>
      </c>
      <c r="D78">
        <v>51081019891</v>
      </c>
      <c r="E78">
        <v>510</v>
      </c>
      <c r="F78" t="s">
        <v>1192</v>
      </c>
      <c r="G78" t="s">
        <v>1173</v>
      </c>
      <c r="H78" t="s">
        <v>1181</v>
      </c>
      <c r="I78" t="s">
        <v>1205</v>
      </c>
      <c r="K78">
        <v>18553.386066666666</v>
      </c>
      <c r="N78">
        <v>0.66666666666666663</v>
      </c>
      <c r="O78">
        <v>10.210000000000001</v>
      </c>
      <c r="P78" t="s">
        <v>1195</v>
      </c>
      <c r="R78" t="s">
        <v>1127</v>
      </c>
      <c r="U78">
        <v>25</v>
      </c>
      <c r="V78">
        <v>82113593</v>
      </c>
      <c r="W78">
        <v>17371</v>
      </c>
      <c r="AL78">
        <f>VLOOKUP(V78,Customer!$C$2:$U$504,19,FALSE)</f>
        <v>215</v>
      </c>
    </row>
    <row r="79" spans="1:38" x14ac:dyDescent="0.35">
      <c r="A79">
        <v>25</v>
      </c>
      <c r="B79">
        <v>11</v>
      </c>
      <c r="C79" t="s">
        <v>34</v>
      </c>
      <c r="D79">
        <v>51081012273</v>
      </c>
      <c r="E79">
        <v>510</v>
      </c>
      <c r="F79" t="s">
        <v>1190</v>
      </c>
      <c r="G79" t="s">
        <v>1176</v>
      </c>
      <c r="H79" t="s">
        <v>1182</v>
      </c>
      <c r="I79" t="s">
        <v>1203</v>
      </c>
      <c r="K79">
        <v>48280.702400000002</v>
      </c>
      <c r="N79">
        <v>4.5</v>
      </c>
      <c r="O79">
        <v>1.92</v>
      </c>
      <c r="P79" t="s">
        <v>1198</v>
      </c>
      <c r="R79" t="s">
        <v>1127</v>
      </c>
      <c r="U79">
        <v>25</v>
      </c>
      <c r="V79">
        <v>82113593</v>
      </c>
      <c r="W79">
        <v>44441</v>
      </c>
      <c r="AL79">
        <f>VLOOKUP(V79,Customer!$C$2:$U$504,19,FALSE)</f>
        <v>215</v>
      </c>
    </row>
    <row r="80" spans="1:38" x14ac:dyDescent="0.35">
      <c r="A80">
        <v>25</v>
      </c>
      <c r="B80">
        <v>11</v>
      </c>
      <c r="C80" t="s">
        <v>34</v>
      </c>
      <c r="D80">
        <v>51081019984</v>
      </c>
      <c r="E80">
        <v>510</v>
      </c>
      <c r="F80" t="s">
        <v>1190</v>
      </c>
      <c r="G80" t="s">
        <v>1176</v>
      </c>
      <c r="H80" t="s">
        <v>1182</v>
      </c>
      <c r="I80" t="s">
        <v>1203</v>
      </c>
      <c r="K80">
        <v>9559.68</v>
      </c>
      <c r="N80">
        <v>2.0833333333333335</v>
      </c>
      <c r="O80">
        <v>1.92</v>
      </c>
      <c r="P80" t="s">
        <v>1198</v>
      </c>
      <c r="R80" t="s">
        <v>1127</v>
      </c>
      <c r="U80">
        <v>25</v>
      </c>
      <c r="V80">
        <v>82113593</v>
      </c>
      <c r="W80">
        <v>9192</v>
      </c>
      <c r="AL80">
        <f>VLOOKUP(V80,Customer!$C$2:$U$504,19,FALSE)</f>
        <v>215</v>
      </c>
    </row>
    <row r="81" spans="1:38" x14ac:dyDescent="0.35">
      <c r="A81">
        <v>25</v>
      </c>
      <c r="B81">
        <v>6</v>
      </c>
      <c r="C81" t="s">
        <v>34</v>
      </c>
      <c r="D81">
        <v>51081014133</v>
      </c>
      <c r="E81">
        <v>510</v>
      </c>
      <c r="F81" t="s">
        <v>1189</v>
      </c>
      <c r="G81" t="s">
        <v>1175</v>
      </c>
      <c r="H81" t="s">
        <v>1183</v>
      </c>
      <c r="I81" t="s">
        <v>1202</v>
      </c>
      <c r="K81">
        <v>7374.8742499999998</v>
      </c>
      <c r="N81">
        <v>1.25</v>
      </c>
      <c r="O81">
        <v>7.77</v>
      </c>
      <c r="P81" t="s">
        <v>1195</v>
      </c>
      <c r="R81" t="s">
        <v>1127</v>
      </c>
      <c r="U81">
        <v>25</v>
      </c>
      <c r="V81">
        <v>82113593</v>
      </c>
      <c r="W81">
        <v>6722</v>
      </c>
      <c r="AL81">
        <f>VLOOKUP(V81,Customer!$C$2:$U$504,19,FALSE)</f>
        <v>215</v>
      </c>
    </row>
    <row r="82" spans="1:38" x14ac:dyDescent="0.35">
      <c r="A82">
        <v>25</v>
      </c>
      <c r="B82">
        <v>15</v>
      </c>
      <c r="C82" t="s">
        <v>34</v>
      </c>
      <c r="D82">
        <v>51081012438</v>
      </c>
      <c r="E82">
        <v>510</v>
      </c>
      <c r="F82" t="s">
        <v>1192</v>
      </c>
      <c r="G82" t="s">
        <v>1173</v>
      </c>
      <c r="H82" t="s">
        <v>1181</v>
      </c>
      <c r="I82" t="s">
        <v>1205</v>
      </c>
      <c r="K82">
        <v>89055.241716666671</v>
      </c>
      <c r="N82">
        <v>3.1666666666666665</v>
      </c>
      <c r="O82">
        <v>10.210000000000001</v>
      </c>
      <c r="P82" t="s">
        <v>1195</v>
      </c>
      <c r="R82" t="s">
        <v>1127</v>
      </c>
      <c r="U82">
        <v>25</v>
      </c>
      <c r="V82">
        <v>82113593</v>
      </c>
      <c r="W82">
        <v>67297</v>
      </c>
      <c r="AL82">
        <f>VLOOKUP(V82,Customer!$C$2:$U$504,19,FALSE)</f>
        <v>215</v>
      </c>
    </row>
    <row r="83" spans="1:38" x14ac:dyDescent="0.35">
      <c r="A83">
        <v>26</v>
      </c>
      <c r="B83">
        <v>7</v>
      </c>
      <c r="C83" t="s">
        <v>34</v>
      </c>
      <c r="D83">
        <v>51081015861</v>
      </c>
      <c r="E83">
        <v>510</v>
      </c>
      <c r="F83" t="s">
        <v>1190</v>
      </c>
      <c r="G83" t="s">
        <v>1176</v>
      </c>
      <c r="H83" t="s">
        <v>1182</v>
      </c>
      <c r="I83" t="s">
        <v>1203</v>
      </c>
      <c r="K83">
        <v>27483.4944</v>
      </c>
      <c r="N83">
        <v>1.9166666666666667</v>
      </c>
      <c r="O83">
        <v>1.92</v>
      </c>
      <c r="P83" t="s">
        <v>1198</v>
      </c>
      <c r="R83" t="s">
        <v>1128</v>
      </c>
      <c r="U83">
        <v>26</v>
      </c>
      <c r="V83">
        <v>27500382</v>
      </c>
      <c r="W83">
        <v>26508</v>
      </c>
      <c r="AL83">
        <f>VLOOKUP(V83,Customer!$C$2:$U$504,19,FALSE)</f>
        <v>214</v>
      </c>
    </row>
    <row r="84" spans="1:38" x14ac:dyDescent="0.35">
      <c r="A84">
        <v>26</v>
      </c>
      <c r="B84">
        <v>1</v>
      </c>
      <c r="C84" t="s">
        <v>34</v>
      </c>
      <c r="D84">
        <v>51081017008</v>
      </c>
      <c r="E84">
        <v>510</v>
      </c>
      <c r="F84" t="s">
        <v>1186</v>
      </c>
      <c r="G84" t="s">
        <v>1170</v>
      </c>
      <c r="H84" t="s">
        <v>1179</v>
      </c>
      <c r="I84" t="s">
        <v>1200</v>
      </c>
      <c r="K84">
        <v>64998.383999999998</v>
      </c>
      <c r="N84">
        <v>0.5</v>
      </c>
      <c r="O84">
        <v>5.6</v>
      </c>
      <c r="P84" t="s">
        <v>1196</v>
      </c>
      <c r="R84" t="s">
        <v>1128</v>
      </c>
      <c r="U84">
        <v>26</v>
      </c>
      <c r="V84">
        <v>27500382</v>
      </c>
      <c r="W84">
        <v>63228</v>
      </c>
      <c r="AL84">
        <f>VLOOKUP(V84,Customer!$C$2:$U$504,19,FALSE)</f>
        <v>214</v>
      </c>
    </row>
    <row r="85" spans="1:38" x14ac:dyDescent="0.35">
      <c r="A85">
        <v>27</v>
      </c>
      <c r="B85">
        <v>15</v>
      </c>
      <c r="C85" t="s">
        <v>34</v>
      </c>
      <c r="D85">
        <v>51081014822</v>
      </c>
      <c r="E85">
        <v>510</v>
      </c>
      <c r="F85" t="s">
        <v>1192</v>
      </c>
      <c r="G85" t="s">
        <v>1173</v>
      </c>
      <c r="H85" t="s">
        <v>1181</v>
      </c>
      <c r="I85" t="s">
        <v>1205</v>
      </c>
      <c r="K85">
        <v>63274.704550000002</v>
      </c>
      <c r="N85">
        <v>0.58333333333333337</v>
      </c>
      <c r="O85">
        <v>10.210000000000001</v>
      </c>
      <c r="P85" t="s">
        <v>1195</v>
      </c>
      <c r="R85" t="s">
        <v>1127</v>
      </c>
      <c r="U85">
        <v>27</v>
      </c>
      <c r="V85">
        <v>39330481</v>
      </c>
      <c r="W85">
        <v>59718</v>
      </c>
      <c r="AL85">
        <f>VLOOKUP(V85,Customer!$C$2:$U$504,19,FALSE)</f>
        <v>209</v>
      </c>
    </row>
    <row r="86" spans="1:38" x14ac:dyDescent="0.35">
      <c r="A86">
        <v>28</v>
      </c>
      <c r="B86">
        <v>14</v>
      </c>
      <c r="C86" t="s">
        <v>34</v>
      </c>
      <c r="D86">
        <v>51081011613</v>
      </c>
      <c r="E86">
        <v>510</v>
      </c>
      <c r="F86" t="s">
        <v>1192</v>
      </c>
      <c r="G86" t="s">
        <v>1173</v>
      </c>
      <c r="H86" t="s">
        <v>1181</v>
      </c>
      <c r="I86" t="s">
        <v>1205</v>
      </c>
      <c r="K86">
        <v>53167.671900000001</v>
      </c>
      <c r="N86">
        <v>1.75</v>
      </c>
      <c r="O86">
        <v>10.210000000000001</v>
      </c>
      <c r="P86" t="s">
        <v>1195</v>
      </c>
      <c r="R86" t="s">
        <v>1127</v>
      </c>
      <c r="U86">
        <v>28</v>
      </c>
      <c r="V86">
        <v>64534767</v>
      </c>
      <c r="W86">
        <v>45108</v>
      </c>
      <c r="AL86">
        <f>VLOOKUP(V86,Customer!$C$2:$U$504,19,FALSE)</f>
        <v>208</v>
      </c>
    </row>
    <row r="87" spans="1:38" x14ac:dyDescent="0.35">
      <c r="A87">
        <v>28</v>
      </c>
      <c r="B87">
        <v>1</v>
      </c>
      <c r="C87" t="s">
        <v>34</v>
      </c>
      <c r="D87">
        <v>51081014171</v>
      </c>
      <c r="E87">
        <v>510</v>
      </c>
      <c r="F87" t="s">
        <v>1186</v>
      </c>
      <c r="G87" t="s">
        <v>1170</v>
      </c>
      <c r="H87" t="s">
        <v>1179</v>
      </c>
      <c r="I87" t="s">
        <v>1200</v>
      </c>
      <c r="K87">
        <v>9568.68</v>
      </c>
      <c r="N87">
        <v>3.75</v>
      </c>
      <c r="O87">
        <v>5.6</v>
      </c>
      <c r="P87" t="s">
        <v>1196</v>
      </c>
      <c r="R87" t="s">
        <v>1127</v>
      </c>
      <c r="U87">
        <v>28</v>
      </c>
      <c r="V87">
        <v>64534767</v>
      </c>
      <c r="W87">
        <v>7908</v>
      </c>
      <c r="AL87">
        <f>VLOOKUP(V87,Customer!$C$2:$U$504,19,FALSE)</f>
        <v>208</v>
      </c>
    </row>
    <row r="88" spans="1:38" x14ac:dyDescent="0.35">
      <c r="A88">
        <v>29</v>
      </c>
      <c r="B88">
        <v>8</v>
      </c>
      <c r="C88" t="s">
        <v>34</v>
      </c>
      <c r="D88">
        <v>51081018250</v>
      </c>
      <c r="E88">
        <v>510</v>
      </c>
      <c r="F88" t="s">
        <v>1188</v>
      </c>
      <c r="G88" t="s">
        <v>1174</v>
      </c>
      <c r="H88" t="s">
        <v>1177</v>
      </c>
      <c r="I88" t="s">
        <v>1201</v>
      </c>
      <c r="K88">
        <v>87794.116666666669</v>
      </c>
      <c r="N88">
        <v>3.0833333333333335</v>
      </c>
      <c r="O88">
        <v>4</v>
      </c>
      <c r="P88" t="s">
        <v>1196</v>
      </c>
      <c r="R88" t="s">
        <v>1127</v>
      </c>
      <c r="U88">
        <v>29</v>
      </c>
      <c r="V88">
        <v>46821413</v>
      </c>
      <c r="W88">
        <v>78155</v>
      </c>
      <c r="AL88">
        <f>VLOOKUP(V88,Customer!$C$2:$U$504,19,FALSE)</f>
        <v>215</v>
      </c>
    </row>
    <row r="89" spans="1:38" x14ac:dyDescent="0.35">
      <c r="A89">
        <v>29</v>
      </c>
      <c r="B89">
        <v>4</v>
      </c>
      <c r="C89" t="s">
        <v>34</v>
      </c>
      <c r="D89">
        <v>51081013251</v>
      </c>
      <c r="E89">
        <v>510</v>
      </c>
      <c r="F89" t="s">
        <v>1187</v>
      </c>
      <c r="G89" t="s">
        <v>1171</v>
      </c>
      <c r="H89" t="s">
        <v>1178</v>
      </c>
      <c r="I89" t="s">
        <v>1206</v>
      </c>
      <c r="K89">
        <v>48105.033683333335</v>
      </c>
      <c r="N89">
        <v>2.5833333333333335</v>
      </c>
      <c r="O89">
        <v>5.74</v>
      </c>
      <c r="P89" t="s">
        <v>1197</v>
      </c>
      <c r="R89" t="s">
        <v>1127</v>
      </c>
      <c r="U89">
        <v>29</v>
      </c>
      <c r="V89">
        <v>46821413</v>
      </c>
      <c r="W89">
        <v>41893</v>
      </c>
      <c r="AL89">
        <f>VLOOKUP(V89,Customer!$C$2:$U$504,19,FALSE)</f>
        <v>215</v>
      </c>
    </row>
    <row r="90" spans="1:38" x14ac:dyDescent="0.35">
      <c r="A90">
        <v>30</v>
      </c>
      <c r="B90">
        <v>3</v>
      </c>
      <c r="C90" t="s">
        <v>34</v>
      </c>
      <c r="D90">
        <v>51081014735</v>
      </c>
      <c r="E90">
        <v>510</v>
      </c>
      <c r="F90" t="s">
        <v>1186</v>
      </c>
      <c r="G90" t="s">
        <v>1170</v>
      </c>
      <c r="H90" t="s">
        <v>1179</v>
      </c>
      <c r="I90" t="s">
        <v>1200</v>
      </c>
      <c r="K90">
        <v>16103.343999999999</v>
      </c>
      <c r="N90">
        <v>1.8333333333333333</v>
      </c>
      <c r="O90">
        <v>5.6</v>
      </c>
      <c r="P90" t="s">
        <v>1196</v>
      </c>
      <c r="R90" t="s">
        <v>1127</v>
      </c>
      <c r="U90">
        <v>30</v>
      </c>
      <c r="V90">
        <v>75535919</v>
      </c>
      <c r="W90">
        <v>14604</v>
      </c>
      <c r="AL90">
        <f>VLOOKUP(V90,Customer!$C$2:$U$504,19,FALSE)</f>
        <v>201</v>
      </c>
    </row>
    <row r="91" spans="1:38" x14ac:dyDescent="0.35">
      <c r="A91">
        <v>30</v>
      </c>
      <c r="B91">
        <v>11</v>
      </c>
      <c r="C91" t="s">
        <v>34</v>
      </c>
      <c r="D91">
        <v>51081011397</v>
      </c>
      <c r="E91">
        <v>510</v>
      </c>
      <c r="F91" t="s">
        <v>1190</v>
      </c>
      <c r="G91" t="s">
        <v>1176</v>
      </c>
      <c r="H91" t="s">
        <v>1182</v>
      </c>
      <c r="I91" t="s">
        <v>1203</v>
      </c>
      <c r="K91">
        <v>76814.656000000003</v>
      </c>
      <c r="N91">
        <v>3.5833333333333335</v>
      </c>
      <c r="O91">
        <v>1.92</v>
      </c>
      <c r="P91" t="s">
        <v>1198</v>
      </c>
      <c r="R91" t="s">
        <v>1127</v>
      </c>
      <c r="U91">
        <v>30</v>
      </c>
      <c r="V91">
        <v>75535919</v>
      </c>
      <c r="W91">
        <v>71870</v>
      </c>
      <c r="AL91">
        <f>VLOOKUP(V91,Customer!$C$2:$U$504,19,FALSE)</f>
        <v>201</v>
      </c>
    </row>
    <row r="92" spans="1:38" x14ac:dyDescent="0.35">
      <c r="A92">
        <v>30</v>
      </c>
      <c r="B92">
        <v>2</v>
      </c>
      <c r="C92" t="s">
        <v>34</v>
      </c>
      <c r="D92">
        <v>51081018114</v>
      </c>
      <c r="E92">
        <v>510</v>
      </c>
      <c r="F92" t="s">
        <v>1187</v>
      </c>
      <c r="G92" t="s">
        <v>1171</v>
      </c>
      <c r="H92" t="s">
        <v>1178</v>
      </c>
      <c r="I92" t="s">
        <v>1206</v>
      </c>
      <c r="K92">
        <v>27343.55575</v>
      </c>
      <c r="N92">
        <v>0.75</v>
      </c>
      <c r="O92">
        <v>5.74</v>
      </c>
      <c r="P92" t="s">
        <v>1197</v>
      </c>
      <c r="R92" t="s">
        <v>1127</v>
      </c>
      <c r="U92">
        <v>30</v>
      </c>
      <c r="V92">
        <v>75535919</v>
      </c>
      <c r="W92">
        <v>26215</v>
      </c>
      <c r="AL92">
        <f>VLOOKUP(V92,Customer!$C$2:$U$504,19,FALSE)</f>
        <v>201</v>
      </c>
    </row>
    <row r="93" spans="1:38" x14ac:dyDescent="0.35">
      <c r="A93">
        <v>30</v>
      </c>
      <c r="B93">
        <v>15</v>
      </c>
      <c r="C93" t="s">
        <v>34</v>
      </c>
      <c r="D93">
        <v>51081014941</v>
      </c>
      <c r="E93">
        <v>510</v>
      </c>
      <c r="F93" t="s">
        <v>1192</v>
      </c>
      <c r="G93" t="s">
        <v>1173</v>
      </c>
      <c r="H93" t="s">
        <v>1181</v>
      </c>
      <c r="I93" t="s">
        <v>1205</v>
      </c>
      <c r="K93">
        <v>5600.3920250000001</v>
      </c>
      <c r="N93">
        <v>0.25</v>
      </c>
      <c r="O93">
        <v>10.210000000000001</v>
      </c>
      <c r="P93" t="s">
        <v>1195</v>
      </c>
      <c r="R93" t="s">
        <v>1127</v>
      </c>
      <c r="U93">
        <v>30</v>
      </c>
      <c r="V93">
        <v>75535919</v>
      </c>
      <c r="W93">
        <v>5461</v>
      </c>
      <c r="AL93">
        <f>VLOOKUP(V93,Customer!$C$2:$U$504,19,FALSE)</f>
        <v>201</v>
      </c>
    </row>
    <row r="94" spans="1:38" x14ac:dyDescent="0.35">
      <c r="A94">
        <v>30</v>
      </c>
      <c r="B94">
        <v>2</v>
      </c>
      <c r="C94" t="s">
        <v>34</v>
      </c>
      <c r="D94">
        <v>51081019946</v>
      </c>
      <c r="E94">
        <v>510</v>
      </c>
      <c r="F94" t="s">
        <v>1187</v>
      </c>
      <c r="G94" t="s">
        <v>1171</v>
      </c>
      <c r="H94" t="s">
        <v>1178</v>
      </c>
      <c r="I94" t="s">
        <v>1206</v>
      </c>
      <c r="K94">
        <v>64418.6685</v>
      </c>
      <c r="N94">
        <v>4.5</v>
      </c>
      <c r="O94">
        <v>5.74</v>
      </c>
      <c r="P94" t="s">
        <v>1197</v>
      </c>
      <c r="R94" t="s">
        <v>1127</v>
      </c>
      <c r="U94">
        <v>30</v>
      </c>
      <c r="V94">
        <v>75535919</v>
      </c>
      <c r="W94">
        <v>51195</v>
      </c>
      <c r="AL94">
        <f>VLOOKUP(V94,Customer!$C$2:$U$504,19,FALSE)</f>
        <v>201</v>
      </c>
    </row>
    <row r="95" spans="1:38" x14ac:dyDescent="0.35">
      <c r="A95">
        <v>30</v>
      </c>
      <c r="B95">
        <v>10</v>
      </c>
      <c r="C95" t="s">
        <v>34</v>
      </c>
      <c r="D95">
        <v>51081011673</v>
      </c>
      <c r="E95">
        <v>510</v>
      </c>
      <c r="F95" t="s">
        <v>1190</v>
      </c>
      <c r="G95" t="s">
        <v>1176</v>
      </c>
      <c r="H95" t="s">
        <v>1182</v>
      </c>
      <c r="I95" t="s">
        <v>1203</v>
      </c>
      <c r="K95">
        <v>41498.7664</v>
      </c>
      <c r="N95">
        <v>1</v>
      </c>
      <c r="O95">
        <v>1.92</v>
      </c>
      <c r="P95" t="s">
        <v>1198</v>
      </c>
      <c r="R95" t="s">
        <v>1127</v>
      </c>
      <c r="U95">
        <v>30</v>
      </c>
      <c r="V95">
        <v>75535919</v>
      </c>
      <c r="W95">
        <v>40717</v>
      </c>
      <c r="AL95">
        <f>VLOOKUP(V95,Customer!$C$2:$U$504,19,FALSE)</f>
        <v>201</v>
      </c>
    </row>
    <row r="96" spans="1:38" x14ac:dyDescent="0.35">
      <c r="A96">
        <v>31</v>
      </c>
      <c r="B96">
        <v>7</v>
      </c>
      <c r="C96" t="s">
        <v>34</v>
      </c>
      <c r="D96">
        <v>51081018718</v>
      </c>
      <c r="E96">
        <v>510</v>
      </c>
      <c r="F96" t="s">
        <v>1190</v>
      </c>
      <c r="G96" t="s">
        <v>1176</v>
      </c>
      <c r="H96" t="s">
        <v>1182</v>
      </c>
      <c r="I96" t="s">
        <v>1203</v>
      </c>
      <c r="K96">
        <v>29338.545600000001</v>
      </c>
      <c r="N96">
        <v>3.1666666666666665</v>
      </c>
      <c r="O96">
        <v>1.92</v>
      </c>
      <c r="P96" t="s">
        <v>1198</v>
      </c>
      <c r="R96" t="s">
        <v>1127</v>
      </c>
      <c r="U96">
        <v>31</v>
      </c>
      <c r="V96">
        <v>78575520</v>
      </c>
      <c r="W96">
        <v>27657</v>
      </c>
      <c r="AL96">
        <f>VLOOKUP(V96,Customer!$C$2:$U$504,19,FALSE)</f>
        <v>205</v>
      </c>
    </row>
    <row r="97" spans="1:38" x14ac:dyDescent="0.35">
      <c r="A97">
        <v>31</v>
      </c>
      <c r="B97">
        <v>5</v>
      </c>
      <c r="C97" t="s">
        <v>34</v>
      </c>
      <c r="D97">
        <v>51081011489</v>
      </c>
      <c r="E97">
        <v>510</v>
      </c>
      <c r="F97" t="s">
        <v>1188</v>
      </c>
      <c r="G97" t="s">
        <v>1174</v>
      </c>
      <c r="H97" t="s">
        <v>1177</v>
      </c>
      <c r="I97" t="s">
        <v>1201</v>
      </c>
      <c r="K97">
        <v>31525.173333333332</v>
      </c>
      <c r="N97">
        <v>2.3333333333333335</v>
      </c>
      <c r="O97">
        <v>4</v>
      </c>
      <c r="P97" t="s">
        <v>1196</v>
      </c>
      <c r="R97" t="s">
        <v>1127</v>
      </c>
      <c r="U97">
        <v>31</v>
      </c>
      <c r="V97">
        <v>78575520</v>
      </c>
      <c r="W97">
        <v>28834</v>
      </c>
      <c r="AL97">
        <f>VLOOKUP(V97,Customer!$C$2:$U$504,19,FALSE)</f>
        <v>205</v>
      </c>
    </row>
    <row r="98" spans="1:38" x14ac:dyDescent="0.35">
      <c r="A98">
        <v>32</v>
      </c>
      <c r="B98">
        <v>13</v>
      </c>
      <c r="C98" t="s">
        <v>34</v>
      </c>
      <c r="D98">
        <v>51081011772</v>
      </c>
      <c r="E98">
        <v>510</v>
      </c>
      <c r="F98" t="s">
        <v>1192</v>
      </c>
      <c r="G98" t="s">
        <v>1173</v>
      </c>
      <c r="H98" t="s">
        <v>1181</v>
      </c>
      <c r="I98" t="s">
        <v>1205</v>
      </c>
      <c r="K98">
        <v>53500.416916666669</v>
      </c>
      <c r="N98">
        <v>1.8333333333333333</v>
      </c>
      <c r="O98">
        <v>10.210000000000001</v>
      </c>
      <c r="P98" t="s">
        <v>1195</v>
      </c>
      <c r="R98" t="s">
        <v>1127</v>
      </c>
      <c r="U98">
        <v>32</v>
      </c>
      <c r="V98">
        <v>15957522</v>
      </c>
      <c r="W98">
        <v>45065</v>
      </c>
      <c r="AL98">
        <f>VLOOKUP(V98,Customer!$C$2:$U$504,19,FALSE)</f>
        <v>205</v>
      </c>
    </row>
    <row r="99" spans="1:38" x14ac:dyDescent="0.35">
      <c r="A99">
        <v>32</v>
      </c>
      <c r="B99">
        <v>5</v>
      </c>
      <c r="C99" t="s">
        <v>34</v>
      </c>
      <c r="D99">
        <v>51081010956</v>
      </c>
      <c r="E99">
        <v>510</v>
      </c>
      <c r="F99" t="s">
        <v>1188</v>
      </c>
      <c r="G99" t="s">
        <v>1174</v>
      </c>
      <c r="H99" t="s">
        <v>1177</v>
      </c>
      <c r="I99" t="s">
        <v>1201</v>
      </c>
      <c r="K99">
        <v>49174.879999999997</v>
      </c>
      <c r="N99">
        <v>4.833333333333333</v>
      </c>
      <c r="O99">
        <v>4</v>
      </c>
      <c r="P99" t="s">
        <v>1196</v>
      </c>
      <c r="R99" t="s">
        <v>1127</v>
      </c>
      <c r="U99">
        <v>32</v>
      </c>
      <c r="V99">
        <v>15957522</v>
      </c>
      <c r="W99">
        <v>41208</v>
      </c>
      <c r="AL99">
        <f>VLOOKUP(V99,Customer!$C$2:$U$504,19,FALSE)</f>
        <v>205</v>
      </c>
    </row>
    <row r="100" spans="1:38" x14ac:dyDescent="0.35">
      <c r="A100">
        <v>33</v>
      </c>
      <c r="B100">
        <v>10</v>
      </c>
      <c r="C100" t="s">
        <v>34</v>
      </c>
      <c r="D100">
        <v>51081017778</v>
      </c>
      <c r="E100">
        <v>510</v>
      </c>
      <c r="F100" t="s">
        <v>1190</v>
      </c>
      <c r="G100" t="s">
        <v>1176</v>
      </c>
      <c r="H100" t="s">
        <v>1182</v>
      </c>
      <c r="I100" t="s">
        <v>1203</v>
      </c>
      <c r="K100">
        <v>26343.200000000001</v>
      </c>
      <c r="N100">
        <v>2.0833333333333335</v>
      </c>
      <c r="O100">
        <v>1.92</v>
      </c>
      <c r="P100" t="s">
        <v>1198</v>
      </c>
      <c r="R100" t="s">
        <v>1129</v>
      </c>
      <c r="U100">
        <v>33</v>
      </c>
      <c r="V100">
        <v>59334450</v>
      </c>
      <c r="W100">
        <v>25330</v>
      </c>
      <c r="AL100">
        <f>VLOOKUP(V100,Customer!$C$2:$U$504,19,FALSE)</f>
        <v>211</v>
      </c>
    </row>
    <row r="101" spans="1:38" x14ac:dyDescent="0.35">
      <c r="A101">
        <v>34</v>
      </c>
      <c r="B101">
        <v>14</v>
      </c>
      <c r="C101" t="s">
        <v>34</v>
      </c>
      <c r="D101">
        <v>51081012401</v>
      </c>
      <c r="E101">
        <v>510</v>
      </c>
      <c r="F101" t="s">
        <v>1192</v>
      </c>
      <c r="G101" t="s">
        <v>1173</v>
      </c>
      <c r="H101" t="s">
        <v>1181</v>
      </c>
      <c r="I101" t="s">
        <v>1205</v>
      </c>
      <c r="K101">
        <v>63057.492666666672</v>
      </c>
      <c r="N101">
        <v>3.8333333333333335</v>
      </c>
      <c r="O101">
        <v>10.210000000000001</v>
      </c>
      <c r="P101" t="s">
        <v>1195</v>
      </c>
      <c r="R101" t="s">
        <v>1131</v>
      </c>
      <c r="U101">
        <v>34</v>
      </c>
      <c r="V101">
        <v>72282112</v>
      </c>
      <c r="W101">
        <v>45320</v>
      </c>
      <c r="AL101">
        <f>VLOOKUP(V101,Customer!$C$2:$U$504,19,FALSE)</f>
        <v>215</v>
      </c>
    </row>
    <row r="102" spans="1:38" x14ac:dyDescent="0.35">
      <c r="A102">
        <v>34</v>
      </c>
      <c r="B102">
        <v>2</v>
      </c>
      <c r="C102" t="s">
        <v>34</v>
      </c>
      <c r="D102">
        <v>51081015192</v>
      </c>
      <c r="E102">
        <v>510</v>
      </c>
      <c r="F102" t="s">
        <v>1187</v>
      </c>
      <c r="G102" t="s">
        <v>1171</v>
      </c>
      <c r="H102" t="s">
        <v>1178</v>
      </c>
      <c r="I102" t="s">
        <v>1206</v>
      </c>
      <c r="K102">
        <v>70551.765933333329</v>
      </c>
      <c r="N102">
        <v>3.5833333333333335</v>
      </c>
      <c r="O102">
        <v>5.74</v>
      </c>
      <c r="P102" t="s">
        <v>1197</v>
      </c>
      <c r="R102" t="s">
        <v>1131</v>
      </c>
      <c r="U102">
        <v>34</v>
      </c>
      <c r="V102">
        <v>72282112</v>
      </c>
      <c r="W102">
        <v>58516</v>
      </c>
      <c r="AL102">
        <f>VLOOKUP(V102,Customer!$C$2:$U$504,19,FALSE)</f>
        <v>215</v>
      </c>
    </row>
    <row r="103" spans="1:38" x14ac:dyDescent="0.35">
      <c r="A103">
        <v>34</v>
      </c>
      <c r="B103">
        <v>1</v>
      </c>
      <c r="C103" t="s">
        <v>34</v>
      </c>
      <c r="D103">
        <v>51081013803</v>
      </c>
      <c r="E103">
        <v>510</v>
      </c>
      <c r="F103" t="s">
        <v>1186</v>
      </c>
      <c r="G103" t="s">
        <v>1170</v>
      </c>
      <c r="H103" t="s">
        <v>1179</v>
      </c>
      <c r="I103" t="s">
        <v>1200</v>
      </c>
      <c r="K103">
        <v>53262.881333333331</v>
      </c>
      <c r="N103">
        <v>0.58333333333333337</v>
      </c>
      <c r="O103">
        <v>5.6</v>
      </c>
      <c r="P103" t="s">
        <v>1196</v>
      </c>
      <c r="R103" t="s">
        <v>1131</v>
      </c>
      <c r="U103">
        <v>34</v>
      </c>
      <c r="V103">
        <v>72282112</v>
      </c>
      <c r="W103">
        <v>51578</v>
      </c>
      <c r="AL103">
        <f>VLOOKUP(V103,Customer!$C$2:$U$504,19,FALSE)</f>
        <v>215</v>
      </c>
    </row>
    <row r="104" spans="1:38" x14ac:dyDescent="0.35">
      <c r="A104">
        <v>34</v>
      </c>
      <c r="B104">
        <v>3</v>
      </c>
      <c r="C104" t="s">
        <v>34</v>
      </c>
      <c r="D104">
        <v>51081011728</v>
      </c>
      <c r="E104">
        <v>510</v>
      </c>
      <c r="F104" t="s">
        <v>1186</v>
      </c>
      <c r="G104" t="s">
        <v>1170</v>
      </c>
      <c r="H104" t="s">
        <v>1179</v>
      </c>
      <c r="I104" t="s">
        <v>1200</v>
      </c>
      <c r="K104">
        <v>2923.0933333333332</v>
      </c>
      <c r="N104">
        <v>1.3333333333333333</v>
      </c>
      <c r="O104">
        <v>5.6</v>
      </c>
      <c r="P104" t="s">
        <v>1196</v>
      </c>
      <c r="R104" t="s">
        <v>1131</v>
      </c>
      <c r="U104">
        <v>34</v>
      </c>
      <c r="V104">
        <v>72282112</v>
      </c>
      <c r="W104">
        <v>2720</v>
      </c>
      <c r="AL104">
        <f>VLOOKUP(V104,Customer!$C$2:$U$504,19,FALSE)</f>
        <v>215</v>
      </c>
    </row>
    <row r="105" spans="1:38" x14ac:dyDescent="0.35">
      <c r="A105">
        <v>35</v>
      </c>
      <c r="B105">
        <v>3</v>
      </c>
      <c r="C105" t="s">
        <v>34</v>
      </c>
      <c r="D105">
        <v>51081015371</v>
      </c>
      <c r="E105">
        <v>510</v>
      </c>
      <c r="F105" t="s">
        <v>1186</v>
      </c>
      <c r="G105" t="s">
        <v>1170</v>
      </c>
      <c r="H105" t="s">
        <v>1179</v>
      </c>
      <c r="I105" t="s">
        <v>1200</v>
      </c>
      <c r="K105">
        <v>49633.15866666667</v>
      </c>
      <c r="N105">
        <v>3.5833333333333335</v>
      </c>
      <c r="O105">
        <v>5.6</v>
      </c>
      <c r="P105" t="s">
        <v>1196</v>
      </c>
      <c r="R105" t="s">
        <v>1127</v>
      </c>
      <c r="U105">
        <v>35</v>
      </c>
      <c r="V105">
        <v>50126800</v>
      </c>
      <c r="W105">
        <v>41338</v>
      </c>
      <c r="AL105">
        <f>VLOOKUP(V105,Customer!$C$2:$U$504,19,FALSE)</f>
        <v>206</v>
      </c>
    </row>
    <row r="106" spans="1:38" x14ac:dyDescent="0.35">
      <c r="A106">
        <v>35</v>
      </c>
      <c r="B106">
        <v>4</v>
      </c>
      <c r="C106" t="s">
        <v>34</v>
      </c>
      <c r="D106">
        <v>51081010994</v>
      </c>
      <c r="E106">
        <v>510</v>
      </c>
      <c r="F106" t="s">
        <v>1187</v>
      </c>
      <c r="G106" t="s">
        <v>1171</v>
      </c>
      <c r="H106" t="s">
        <v>1178</v>
      </c>
      <c r="I106" t="s">
        <v>1206</v>
      </c>
      <c r="K106">
        <v>39136.168799999999</v>
      </c>
      <c r="N106">
        <v>2</v>
      </c>
      <c r="O106">
        <v>5.74</v>
      </c>
      <c r="P106" t="s">
        <v>1197</v>
      </c>
      <c r="R106" t="s">
        <v>1127</v>
      </c>
      <c r="U106">
        <v>35</v>
      </c>
      <c r="V106">
        <v>50126800</v>
      </c>
      <c r="W106">
        <v>35106</v>
      </c>
      <c r="AL106">
        <f>VLOOKUP(V106,Customer!$C$2:$U$504,19,FALSE)</f>
        <v>206</v>
      </c>
    </row>
    <row r="107" spans="1:38" x14ac:dyDescent="0.35">
      <c r="A107">
        <v>35</v>
      </c>
      <c r="B107">
        <v>11</v>
      </c>
      <c r="C107" t="s">
        <v>34</v>
      </c>
      <c r="D107">
        <v>51081011675</v>
      </c>
      <c r="E107">
        <v>510</v>
      </c>
      <c r="F107" t="s">
        <v>1190</v>
      </c>
      <c r="G107" t="s">
        <v>1176</v>
      </c>
      <c r="H107" t="s">
        <v>1182</v>
      </c>
      <c r="I107" t="s">
        <v>1203</v>
      </c>
      <c r="K107">
        <v>78977.254400000005</v>
      </c>
      <c r="N107">
        <v>1.0833333333333333</v>
      </c>
      <c r="O107">
        <v>1.92</v>
      </c>
      <c r="P107" t="s">
        <v>1198</v>
      </c>
      <c r="R107" t="s">
        <v>1127</v>
      </c>
      <c r="U107">
        <v>35</v>
      </c>
      <c r="V107">
        <v>50126800</v>
      </c>
      <c r="W107">
        <v>77368</v>
      </c>
      <c r="AL107">
        <f>VLOOKUP(V107,Customer!$C$2:$U$504,19,FALSE)</f>
        <v>206</v>
      </c>
    </row>
    <row r="108" spans="1:38" x14ac:dyDescent="0.35">
      <c r="A108">
        <v>36</v>
      </c>
      <c r="B108">
        <v>5</v>
      </c>
      <c r="C108" t="s">
        <v>34</v>
      </c>
      <c r="D108">
        <v>51081012735</v>
      </c>
      <c r="E108">
        <v>510</v>
      </c>
      <c r="F108" t="s">
        <v>1188</v>
      </c>
      <c r="G108" t="s">
        <v>1174</v>
      </c>
      <c r="H108" t="s">
        <v>1177</v>
      </c>
      <c r="I108" t="s">
        <v>1201</v>
      </c>
      <c r="K108">
        <v>27532.906666666666</v>
      </c>
      <c r="N108">
        <v>4.916666666666667</v>
      </c>
      <c r="O108">
        <v>4</v>
      </c>
      <c r="P108" t="s">
        <v>1196</v>
      </c>
      <c r="R108" t="s">
        <v>1127</v>
      </c>
      <c r="U108">
        <v>36</v>
      </c>
      <c r="V108">
        <v>37087861</v>
      </c>
      <c r="W108">
        <v>23008</v>
      </c>
      <c r="AL108">
        <f>VLOOKUP(V108,Customer!$C$2:$U$504,19,FALSE)</f>
        <v>209</v>
      </c>
    </row>
    <row r="109" spans="1:38" x14ac:dyDescent="0.35">
      <c r="A109">
        <v>36</v>
      </c>
      <c r="B109">
        <v>16</v>
      </c>
      <c r="C109" t="s">
        <v>34</v>
      </c>
      <c r="D109">
        <v>51081014643</v>
      </c>
      <c r="E109">
        <v>510</v>
      </c>
      <c r="F109" t="s">
        <v>1193</v>
      </c>
      <c r="G109" t="s">
        <v>1185</v>
      </c>
      <c r="H109" t="s">
        <v>1184</v>
      </c>
      <c r="I109" t="s">
        <v>1199</v>
      </c>
      <c r="K109">
        <v>46691.617333333335</v>
      </c>
      <c r="N109">
        <v>0.83333333333333337</v>
      </c>
      <c r="O109">
        <v>3.61</v>
      </c>
      <c r="P109" t="s">
        <v>1198</v>
      </c>
      <c r="R109" t="s">
        <v>1127</v>
      </c>
      <c r="U109">
        <v>36</v>
      </c>
      <c r="V109">
        <v>37087861</v>
      </c>
      <c r="W109">
        <v>45328</v>
      </c>
      <c r="AL109">
        <f>VLOOKUP(V109,Customer!$C$2:$U$504,19,FALSE)</f>
        <v>209</v>
      </c>
    </row>
    <row r="110" spans="1:38" x14ac:dyDescent="0.35">
      <c r="A110">
        <v>36</v>
      </c>
      <c r="B110">
        <v>2</v>
      </c>
      <c r="C110" t="s">
        <v>34</v>
      </c>
      <c r="D110">
        <v>51081011200</v>
      </c>
      <c r="E110">
        <v>510</v>
      </c>
      <c r="F110" t="s">
        <v>1187</v>
      </c>
      <c r="G110" t="s">
        <v>1171</v>
      </c>
      <c r="H110" t="s">
        <v>1178</v>
      </c>
      <c r="I110" t="s">
        <v>1206</v>
      </c>
      <c r="K110">
        <v>57782.078999999998</v>
      </c>
      <c r="N110">
        <v>0.5</v>
      </c>
      <c r="O110">
        <v>5.74</v>
      </c>
      <c r="P110" t="s">
        <v>1197</v>
      </c>
      <c r="R110" t="s">
        <v>1127</v>
      </c>
      <c r="U110">
        <v>36</v>
      </c>
      <c r="V110">
        <v>37087861</v>
      </c>
      <c r="W110">
        <v>56170</v>
      </c>
      <c r="AL110">
        <f>VLOOKUP(V110,Customer!$C$2:$U$504,19,FALSE)</f>
        <v>209</v>
      </c>
    </row>
    <row r="111" spans="1:38" x14ac:dyDescent="0.35">
      <c r="A111">
        <v>36</v>
      </c>
      <c r="B111">
        <v>6</v>
      </c>
      <c r="C111" t="s">
        <v>34</v>
      </c>
      <c r="D111">
        <v>51081019898</v>
      </c>
      <c r="E111">
        <v>510</v>
      </c>
      <c r="F111" t="s">
        <v>1189</v>
      </c>
      <c r="G111" t="s">
        <v>1175</v>
      </c>
      <c r="H111" t="s">
        <v>1183</v>
      </c>
      <c r="I111" t="s">
        <v>1202</v>
      </c>
      <c r="K111">
        <v>9708.3824999999997</v>
      </c>
      <c r="N111">
        <v>4.166666666666667</v>
      </c>
      <c r="O111">
        <v>7.77</v>
      </c>
      <c r="P111" t="s">
        <v>1195</v>
      </c>
      <c r="R111" t="s">
        <v>1127</v>
      </c>
      <c r="U111">
        <v>36</v>
      </c>
      <c r="V111">
        <v>37087861</v>
      </c>
      <c r="W111">
        <v>7334</v>
      </c>
      <c r="AL111">
        <f>VLOOKUP(V111,Customer!$C$2:$U$504,19,FALSE)</f>
        <v>209</v>
      </c>
    </row>
    <row r="112" spans="1:38" x14ac:dyDescent="0.35">
      <c r="A112">
        <v>36</v>
      </c>
      <c r="B112">
        <v>11</v>
      </c>
      <c r="C112" t="s">
        <v>34</v>
      </c>
      <c r="D112">
        <v>51081018034</v>
      </c>
      <c r="E112">
        <v>510</v>
      </c>
      <c r="F112" t="s">
        <v>1190</v>
      </c>
      <c r="G112" t="s">
        <v>1176</v>
      </c>
      <c r="H112" t="s">
        <v>1182</v>
      </c>
      <c r="I112" t="s">
        <v>1203</v>
      </c>
      <c r="K112">
        <v>49940.134400000003</v>
      </c>
      <c r="N112">
        <v>0.58333333333333337</v>
      </c>
      <c r="O112">
        <v>1.92</v>
      </c>
      <c r="P112" t="s">
        <v>1198</v>
      </c>
      <c r="R112" t="s">
        <v>1127</v>
      </c>
      <c r="U112">
        <v>36</v>
      </c>
      <c r="V112">
        <v>37087861</v>
      </c>
      <c r="W112">
        <v>49387</v>
      </c>
      <c r="AL112">
        <f>VLOOKUP(V112,Customer!$C$2:$U$504,19,FALSE)</f>
        <v>209</v>
      </c>
    </row>
    <row r="113" spans="1:38" x14ac:dyDescent="0.35">
      <c r="A113">
        <v>37</v>
      </c>
      <c r="B113">
        <v>9</v>
      </c>
      <c r="C113" t="s">
        <v>34</v>
      </c>
      <c r="D113">
        <v>51081011130</v>
      </c>
      <c r="E113">
        <v>510</v>
      </c>
      <c r="F113" t="s">
        <v>1189</v>
      </c>
      <c r="G113" t="s">
        <v>1175</v>
      </c>
      <c r="H113" t="s">
        <v>1183</v>
      </c>
      <c r="I113" t="s">
        <v>1202</v>
      </c>
      <c r="K113">
        <v>60357.091500000002</v>
      </c>
      <c r="N113">
        <v>1.6666666666666667</v>
      </c>
      <c r="O113">
        <v>7.77</v>
      </c>
      <c r="P113" t="s">
        <v>1195</v>
      </c>
      <c r="R113" t="s">
        <v>1131</v>
      </c>
      <c r="U113">
        <v>37</v>
      </c>
      <c r="V113">
        <v>63181525</v>
      </c>
      <c r="W113">
        <v>53437</v>
      </c>
      <c r="AL113">
        <f>VLOOKUP(V113,Customer!$C$2:$U$504,19,FALSE)</f>
        <v>213</v>
      </c>
    </row>
    <row r="114" spans="1:38" x14ac:dyDescent="0.35">
      <c r="A114">
        <v>37</v>
      </c>
      <c r="B114">
        <v>2</v>
      </c>
      <c r="C114" t="s">
        <v>34</v>
      </c>
      <c r="D114">
        <v>51081010442</v>
      </c>
      <c r="E114">
        <v>510</v>
      </c>
      <c r="F114" t="s">
        <v>1187</v>
      </c>
      <c r="G114" t="s">
        <v>1171</v>
      </c>
      <c r="H114" t="s">
        <v>1178</v>
      </c>
      <c r="I114" t="s">
        <v>1206</v>
      </c>
      <c r="K114">
        <v>36341.117449999998</v>
      </c>
      <c r="N114">
        <v>0.25</v>
      </c>
      <c r="O114">
        <v>5.74</v>
      </c>
      <c r="P114" t="s">
        <v>1197</v>
      </c>
      <c r="R114" t="s">
        <v>1131</v>
      </c>
      <c r="U114">
        <v>37</v>
      </c>
      <c r="V114">
        <v>63181525</v>
      </c>
      <c r="W114">
        <v>35827</v>
      </c>
      <c r="AL114">
        <f>VLOOKUP(V114,Customer!$C$2:$U$504,19,FALSE)</f>
        <v>213</v>
      </c>
    </row>
    <row r="115" spans="1:38" x14ac:dyDescent="0.35">
      <c r="A115">
        <v>37</v>
      </c>
      <c r="B115">
        <v>8</v>
      </c>
      <c r="C115" t="s">
        <v>34</v>
      </c>
      <c r="D115">
        <v>51081010868</v>
      </c>
      <c r="E115">
        <v>510</v>
      </c>
      <c r="F115" t="s">
        <v>1188</v>
      </c>
      <c r="G115" t="s">
        <v>1174</v>
      </c>
      <c r="H115" t="s">
        <v>1177</v>
      </c>
      <c r="I115" t="s">
        <v>1201</v>
      </c>
      <c r="K115">
        <v>62994.353333333333</v>
      </c>
      <c r="N115">
        <v>0.58333333333333337</v>
      </c>
      <c r="O115">
        <v>4</v>
      </c>
      <c r="P115" t="s">
        <v>1196</v>
      </c>
      <c r="R115" t="s">
        <v>1131</v>
      </c>
      <c r="U115">
        <v>37</v>
      </c>
      <c r="V115">
        <v>63181525</v>
      </c>
      <c r="W115">
        <v>61558</v>
      </c>
      <c r="AL115">
        <f>VLOOKUP(V115,Customer!$C$2:$U$504,19,FALSE)</f>
        <v>213</v>
      </c>
    </row>
    <row r="116" spans="1:38" x14ac:dyDescent="0.35">
      <c r="A116">
        <v>37</v>
      </c>
      <c r="B116">
        <v>1</v>
      </c>
      <c r="C116" t="s">
        <v>34</v>
      </c>
      <c r="D116">
        <v>51081013265</v>
      </c>
      <c r="E116">
        <v>510</v>
      </c>
      <c r="F116" t="s">
        <v>1186</v>
      </c>
      <c r="G116" t="s">
        <v>1170</v>
      </c>
      <c r="H116" t="s">
        <v>1179</v>
      </c>
      <c r="I116" t="s">
        <v>1200</v>
      </c>
      <c r="K116">
        <v>34290.288</v>
      </c>
      <c r="N116">
        <v>0.91666666666666663</v>
      </c>
      <c r="O116">
        <v>5.6</v>
      </c>
      <c r="P116" t="s">
        <v>1196</v>
      </c>
      <c r="R116" t="s">
        <v>1131</v>
      </c>
      <c r="U116">
        <v>37</v>
      </c>
      <c r="V116">
        <v>63181525</v>
      </c>
      <c r="W116">
        <v>32616</v>
      </c>
      <c r="AL116">
        <f>VLOOKUP(V116,Customer!$C$2:$U$504,19,FALSE)</f>
        <v>213</v>
      </c>
    </row>
    <row r="117" spans="1:38" x14ac:dyDescent="0.35">
      <c r="A117">
        <v>38</v>
      </c>
      <c r="B117">
        <v>4</v>
      </c>
      <c r="C117" t="s">
        <v>34</v>
      </c>
      <c r="D117">
        <v>51081012294</v>
      </c>
      <c r="E117">
        <v>510</v>
      </c>
      <c r="F117" t="s">
        <v>1187</v>
      </c>
      <c r="G117" t="s">
        <v>1171</v>
      </c>
      <c r="H117" t="s">
        <v>1178</v>
      </c>
      <c r="I117" t="s">
        <v>1206</v>
      </c>
      <c r="K117">
        <v>8780.9917166666673</v>
      </c>
      <c r="N117">
        <v>3.5833333333333335</v>
      </c>
      <c r="O117">
        <v>5.74</v>
      </c>
      <c r="P117" t="s">
        <v>1197</v>
      </c>
      <c r="R117" t="s">
        <v>1127</v>
      </c>
      <c r="U117">
        <v>38</v>
      </c>
      <c r="V117">
        <v>37877427</v>
      </c>
      <c r="W117">
        <v>7283</v>
      </c>
      <c r="AL117">
        <f>VLOOKUP(V117,Customer!$C$2:$U$504,19,FALSE)</f>
        <v>204</v>
      </c>
    </row>
    <row r="118" spans="1:38" x14ac:dyDescent="0.35">
      <c r="A118">
        <v>38</v>
      </c>
      <c r="B118">
        <v>8</v>
      </c>
      <c r="C118" t="s">
        <v>34</v>
      </c>
      <c r="D118">
        <v>51081018871</v>
      </c>
      <c r="E118">
        <v>510</v>
      </c>
      <c r="F118" t="s">
        <v>1188</v>
      </c>
      <c r="G118" t="s">
        <v>1174</v>
      </c>
      <c r="H118" t="s">
        <v>1177</v>
      </c>
      <c r="I118" t="s">
        <v>1201</v>
      </c>
      <c r="K118">
        <v>68469.333333333328</v>
      </c>
      <c r="N118">
        <v>1.6666666666666667</v>
      </c>
      <c r="O118">
        <v>4</v>
      </c>
      <c r="P118" t="s">
        <v>1196</v>
      </c>
      <c r="R118" t="s">
        <v>1127</v>
      </c>
      <c r="U118">
        <v>38</v>
      </c>
      <c r="V118">
        <v>37877427</v>
      </c>
      <c r="W118">
        <v>64190</v>
      </c>
      <c r="AL118">
        <f>VLOOKUP(V118,Customer!$C$2:$U$504,19,FALSE)</f>
        <v>204</v>
      </c>
    </row>
    <row r="119" spans="1:38" x14ac:dyDescent="0.35">
      <c r="A119">
        <v>38</v>
      </c>
      <c r="B119">
        <v>6</v>
      </c>
      <c r="C119" t="s">
        <v>34</v>
      </c>
      <c r="D119">
        <v>51081012878</v>
      </c>
      <c r="E119">
        <v>510</v>
      </c>
      <c r="F119" t="s">
        <v>1189</v>
      </c>
      <c r="G119" t="s">
        <v>1175</v>
      </c>
      <c r="H119" t="s">
        <v>1183</v>
      </c>
      <c r="I119" t="s">
        <v>1202</v>
      </c>
      <c r="K119">
        <v>77590.221950000006</v>
      </c>
      <c r="N119">
        <v>3.5</v>
      </c>
      <c r="O119">
        <v>7.77</v>
      </c>
      <c r="P119" t="s">
        <v>1195</v>
      </c>
      <c r="R119" t="s">
        <v>1127</v>
      </c>
      <c r="U119">
        <v>38</v>
      </c>
      <c r="V119">
        <v>37877427</v>
      </c>
      <c r="W119">
        <v>61001</v>
      </c>
      <c r="AL119">
        <f>VLOOKUP(V119,Customer!$C$2:$U$504,19,FALSE)</f>
        <v>204</v>
      </c>
    </row>
    <row r="120" spans="1:38" x14ac:dyDescent="0.35">
      <c r="A120">
        <v>38</v>
      </c>
      <c r="B120">
        <v>4</v>
      </c>
      <c r="C120" t="s">
        <v>34</v>
      </c>
      <c r="D120">
        <v>51081013300</v>
      </c>
      <c r="E120">
        <v>510</v>
      </c>
      <c r="F120" t="s">
        <v>1187</v>
      </c>
      <c r="G120" t="s">
        <v>1171</v>
      </c>
      <c r="H120" t="s">
        <v>1178</v>
      </c>
      <c r="I120" t="s">
        <v>1206</v>
      </c>
      <c r="K120">
        <v>40729.0164</v>
      </c>
      <c r="N120">
        <v>0.75</v>
      </c>
      <c r="O120">
        <v>5.74</v>
      </c>
      <c r="P120" t="s">
        <v>1197</v>
      </c>
      <c r="R120" t="s">
        <v>1127</v>
      </c>
      <c r="U120">
        <v>38</v>
      </c>
      <c r="V120">
        <v>37877427</v>
      </c>
      <c r="W120">
        <v>39048</v>
      </c>
      <c r="AL120">
        <f>VLOOKUP(V120,Customer!$C$2:$U$504,19,FALSE)</f>
        <v>204</v>
      </c>
    </row>
    <row r="121" spans="1:38" x14ac:dyDescent="0.35">
      <c r="A121">
        <v>38</v>
      </c>
      <c r="B121">
        <v>12</v>
      </c>
      <c r="C121" t="s">
        <v>34</v>
      </c>
      <c r="D121">
        <v>51081018163</v>
      </c>
      <c r="E121">
        <v>510</v>
      </c>
      <c r="F121" t="s">
        <v>1191</v>
      </c>
      <c r="G121" t="s">
        <v>1172</v>
      </c>
      <c r="H121" t="s">
        <v>1180</v>
      </c>
      <c r="I121" t="s">
        <v>1204</v>
      </c>
      <c r="K121">
        <v>41787.323000000004</v>
      </c>
      <c r="N121">
        <v>3.5</v>
      </c>
      <c r="O121">
        <v>-11.7</v>
      </c>
      <c r="P121" t="s">
        <v>1194</v>
      </c>
      <c r="R121" t="s">
        <v>1127</v>
      </c>
      <c r="U121">
        <v>38</v>
      </c>
      <c r="V121">
        <v>37877427</v>
      </c>
      <c r="W121">
        <v>70766</v>
      </c>
      <c r="AL121">
        <f>VLOOKUP(V121,Customer!$C$2:$U$504,19,FALSE)</f>
        <v>204</v>
      </c>
    </row>
    <row r="122" spans="1:38" x14ac:dyDescent="0.35">
      <c r="A122">
        <v>38</v>
      </c>
      <c r="B122">
        <v>2</v>
      </c>
      <c r="C122" t="s">
        <v>34</v>
      </c>
      <c r="D122">
        <v>51081010720</v>
      </c>
      <c r="E122">
        <v>510</v>
      </c>
      <c r="F122" t="s">
        <v>1187</v>
      </c>
      <c r="G122" t="s">
        <v>1171</v>
      </c>
      <c r="H122" t="s">
        <v>1178</v>
      </c>
      <c r="I122" t="s">
        <v>1206</v>
      </c>
      <c r="K122">
        <v>3343.25155</v>
      </c>
      <c r="N122">
        <v>4.75</v>
      </c>
      <c r="O122">
        <v>5.74</v>
      </c>
      <c r="P122" t="s">
        <v>1197</v>
      </c>
      <c r="R122" t="s">
        <v>1127</v>
      </c>
      <c r="U122">
        <v>38</v>
      </c>
      <c r="V122">
        <v>37877427</v>
      </c>
      <c r="W122">
        <v>2627</v>
      </c>
      <c r="AL122">
        <f>VLOOKUP(V122,Customer!$C$2:$U$504,19,FALSE)</f>
        <v>204</v>
      </c>
    </row>
    <row r="123" spans="1:38" x14ac:dyDescent="0.35">
      <c r="A123">
        <v>39</v>
      </c>
      <c r="B123">
        <v>4</v>
      </c>
      <c r="C123" t="s">
        <v>34</v>
      </c>
      <c r="D123">
        <v>51081012104</v>
      </c>
      <c r="E123">
        <v>510</v>
      </c>
      <c r="F123" t="s">
        <v>1187</v>
      </c>
      <c r="G123" t="s">
        <v>1171</v>
      </c>
      <c r="H123" t="s">
        <v>1178</v>
      </c>
      <c r="I123" t="s">
        <v>1206</v>
      </c>
      <c r="K123">
        <v>87391.893983333328</v>
      </c>
      <c r="N123">
        <v>3.9166666666666665</v>
      </c>
      <c r="O123">
        <v>5.74</v>
      </c>
      <c r="P123" t="s">
        <v>1197</v>
      </c>
      <c r="R123" t="s">
        <v>1127</v>
      </c>
      <c r="U123">
        <v>39</v>
      </c>
      <c r="V123">
        <v>12860942</v>
      </c>
      <c r="W123">
        <v>71351</v>
      </c>
      <c r="AL123">
        <f>VLOOKUP(V123,Customer!$C$2:$U$504,19,FALSE)</f>
        <v>207</v>
      </c>
    </row>
    <row r="124" spans="1:38" x14ac:dyDescent="0.35">
      <c r="A124">
        <v>39</v>
      </c>
      <c r="B124">
        <v>5</v>
      </c>
      <c r="C124" t="s">
        <v>34</v>
      </c>
      <c r="D124">
        <v>51081015817</v>
      </c>
      <c r="E124">
        <v>510</v>
      </c>
      <c r="F124" t="s">
        <v>1188</v>
      </c>
      <c r="G124" t="s">
        <v>1174</v>
      </c>
      <c r="H124" t="s">
        <v>1177</v>
      </c>
      <c r="I124" t="s">
        <v>1201</v>
      </c>
      <c r="K124">
        <v>34884.666666666664</v>
      </c>
      <c r="N124">
        <v>4.583333333333333</v>
      </c>
      <c r="O124">
        <v>4</v>
      </c>
      <c r="P124" t="s">
        <v>1196</v>
      </c>
      <c r="R124" t="s">
        <v>1127</v>
      </c>
      <c r="U124">
        <v>39</v>
      </c>
      <c r="V124">
        <v>12860942</v>
      </c>
      <c r="W124">
        <v>29480</v>
      </c>
      <c r="AL124">
        <f>VLOOKUP(V124,Customer!$C$2:$U$504,19,FALSE)</f>
        <v>207</v>
      </c>
    </row>
    <row r="125" spans="1:38" x14ac:dyDescent="0.35">
      <c r="A125">
        <v>39</v>
      </c>
      <c r="B125">
        <v>8</v>
      </c>
      <c r="C125" t="s">
        <v>34</v>
      </c>
      <c r="D125">
        <v>51081019856</v>
      </c>
      <c r="E125">
        <v>510</v>
      </c>
      <c r="F125" t="s">
        <v>1188</v>
      </c>
      <c r="G125" t="s">
        <v>1174</v>
      </c>
      <c r="H125" t="s">
        <v>1177</v>
      </c>
      <c r="I125" t="s">
        <v>1201</v>
      </c>
      <c r="K125">
        <v>50205.403333333335</v>
      </c>
      <c r="N125">
        <v>1.4166666666666667</v>
      </c>
      <c r="O125">
        <v>4</v>
      </c>
      <c r="P125" t="s">
        <v>1196</v>
      </c>
      <c r="R125" t="s">
        <v>1127</v>
      </c>
      <c r="U125">
        <v>39</v>
      </c>
      <c r="V125">
        <v>12860942</v>
      </c>
      <c r="W125">
        <v>47513</v>
      </c>
      <c r="AL125">
        <f>VLOOKUP(V125,Customer!$C$2:$U$504,19,FALSE)</f>
        <v>207</v>
      </c>
    </row>
    <row r="126" spans="1:38" x14ac:dyDescent="0.35">
      <c r="A126">
        <v>39</v>
      </c>
      <c r="B126">
        <v>6</v>
      </c>
      <c r="C126" t="s">
        <v>34</v>
      </c>
      <c r="D126">
        <v>51081011102</v>
      </c>
      <c r="E126">
        <v>510</v>
      </c>
      <c r="F126" t="s">
        <v>1189</v>
      </c>
      <c r="G126" t="s">
        <v>1175</v>
      </c>
      <c r="H126" t="s">
        <v>1183</v>
      </c>
      <c r="I126" t="s">
        <v>1202</v>
      </c>
      <c r="K126">
        <v>8572.1428500000002</v>
      </c>
      <c r="N126">
        <v>4.416666666666667</v>
      </c>
      <c r="O126">
        <v>7.77</v>
      </c>
      <c r="P126" t="s">
        <v>1195</v>
      </c>
      <c r="R126" t="s">
        <v>1127</v>
      </c>
      <c r="U126">
        <v>39</v>
      </c>
      <c r="V126">
        <v>12860942</v>
      </c>
      <c r="W126">
        <v>6382</v>
      </c>
      <c r="AL126">
        <f>VLOOKUP(V126,Customer!$C$2:$U$504,19,FALSE)</f>
        <v>207</v>
      </c>
    </row>
    <row r="127" spans="1:38" x14ac:dyDescent="0.35">
      <c r="A127">
        <v>39</v>
      </c>
      <c r="B127">
        <v>2</v>
      </c>
      <c r="C127" t="s">
        <v>34</v>
      </c>
      <c r="D127">
        <v>51081011522</v>
      </c>
      <c r="E127">
        <v>510</v>
      </c>
      <c r="F127" t="s">
        <v>1187</v>
      </c>
      <c r="G127" t="s">
        <v>1171</v>
      </c>
      <c r="H127" t="s">
        <v>1178</v>
      </c>
      <c r="I127" t="s">
        <v>1206</v>
      </c>
      <c r="K127">
        <v>54616.662166666662</v>
      </c>
      <c r="N127">
        <v>4.833333333333333</v>
      </c>
      <c r="O127">
        <v>5.74</v>
      </c>
      <c r="P127" t="s">
        <v>1197</v>
      </c>
      <c r="R127" t="s">
        <v>1127</v>
      </c>
      <c r="U127">
        <v>39</v>
      </c>
      <c r="V127">
        <v>12860942</v>
      </c>
      <c r="W127">
        <v>42755</v>
      </c>
      <c r="AL127">
        <f>VLOOKUP(V127,Customer!$C$2:$U$504,19,FALSE)</f>
        <v>207</v>
      </c>
    </row>
    <row r="128" spans="1:38" x14ac:dyDescent="0.35">
      <c r="A128">
        <v>39</v>
      </c>
      <c r="B128">
        <v>11</v>
      </c>
      <c r="C128" t="s">
        <v>34</v>
      </c>
      <c r="D128">
        <v>51081015755</v>
      </c>
      <c r="E128">
        <v>510</v>
      </c>
      <c r="F128" t="s">
        <v>1190</v>
      </c>
      <c r="G128" t="s">
        <v>1176</v>
      </c>
      <c r="H128" t="s">
        <v>1182</v>
      </c>
      <c r="I128" t="s">
        <v>1203</v>
      </c>
      <c r="K128">
        <v>65916.806400000001</v>
      </c>
      <c r="N128">
        <v>4.916666666666667</v>
      </c>
      <c r="O128">
        <v>1.92</v>
      </c>
      <c r="P128" t="s">
        <v>1198</v>
      </c>
      <c r="R128" t="s">
        <v>1127</v>
      </c>
      <c r="U128">
        <v>39</v>
      </c>
      <c r="V128">
        <v>12860942</v>
      </c>
      <c r="W128">
        <v>60231</v>
      </c>
      <c r="AL128">
        <f>VLOOKUP(V128,Customer!$C$2:$U$504,19,FALSE)</f>
        <v>207</v>
      </c>
    </row>
    <row r="129" spans="1:38" x14ac:dyDescent="0.35">
      <c r="A129">
        <v>40</v>
      </c>
      <c r="B129">
        <v>8</v>
      </c>
      <c r="C129" t="s">
        <v>34</v>
      </c>
      <c r="D129">
        <v>51081018532</v>
      </c>
      <c r="E129">
        <v>510</v>
      </c>
      <c r="F129" t="s">
        <v>1188</v>
      </c>
      <c r="G129" t="s">
        <v>1174</v>
      </c>
      <c r="H129" t="s">
        <v>1177</v>
      </c>
      <c r="I129" t="s">
        <v>1201</v>
      </c>
      <c r="K129">
        <v>57485.366666666669</v>
      </c>
      <c r="N129">
        <v>0.83333333333333337</v>
      </c>
      <c r="O129">
        <v>4</v>
      </c>
      <c r="P129" t="s">
        <v>1196</v>
      </c>
      <c r="R129" t="s">
        <v>1127</v>
      </c>
      <c r="U129">
        <v>40</v>
      </c>
      <c r="V129">
        <v>62258904</v>
      </c>
      <c r="W129">
        <v>55631</v>
      </c>
      <c r="AL129">
        <f>VLOOKUP(V129,Customer!$C$2:$U$504,19,FALSE)</f>
        <v>209</v>
      </c>
    </row>
    <row r="130" spans="1:38" x14ac:dyDescent="0.35">
      <c r="A130">
        <v>40</v>
      </c>
      <c r="B130">
        <v>10</v>
      </c>
      <c r="C130" t="s">
        <v>34</v>
      </c>
      <c r="D130">
        <v>51081017562</v>
      </c>
      <c r="E130">
        <v>510</v>
      </c>
      <c r="F130" t="s">
        <v>1190</v>
      </c>
      <c r="G130" t="s">
        <v>1176</v>
      </c>
      <c r="H130" t="s">
        <v>1182</v>
      </c>
      <c r="I130" t="s">
        <v>1203</v>
      </c>
      <c r="K130">
        <v>27436.16</v>
      </c>
      <c r="N130">
        <v>2.25</v>
      </c>
      <c r="O130">
        <v>1.92</v>
      </c>
      <c r="P130" t="s">
        <v>1198</v>
      </c>
      <c r="R130" t="s">
        <v>1127</v>
      </c>
      <c r="U130">
        <v>40</v>
      </c>
      <c r="V130">
        <v>62258904</v>
      </c>
      <c r="W130">
        <v>26300</v>
      </c>
      <c r="AL130">
        <f>VLOOKUP(V130,Customer!$C$2:$U$504,19,FALSE)</f>
        <v>209</v>
      </c>
    </row>
    <row r="131" spans="1:38" x14ac:dyDescent="0.35">
      <c r="A131">
        <v>41</v>
      </c>
      <c r="B131">
        <v>1</v>
      </c>
      <c r="C131" t="s">
        <v>34</v>
      </c>
      <c r="D131">
        <v>51081013632</v>
      </c>
      <c r="E131">
        <v>510</v>
      </c>
      <c r="F131" t="s">
        <v>1186</v>
      </c>
      <c r="G131" t="s">
        <v>1170</v>
      </c>
      <c r="H131" t="s">
        <v>1179</v>
      </c>
      <c r="I131" t="s">
        <v>1200</v>
      </c>
      <c r="K131">
        <v>2666.0920000000001</v>
      </c>
      <c r="N131">
        <v>2.8333333333333335</v>
      </c>
      <c r="O131">
        <v>5.6</v>
      </c>
      <c r="P131" t="s">
        <v>1196</v>
      </c>
      <c r="R131" t="s">
        <v>1127</v>
      </c>
      <c r="U131">
        <v>41</v>
      </c>
      <c r="V131">
        <v>51196073</v>
      </c>
      <c r="W131">
        <v>2301</v>
      </c>
      <c r="AL131">
        <f>VLOOKUP(V131,Customer!$C$2:$U$504,19,FALSE)</f>
        <v>201</v>
      </c>
    </row>
    <row r="132" spans="1:38" x14ac:dyDescent="0.35">
      <c r="A132">
        <v>41</v>
      </c>
      <c r="B132">
        <v>8</v>
      </c>
      <c r="C132" t="s">
        <v>34</v>
      </c>
      <c r="D132">
        <v>51081019895</v>
      </c>
      <c r="E132">
        <v>510</v>
      </c>
      <c r="F132" t="s">
        <v>1188</v>
      </c>
      <c r="G132" t="s">
        <v>1174</v>
      </c>
      <c r="H132" t="s">
        <v>1177</v>
      </c>
      <c r="I132" t="s">
        <v>1201</v>
      </c>
      <c r="K132">
        <v>58467.033333333333</v>
      </c>
      <c r="N132">
        <v>0.83333333333333337</v>
      </c>
      <c r="O132">
        <v>4</v>
      </c>
      <c r="P132" t="s">
        <v>1196</v>
      </c>
      <c r="R132" t="s">
        <v>1127</v>
      </c>
      <c r="U132">
        <v>41</v>
      </c>
      <c r="V132">
        <v>51196073</v>
      </c>
      <c r="W132">
        <v>56581</v>
      </c>
      <c r="AL132">
        <f>VLOOKUP(V132,Customer!$C$2:$U$504,19,FALSE)</f>
        <v>201</v>
      </c>
    </row>
    <row r="133" spans="1:38" x14ac:dyDescent="0.35">
      <c r="A133">
        <v>41</v>
      </c>
      <c r="B133">
        <v>14</v>
      </c>
      <c r="C133" t="s">
        <v>34</v>
      </c>
      <c r="D133">
        <v>51081016067</v>
      </c>
      <c r="E133">
        <v>510</v>
      </c>
      <c r="F133" t="s">
        <v>1192</v>
      </c>
      <c r="G133" t="s">
        <v>1173</v>
      </c>
      <c r="H133" t="s">
        <v>1181</v>
      </c>
      <c r="I133" t="s">
        <v>1205</v>
      </c>
      <c r="K133">
        <v>55135.17265</v>
      </c>
      <c r="N133">
        <v>3.0833333333333335</v>
      </c>
      <c r="O133">
        <v>10.210000000000001</v>
      </c>
      <c r="P133" t="s">
        <v>1195</v>
      </c>
      <c r="R133" t="s">
        <v>1127</v>
      </c>
      <c r="U133">
        <v>41</v>
      </c>
      <c r="V133">
        <v>51196073</v>
      </c>
      <c r="W133">
        <v>41934</v>
      </c>
      <c r="AL133">
        <f>VLOOKUP(V133,Customer!$C$2:$U$504,19,FALSE)</f>
        <v>201</v>
      </c>
    </row>
    <row r="134" spans="1:38" x14ac:dyDescent="0.35">
      <c r="A134">
        <v>42</v>
      </c>
      <c r="B134">
        <v>7</v>
      </c>
      <c r="C134" t="s">
        <v>34</v>
      </c>
      <c r="D134">
        <v>51081016656</v>
      </c>
      <c r="E134">
        <v>510</v>
      </c>
      <c r="F134" t="s">
        <v>1190</v>
      </c>
      <c r="G134" t="s">
        <v>1176</v>
      </c>
      <c r="H134" t="s">
        <v>1182</v>
      </c>
      <c r="I134" t="s">
        <v>1203</v>
      </c>
      <c r="K134">
        <v>30677.328000000001</v>
      </c>
      <c r="N134">
        <v>1.4166666666666667</v>
      </c>
      <c r="O134">
        <v>1.92</v>
      </c>
      <c r="P134" t="s">
        <v>1198</v>
      </c>
      <c r="R134" t="s">
        <v>1127</v>
      </c>
      <c r="U134">
        <v>42</v>
      </c>
      <c r="V134">
        <v>56881545</v>
      </c>
      <c r="W134">
        <v>29865</v>
      </c>
      <c r="AL134">
        <f>VLOOKUP(V134,Customer!$C$2:$U$504,19,FALSE)</f>
        <v>208</v>
      </c>
    </row>
    <row r="135" spans="1:38" x14ac:dyDescent="0.35">
      <c r="A135">
        <v>42</v>
      </c>
      <c r="B135">
        <v>8</v>
      </c>
      <c r="C135" t="s">
        <v>34</v>
      </c>
      <c r="D135">
        <v>51081017983</v>
      </c>
      <c r="E135">
        <v>510</v>
      </c>
      <c r="F135" t="s">
        <v>1188</v>
      </c>
      <c r="G135" t="s">
        <v>1174</v>
      </c>
      <c r="H135" t="s">
        <v>1177</v>
      </c>
      <c r="I135" t="s">
        <v>1201</v>
      </c>
      <c r="K135">
        <v>16837.926666666666</v>
      </c>
      <c r="N135">
        <v>0.58333333333333337</v>
      </c>
      <c r="O135">
        <v>4</v>
      </c>
      <c r="P135" t="s">
        <v>1196</v>
      </c>
      <c r="R135" t="s">
        <v>1127</v>
      </c>
      <c r="U135">
        <v>42</v>
      </c>
      <c r="V135">
        <v>56881545</v>
      </c>
      <c r="W135">
        <v>16454</v>
      </c>
      <c r="AL135">
        <f>VLOOKUP(V135,Customer!$C$2:$U$504,19,FALSE)</f>
        <v>208</v>
      </c>
    </row>
    <row r="136" spans="1:38" x14ac:dyDescent="0.35">
      <c r="A136">
        <v>42</v>
      </c>
      <c r="B136">
        <v>11</v>
      </c>
      <c r="C136" t="s">
        <v>34</v>
      </c>
      <c r="D136">
        <v>51081011401</v>
      </c>
      <c r="E136">
        <v>510</v>
      </c>
      <c r="F136" t="s">
        <v>1190</v>
      </c>
      <c r="G136" t="s">
        <v>1176</v>
      </c>
      <c r="H136" t="s">
        <v>1182</v>
      </c>
      <c r="I136" t="s">
        <v>1203</v>
      </c>
      <c r="K136">
        <v>11480.5152</v>
      </c>
      <c r="N136">
        <v>2.1666666666666665</v>
      </c>
      <c r="O136">
        <v>1.92</v>
      </c>
      <c r="P136" t="s">
        <v>1198</v>
      </c>
      <c r="R136" t="s">
        <v>1127</v>
      </c>
      <c r="U136">
        <v>42</v>
      </c>
      <c r="V136">
        <v>56881545</v>
      </c>
      <c r="W136">
        <v>11022</v>
      </c>
      <c r="AL136">
        <f>VLOOKUP(V136,Customer!$C$2:$U$504,19,FALSE)</f>
        <v>208</v>
      </c>
    </row>
    <row r="137" spans="1:38" x14ac:dyDescent="0.35">
      <c r="A137">
        <v>42</v>
      </c>
      <c r="B137">
        <v>14</v>
      </c>
      <c r="C137" t="s">
        <v>34</v>
      </c>
      <c r="D137">
        <v>51081016978</v>
      </c>
      <c r="E137">
        <v>510</v>
      </c>
      <c r="F137" t="s">
        <v>1192</v>
      </c>
      <c r="G137" t="s">
        <v>1173</v>
      </c>
      <c r="H137" t="s">
        <v>1181</v>
      </c>
      <c r="I137" t="s">
        <v>1205</v>
      </c>
      <c r="K137">
        <v>103366.94041666668</v>
      </c>
      <c r="N137">
        <v>4.166666666666667</v>
      </c>
      <c r="O137">
        <v>10.210000000000001</v>
      </c>
      <c r="P137" t="s">
        <v>1195</v>
      </c>
      <c r="R137" t="s">
        <v>1127</v>
      </c>
      <c r="U137">
        <v>42</v>
      </c>
      <c r="V137">
        <v>56881545</v>
      </c>
      <c r="W137">
        <v>72517</v>
      </c>
      <c r="AL137">
        <f>VLOOKUP(V137,Customer!$C$2:$U$504,19,FALSE)</f>
        <v>208</v>
      </c>
    </row>
    <row r="138" spans="1:38" x14ac:dyDescent="0.35">
      <c r="A138">
        <v>42</v>
      </c>
      <c r="B138">
        <v>7</v>
      </c>
      <c r="C138" t="s">
        <v>34</v>
      </c>
      <c r="D138">
        <v>51081014681</v>
      </c>
      <c r="E138">
        <v>510</v>
      </c>
      <c r="F138" t="s">
        <v>1190</v>
      </c>
      <c r="G138" t="s">
        <v>1176</v>
      </c>
      <c r="H138" t="s">
        <v>1182</v>
      </c>
      <c r="I138" t="s">
        <v>1203</v>
      </c>
      <c r="K138">
        <v>61086.720000000001</v>
      </c>
      <c r="N138">
        <v>2.5833333333333335</v>
      </c>
      <c r="O138">
        <v>1.92</v>
      </c>
      <c r="P138" t="s">
        <v>1198</v>
      </c>
      <c r="R138" t="s">
        <v>1127</v>
      </c>
      <c r="U138">
        <v>42</v>
      </c>
      <c r="V138">
        <v>56881545</v>
      </c>
      <c r="W138">
        <v>58200</v>
      </c>
      <c r="AL138">
        <f>VLOOKUP(V138,Customer!$C$2:$U$504,19,FALSE)</f>
        <v>208</v>
      </c>
    </row>
    <row r="139" spans="1:38" x14ac:dyDescent="0.35">
      <c r="A139">
        <v>43</v>
      </c>
      <c r="B139">
        <v>8</v>
      </c>
      <c r="C139" t="s">
        <v>34</v>
      </c>
      <c r="D139">
        <v>51081011071</v>
      </c>
      <c r="E139">
        <v>510</v>
      </c>
      <c r="F139" t="s">
        <v>1188</v>
      </c>
      <c r="G139" t="s">
        <v>1174</v>
      </c>
      <c r="H139" t="s">
        <v>1177</v>
      </c>
      <c r="I139" t="s">
        <v>1201</v>
      </c>
      <c r="K139">
        <v>37952.720000000001</v>
      </c>
      <c r="N139">
        <v>1</v>
      </c>
      <c r="O139">
        <v>4</v>
      </c>
      <c r="P139" t="s">
        <v>1196</v>
      </c>
      <c r="R139" t="s">
        <v>1127</v>
      </c>
      <c r="U139">
        <v>43</v>
      </c>
      <c r="V139">
        <v>73918356</v>
      </c>
      <c r="W139">
        <v>36493</v>
      </c>
      <c r="AL139">
        <f>VLOOKUP(V139,Customer!$C$2:$U$504,19,FALSE)</f>
        <v>209</v>
      </c>
    </row>
    <row r="140" spans="1:38" x14ac:dyDescent="0.35">
      <c r="A140">
        <v>43</v>
      </c>
      <c r="B140">
        <v>5</v>
      </c>
      <c r="C140" t="s">
        <v>34</v>
      </c>
      <c r="D140">
        <v>51081019429</v>
      </c>
      <c r="E140">
        <v>510</v>
      </c>
      <c r="F140" t="s">
        <v>1188</v>
      </c>
      <c r="G140" t="s">
        <v>1174</v>
      </c>
      <c r="H140" t="s">
        <v>1177</v>
      </c>
      <c r="I140" t="s">
        <v>1201</v>
      </c>
      <c r="K140">
        <v>77917.023333333331</v>
      </c>
      <c r="N140">
        <v>3.5833333333333335</v>
      </c>
      <c r="O140">
        <v>4</v>
      </c>
      <c r="P140" t="s">
        <v>1196</v>
      </c>
      <c r="R140" t="s">
        <v>1127</v>
      </c>
      <c r="U140">
        <v>43</v>
      </c>
      <c r="V140">
        <v>73918356</v>
      </c>
      <c r="W140">
        <v>68149</v>
      </c>
      <c r="AL140">
        <f>VLOOKUP(V140,Customer!$C$2:$U$504,19,FALSE)</f>
        <v>209</v>
      </c>
    </row>
    <row r="141" spans="1:38" x14ac:dyDescent="0.35">
      <c r="A141">
        <v>43</v>
      </c>
      <c r="B141">
        <v>4</v>
      </c>
      <c r="C141" t="s">
        <v>34</v>
      </c>
      <c r="D141">
        <v>51081017635</v>
      </c>
      <c r="E141">
        <v>510</v>
      </c>
      <c r="F141" t="s">
        <v>1187</v>
      </c>
      <c r="G141" t="s">
        <v>1171</v>
      </c>
      <c r="H141" t="s">
        <v>1178</v>
      </c>
      <c r="I141" t="s">
        <v>1206</v>
      </c>
      <c r="K141">
        <v>29736.770916666668</v>
      </c>
      <c r="N141">
        <v>4.583333333333333</v>
      </c>
      <c r="O141">
        <v>5.74</v>
      </c>
      <c r="P141" t="s">
        <v>1197</v>
      </c>
      <c r="R141" t="s">
        <v>1127</v>
      </c>
      <c r="U141">
        <v>43</v>
      </c>
      <c r="V141">
        <v>73918356</v>
      </c>
      <c r="W141">
        <v>23543</v>
      </c>
      <c r="AL141">
        <f>VLOOKUP(V141,Customer!$C$2:$U$504,19,FALSE)</f>
        <v>209</v>
      </c>
    </row>
    <row r="142" spans="1:38" x14ac:dyDescent="0.35">
      <c r="A142">
        <v>43</v>
      </c>
      <c r="B142">
        <v>4</v>
      </c>
      <c r="C142" t="s">
        <v>34</v>
      </c>
      <c r="D142">
        <v>51081015885</v>
      </c>
      <c r="E142">
        <v>510</v>
      </c>
      <c r="F142" t="s">
        <v>1187</v>
      </c>
      <c r="G142" t="s">
        <v>1171</v>
      </c>
      <c r="H142" t="s">
        <v>1178</v>
      </c>
      <c r="I142" t="s">
        <v>1206</v>
      </c>
      <c r="K142">
        <v>57706.683750000004</v>
      </c>
      <c r="N142">
        <v>2.0833333333333335</v>
      </c>
      <c r="O142">
        <v>5.74</v>
      </c>
      <c r="P142" t="s">
        <v>1197</v>
      </c>
      <c r="R142" t="s">
        <v>1127</v>
      </c>
      <c r="U142">
        <v>43</v>
      </c>
      <c r="V142">
        <v>73918356</v>
      </c>
      <c r="W142">
        <v>51543</v>
      </c>
      <c r="AL142">
        <f>VLOOKUP(V142,Customer!$C$2:$U$504,19,FALSE)</f>
        <v>209</v>
      </c>
    </row>
    <row r="143" spans="1:38" x14ac:dyDescent="0.35">
      <c r="A143">
        <v>43</v>
      </c>
      <c r="B143">
        <v>7</v>
      </c>
      <c r="C143" t="s">
        <v>34</v>
      </c>
      <c r="D143">
        <v>51081012769</v>
      </c>
      <c r="E143">
        <v>510</v>
      </c>
      <c r="F143" t="s">
        <v>1190</v>
      </c>
      <c r="G143" t="s">
        <v>1176</v>
      </c>
      <c r="H143" t="s">
        <v>1182</v>
      </c>
      <c r="I143" t="s">
        <v>1203</v>
      </c>
      <c r="K143">
        <v>9771.0704000000005</v>
      </c>
      <c r="N143">
        <v>1</v>
      </c>
      <c r="O143">
        <v>1.92</v>
      </c>
      <c r="P143" t="s">
        <v>1198</v>
      </c>
      <c r="R143" t="s">
        <v>1127</v>
      </c>
      <c r="U143">
        <v>43</v>
      </c>
      <c r="V143">
        <v>73918356</v>
      </c>
      <c r="W143">
        <v>9587</v>
      </c>
      <c r="AL143">
        <f>VLOOKUP(V143,Customer!$C$2:$U$504,19,FALSE)</f>
        <v>209</v>
      </c>
    </row>
    <row r="144" spans="1:38" x14ac:dyDescent="0.35">
      <c r="A144">
        <v>44</v>
      </c>
      <c r="B144">
        <v>1</v>
      </c>
      <c r="C144" t="s">
        <v>34</v>
      </c>
      <c r="D144">
        <v>51081019894</v>
      </c>
      <c r="E144">
        <v>510</v>
      </c>
      <c r="F144" t="s">
        <v>1186</v>
      </c>
      <c r="G144" t="s">
        <v>1170</v>
      </c>
      <c r="H144" t="s">
        <v>1179</v>
      </c>
      <c r="I144" t="s">
        <v>1200</v>
      </c>
      <c r="K144">
        <v>56890.879999999997</v>
      </c>
      <c r="N144">
        <v>4.5</v>
      </c>
      <c r="O144">
        <v>5.6</v>
      </c>
      <c r="P144" t="s">
        <v>1196</v>
      </c>
      <c r="R144" t="s">
        <v>1131</v>
      </c>
      <c r="U144">
        <v>44</v>
      </c>
      <c r="V144">
        <v>74438837</v>
      </c>
      <c r="W144">
        <v>45440</v>
      </c>
      <c r="AL144">
        <f>VLOOKUP(V144,Customer!$C$2:$U$504,19,FALSE)</f>
        <v>215</v>
      </c>
    </row>
    <row r="145" spans="1:38" x14ac:dyDescent="0.35">
      <c r="A145">
        <v>44</v>
      </c>
      <c r="B145">
        <v>10</v>
      </c>
      <c r="C145" t="s">
        <v>34</v>
      </c>
      <c r="D145">
        <v>51081011079</v>
      </c>
      <c r="E145">
        <v>510</v>
      </c>
      <c r="F145" t="s">
        <v>1190</v>
      </c>
      <c r="G145" t="s">
        <v>1176</v>
      </c>
      <c r="H145" t="s">
        <v>1182</v>
      </c>
      <c r="I145" t="s">
        <v>1203</v>
      </c>
      <c r="K145">
        <v>15054.4192</v>
      </c>
      <c r="N145">
        <v>2.25</v>
      </c>
      <c r="O145">
        <v>1.92</v>
      </c>
      <c r="P145" t="s">
        <v>1198</v>
      </c>
      <c r="R145" t="s">
        <v>1131</v>
      </c>
      <c r="U145">
        <v>44</v>
      </c>
      <c r="V145">
        <v>74438837</v>
      </c>
      <c r="W145">
        <v>14431</v>
      </c>
      <c r="AL145">
        <f>VLOOKUP(V145,Customer!$C$2:$U$504,19,FALSE)</f>
        <v>215</v>
      </c>
    </row>
    <row r="146" spans="1:38" x14ac:dyDescent="0.35">
      <c r="A146">
        <v>45</v>
      </c>
      <c r="B146">
        <v>2</v>
      </c>
      <c r="C146" t="s">
        <v>34</v>
      </c>
      <c r="D146">
        <v>51081017435</v>
      </c>
      <c r="E146">
        <v>510</v>
      </c>
      <c r="F146" t="s">
        <v>1187</v>
      </c>
      <c r="G146" t="s">
        <v>1171</v>
      </c>
      <c r="H146" t="s">
        <v>1178</v>
      </c>
      <c r="I146" t="s">
        <v>1206</v>
      </c>
      <c r="K146">
        <v>45861.227500000001</v>
      </c>
      <c r="N146">
        <v>0.41666666666666669</v>
      </c>
      <c r="O146">
        <v>5.74</v>
      </c>
      <c r="P146" t="s">
        <v>1197</v>
      </c>
      <c r="R146" t="s">
        <v>1127</v>
      </c>
      <c r="U146">
        <v>45</v>
      </c>
      <c r="V146">
        <v>26950635</v>
      </c>
      <c r="W146">
        <v>44790</v>
      </c>
      <c r="AL146">
        <f>VLOOKUP(V146,Customer!$C$2:$U$504,19,FALSE)</f>
        <v>204</v>
      </c>
    </row>
    <row r="147" spans="1:38" x14ac:dyDescent="0.35">
      <c r="A147">
        <v>45</v>
      </c>
      <c r="B147">
        <v>12</v>
      </c>
      <c r="C147" t="s">
        <v>34</v>
      </c>
      <c r="D147">
        <v>51081013547</v>
      </c>
      <c r="E147">
        <v>510</v>
      </c>
      <c r="F147" t="s">
        <v>1191</v>
      </c>
      <c r="G147" t="s">
        <v>1172</v>
      </c>
      <c r="H147" t="s">
        <v>1180</v>
      </c>
      <c r="I147" t="s">
        <v>1204</v>
      </c>
      <c r="K147">
        <v>26075.645</v>
      </c>
      <c r="N147">
        <v>4.5</v>
      </c>
      <c r="O147">
        <v>-11.7</v>
      </c>
      <c r="P147" t="s">
        <v>1194</v>
      </c>
      <c r="R147" t="s">
        <v>1127</v>
      </c>
      <c r="U147">
        <v>45</v>
      </c>
      <c r="V147">
        <v>26950635</v>
      </c>
      <c r="W147">
        <v>55070</v>
      </c>
      <c r="AL147">
        <f>VLOOKUP(V147,Customer!$C$2:$U$504,19,FALSE)</f>
        <v>204</v>
      </c>
    </row>
    <row r="148" spans="1:38" x14ac:dyDescent="0.35">
      <c r="A148">
        <v>45</v>
      </c>
      <c r="B148">
        <v>3</v>
      </c>
      <c r="C148" t="s">
        <v>34</v>
      </c>
      <c r="D148">
        <v>51081013322</v>
      </c>
      <c r="E148">
        <v>510</v>
      </c>
      <c r="F148" t="s">
        <v>1186</v>
      </c>
      <c r="G148" t="s">
        <v>1170</v>
      </c>
      <c r="H148" t="s">
        <v>1179</v>
      </c>
      <c r="I148" t="s">
        <v>1200</v>
      </c>
      <c r="K148">
        <v>79169.261333333328</v>
      </c>
      <c r="N148">
        <v>1.8333333333333333</v>
      </c>
      <c r="O148">
        <v>5.6</v>
      </c>
      <c r="P148" t="s">
        <v>1196</v>
      </c>
      <c r="R148" t="s">
        <v>1127</v>
      </c>
      <c r="U148">
        <v>45</v>
      </c>
      <c r="V148">
        <v>26950635</v>
      </c>
      <c r="W148">
        <v>71798</v>
      </c>
      <c r="AL148">
        <f>VLOOKUP(V148,Customer!$C$2:$U$504,19,FALSE)</f>
        <v>204</v>
      </c>
    </row>
    <row r="149" spans="1:38" x14ac:dyDescent="0.35">
      <c r="A149">
        <v>45</v>
      </c>
      <c r="B149">
        <v>3</v>
      </c>
      <c r="C149" t="s">
        <v>34</v>
      </c>
      <c r="D149">
        <v>51081016694</v>
      </c>
      <c r="E149">
        <v>510</v>
      </c>
      <c r="F149" t="s">
        <v>1186</v>
      </c>
      <c r="G149" t="s">
        <v>1170</v>
      </c>
      <c r="H149" t="s">
        <v>1179</v>
      </c>
      <c r="I149" t="s">
        <v>1200</v>
      </c>
      <c r="K149">
        <v>15177.653333333334</v>
      </c>
      <c r="N149">
        <v>1.6666666666666667</v>
      </c>
      <c r="O149">
        <v>5.6</v>
      </c>
      <c r="P149" t="s">
        <v>1196</v>
      </c>
      <c r="R149" t="s">
        <v>1127</v>
      </c>
      <c r="U149">
        <v>45</v>
      </c>
      <c r="V149">
        <v>26950635</v>
      </c>
      <c r="W149">
        <v>13882</v>
      </c>
      <c r="AL149">
        <f>VLOOKUP(V149,Customer!$C$2:$U$504,19,FALSE)</f>
        <v>204</v>
      </c>
    </row>
    <row r="150" spans="1:38" x14ac:dyDescent="0.35">
      <c r="A150">
        <v>45</v>
      </c>
      <c r="B150">
        <v>12</v>
      </c>
      <c r="C150" t="s">
        <v>34</v>
      </c>
      <c r="D150">
        <v>51081012360</v>
      </c>
      <c r="E150">
        <v>510</v>
      </c>
      <c r="F150" t="s">
        <v>1191</v>
      </c>
      <c r="G150" t="s">
        <v>1172</v>
      </c>
      <c r="H150" t="s">
        <v>1180</v>
      </c>
      <c r="I150" t="s">
        <v>1204</v>
      </c>
      <c r="K150">
        <v>44055.695</v>
      </c>
      <c r="N150">
        <v>3.5833333333333335</v>
      </c>
      <c r="O150">
        <v>-11.7</v>
      </c>
      <c r="P150" t="s">
        <v>1194</v>
      </c>
      <c r="R150" t="s">
        <v>1127</v>
      </c>
      <c r="U150">
        <v>45</v>
      </c>
      <c r="V150">
        <v>26950635</v>
      </c>
      <c r="W150">
        <v>75860</v>
      </c>
      <c r="AL150">
        <f>VLOOKUP(V150,Customer!$C$2:$U$504,19,FALSE)</f>
        <v>204</v>
      </c>
    </row>
    <row r="151" spans="1:38" x14ac:dyDescent="0.35">
      <c r="A151">
        <v>46</v>
      </c>
      <c r="B151">
        <v>4</v>
      </c>
      <c r="C151" t="s">
        <v>34</v>
      </c>
      <c r="D151">
        <v>51081012723</v>
      </c>
      <c r="E151">
        <v>510</v>
      </c>
      <c r="F151" t="s">
        <v>1187</v>
      </c>
      <c r="G151" t="s">
        <v>1171</v>
      </c>
      <c r="H151" t="s">
        <v>1178</v>
      </c>
      <c r="I151" t="s">
        <v>1206</v>
      </c>
      <c r="K151">
        <v>64127.88513333333</v>
      </c>
      <c r="N151">
        <v>3.5833333333333335</v>
      </c>
      <c r="O151">
        <v>5.74</v>
      </c>
      <c r="P151" t="s">
        <v>1197</v>
      </c>
      <c r="R151" t="s">
        <v>1127</v>
      </c>
      <c r="U151">
        <v>46</v>
      </c>
      <c r="V151">
        <v>17636302</v>
      </c>
      <c r="W151">
        <v>53188</v>
      </c>
      <c r="AL151">
        <f>VLOOKUP(V151,Customer!$C$2:$U$504,19,FALSE)</f>
        <v>208</v>
      </c>
    </row>
    <row r="152" spans="1:38" x14ac:dyDescent="0.35">
      <c r="A152">
        <v>46</v>
      </c>
      <c r="B152">
        <v>13</v>
      </c>
      <c r="C152" t="s">
        <v>34</v>
      </c>
      <c r="D152">
        <v>51081014950</v>
      </c>
      <c r="E152">
        <v>510</v>
      </c>
      <c r="F152" t="s">
        <v>1192</v>
      </c>
      <c r="G152" t="s">
        <v>1173</v>
      </c>
      <c r="H152" t="s">
        <v>1181</v>
      </c>
      <c r="I152" t="s">
        <v>1205</v>
      </c>
      <c r="K152">
        <v>2717.5762500000001</v>
      </c>
      <c r="N152">
        <v>1.25</v>
      </c>
      <c r="O152">
        <v>10.210000000000001</v>
      </c>
      <c r="P152" t="s">
        <v>1195</v>
      </c>
      <c r="R152" t="s">
        <v>1127</v>
      </c>
      <c r="U152">
        <v>46</v>
      </c>
      <c r="V152">
        <v>17636302</v>
      </c>
      <c r="W152">
        <v>2410</v>
      </c>
      <c r="AL152">
        <f>VLOOKUP(V152,Customer!$C$2:$U$504,19,FALSE)</f>
        <v>208</v>
      </c>
    </row>
    <row r="153" spans="1:38" x14ac:dyDescent="0.35">
      <c r="A153">
        <v>47</v>
      </c>
      <c r="B153">
        <v>5</v>
      </c>
      <c r="C153" t="s">
        <v>34</v>
      </c>
      <c r="D153">
        <v>51081016604</v>
      </c>
      <c r="E153">
        <v>510</v>
      </c>
      <c r="F153" t="s">
        <v>1188</v>
      </c>
      <c r="G153" t="s">
        <v>1174</v>
      </c>
      <c r="H153" t="s">
        <v>1177</v>
      </c>
      <c r="I153" t="s">
        <v>1201</v>
      </c>
      <c r="K153">
        <v>34557.53</v>
      </c>
      <c r="N153">
        <v>0.75</v>
      </c>
      <c r="O153">
        <v>4</v>
      </c>
      <c r="P153" t="s">
        <v>1196</v>
      </c>
      <c r="R153" t="s">
        <v>1127</v>
      </c>
      <c r="U153">
        <v>47</v>
      </c>
      <c r="V153">
        <v>14205448</v>
      </c>
      <c r="W153">
        <v>33551</v>
      </c>
      <c r="AL153">
        <f>VLOOKUP(V153,Customer!$C$2:$U$504,19,FALSE)</f>
        <v>206</v>
      </c>
    </row>
    <row r="154" spans="1:38" x14ac:dyDescent="0.35">
      <c r="A154">
        <v>48</v>
      </c>
      <c r="B154">
        <v>2</v>
      </c>
      <c r="C154" t="s">
        <v>34</v>
      </c>
      <c r="D154">
        <v>51081019550</v>
      </c>
      <c r="E154">
        <v>510</v>
      </c>
      <c r="F154" t="s">
        <v>1187</v>
      </c>
      <c r="G154" t="s">
        <v>1171</v>
      </c>
      <c r="H154" t="s">
        <v>1178</v>
      </c>
      <c r="I154" t="s">
        <v>1206</v>
      </c>
      <c r="K154">
        <v>11842.88</v>
      </c>
      <c r="N154">
        <v>1</v>
      </c>
      <c r="O154">
        <v>5.74</v>
      </c>
      <c r="P154" t="s">
        <v>1197</v>
      </c>
      <c r="R154" t="s">
        <v>1127</v>
      </c>
      <c r="U154">
        <v>48</v>
      </c>
      <c r="V154">
        <v>21757840</v>
      </c>
      <c r="W154">
        <v>11200</v>
      </c>
      <c r="AL154">
        <f>VLOOKUP(V154,Customer!$C$2:$U$504,19,FALSE)</f>
        <v>202</v>
      </c>
    </row>
    <row r="155" spans="1:38" x14ac:dyDescent="0.35">
      <c r="A155">
        <v>48</v>
      </c>
      <c r="B155">
        <v>1</v>
      </c>
      <c r="C155" t="s">
        <v>34</v>
      </c>
      <c r="D155">
        <v>51081018583</v>
      </c>
      <c r="E155">
        <v>510</v>
      </c>
      <c r="F155" t="s">
        <v>1186</v>
      </c>
      <c r="G155" t="s">
        <v>1170</v>
      </c>
      <c r="H155" t="s">
        <v>1179</v>
      </c>
      <c r="I155" t="s">
        <v>1200</v>
      </c>
      <c r="K155">
        <v>89275.306666666671</v>
      </c>
      <c r="N155">
        <v>3.3333333333333335</v>
      </c>
      <c r="O155">
        <v>5.6</v>
      </c>
      <c r="P155" t="s">
        <v>1196</v>
      </c>
      <c r="R155" t="s">
        <v>1127</v>
      </c>
      <c r="U155">
        <v>48</v>
      </c>
      <c r="V155">
        <v>21757840</v>
      </c>
      <c r="W155">
        <v>75232</v>
      </c>
      <c r="AL155">
        <f>VLOOKUP(V155,Customer!$C$2:$U$504,19,FALSE)</f>
        <v>202</v>
      </c>
    </row>
    <row r="156" spans="1:38" x14ac:dyDescent="0.35">
      <c r="A156">
        <v>48</v>
      </c>
      <c r="B156">
        <v>4</v>
      </c>
      <c r="C156" t="s">
        <v>34</v>
      </c>
      <c r="D156">
        <v>51081011289</v>
      </c>
      <c r="E156">
        <v>510</v>
      </c>
      <c r="F156" t="s">
        <v>1187</v>
      </c>
      <c r="G156" t="s">
        <v>1171</v>
      </c>
      <c r="H156" t="s">
        <v>1178</v>
      </c>
      <c r="I156" t="s">
        <v>1206</v>
      </c>
      <c r="K156">
        <v>2035.0021999999999</v>
      </c>
      <c r="N156">
        <v>3.1666666666666665</v>
      </c>
      <c r="O156">
        <v>5.74</v>
      </c>
      <c r="P156" t="s">
        <v>1197</v>
      </c>
      <c r="R156" t="s">
        <v>1127</v>
      </c>
      <c r="U156">
        <v>48</v>
      </c>
      <c r="V156">
        <v>21757840</v>
      </c>
      <c r="W156">
        <v>1722</v>
      </c>
      <c r="AL156">
        <f>VLOOKUP(V156,Customer!$C$2:$U$504,19,FALSE)</f>
        <v>202</v>
      </c>
    </row>
    <row r="157" spans="1:38" x14ac:dyDescent="0.35">
      <c r="A157">
        <v>49</v>
      </c>
      <c r="B157">
        <v>2</v>
      </c>
      <c r="C157" t="s">
        <v>34</v>
      </c>
      <c r="D157">
        <v>51081013642</v>
      </c>
      <c r="E157">
        <v>510</v>
      </c>
      <c r="F157" t="s">
        <v>1187</v>
      </c>
      <c r="G157" t="s">
        <v>1171</v>
      </c>
      <c r="H157" t="s">
        <v>1178</v>
      </c>
      <c r="I157" t="s">
        <v>1206</v>
      </c>
      <c r="K157">
        <v>41744.867183333336</v>
      </c>
      <c r="N157">
        <v>1.0833333333333333</v>
      </c>
      <c r="O157">
        <v>5.74</v>
      </c>
      <c r="P157" t="s">
        <v>1197</v>
      </c>
      <c r="R157" t="s">
        <v>1129</v>
      </c>
      <c r="U157">
        <v>49</v>
      </c>
      <c r="V157">
        <v>49748143</v>
      </c>
      <c r="W157">
        <v>39301</v>
      </c>
      <c r="AL157">
        <f>VLOOKUP(V157,Customer!$C$2:$U$504,19,FALSE)</f>
        <v>214</v>
      </c>
    </row>
    <row r="158" spans="1:38" x14ac:dyDescent="0.35">
      <c r="A158">
        <v>49</v>
      </c>
      <c r="B158">
        <v>6</v>
      </c>
      <c r="C158" t="s">
        <v>34</v>
      </c>
      <c r="D158">
        <v>51081018713</v>
      </c>
      <c r="E158">
        <v>510</v>
      </c>
      <c r="F158" t="s">
        <v>1189</v>
      </c>
      <c r="G158" t="s">
        <v>1175</v>
      </c>
      <c r="H158" t="s">
        <v>1183</v>
      </c>
      <c r="I158" t="s">
        <v>1202</v>
      </c>
      <c r="K158">
        <v>80445.948499999999</v>
      </c>
      <c r="N158">
        <v>0.33333333333333331</v>
      </c>
      <c r="O158">
        <v>7.77</v>
      </c>
      <c r="P158" t="s">
        <v>1195</v>
      </c>
      <c r="R158" t="s">
        <v>1129</v>
      </c>
      <c r="U158">
        <v>49</v>
      </c>
      <c r="V158">
        <v>49748143</v>
      </c>
      <c r="W158">
        <v>78415</v>
      </c>
      <c r="AL158">
        <f>VLOOKUP(V158,Customer!$C$2:$U$504,19,FALSE)</f>
        <v>214</v>
      </c>
    </row>
    <row r="159" spans="1:38" x14ac:dyDescent="0.35">
      <c r="A159">
        <v>49</v>
      </c>
      <c r="B159">
        <v>16</v>
      </c>
      <c r="C159" t="s">
        <v>34</v>
      </c>
      <c r="D159">
        <v>51081017572</v>
      </c>
      <c r="E159">
        <v>510</v>
      </c>
      <c r="F159" t="s">
        <v>1193</v>
      </c>
      <c r="G159" t="s">
        <v>1185</v>
      </c>
      <c r="H159" t="s">
        <v>1184</v>
      </c>
      <c r="I159" t="s">
        <v>1199</v>
      </c>
      <c r="K159">
        <v>75497.896000000008</v>
      </c>
      <c r="N159">
        <v>3.75</v>
      </c>
      <c r="O159">
        <v>3.61</v>
      </c>
      <c r="P159" t="s">
        <v>1198</v>
      </c>
      <c r="R159" t="s">
        <v>1129</v>
      </c>
      <c r="U159">
        <v>49</v>
      </c>
      <c r="V159">
        <v>49748143</v>
      </c>
      <c r="W159">
        <v>66496</v>
      </c>
      <c r="AL159">
        <f>VLOOKUP(V159,Customer!$C$2:$U$504,19,FALSE)</f>
        <v>214</v>
      </c>
    </row>
    <row r="160" spans="1:38" x14ac:dyDescent="0.35">
      <c r="A160">
        <v>49</v>
      </c>
      <c r="B160">
        <v>5</v>
      </c>
      <c r="C160" t="s">
        <v>34</v>
      </c>
      <c r="D160">
        <v>51081019531</v>
      </c>
      <c r="E160">
        <v>510</v>
      </c>
      <c r="F160" t="s">
        <v>1188</v>
      </c>
      <c r="G160" t="s">
        <v>1174</v>
      </c>
      <c r="H160" t="s">
        <v>1177</v>
      </c>
      <c r="I160" t="s">
        <v>1201</v>
      </c>
      <c r="K160">
        <v>61535.823333333334</v>
      </c>
      <c r="N160">
        <v>3.9166666666666665</v>
      </c>
      <c r="O160">
        <v>4</v>
      </c>
      <c r="P160" t="s">
        <v>1196</v>
      </c>
      <c r="R160" t="s">
        <v>1129</v>
      </c>
      <c r="U160">
        <v>49</v>
      </c>
      <c r="V160">
        <v>49748143</v>
      </c>
      <c r="W160">
        <v>53201</v>
      </c>
      <c r="AL160">
        <f>VLOOKUP(V160,Customer!$C$2:$U$504,19,FALSE)</f>
        <v>214</v>
      </c>
    </row>
    <row r="161" spans="1:38" x14ac:dyDescent="0.35">
      <c r="A161">
        <v>49</v>
      </c>
      <c r="B161">
        <v>2</v>
      </c>
      <c r="C161" t="s">
        <v>34</v>
      </c>
      <c r="D161">
        <v>51081012825</v>
      </c>
      <c r="E161">
        <v>510</v>
      </c>
      <c r="F161" t="s">
        <v>1187</v>
      </c>
      <c r="G161" t="s">
        <v>1171</v>
      </c>
      <c r="H161" t="s">
        <v>1178</v>
      </c>
      <c r="I161" t="s">
        <v>1206</v>
      </c>
      <c r="K161">
        <v>79777.681333333341</v>
      </c>
      <c r="N161">
        <v>1.6666666666666667</v>
      </c>
      <c r="O161">
        <v>5.74</v>
      </c>
      <c r="P161" t="s">
        <v>1197</v>
      </c>
      <c r="R161" t="s">
        <v>1129</v>
      </c>
      <c r="U161">
        <v>49</v>
      </c>
      <c r="V161">
        <v>49748143</v>
      </c>
      <c r="W161">
        <v>72812</v>
      </c>
      <c r="AL161">
        <f>VLOOKUP(V161,Customer!$C$2:$U$504,19,FALSE)</f>
        <v>214</v>
      </c>
    </row>
    <row r="162" spans="1:38" x14ac:dyDescent="0.35">
      <c r="A162">
        <v>49</v>
      </c>
      <c r="B162">
        <v>11</v>
      </c>
      <c r="C162" t="s">
        <v>34</v>
      </c>
      <c r="D162">
        <v>51081011330</v>
      </c>
      <c r="E162">
        <v>510</v>
      </c>
      <c r="F162" t="s">
        <v>1190</v>
      </c>
      <c r="G162" t="s">
        <v>1176</v>
      </c>
      <c r="H162" t="s">
        <v>1182</v>
      </c>
      <c r="I162" t="s">
        <v>1203</v>
      </c>
      <c r="K162">
        <v>64811.612800000003</v>
      </c>
      <c r="N162">
        <v>1.0833333333333333</v>
      </c>
      <c r="O162">
        <v>1.92</v>
      </c>
      <c r="P162" t="s">
        <v>1198</v>
      </c>
      <c r="R162" t="s">
        <v>1129</v>
      </c>
      <c r="U162">
        <v>49</v>
      </c>
      <c r="V162">
        <v>49748143</v>
      </c>
      <c r="W162">
        <v>63491</v>
      </c>
      <c r="AL162">
        <f>VLOOKUP(V162,Customer!$C$2:$U$504,19,FALSE)</f>
        <v>214</v>
      </c>
    </row>
    <row r="163" spans="1:38" x14ac:dyDescent="0.35">
      <c r="A163">
        <v>50</v>
      </c>
      <c r="B163">
        <v>5</v>
      </c>
      <c r="C163" t="s">
        <v>34</v>
      </c>
      <c r="D163">
        <v>51081019637</v>
      </c>
      <c r="E163">
        <v>510</v>
      </c>
      <c r="F163" t="s">
        <v>1188</v>
      </c>
      <c r="G163" t="s">
        <v>1174</v>
      </c>
      <c r="H163" t="s">
        <v>1177</v>
      </c>
      <c r="I163" t="s">
        <v>1201</v>
      </c>
      <c r="K163">
        <v>47521.65</v>
      </c>
      <c r="N163">
        <v>3.9166666666666665</v>
      </c>
      <c r="O163">
        <v>4</v>
      </c>
      <c r="P163" t="s">
        <v>1196</v>
      </c>
      <c r="R163" t="s">
        <v>1127</v>
      </c>
      <c r="U163">
        <v>50</v>
      </c>
      <c r="V163">
        <v>62891788</v>
      </c>
      <c r="W163">
        <v>41085</v>
      </c>
      <c r="AL163">
        <f>VLOOKUP(V163,Customer!$C$2:$U$504,19,FALSE)</f>
        <v>201</v>
      </c>
    </row>
    <row r="164" spans="1:38" x14ac:dyDescent="0.35">
      <c r="A164">
        <v>50</v>
      </c>
      <c r="B164">
        <v>5</v>
      </c>
      <c r="C164" t="s">
        <v>34</v>
      </c>
      <c r="D164">
        <v>51081012892</v>
      </c>
      <c r="E164">
        <v>510</v>
      </c>
      <c r="F164" t="s">
        <v>1188</v>
      </c>
      <c r="G164" t="s">
        <v>1174</v>
      </c>
      <c r="H164" t="s">
        <v>1177</v>
      </c>
      <c r="I164" t="s">
        <v>1201</v>
      </c>
      <c r="K164">
        <v>88063.896666666667</v>
      </c>
      <c r="N164">
        <v>4.916666666666667</v>
      </c>
      <c r="O164">
        <v>4</v>
      </c>
      <c r="P164" t="s">
        <v>1196</v>
      </c>
      <c r="R164" t="s">
        <v>1127</v>
      </c>
      <c r="U164">
        <v>50</v>
      </c>
      <c r="V164">
        <v>62891788</v>
      </c>
      <c r="W164">
        <v>73591</v>
      </c>
      <c r="AL164">
        <f>VLOOKUP(V164,Customer!$C$2:$U$504,19,FALSE)</f>
        <v>201</v>
      </c>
    </row>
    <row r="165" spans="1:38" x14ac:dyDescent="0.35">
      <c r="A165">
        <v>51</v>
      </c>
      <c r="B165">
        <v>15</v>
      </c>
      <c r="C165" t="s">
        <v>34</v>
      </c>
      <c r="D165">
        <v>51081012057</v>
      </c>
      <c r="E165">
        <v>510</v>
      </c>
      <c r="F165" t="s">
        <v>1192</v>
      </c>
      <c r="G165" t="s">
        <v>1173</v>
      </c>
      <c r="H165" t="s">
        <v>1181</v>
      </c>
      <c r="I165" t="s">
        <v>1205</v>
      </c>
      <c r="K165">
        <v>65673.04565</v>
      </c>
      <c r="N165">
        <v>1.5</v>
      </c>
      <c r="O165">
        <v>10.210000000000001</v>
      </c>
      <c r="P165" t="s">
        <v>1195</v>
      </c>
      <c r="R165" t="s">
        <v>1127</v>
      </c>
      <c r="U165">
        <v>51</v>
      </c>
      <c r="V165">
        <v>43982267</v>
      </c>
      <c r="W165">
        <v>56951</v>
      </c>
      <c r="AL165">
        <f>VLOOKUP(V165,Customer!$C$2:$U$504,19,FALSE)</f>
        <v>201</v>
      </c>
    </row>
    <row r="166" spans="1:38" x14ac:dyDescent="0.35">
      <c r="A166">
        <v>51</v>
      </c>
      <c r="B166">
        <v>12</v>
      </c>
      <c r="C166" t="s">
        <v>34</v>
      </c>
      <c r="D166">
        <v>51081019551</v>
      </c>
      <c r="E166">
        <v>510</v>
      </c>
      <c r="F166" t="s">
        <v>1191</v>
      </c>
      <c r="G166" t="s">
        <v>1172</v>
      </c>
      <c r="H166" t="s">
        <v>1180</v>
      </c>
      <c r="I166" t="s">
        <v>1204</v>
      </c>
      <c r="K166">
        <v>16915.921249999999</v>
      </c>
      <c r="N166">
        <v>0.58333333333333337</v>
      </c>
      <c r="O166">
        <v>-11.7</v>
      </c>
      <c r="P166" t="s">
        <v>1194</v>
      </c>
      <c r="R166" t="s">
        <v>1127</v>
      </c>
      <c r="U166">
        <v>51</v>
      </c>
      <c r="V166">
        <v>43982267</v>
      </c>
      <c r="W166">
        <v>18155</v>
      </c>
      <c r="AL166">
        <f>VLOOKUP(V166,Customer!$C$2:$U$504,19,FALSE)</f>
        <v>201</v>
      </c>
    </row>
    <row r="167" spans="1:38" x14ac:dyDescent="0.35">
      <c r="A167">
        <v>52</v>
      </c>
      <c r="B167">
        <v>16</v>
      </c>
      <c r="C167" t="s">
        <v>34</v>
      </c>
      <c r="D167">
        <v>51081019011</v>
      </c>
      <c r="E167">
        <v>510</v>
      </c>
      <c r="F167" t="s">
        <v>1193</v>
      </c>
      <c r="G167" t="s">
        <v>1185</v>
      </c>
      <c r="H167" t="s">
        <v>1184</v>
      </c>
      <c r="I167" t="s">
        <v>1199</v>
      </c>
      <c r="K167">
        <v>80228.393700000001</v>
      </c>
      <c r="N167">
        <v>1.1666666666666667</v>
      </c>
      <c r="O167">
        <v>3.61</v>
      </c>
      <c r="P167" t="s">
        <v>1198</v>
      </c>
      <c r="R167" t="s">
        <v>1127</v>
      </c>
      <c r="U167">
        <v>52</v>
      </c>
      <c r="V167">
        <v>95361954</v>
      </c>
      <c r="W167">
        <v>76986</v>
      </c>
      <c r="AL167">
        <f>VLOOKUP(V167,Customer!$C$2:$U$504,19,FALSE)</f>
        <v>209</v>
      </c>
    </row>
    <row r="168" spans="1:38" x14ac:dyDescent="0.35">
      <c r="A168">
        <v>52</v>
      </c>
      <c r="B168">
        <v>3</v>
      </c>
      <c r="C168" t="s">
        <v>34</v>
      </c>
      <c r="D168">
        <v>51081011479</v>
      </c>
      <c r="E168">
        <v>510</v>
      </c>
      <c r="F168" t="s">
        <v>1186</v>
      </c>
      <c r="G168" t="s">
        <v>1170</v>
      </c>
      <c r="H168" t="s">
        <v>1179</v>
      </c>
      <c r="I168" t="s">
        <v>1200</v>
      </c>
      <c r="K168">
        <v>55962.126666666663</v>
      </c>
      <c r="N168">
        <v>0.83333333333333337</v>
      </c>
      <c r="O168">
        <v>5.6</v>
      </c>
      <c r="P168" t="s">
        <v>1196</v>
      </c>
      <c r="R168" t="s">
        <v>1127</v>
      </c>
      <c r="U168">
        <v>52</v>
      </c>
      <c r="V168">
        <v>95361954</v>
      </c>
      <c r="W168">
        <v>53467</v>
      </c>
      <c r="AL168">
        <f>VLOOKUP(V168,Customer!$C$2:$U$504,19,FALSE)</f>
        <v>209</v>
      </c>
    </row>
    <row r="169" spans="1:38" x14ac:dyDescent="0.35">
      <c r="A169">
        <v>52</v>
      </c>
      <c r="B169">
        <v>4</v>
      </c>
      <c r="C169" t="s">
        <v>34</v>
      </c>
      <c r="D169">
        <v>51081017419</v>
      </c>
      <c r="E169">
        <v>510</v>
      </c>
      <c r="F169" t="s">
        <v>1187</v>
      </c>
      <c r="G169" t="s">
        <v>1171</v>
      </c>
      <c r="H169" t="s">
        <v>1178</v>
      </c>
      <c r="I169" t="s">
        <v>1206</v>
      </c>
      <c r="K169">
        <v>65978.806500000006</v>
      </c>
      <c r="N169">
        <v>2.5</v>
      </c>
      <c r="O169">
        <v>5.74</v>
      </c>
      <c r="P169" t="s">
        <v>1197</v>
      </c>
      <c r="R169" t="s">
        <v>1127</v>
      </c>
      <c r="U169">
        <v>52</v>
      </c>
      <c r="V169">
        <v>95361954</v>
      </c>
      <c r="W169">
        <v>57699</v>
      </c>
      <c r="AL169">
        <f>VLOOKUP(V169,Customer!$C$2:$U$504,19,FALSE)</f>
        <v>209</v>
      </c>
    </row>
    <row r="170" spans="1:38" x14ac:dyDescent="0.35">
      <c r="A170">
        <v>53</v>
      </c>
      <c r="B170">
        <v>2</v>
      </c>
      <c r="C170" t="s">
        <v>34</v>
      </c>
      <c r="D170">
        <v>51081015781</v>
      </c>
      <c r="E170">
        <v>510</v>
      </c>
      <c r="F170" t="s">
        <v>1187</v>
      </c>
      <c r="G170" t="s">
        <v>1171</v>
      </c>
      <c r="H170" t="s">
        <v>1178</v>
      </c>
      <c r="I170" t="s">
        <v>1206</v>
      </c>
      <c r="K170">
        <v>16446.846733333332</v>
      </c>
      <c r="N170">
        <v>1.0833333333333333</v>
      </c>
      <c r="O170">
        <v>5.74</v>
      </c>
      <c r="P170" t="s">
        <v>1197</v>
      </c>
      <c r="R170" t="s">
        <v>1127</v>
      </c>
      <c r="U170">
        <v>53</v>
      </c>
      <c r="V170">
        <v>20197556</v>
      </c>
      <c r="W170">
        <v>15484</v>
      </c>
      <c r="AL170">
        <f>VLOOKUP(V170,Customer!$C$2:$U$504,19,FALSE)</f>
        <v>213</v>
      </c>
    </row>
    <row r="171" spans="1:38" x14ac:dyDescent="0.35">
      <c r="A171">
        <v>55</v>
      </c>
      <c r="B171">
        <v>5</v>
      </c>
      <c r="C171" t="s">
        <v>34</v>
      </c>
      <c r="D171">
        <v>51081019832</v>
      </c>
      <c r="E171">
        <v>510</v>
      </c>
      <c r="F171" t="s">
        <v>1188</v>
      </c>
      <c r="G171" t="s">
        <v>1174</v>
      </c>
      <c r="H171" t="s">
        <v>1177</v>
      </c>
      <c r="I171" t="s">
        <v>1201</v>
      </c>
      <c r="K171">
        <v>17740.8</v>
      </c>
      <c r="N171">
        <v>1.6666666666666667</v>
      </c>
      <c r="O171">
        <v>4</v>
      </c>
      <c r="P171" t="s">
        <v>1196</v>
      </c>
      <c r="R171" t="s">
        <v>1127</v>
      </c>
      <c r="U171">
        <v>55</v>
      </c>
      <c r="V171">
        <v>94507597</v>
      </c>
      <c r="W171">
        <v>16632</v>
      </c>
      <c r="AL171">
        <f>VLOOKUP(V171,Customer!$C$2:$U$504,19,FALSE)</f>
        <v>206</v>
      </c>
    </row>
    <row r="172" spans="1:38" x14ac:dyDescent="0.35">
      <c r="A172">
        <v>55</v>
      </c>
      <c r="B172">
        <v>7</v>
      </c>
      <c r="C172" t="s">
        <v>34</v>
      </c>
      <c r="D172">
        <v>51081017494</v>
      </c>
      <c r="E172">
        <v>510</v>
      </c>
      <c r="F172" t="s">
        <v>1190</v>
      </c>
      <c r="G172" t="s">
        <v>1176</v>
      </c>
      <c r="H172" t="s">
        <v>1182</v>
      </c>
      <c r="I172" t="s">
        <v>1203</v>
      </c>
      <c r="K172">
        <v>20462.815999999999</v>
      </c>
      <c r="N172">
        <v>3.8333333333333335</v>
      </c>
      <c r="O172">
        <v>1.92</v>
      </c>
      <c r="P172" t="s">
        <v>1198</v>
      </c>
      <c r="R172" t="s">
        <v>1127</v>
      </c>
      <c r="U172">
        <v>55</v>
      </c>
      <c r="V172">
        <v>94507597</v>
      </c>
      <c r="W172">
        <v>19060</v>
      </c>
      <c r="AL172">
        <f>VLOOKUP(V172,Customer!$C$2:$U$504,19,FALSE)</f>
        <v>206</v>
      </c>
    </row>
    <row r="173" spans="1:38" x14ac:dyDescent="0.35">
      <c r="A173">
        <v>55</v>
      </c>
      <c r="B173">
        <v>4</v>
      </c>
      <c r="C173" t="s">
        <v>34</v>
      </c>
      <c r="D173">
        <v>51081015987</v>
      </c>
      <c r="E173">
        <v>510</v>
      </c>
      <c r="F173" t="s">
        <v>1187</v>
      </c>
      <c r="G173" t="s">
        <v>1171</v>
      </c>
      <c r="H173" t="s">
        <v>1178</v>
      </c>
      <c r="I173" t="s">
        <v>1206</v>
      </c>
      <c r="K173">
        <v>20160.934000000001</v>
      </c>
      <c r="N173">
        <v>3.3333333333333335</v>
      </c>
      <c r="O173">
        <v>5.74</v>
      </c>
      <c r="P173" t="s">
        <v>1197</v>
      </c>
      <c r="R173" t="s">
        <v>1127</v>
      </c>
      <c r="U173">
        <v>55</v>
      </c>
      <c r="V173">
        <v>94507597</v>
      </c>
      <c r="W173">
        <v>16923</v>
      </c>
      <c r="AL173">
        <f>VLOOKUP(V173,Customer!$C$2:$U$504,19,FALSE)</f>
        <v>206</v>
      </c>
    </row>
    <row r="174" spans="1:38" x14ac:dyDescent="0.35">
      <c r="A174">
        <v>55</v>
      </c>
      <c r="B174">
        <v>7</v>
      </c>
      <c r="C174" t="s">
        <v>34</v>
      </c>
      <c r="D174">
        <v>51081015141</v>
      </c>
      <c r="E174">
        <v>510</v>
      </c>
      <c r="F174" t="s">
        <v>1190</v>
      </c>
      <c r="G174" t="s">
        <v>1176</v>
      </c>
      <c r="H174" t="s">
        <v>1182</v>
      </c>
      <c r="I174" t="s">
        <v>1203</v>
      </c>
      <c r="K174">
        <v>59897.710399999996</v>
      </c>
      <c r="N174">
        <v>4.333333333333333</v>
      </c>
      <c r="O174">
        <v>1.92</v>
      </c>
      <c r="P174" t="s">
        <v>1198</v>
      </c>
      <c r="R174" t="s">
        <v>1127</v>
      </c>
      <c r="U174">
        <v>55</v>
      </c>
      <c r="V174">
        <v>94507597</v>
      </c>
      <c r="W174">
        <v>55297</v>
      </c>
      <c r="AL174">
        <f>VLOOKUP(V174,Customer!$C$2:$U$504,19,FALSE)</f>
        <v>206</v>
      </c>
    </row>
    <row r="175" spans="1:38" x14ac:dyDescent="0.35">
      <c r="A175">
        <v>56</v>
      </c>
      <c r="B175">
        <v>4</v>
      </c>
      <c r="C175" t="s">
        <v>34</v>
      </c>
      <c r="D175">
        <v>51081012302</v>
      </c>
      <c r="E175">
        <v>510</v>
      </c>
      <c r="F175" t="s">
        <v>1187</v>
      </c>
      <c r="G175" t="s">
        <v>1171</v>
      </c>
      <c r="H175" t="s">
        <v>1178</v>
      </c>
      <c r="I175" t="s">
        <v>1206</v>
      </c>
      <c r="K175">
        <v>86511.492499999993</v>
      </c>
      <c r="N175">
        <v>2.5</v>
      </c>
      <c r="O175">
        <v>5.74</v>
      </c>
      <c r="P175" t="s">
        <v>1197</v>
      </c>
      <c r="R175" t="s">
        <v>1130</v>
      </c>
      <c r="U175">
        <v>56</v>
      </c>
      <c r="V175">
        <v>99047267</v>
      </c>
      <c r="W175">
        <v>75655</v>
      </c>
      <c r="AL175">
        <f>VLOOKUP(V175,Customer!$C$2:$U$504,19,FALSE)</f>
        <v>212</v>
      </c>
    </row>
    <row r="176" spans="1:38" x14ac:dyDescent="0.35">
      <c r="A176">
        <v>56</v>
      </c>
      <c r="B176">
        <v>9</v>
      </c>
      <c r="C176" t="s">
        <v>34</v>
      </c>
      <c r="D176">
        <v>51081017251</v>
      </c>
      <c r="E176">
        <v>510</v>
      </c>
      <c r="F176" t="s">
        <v>1189</v>
      </c>
      <c r="G176" t="s">
        <v>1175</v>
      </c>
      <c r="H176" t="s">
        <v>1183</v>
      </c>
      <c r="I176" t="s">
        <v>1202</v>
      </c>
      <c r="K176">
        <v>66938.102400000003</v>
      </c>
      <c r="N176">
        <v>1</v>
      </c>
      <c r="O176">
        <v>7.77</v>
      </c>
      <c r="P176" t="s">
        <v>1195</v>
      </c>
      <c r="R176" t="s">
        <v>1130</v>
      </c>
      <c r="U176">
        <v>56</v>
      </c>
      <c r="V176">
        <v>99047267</v>
      </c>
      <c r="W176">
        <v>62112</v>
      </c>
      <c r="AL176">
        <f>VLOOKUP(V176,Customer!$C$2:$U$504,19,FALSE)</f>
        <v>212</v>
      </c>
    </row>
    <row r="177" spans="1:38" x14ac:dyDescent="0.35">
      <c r="A177">
        <v>57</v>
      </c>
      <c r="B177">
        <v>4</v>
      </c>
      <c r="C177" t="s">
        <v>34</v>
      </c>
      <c r="D177">
        <v>51081013119</v>
      </c>
      <c r="E177">
        <v>510</v>
      </c>
      <c r="F177" t="s">
        <v>1187</v>
      </c>
      <c r="G177" t="s">
        <v>1171</v>
      </c>
      <c r="H177" t="s">
        <v>1178</v>
      </c>
      <c r="I177" t="s">
        <v>1206</v>
      </c>
      <c r="K177">
        <v>91836.8995</v>
      </c>
      <c r="N177">
        <v>3.5833333333333335</v>
      </c>
      <c r="O177">
        <v>5.74</v>
      </c>
      <c r="P177" t="s">
        <v>1197</v>
      </c>
      <c r="R177" t="s">
        <v>1128</v>
      </c>
      <c r="U177">
        <v>57</v>
      </c>
      <c r="V177">
        <v>85852966</v>
      </c>
      <c r="W177">
        <v>76170</v>
      </c>
      <c r="AL177">
        <f>VLOOKUP(V177,Customer!$C$2:$U$504,19,FALSE)</f>
        <v>208</v>
      </c>
    </row>
    <row r="178" spans="1:38" x14ac:dyDescent="0.35">
      <c r="A178">
        <v>57</v>
      </c>
      <c r="B178">
        <v>14</v>
      </c>
      <c r="C178" t="s">
        <v>34</v>
      </c>
      <c r="D178">
        <v>51081013054</v>
      </c>
      <c r="E178">
        <v>510</v>
      </c>
      <c r="F178" t="s">
        <v>1192</v>
      </c>
      <c r="G178" t="s">
        <v>1173</v>
      </c>
      <c r="H178" t="s">
        <v>1181</v>
      </c>
      <c r="I178" t="s">
        <v>1205</v>
      </c>
      <c r="K178">
        <v>22741.569783333332</v>
      </c>
      <c r="N178">
        <v>1.1666666666666667</v>
      </c>
      <c r="O178">
        <v>10.210000000000001</v>
      </c>
      <c r="P178" t="s">
        <v>1195</v>
      </c>
      <c r="R178" t="s">
        <v>1128</v>
      </c>
      <c r="U178">
        <v>57</v>
      </c>
      <c r="V178">
        <v>85852966</v>
      </c>
      <c r="W178">
        <v>20321</v>
      </c>
      <c r="AL178">
        <f>VLOOKUP(V178,Customer!$C$2:$U$504,19,FALSE)</f>
        <v>208</v>
      </c>
    </row>
    <row r="179" spans="1:38" x14ac:dyDescent="0.35">
      <c r="A179">
        <v>57</v>
      </c>
      <c r="B179">
        <v>15</v>
      </c>
      <c r="C179" t="s">
        <v>34</v>
      </c>
      <c r="D179">
        <v>51081016257</v>
      </c>
      <c r="E179">
        <v>510</v>
      </c>
      <c r="F179" t="s">
        <v>1192</v>
      </c>
      <c r="G179" t="s">
        <v>1173</v>
      </c>
      <c r="H179" t="s">
        <v>1181</v>
      </c>
      <c r="I179" t="s">
        <v>1205</v>
      </c>
      <c r="K179">
        <v>75236.553150000007</v>
      </c>
      <c r="N179">
        <v>3.5</v>
      </c>
      <c r="O179">
        <v>10.210000000000001</v>
      </c>
      <c r="P179" t="s">
        <v>1195</v>
      </c>
      <c r="R179" t="s">
        <v>1128</v>
      </c>
      <c r="U179">
        <v>57</v>
      </c>
      <c r="V179">
        <v>85852966</v>
      </c>
      <c r="W179">
        <v>55429</v>
      </c>
      <c r="AL179">
        <f>VLOOKUP(V179,Customer!$C$2:$U$504,19,FALSE)</f>
        <v>208</v>
      </c>
    </row>
    <row r="180" spans="1:38" x14ac:dyDescent="0.35">
      <c r="A180">
        <v>57</v>
      </c>
      <c r="B180">
        <v>13</v>
      </c>
      <c r="C180" t="s">
        <v>34</v>
      </c>
      <c r="D180">
        <v>51081015539</v>
      </c>
      <c r="E180">
        <v>510</v>
      </c>
      <c r="F180" t="s">
        <v>1192</v>
      </c>
      <c r="G180" t="s">
        <v>1173</v>
      </c>
      <c r="H180" t="s">
        <v>1181</v>
      </c>
      <c r="I180" t="s">
        <v>1205</v>
      </c>
      <c r="K180">
        <v>90179.26715</v>
      </c>
      <c r="N180">
        <v>2.5833333333333335</v>
      </c>
      <c r="O180">
        <v>10.210000000000001</v>
      </c>
      <c r="P180" t="s">
        <v>1195</v>
      </c>
      <c r="R180" t="s">
        <v>1128</v>
      </c>
      <c r="U180">
        <v>57</v>
      </c>
      <c r="V180">
        <v>85852966</v>
      </c>
      <c r="W180">
        <v>71358</v>
      </c>
      <c r="AL180">
        <f>VLOOKUP(V180,Customer!$C$2:$U$504,19,FALSE)</f>
        <v>208</v>
      </c>
    </row>
    <row r="181" spans="1:38" x14ac:dyDescent="0.35">
      <c r="A181">
        <v>57</v>
      </c>
      <c r="B181">
        <v>2</v>
      </c>
      <c r="C181" t="s">
        <v>34</v>
      </c>
      <c r="D181">
        <v>51081010705</v>
      </c>
      <c r="E181">
        <v>510</v>
      </c>
      <c r="F181" t="s">
        <v>1187</v>
      </c>
      <c r="G181" t="s">
        <v>1171</v>
      </c>
      <c r="H181" t="s">
        <v>1178</v>
      </c>
      <c r="I181" t="s">
        <v>1206</v>
      </c>
      <c r="K181">
        <v>9580.902900000001</v>
      </c>
      <c r="N181">
        <v>4.25</v>
      </c>
      <c r="O181">
        <v>5.74</v>
      </c>
      <c r="P181" t="s">
        <v>1197</v>
      </c>
      <c r="R181" t="s">
        <v>1128</v>
      </c>
      <c r="U181">
        <v>57</v>
      </c>
      <c r="V181">
        <v>85852966</v>
      </c>
      <c r="W181">
        <v>7702</v>
      </c>
      <c r="AL181">
        <f>VLOOKUP(V181,Customer!$C$2:$U$504,19,FALSE)</f>
        <v>208</v>
      </c>
    </row>
    <row r="182" spans="1:38" x14ac:dyDescent="0.35">
      <c r="A182">
        <v>57</v>
      </c>
      <c r="B182">
        <v>1</v>
      </c>
      <c r="C182" t="s">
        <v>34</v>
      </c>
      <c r="D182">
        <v>51081010644</v>
      </c>
      <c r="E182">
        <v>510</v>
      </c>
      <c r="F182" t="s">
        <v>1186</v>
      </c>
      <c r="G182" t="s">
        <v>1170</v>
      </c>
      <c r="H182" t="s">
        <v>1179</v>
      </c>
      <c r="I182" t="s">
        <v>1200</v>
      </c>
      <c r="K182">
        <v>73688.471999999994</v>
      </c>
      <c r="N182">
        <v>4</v>
      </c>
      <c r="O182">
        <v>5.6</v>
      </c>
      <c r="P182" t="s">
        <v>1196</v>
      </c>
      <c r="R182" t="s">
        <v>1128</v>
      </c>
      <c r="U182">
        <v>57</v>
      </c>
      <c r="V182">
        <v>85852966</v>
      </c>
      <c r="W182">
        <v>60203</v>
      </c>
      <c r="AL182">
        <f>VLOOKUP(V182,Customer!$C$2:$U$504,19,FALSE)</f>
        <v>208</v>
      </c>
    </row>
    <row r="183" spans="1:38" x14ac:dyDescent="0.35">
      <c r="A183">
        <v>58</v>
      </c>
      <c r="B183">
        <v>15</v>
      </c>
      <c r="C183" t="s">
        <v>34</v>
      </c>
      <c r="D183">
        <v>51081011361</v>
      </c>
      <c r="E183">
        <v>510</v>
      </c>
      <c r="F183" t="s">
        <v>1192</v>
      </c>
      <c r="G183" t="s">
        <v>1173</v>
      </c>
      <c r="H183" t="s">
        <v>1181</v>
      </c>
      <c r="I183" t="s">
        <v>1205</v>
      </c>
      <c r="K183">
        <v>84841.040475000002</v>
      </c>
      <c r="N183">
        <v>4.25</v>
      </c>
      <c r="O183">
        <v>10.210000000000001</v>
      </c>
      <c r="P183" t="s">
        <v>1195</v>
      </c>
      <c r="R183" t="s">
        <v>1127</v>
      </c>
      <c r="U183">
        <v>58</v>
      </c>
      <c r="V183">
        <v>80162316</v>
      </c>
      <c r="W183">
        <v>59167</v>
      </c>
      <c r="AL183">
        <f>VLOOKUP(V183,Customer!$C$2:$U$504,19,FALSE)</f>
        <v>203</v>
      </c>
    </row>
    <row r="184" spans="1:38" x14ac:dyDescent="0.35">
      <c r="A184">
        <v>58</v>
      </c>
      <c r="B184">
        <v>15</v>
      </c>
      <c r="C184" t="s">
        <v>34</v>
      </c>
      <c r="D184">
        <v>51081019310</v>
      </c>
      <c r="E184">
        <v>510</v>
      </c>
      <c r="F184" t="s">
        <v>1192</v>
      </c>
      <c r="G184" t="s">
        <v>1173</v>
      </c>
      <c r="H184" t="s">
        <v>1181</v>
      </c>
      <c r="I184" t="s">
        <v>1205</v>
      </c>
      <c r="K184">
        <v>84979.189800000007</v>
      </c>
      <c r="N184">
        <v>2</v>
      </c>
      <c r="O184">
        <v>10.210000000000001</v>
      </c>
      <c r="P184" t="s">
        <v>1195</v>
      </c>
      <c r="R184" t="s">
        <v>1127</v>
      </c>
      <c r="U184">
        <v>58</v>
      </c>
      <c r="V184">
        <v>80162316</v>
      </c>
      <c r="W184">
        <v>70569</v>
      </c>
      <c r="AL184">
        <f>VLOOKUP(V184,Customer!$C$2:$U$504,19,FALSE)</f>
        <v>203</v>
      </c>
    </row>
    <row r="185" spans="1:38" x14ac:dyDescent="0.35">
      <c r="A185">
        <v>59</v>
      </c>
      <c r="B185">
        <v>16</v>
      </c>
      <c r="C185" t="s">
        <v>34</v>
      </c>
      <c r="D185">
        <v>51081010946</v>
      </c>
      <c r="E185">
        <v>510</v>
      </c>
      <c r="F185" t="s">
        <v>1193</v>
      </c>
      <c r="G185" t="s">
        <v>1185</v>
      </c>
      <c r="H185" t="s">
        <v>1184</v>
      </c>
      <c r="I185" t="s">
        <v>1199</v>
      </c>
      <c r="K185">
        <v>78664.598024999999</v>
      </c>
      <c r="N185">
        <v>0.25</v>
      </c>
      <c r="O185">
        <v>3.61</v>
      </c>
      <c r="P185" t="s">
        <v>1198</v>
      </c>
      <c r="R185" t="s">
        <v>1127</v>
      </c>
      <c r="U185">
        <v>59</v>
      </c>
      <c r="V185">
        <v>20711967</v>
      </c>
      <c r="W185">
        <v>77961</v>
      </c>
      <c r="AL185">
        <f>VLOOKUP(V185,Customer!$C$2:$U$504,19,FALSE)</f>
        <v>215</v>
      </c>
    </row>
    <row r="186" spans="1:38" x14ac:dyDescent="0.35">
      <c r="A186">
        <v>59</v>
      </c>
      <c r="B186">
        <v>8</v>
      </c>
      <c r="C186" t="s">
        <v>34</v>
      </c>
      <c r="D186">
        <v>51081010875</v>
      </c>
      <c r="E186">
        <v>510</v>
      </c>
      <c r="F186" t="s">
        <v>1188</v>
      </c>
      <c r="G186" t="s">
        <v>1174</v>
      </c>
      <c r="H186" t="s">
        <v>1177</v>
      </c>
      <c r="I186" t="s">
        <v>1201</v>
      </c>
      <c r="K186">
        <v>10322.84</v>
      </c>
      <c r="N186">
        <v>1.5833333333333333</v>
      </c>
      <c r="O186">
        <v>4</v>
      </c>
      <c r="P186" t="s">
        <v>1196</v>
      </c>
      <c r="R186" t="s">
        <v>1127</v>
      </c>
      <c r="U186">
        <v>59</v>
      </c>
      <c r="V186">
        <v>20711967</v>
      </c>
      <c r="W186">
        <v>9708</v>
      </c>
      <c r="AL186">
        <f>VLOOKUP(V186,Customer!$C$2:$U$504,19,FALSE)</f>
        <v>215</v>
      </c>
    </row>
    <row r="187" spans="1:38" x14ac:dyDescent="0.35">
      <c r="A187">
        <v>59</v>
      </c>
      <c r="B187">
        <v>12</v>
      </c>
      <c r="C187" t="s">
        <v>34</v>
      </c>
      <c r="D187">
        <v>51081012088</v>
      </c>
      <c r="E187">
        <v>510</v>
      </c>
      <c r="F187" t="s">
        <v>1191</v>
      </c>
      <c r="G187" t="s">
        <v>1172</v>
      </c>
      <c r="H187" t="s">
        <v>1180</v>
      </c>
      <c r="I187" t="s">
        <v>1204</v>
      </c>
      <c r="K187">
        <v>18126.624</v>
      </c>
      <c r="N187">
        <v>2</v>
      </c>
      <c r="O187">
        <v>-11.7</v>
      </c>
      <c r="P187" t="s">
        <v>1194</v>
      </c>
      <c r="R187" t="s">
        <v>1127</v>
      </c>
      <c r="U187">
        <v>59</v>
      </c>
      <c r="V187">
        <v>20711967</v>
      </c>
      <c r="W187">
        <v>23664</v>
      </c>
      <c r="AL187">
        <f>VLOOKUP(V187,Customer!$C$2:$U$504,19,FALSE)</f>
        <v>215</v>
      </c>
    </row>
    <row r="188" spans="1:38" x14ac:dyDescent="0.35">
      <c r="A188">
        <v>59</v>
      </c>
      <c r="B188">
        <v>15</v>
      </c>
      <c r="C188" t="s">
        <v>34</v>
      </c>
      <c r="D188">
        <v>51081017870</v>
      </c>
      <c r="E188">
        <v>510</v>
      </c>
      <c r="F188" t="s">
        <v>1192</v>
      </c>
      <c r="G188" t="s">
        <v>1173</v>
      </c>
      <c r="H188" t="s">
        <v>1181</v>
      </c>
      <c r="I188" t="s">
        <v>1205</v>
      </c>
      <c r="K188">
        <v>60412.321458333332</v>
      </c>
      <c r="N188">
        <v>1.9166666666666667</v>
      </c>
      <c r="O188">
        <v>10.210000000000001</v>
      </c>
      <c r="P188" t="s">
        <v>1195</v>
      </c>
      <c r="R188" t="s">
        <v>1127</v>
      </c>
      <c r="U188">
        <v>59</v>
      </c>
      <c r="V188">
        <v>20711967</v>
      </c>
      <c r="W188">
        <v>50525</v>
      </c>
      <c r="AL188">
        <f>VLOOKUP(V188,Customer!$C$2:$U$504,19,FALSE)</f>
        <v>215</v>
      </c>
    </row>
    <row r="189" spans="1:38" x14ac:dyDescent="0.35">
      <c r="A189">
        <v>59</v>
      </c>
      <c r="B189">
        <v>12</v>
      </c>
      <c r="C189" t="s">
        <v>34</v>
      </c>
      <c r="D189">
        <v>51081012387</v>
      </c>
      <c r="E189">
        <v>510</v>
      </c>
      <c r="F189" t="s">
        <v>1191</v>
      </c>
      <c r="G189" t="s">
        <v>1172</v>
      </c>
      <c r="H189" t="s">
        <v>1180</v>
      </c>
      <c r="I189" t="s">
        <v>1204</v>
      </c>
      <c r="K189">
        <v>14042.236999999999</v>
      </c>
      <c r="N189">
        <v>1.1666666666666667</v>
      </c>
      <c r="O189">
        <v>-11.7</v>
      </c>
      <c r="P189" t="s">
        <v>1194</v>
      </c>
      <c r="R189" t="s">
        <v>1127</v>
      </c>
      <c r="U189">
        <v>59</v>
      </c>
      <c r="V189">
        <v>20711967</v>
      </c>
      <c r="W189">
        <v>16262</v>
      </c>
      <c r="AL189">
        <f>VLOOKUP(V189,Customer!$C$2:$U$504,19,FALSE)</f>
        <v>215</v>
      </c>
    </row>
    <row r="190" spans="1:38" x14ac:dyDescent="0.35">
      <c r="A190">
        <v>59</v>
      </c>
      <c r="B190">
        <v>15</v>
      </c>
      <c r="C190" t="s">
        <v>34</v>
      </c>
      <c r="D190">
        <v>51081013320</v>
      </c>
      <c r="E190">
        <v>510</v>
      </c>
      <c r="F190" t="s">
        <v>1192</v>
      </c>
      <c r="G190" t="s">
        <v>1173</v>
      </c>
      <c r="H190" t="s">
        <v>1181</v>
      </c>
      <c r="I190" t="s">
        <v>1205</v>
      </c>
      <c r="K190">
        <v>11089.941783333334</v>
      </c>
      <c r="N190">
        <v>3.9166666666666665</v>
      </c>
      <c r="O190">
        <v>10.210000000000001</v>
      </c>
      <c r="P190" t="s">
        <v>1195</v>
      </c>
      <c r="R190" t="s">
        <v>1127</v>
      </c>
      <c r="U190">
        <v>59</v>
      </c>
      <c r="V190">
        <v>20711967</v>
      </c>
      <c r="W190">
        <v>7922</v>
      </c>
      <c r="AL190">
        <f>VLOOKUP(V190,Customer!$C$2:$U$504,19,FALSE)</f>
        <v>215</v>
      </c>
    </row>
    <row r="191" spans="1:38" x14ac:dyDescent="0.35">
      <c r="A191">
        <v>61</v>
      </c>
      <c r="B191">
        <v>7</v>
      </c>
      <c r="C191" t="s">
        <v>34</v>
      </c>
      <c r="D191">
        <v>51081014683</v>
      </c>
      <c r="E191">
        <v>510</v>
      </c>
      <c r="F191" t="s">
        <v>1190</v>
      </c>
      <c r="G191" t="s">
        <v>1176</v>
      </c>
      <c r="H191" t="s">
        <v>1182</v>
      </c>
      <c r="I191" t="s">
        <v>1203</v>
      </c>
      <c r="K191">
        <v>49920.936000000002</v>
      </c>
      <c r="N191">
        <v>1.6666666666666667</v>
      </c>
      <c r="O191">
        <v>1.92</v>
      </c>
      <c r="P191" t="s">
        <v>1198</v>
      </c>
      <c r="R191" t="s">
        <v>1127</v>
      </c>
      <c r="U191">
        <v>61</v>
      </c>
      <c r="V191">
        <v>67054310</v>
      </c>
      <c r="W191">
        <v>48373</v>
      </c>
      <c r="AL191">
        <f>VLOOKUP(V191,Customer!$C$2:$U$504,19,FALSE)</f>
        <v>210</v>
      </c>
    </row>
    <row r="192" spans="1:38" x14ac:dyDescent="0.35">
      <c r="A192">
        <v>61</v>
      </c>
      <c r="B192">
        <v>5</v>
      </c>
      <c r="C192" t="s">
        <v>34</v>
      </c>
      <c r="D192">
        <v>51081017006</v>
      </c>
      <c r="E192">
        <v>510</v>
      </c>
      <c r="F192" t="s">
        <v>1188</v>
      </c>
      <c r="G192" t="s">
        <v>1174</v>
      </c>
      <c r="H192" t="s">
        <v>1177</v>
      </c>
      <c r="I192" t="s">
        <v>1201</v>
      </c>
      <c r="K192">
        <v>26205.866666666669</v>
      </c>
      <c r="N192">
        <v>2.6666666666666665</v>
      </c>
      <c r="O192">
        <v>4</v>
      </c>
      <c r="P192" t="s">
        <v>1196</v>
      </c>
      <c r="R192" t="s">
        <v>1127</v>
      </c>
      <c r="U192">
        <v>61</v>
      </c>
      <c r="V192">
        <v>67054310</v>
      </c>
      <c r="W192">
        <v>23680</v>
      </c>
      <c r="AL192">
        <f>VLOOKUP(V192,Customer!$C$2:$U$504,19,FALSE)</f>
        <v>210</v>
      </c>
    </row>
    <row r="193" spans="1:38" x14ac:dyDescent="0.35">
      <c r="A193">
        <v>61</v>
      </c>
      <c r="B193">
        <v>7</v>
      </c>
      <c r="C193" t="s">
        <v>34</v>
      </c>
      <c r="D193">
        <v>51081011929</v>
      </c>
      <c r="E193">
        <v>510</v>
      </c>
      <c r="F193" t="s">
        <v>1190</v>
      </c>
      <c r="G193" t="s">
        <v>1176</v>
      </c>
      <c r="H193" t="s">
        <v>1182</v>
      </c>
      <c r="I193" t="s">
        <v>1203</v>
      </c>
      <c r="K193">
        <v>9567.8335999999999</v>
      </c>
      <c r="N193">
        <v>4.25</v>
      </c>
      <c r="O193">
        <v>1.92</v>
      </c>
      <c r="P193" t="s">
        <v>1198</v>
      </c>
      <c r="R193" t="s">
        <v>1127</v>
      </c>
      <c r="U193">
        <v>61</v>
      </c>
      <c r="V193">
        <v>67054310</v>
      </c>
      <c r="W193">
        <v>8846</v>
      </c>
      <c r="AL193">
        <f>VLOOKUP(V193,Customer!$C$2:$U$504,19,FALSE)</f>
        <v>210</v>
      </c>
    </row>
    <row r="194" spans="1:38" x14ac:dyDescent="0.35">
      <c r="A194">
        <v>62</v>
      </c>
      <c r="B194">
        <v>13</v>
      </c>
      <c r="C194" t="s">
        <v>34</v>
      </c>
      <c r="D194">
        <v>51081010936</v>
      </c>
      <c r="E194">
        <v>510</v>
      </c>
      <c r="F194" t="s">
        <v>1192</v>
      </c>
      <c r="G194" t="s">
        <v>1173</v>
      </c>
      <c r="H194" t="s">
        <v>1181</v>
      </c>
      <c r="I194" t="s">
        <v>1205</v>
      </c>
      <c r="K194">
        <v>88194.008000000002</v>
      </c>
      <c r="N194">
        <v>4</v>
      </c>
      <c r="O194">
        <v>10.210000000000001</v>
      </c>
      <c r="P194" t="s">
        <v>1195</v>
      </c>
      <c r="R194" t="s">
        <v>1127</v>
      </c>
      <c r="U194">
        <v>62</v>
      </c>
      <c r="V194">
        <v>33136023</v>
      </c>
      <c r="W194">
        <v>62620</v>
      </c>
      <c r="AL194">
        <f>VLOOKUP(V194,Customer!$C$2:$U$504,19,FALSE)</f>
        <v>210</v>
      </c>
    </row>
    <row r="195" spans="1:38" x14ac:dyDescent="0.35">
      <c r="A195">
        <v>62</v>
      </c>
      <c r="B195">
        <v>12</v>
      </c>
      <c r="C195" t="s">
        <v>34</v>
      </c>
      <c r="D195">
        <v>51081014942</v>
      </c>
      <c r="E195">
        <v>510</v>
      </c>
      <c r="F195" t="s">
        <v>1191</v>
      </c>
      <c r="G195" t="s">
        <v>1172</v>
      </c>
      <c r="H195" t="s">
        <v>1180</v>
      </c>
      <c r="I195" t="s">
        <v>1204</v>
      </c>
      <c r="K195">
        <v>34729.243499999997</v>
      </c>
      <c r="N195">
        <v>2.8333333333333335</v>
      </c>
      <c r="O195">
        <v>-11.7</v>
      </c>
      <c r="P195" t="s">
        <v>1194</v>
      </c>
      <c r="R195" t="s">
        <v>1127</v>
      </c>
      <c r="U195">
        <v>62</v>
      </c>
      <c r="V195">
        <v>33136023</v>
      </c>
      <c r="W195">
        <v>51951</v>
      </c>
      <c r="AL195">
        <f>VLOOKUP(V195,Customer!$C$2:$U$504,19,FALSE)</f>
        <v>210</v>
      </c>
    </row>
    <row r="196" spans="1:38" x14ac:dyDescent="0.35">
      <c r="A196">
        <v>62</v>
      </c>
      <c r="B196">
        <v>16</v>
      </c>
      <c r="C196" t="s">
        <v>34</v>
      </c>
      <c r="D196">
        <v>51081019031</v>
      </c>
      <c r="E196">
        <v>510</v>
      </c>
      <c r="F196" t="s">
        <v>1193</v>
      </c>
      <c r="G196" t="s">
        <v>1185</v>
      </c>
      <c r="H196" t="s">
        <v>1184</v>
      </c>
      <c r="I196" t="s">
        <v>1199</v>
      </c>
      <c r="K196">
        <v>82932.525599999994</v>
      </c>
      <c r="N196">
        <v>2</v>
      </c>
      <c r="O196">
        <v>3.61</v>
      </c>
      <c r="P196" t="s">
        <v>1198</v>
      </c>
      <c r="R196" t="s">
        <v>1127</v>
      </c>
      <c r="U196">
        <v>62</v>
      </c>
      <c r="V196">
        <v>33136023</v>
      </c>
      <c r="W196">
        <v>77348</v>
      </c>
      <c r="AL196">
        <f>VLOOKUP(V196,Customer!$C$2:$U$504,19,FALSE)</f>
        <v>210</v>
      </c>
    </row>
    <row r="197" spans="1:38" x14ac:dyDescent="0.35">
      <c r="A197">
        <v>62</v>
      </c>
      <c r="B197">
        <v>3</v>
      </c>
      <c r="C197" t="s">
        <v>34</v>
      </c>
      <c r="D197">
        <v>51081010487</v>
      </c>
      <c r="E197">
        <v>510</v>
      </c>
      <c r="F197" t="s">
        <v>1186</v>
      </c>
      <c r="G197" t="s">
        <v>1170</v>
      </c>
      <c r="H197" t="s">
        <v>1179</v>
      </c>
      <c r="I197" t="s">
        <v>1200</v>
      </c>
      <c r="K197">
        <v>32402.274666666664</v>
      </c>
      <c r="N197">
        <v>1.3333333333333333</v>
      </c>
      <c r="O197">
        <v>5.6</v>
      </c>
      <c r="P197" t="s">
        <v>1196</v>
      </c>
      <c r="R197" t="s">
        <v>1127</v>
      </c>
      <c r="U197">
        <v>62</v>
      </c>
      <c r="V197">
        <v>33136023</v>
      </c>
      <c r="W197">
        <v>30151</v>
      </c>
      <c r="AL197">
        <f>VLOOKUP(V197,Customer!$C$2:$U$504,19,FALSE)</f>
        <v>210</v>
      </c>
    </row>
    <row r="198" spans="1:38" x14ac:dyDescent="0.35">
      <c r="A198">
        <v>63</v>
      </c>
      <c r="B198">
        <v>2</v>
      </c>
      <c r="C198" t="s">
        <v>34</v>
      </c>
      <c r="D198">
        <v>51081011966</v>
      </c>
      <c r="E198">
        <v>510</v>
      </c>
      <c r="F198" t="s">
        <v>1187</v>
      </c>
      <c r="G198" t="s">
        <v>1171</v>
      </c>
      <c r="H198" t="s">
        <v>1178</v>
      </c>
      <c r="I198" t="s">
        <v>1206</v>
      </c>
      <c r="K198">
        <v>61039.7592</v>
      </c>
      <c r="N198">
        <v>2</v>
      </c>
      <c r="O198">
        <v>5.74</v>
      </c>
      <c r="P198" t="s">
        <v>1197</v>
      </c>
      <c r="R198" t="s">
        <v>1130</v>
      </c>
      <c r="U198">
        <v>63</v>
      </c>
      <c r="V198">
        <v>60486493</v>
      </c>
      <c r="W198">
        <v>54754</v>
      </c>
      <c r="AL198">
        <f>VLOOKUP(V198,Customer!$C$2:$U$504,19,FALSE)</f>
        <v>204</v>
      </c>
    </row>
    <row r="199" spans="1:38" x14ac:dyDescent="0.35">
      <c r="A199">
        <v>63</v>
      </c>
      <c r="B199">
        <v>13</v>
      </c>
      <c r="C199" t="s">
        <v>34</v>
      </c>
      <c r="D199">
        <v>51081011581</v>
      </c>
      <c r="E199">
        <v>510</v>
      </c>
      <c r="F199" t="s">
        <v>1192</v>
      </c>
      <c r="G199" t="s">
        <v>1173</v>
      </c>
      <c r="H199" t="s">
        <v>1181</v>
      </c>
      <c r="I199" t="s">
        <v>1205</v>
      </c>
      <c r="K199">
        <v>44861.360800000002</v>
      </c>
      <c r="N199">
        <v>1.3333333333333333</v>
      </c>
      <c r="O199">
        <v>10.210000000000001</v>
      </c>
      <c r="P199" t="s">
        <v>1195</v>
      </c>
      <c r="R199" t="s">
        <v>1130</v>
      </c>
      <c r="U199">
        <v>63</v>
      </c>
      <c r="V199">
        <v>60486493</v>
      </c>
      <c r="W199">
        <v>39486</v>
      </c>
      <c r="AL199">
        <f>VLOOKUP(V199,Customer!$C$2:$U$504,19,FALSE)</f>
        <v>204</v>
      </c>
    </row>
    <row r="200" spans="1:38" x14ac:dyDescent="0.35">
      <c r="A200">
        <v>63</v>
      </c>
      <c r="B200">
        <v>4</v>
      </c>
      <c r="C200" t="s">
        <v>34</v>
      </c>
      <c r="D200">
        <v>51081010476</v>
      </c>
      <c r="E200">
        <v>510</v>
      </c>
      <c r="F200" t="s">
        <v>1187</v>
      </c>
      <c r="G200" t="s">
        <v>1171</v>
      </c>
      <c r="H200" t="s">
        <v>1178</v>
      </c>
      <c r="I200" t="s">
        <v>1206</v>
      </c>
      <c r="K200">
        <v>102005.046</v>
      </c>
      <c r="N200">
        <v>5</v>
      </c>
      <c r="O200">
        <v>5.74</v>
      </c>
      <c r="P200" t="s">
        <v>1197</v>
      </c>
      <c r="R200" t="s">
        <v>1130</v>
      </c>
      <c r="U200">
        <v>63</v>
      </c>
      <c r="V200">
        <v>60486493</v>
      </c>
      <c r="W200">
        <v>79258</v>
      </c>
      <c r="AL200">
        <f>VLOOKUP(V200,Customer!$C$2:$U$504,19,FALSE)</f>
        <v>204</v>
      </c>
    </row>
    <row r="201" spans="1:38" x14ac:dyDescent="0.35">
      <c r="A201">
        <v>63</v>
      </c>
      <c r="B201">
        <v>7</v>
      </c>
      <c r="C201" t="s">
        <v>34</v>
      </c>
      <c r="D201">
        <v>51081013412</v>
      </c>
      <c r="E201">
        <v>510</v>
      </c>
      <c r="F201" t="s">
        <v>1190</v>
      </c>
      <c r="G201" t="s">
        <v>1176</v>
      </c>
      <c r="H201" t="s">
        <v>1182</v>
      </c>
      <c r="I201" t="s">
        <v>1203</v>
      </c>
      <c r="K201">
        <v>44774.832000000002</v>
      </c>
      <c r="N201">
        <v>3.6666666666666665</v>
      </c>
      <c r="O201">
        <v>1.92</v>
      </c>
      <c r="P201" t="s">
        <v>1198</v>
      </c>
      <c r="R201" t="s">
        <v>1130</v>
      </c>
      <c r="U201">
        <v>63</v>
      </c>
      <c r="V201">
        <v>60486493</v>
      </c>
      <c r="W201">
        <v>41830</v>
      </c>
      <c r="AL201">
        <f>VLOOKUP(V201,Customer!$C$2:$U$504,19,FALSE)</f>
        <v>204</v>
      </c>
    </row>
    <row r="202" spans="1:38" x14ac:dyDescent="0.35">
      <c r="A202">
        <v>63</v>
      </c>
      <c r="B202">
        <v>8</v>
      </c>
      <c r="C202" t="s">
        <v>34</v>
      </c>
      <c r="D202">
        <v>51081011425</v>
      </c>
      <c r="E202">
        <v>510</v>
      </c>
      <c r="F202" t="s">
        <v>1188</v>
      </c>
      <c r="G202" t="s">
        <v>1174</v>
      </c>
      <c r="H202" t="s">
        <v>1177</v>
      </c>
      <c r="I202" t="s">
        <v>1201</v>
      </c>
      <c r="K202">
        <v>19766.216666666667</v>
      </c>
      <c r="N202">
        <v>2.5833333333333335</v>
      </c>
      <c r="O202">
        <v>4</v>
      </c>
      <c r="P202" t="s">
        <v>1196</v>
      </c>
      <c r="R202" t="s">
        <v>1130</v>
      </c>
      <c r="U202">
        <v>63</v>
      </c>
      <c r="V202">
        <v>60486493</v>
      </c>
      <c r="W202">
        <v>17915</v>
      </c>
      <c r="AL202">
        <f>VLOOKUP(V202,Customer!$C$2:$U$504,19,FALSE)</f>
        <v>204</v>
      </c>
    </row>
    <row r="203" spans="1:38" x14ac:dyDescent="0.35">
      <c r="A203">
        <v>63</v>
      </c>
      <c r="B203">
        <v>7</v>
      </c>
      <c r="C203" t="s">
        <v>34</v>
      </c>
      <c r="D203">
        <v>51081017078</v>
      </c>
      <c r="E203">
        <v>510</v>
      </c>
      <c r="F203" t="s">
        <v>1190</v>
      </c>
      <c r="G203" t="s">
        <v>1176</v>
      </c>
      <c r="H203" t="s">
        <v>1182</v>
      </c>
      <c r="I203" t="s">
        <v>1203</v>
      </c>
      <c r="K203">
        <v>56988.835200000001</v>
      </c>
      <c r="N203">
        <v>3.8333333333333335</v>
      </c>
      <c r="O203">
        <v>1.92</v>
      </c>
      <c r="P203" t="s">
        <v>1198</v>
      </c>
      <c r="R203" t="s">
        <v>1130</v>
      </c>
      <c r="U203">
        <v>63</v>
      </c>
      <c r="V203">
        <v>60486493</v>
      </c>
      <c r="W203">
        <v>53082</v>
      </c>
      <c r="AL203">
        <f>VLOOKUP(V203,Customer!$C$2:$U$504,19,FALSE)</f>
        <v>204</v>
      </c>
    </row>
    <row r="204" spans="1:38" x14ac:dyDescent="0.35">
      <c r="A204">
        <v>63</v>
      </c>
      <c r="B204">
        <v>6</v>
      </c>
      <c r="C204" t="s">
        <v>34</v>
      </c>
      <c r="D204">
        <v>51081011830</v>
      </c>
      <c r="E204">
        <v>510</v>
      </c>
      <c r="F204" t="s">
        <v>1189</v>
      </c>
      <c r="G204" t="s">
        <v>1175</v>
      </c>
      <c r="H204" t="s">
        <v>1183</v>
      </c>
      <c r="I204" t="s">
        <v>1202</v>
      </c>
      <c r="K204">
        <v>33247.398000000001</v>
      </c>
      <c r="N204">
        <v>0.66666666666666663</v>
      </c>
      <c r="O204">
        <v>7.77</v>
      </c>
      <c r="P204" t="s">
        <v>1195</v>
      </c>
      <c r="R204" t="s">
        <v>1130</v>
      </c>
      <c r="U204">
        <v>63</v>
      </c>
      <c r="V204">
        <v>60486493</v>
      </c>
      <c r="W204">
        <v>31610</v>
      </c>
      <c r="AL204">
        <f>VLOOKUP(V204,Customer!$C$2:$U$504,19,FALSE)</f>
        <v>204</v>
      </c>
    </row>
    <row r="205" spans="1:38" x14ac:dyDescent="0.35">
      <c r="A205">
        <v>64</v>
      </c>
      <c r="B205">
        <v>9</v>
      </c>
      <c r="C205" t="s">
        <v>34</v>
      </c>
      <c r="D205">
        <v>51081012565</v>
      </c>
      <c r="E205">
        <v>510</v>
      </c>
      <c r="F205" t="s">
        <v>1189</v>
      </c>
      <c r="G205" t="s">
        <v>1175</v>
      </c>
      <c r="H205" t="s">
        <v>1183</v>
      </c>
      <c r="I205" t="s">
        <v>1202</v>
      </c>
      <c r="K205">
        <v>82849.820624999993</v>
      </c>
      <c r="N205">
        <v>2.0833333333333335</v>
      </c>
      <c r="O205">
        <v>7.77</v>
      </c>
      <c r="P205" t="s">
        <v>1195</v>
      </c>
      <c r="R205" t="s">
        <v>1127</v>
      </c>
      <c r="U205">
        <v>64</v>
      </c>
      <c r="V205">
        <v>18435787</v>
      </c>
      <c r="W205">
        <v>71307</v>
      </c>
      <c r="AL205">
        <f>VLOOKUP(V205,Customer!$C$2:$U$504,19,FALSE)</f>
        <v>205</v>
      </c>
    </row>
    <row r="206" spans="1:38" x14ac:dyDescent="0.35">
      <c r="A206">
        <v>64</v>
      </c>
      <c r="B206">
        <v>5</v>
      </c>
      <c r="C206" t="s">
        <v>34</v>
      </c>
      <c r="D206">
        <v>51081010453</v>
      </c>
      <c r="E206">
        <v>510</v>
      </c>
      <c r="F206" t="s">
        <v>1188</v>
      </c>
      <c r="G206" t="s">
        <v>1174</v>
      </c>
      <c r="H206" t="s">
        <v>1177</v>
      </c>
      <c r="I206" t="s">
        <v>1201</v>
      </c>
      <c r="K206">
        <v>38898.82</v>
      </c>
      <c r="N206">
        <v>1.5</v>
      </c>
      <c r="O206">
        <v>4</v>
      </c>
      <c r="P206" t="s">
        <v>1196</v>
      </c>
      <c r="R206" t="s">
        <v>1127</v>
      </c>
      <c r="U206">
        <v>64</v>
      </c>
      <c r="V206">
        <v>18435787</v>
      </c>
      <c r="W206">
        <v>36697</v>
      </c>
      <c r="AL206">
        <f>VLOOKUP(V206,Customer!$C$2:$U$504,19,FALSE)</f>
        <v>205</v>
      </c>
    </row>
    <row r="207" spans="1:38" x14ac:dyDescent="0.35">
      <c r="A207">
        <v>65</v>
      </c>
      <c r="B207">
        <v>15</v>
      </c>
      <c r="C207" t="s">
        <v>34</v>
      </c>
      <c r="D207">
        <v>51081011132</v>
      </c>
      <c r="E207">
        <v>510</v>
      </c>
      <c r="F207" t="s">
        <v>1192</v>
      </c>
      <c r="G207" t="s">
        <v>1173</v>
      </c>
      <c r="H207" t="s">
        <v>1181</v>
      </c>
      <c r="I207" t="s">
        <v>1205</v>
      </c>
      <c r="K207">
        <v>80764.660375000007</v>
      </c>
      <c r="N207">
        <v>0.41666666666666669</v>
      </c>
      <c r="O207">
        <v>10.210000000000001</v>
      </c>
      <c r="P207" t="s">
        <v>1195</v>
      </c>
      <c r="R207" t="s">
        <v>1127</v>
      </c>
      <c r="U207">
        <v>65</v>
      </c>
      <c r="V207">
        <v>39363243</v>
      </c>
      <c r="W207">
        <v>77469</v>
      </c>
      <c r="AL207">
        <f>VLOOKUP(V207,Customer!$C$2:$U$504,19,FALSE)</f>
        <v>200</v>
      </c>
    </row>
    <row r="208" spans="1:38" x14ac:dyDescent="0.35">
      <c r="A208">
        <v>65</v>
      </c>
      <c r="B208">
        <v>14</v>
      </c>
      <c r="C208" t="s">
        <v>34</v>
      </c>
      <c r="D208">
        <v>51081011827</v>
      </c>
      <c r="E208">
        <v>510</v>
      </c>
      <c r="F208" t="s">
        <v>1192</v>
      </c>
      <c r="G208" t="s">
        <v>1173</v>
      </c>
      <c r="H208" t="s">
        <v>1181</v>
      </c>
      <c r="I208" t="s">
        <v>1205</v>
      </c>
      <c r="K208">
        <v>6490.6411333333335</v>
      </c>
      <c r="N208">
        <v>0.66666666666666663</v>
      </c>
      <c r="O208">
        <v>10.210000000000001</v>
      </c>
      <c r="P208" t="s">
        <v>1195</v>
      </c>
      <c r="R208" t="s">
        <v>1127</v>
      </c>
      <c r="U208">
        <v>65</v>
      </c>
      <c r="V208">
        <v>39363243</v>
      </c>
      <c r="W208">
        <v>6077</v>
      </c>
      <c r="AL208">
        <f>VLOOKUP(V208,Customer!$C$2:$U$504,19,FALSE)</f>
        <v>200</v>
      </c>
    </row>
    <row r="209" spans="1:38" x14ac:dyDescent="0.35">
      <c r="A209">
        <v>65</v>
      </c>
      <c r="B209">
        <v>16</v>
      </c>
      <c r="C209" t="s">
        <v>34</v>
      </c>
      <c r="D209">
        <v>51081012071</v>
      </c>
      <c r="E209">
        <v>510</v>
      </c>
      <c r="F209" t="s">
        <v>1193</v>
      </c>
      <c r="G209" t="s">
        <v>1185</v>
      </c>
      <c r="H209" t="s">
        <v>1184</v>
      </c>
      <c r="I209" t="s">
        <v>1199</v>
      </c>
      <c r="K209">
        <v>30536.838824999999</v>
      </c>
      <c r="N209">
        <v>4.75</v>
      </c>
      <c r="O209">
        <v>3.61</v>
      </c>
      <c r="P209" t="s">
        <v>1198</v>
      </c>
      <c r="R209" t="s">
        <v>1127</v>
      </c>
      <c r="U209">
        <v>65</v>
      </c>
      <c r="V209">
        <v>39363243</v>
      </c>
      <c r="W209">
        <v>26067</v>
      </c>
      <c r="AL209">
        <f>VLOOKUP(V209,Customer!$C$2:$U$504,19,FALSE)</f>
        <v>200</v>
      </c>
    </row>
    <row r="210" spans="1:38" x14ac:dyDescent="0.35">
      <c r="A210">
        <v>65</v>
      </c>
      <c r="B210">
        <v>3</v>
      </c>
      <c r="C210" t="s">
        <v>34</v>
      </c>
      <c r="D210">
        <v>51081015796</v>
      </c>
      <c r="E210">
        <v>510</v>
      </c>
      <c r="F210" t="s">
        <v>1186</v>
      </c>
      <c r="G210" t="s">
        <v>1170</v>
      </c>
      <c r="H210" t="s">
        <v>1179</v>
      </c>
      <c r="I210" t="s">
        <v>1200</v>
      </c>
      <c r="K210">
        <v>16987.742666666665</v>
      </c>
      <c r="N210">
        <v>3.1666666666666665</v>
      </c>
      <c r="O210">
        <v>5.6</v>
      </c>
      <c r="P210" t="s">
        <v>1196</v>
      </c>
      <c r="R210" t="s">
        <v>1127</v>
      </c>
      <c r="U210">
        <v>65</v>
      </c>
      <c r="V210">
        <v>39363243</v>
      </c>
      <c r="W210">
        <v>14429</v>
      </c>
      <c r="AL210">
        <f>VLOOKUP(V210,Customer!$C$2:$U$504,19,FALSE)</f>
        <v>200</v>
      </c>
    </row>
    <row r="211" spans="1:38" x14ac:dyDescent="0.35">
      <c r="A211">
        <v>65</v>
      </c>
      <c r="B211">
        <v>1</v>
      </c>
      <c r="C211" t="s">
        <v>34</v>
      </c>
      <c r="D211">
        <v>51081012523</v>
      </c>
      <c r="E211">
        <v>510</v>
      </c>
      <c r="F211" t="s">
        <v>1186</v>
      </c>
      <c r="G211" t="s">
        <v>1170</v>
      </c>
      <c r="H211" t="s">
        <v>1179</v>
      </c>
      <c r="I211" t="s">
        <v>1200</v>
      </c>
      <c r="K211">
        <v>71444.255999999994</v>
      </c>
      <c r="N211">
        <v>3.5</v>
      </c>
      <c r="O211">
        <v>5.6</v>
      </c>
      <c r="P211" t="s">
        <v>1196</v>
      </c>
      <c r="R211" t="s">
        <v>1127</v>
      </c>
      <c r="U211">
        <v>65</v>
      </c>
      <c r="V211">
        <v>39363243</v>
      </c>
      <c r="W211">
        <v>59736</v>
      </c>
      <c r="AL211">
        <f>VLOOKUP(V211,Customer!$C$2:$U$504,19,FALSE)</f>
        <v>200</v>
      </c>
    </row>
    <row r="212" spans="1:38" x14ac:dyDescent="0.35">
      <c r="A212">
        <v>66</v>
      </c>
      <c r="B212">
        <v>4</v>
      </c>
      <c r="C212" t="s">
        <v>34</v>
      </c>
      <c r="D212">
        <v>51081015224</v>
      </c>
      <c r="E212">
        <v>510</v>
      </c>
      <c r="F212" t="s">
        <v>1187</v>
      </c>
      <c r="G212" t="s">
        <v>1171</v>
      </c>
      <c r="H212" t="s">
        <v>1178</v>
      </c>
      <c r="I212" t="s">
        <v>1206</v>
      </c>
      <c r="K212">
        <v>60036.682533333333</v>
      </c>
      <c r="N212">
        <v>2.1666666666666665</v>
      </c>
      <c r="O212">
        <v>5.74</v>
      </c>
      <c r="P212" t="s">
        <v>1197</v>
      </c>
      <c r="R212" t="s">
        <v>1127</v>
      </c>
      <c r="U212">
        <v>66</v>
      </c>
      <c r="V212">
        <v>38842416</v>
      </c>
      <c r="W212">
        <v>53396</v>
      </c>
      <c r="AL212">
        <f>VLOOKUP(V212,Customer!$C$2:$U$504,19,FALSE)</f>
        <v>214</v>
      </c>
    </row>
    <row r="213" spans="1:38" x14ac:dyDescent="0.35">
      <c r="A213">
        <v>66</v>
      </c>
      <c r="B213">
        <v>5</v>
      </c>
      <c r="C213" t="s">
        <v>34</v>
      </c>
      <c r="D213">
        <v>51081016957</v>
      </c>
      <c r="E213">
        <v>510</v>
      </c>
      <c r="F213" t="s">
        <v>1188</v>
      </c>
      <c r="G213" t="s">
        <v>1174</v>
      </c>
      <c r="H213" t="s">
        <v>1177</v>
      </c>
      <c r="I213" t="s">
        <v>1201</v>
      </c>
      <c r="K213">
        <v>48661.613333333335</v>
      </c>
      <c r="N213">
        <v>1.4166666666666667</v>
      </c>
      <c r="O213">
        <v>4</v>
      </c>
      <c r="P213" t="s">
        <v>1196</v>
      </c>
      <c r="R213" t="s">
        <v>1127</v>
      </c>
      <c r="U213">
        <v>66</v>
      </c>
      <c r="V213">
        <v>38842416</v>
      </c>
      <c r="W213">
        <v>46052</v>
      </c>
      <c r="AL213">
        <f>VLOOKUP(V213,Customer!$C$2:$U$504,19,FALSE)</f>
        <v>214</v>
      </c>
    </row>
    <row r="214" spans="1:38" x14ac:dyDescent="0.35">
      <c r="A214">
        <v>67</v>
      </c>
      <c r="B214">
        <v>15</v>
      </c>
      <c r="C214" t="s">
        <v>34</v>
      </c>
      <c r="D214">
        <v>51081018335</v>
      </c>
      <c r="E214">
        <v>510</v>
      </c>
      <c r="F214" t="s">
        <v>1192</v>
      </c>
      <c r="G214" t="s">
        <v>1173</v>
      </c>
      <c r="H214" t="s">
        <v>1181</v>
      </c>
      <c r="I214" t="s">
        <v>1205</v>
      </c>
      <c r="K214">
        <v>9223.3661250000005</v>
      </c>
      <c r="N214">
        <v>0.41666666666666669</v>
      </c>
      <c r="O214">
        <v>10.210000000000001</v>
      </c>
      <c r="P214" t="s">
        <v>1195</v>
      </c>
      <c r="R214" t="s">
        <v>1127</v>
      </c>
      <c r="U214">
        <v>67</v>
      </c>
      <c r="V214">
        <v>19239291</v>
      </c>
      <c r="W214">
        <v>8847</v>
      </c>
      <c r="AL214">
        <f>VLOOKUP(V214,Customer!$C$2:$U$504,19,FALSE)</f>
        <v>201</v>
      </c>
    </row>
    <row r="215" spans="1:38" x14ac:dyDescent="0.35">
      <c r="A215">
        <v>68</v>
      </c>
      <c r="B215">
        <v>13</v>
      </c>
      <c r="C215" t="s">
        <v>34</v>
      </c>
      <c r="D215">
        <v>51081010072</v>
      </c>
      <c r="E215">
        <v>510</v>
      </c>
      <c r="F215" t="s">
        <v>1192</v>
      </c>
      <c r="G215" t="s">
        <v>1173</v>
      </c>
      <c r="H215" t="s">
        <v>1181</v>
      </c>
      <c r="I215" t="s">
        <v>1205</v>
      </c>
      <c r="K215">
        <v>56571.2091</v>
      </c>
      <c r="N215">
        <v>4.25</v>
      </c>
      <c r="O215">
        <v>10.210000000000001</v>
      </c>
      <c r="P215" t="s">
        <v>1195</v>
      </c>
      <c r="R215" t="s">
        <v>1127</v>
      </c>
      <c r="U215">
        <v>68</v>
      </c>
      <c r="V215">
        <v>12502878</v>
      </c>
      <c r="W215">
        <v>39452</v>
      </c>
      <c r="AL215">
        <f>VLOOKUP(V215,Customer!$C$2:$U$504,19,FALSE)</f>
        <v>208</v>
      </c>
    </row>
    <row r="216" spans="1:38" x14ac:dyDescent="0.35">
      <c r="A216">
        <v>68</v>
      </c>
      <c r="B216">
        <v>8</v>
      </c>
      <c r="C216" t="s">
        <v>34</v>
      </c>
      <c r="D216">
        <v>51081018050</v>
      </c>
      <c r="E216">
        <v>510</v>
      </c>
      <c r="F216" t="s">
        <v>1188</v>
      </c>
      <c r="G216" t="s">
        <v>1174</v>
      </c>
      <c r="H216" t="s">
        <v>1177</v>
      </c>
      <c r="I216" t="s">
        <v>1201</v>
      </c>
      <c r="K216">
        <v>10863.59</v>
      </c>
      <c r="N216">
        <v>1.4166666666666667</v>
      </c>
      <c r="O216">
        <v>4</v>
      </c>
      <c r="P216" t="s">
        <v>1196</v>
      </c>
      <c r="R216" t="s">
        <v>1127</v>
      </c>
      <c r="U216">
        <v>68</v>
      </c>
      <c r="V216">
        <v>12502878</v>
      </c>
      <c r="W216">
        <v>10281</v>
      </c>
      <c r="AL216">
        <f>VLOOKUP(V216,Customer!$C$2:$U$504,19,FALSE)</f>
        <v>208</v>
      </c>
    </row>
    <row r="217" spans="1:38" x14ac:dyDescent="0.35">
      <c r="A217">
        <v>68</v>
      </c>
      <c r="B217">
        <v>8</v>
      </c>
      <c r="C217" t="s">
        <v>34</v>
      </c>
      <c r="D217">
        <v>51081010052</v>
      </c>
      <c r="E217">
        <v>510</v>
      </c>
      <c r="F217" t="s">
        <v>1188</v>
      </c>
      <c r="G217" t="s">
        <v>1174</v>
      </c>
      <c r="H217" t="s">
        <v>1177</v>
      </c>
      <c r="I217" t="s">
        <v>1201</v>
      </c>
      <c r="K217">
        <v>2821.0666666666666</v>
      </c>
      <c r="N217">
        <v>4.583333333333333</v>
      </c>
      <c r="O217">
        <v>4</v>
      </c>
      <c r="P217" t="s">
        <v>1196</v>
      </c>
      <c r="R217" t="s">
        <v>1127</v>
      </c>
      <c r="U217">
        <v>68</v>
      </c>
      <c r="V217">
        <v>12502878</v>
      </c>
      <c r="W217">
        <v>2384</v>
      </c>
      <c r="AL217">
        <f>VLOOKUP(V217,Customer!$C$2:$U$504,19,FALSE)</f>
        <v>208</v>
      </c>
    </row>
    <row r="218" spans="1:38" x14ac:dyDescent="0.35">
      <c r="A218">
        <v>68</v>
      </c>
      <c r="B218">
        <v>15</v>
      </c>
      <c r="C218" t="s">
        <v>34</v>
      </c>
      <c r="D218">
        <v>51081012945</v>
      </c>
      <c r="E218">
        <v>510</v>
      </c>
      <c r="F218" t="s">
        <v>1192</v>
      </c>
      <c r="G218" t="s">
        <v>1173</v>
      </c>
      <c r="H218" t="s">
        <v>1181</v>
      </c>
      <c r="I218" t="s">
        <v>1205</v>
      </c>
      <c r="K218">
        <v>55751.832208333333</v>
      </c>
      <c r="N218">
        <v>2.9166666666666665</v>
      </c>
      <c r="O218">
        <v>10.210000000000001</v>
      </c>
      <c r="P218" t="s">
        <v>1195</v>
      </c>
      <c r="R218" t="s">
        <v>1127</v>
      </c>
      <c r="U218">
        <v>68</v>
      </c>
      <c r="V218">
        <v>12502878</v>
      </c>
      <c r="W218">
        <v>42959</v>
      </c>
      <c r="AL218">
        <f>VLOOKUP(V218,Customer!$C$2:$U$504,19,FALSE)</f>
        <v>208</v>
      </c>
    </row>
    <row r="219" spans="1:38" x14ac:dyDescent="0.35">
      <c r="A219">
        <v>68</v>
      </c>
      <c r="B219">
        <v>10</v>
      </c>
      <c r="C219" t="s">
        <v>34</v>
      </c>
      <c r="D219">
        <v>51081019084</v>
      </c>
      <c r="E219">
        <v>510</v>
      </c>
      <c r="F219" t="s">
        <v>1190</v>
      </c>
      <c r="G219" t="s">
        <v>1176</v>
      </c>
      <c r="H219" t="s">
        <v>1182</v>
      </c>
      <c r="I219" t="s">
        <v>1203</v>
      </c>
      <c r="K219">
        <v>58272.911999999997</v>
      </c>
      <c r="N219">
        <v>1.6666666666666667</v>
      </c>
      <c r="O219">
        <v>1.92</v>
      </c>
      <c r="P219" t="s">
        <v>1198</v>
      </c>
      <c r="R219" t="s">
        <v>1127</v>
      </c>
      <c r="U219">
        <v>68</v>
      </c>
      <c r="V219">
        <v>12502878</v>
      </c>
      <c r="W219">
        <v>56466</v>
      </c>
      <c r="AL219">
        <f>VLOOKUP(V219,Customer!$C$2:$U$504,19,FALSE)</f>
        <v>208</v>
      </c>
    </row>
    <row r="220" spans="1:38" x14ac:dyDescent="0.35">
      <c r="A220">
        <v>69</v>
      </c>
      <c r="B220">
        <v>3</v>
      </c>
      <c r="C220" t="s">
        <v>34</v>
      </c>
      <c r="D220">
        <v>51081018267</v>
      </c>
      <c r="E220">
        <v>510</v>
      </c>
      <c r="F220" t="s">
        <v>1186</v>
      </c>
      <c r="G220" t="s">
        <v>1170</v>
      </c>
      <c r="H220" t="s">
        <v>1179</v>
      </c>
      <c r="I220" t="s">
        <v>1200</v>
      </c>
      <c r="K220">
        <v>18674.229333333333</v>
      </c>
      <c r="N220">
        <v>3.6666666666666665</v>
      </c>
      <c r="O220">
        <v>5.6</v>
      </c>
      <c r="P220" t="s">
        <v>1196</v>
      </c>
      <c r="R220" t="s">
        <v>1129</v>
      </c>
      <c r="U220">
        <v>69</v>
      </c>
      <c r="V220">
        <v>70498863</v>
      </c>
      <c r="W220">
        <v>15493</v>
      </c>
      <c r="AL220">
        <f>VLOOKUP(V220,Customer!$C$2:$U$504,19,FALSE)</f>
        <v>208</v>
      </c>
    </row>
    <row r="221" spans="1:38" x14ac:dyDescent="0.35">
      <c r="A221">
        <v>70</v>
      </c>
      <c r="B221">
        <v>15</v>
      </c>
      <c r="C221" t="s">
        <v>34</v>
      </c>
      <c r="D221">
        <v>51081017402</v>
      </c>
      <c r="E221">
        <v>510</v>
      </c>
      <c r="F221" t="s">
        <v>1192</v>
      </c>
      <c r="G221" t="s">
        <v>1173</v>
      </c>
      <c r="H221" t="s">
        <v>1181</v>
      </c>
      <c r="I221" t="s">
        <v>1205</v>
      </c>
      <c r="K221">
        <v>64762.247741666666</v>
      </c>
      <c r="N221">
        <v>1.9166666666666667</v>
      </c>
      <c r="O221">
        <v>10.210000000000001</v>
      </c>
      <c r="P221" t="s">
        <v>1195</v>
      </c>
      <c r="R221" t="s">
        <v>1127</v>
      </c>
      <c r="U221">
        <v>70</v>
      </c>
      <c r="V221">
        <v>90867734</v>
      </c>
      <c r="W221">
        <v>54163</v>
      </c>
      <c r="AL221">
        <f>VLOOKUP(V221,Customer!$C$2:$U$504,19,FALSE)</f>
        <v>211</v>
      </c>
    </row>
    <row r="222" spans="1:38" x14ac:dyDescent="0.35">
      <c r="A222">
        <v>70</v>
      </c>
      <c r="B222">
        <v>2</v>
      </c>
      <c r="C222" t="s">
        <v>34</v>
      </c>
      <c r="D222">
        <v>51081016812</v>
      </c>
      <c r="E222">
        <v>510</v>
      </c>
      <c r="F222" t="s">
        <v>1187</v>
      </c>
      <c r="G222" t="s">
        <v>1171</v>
      </c>
      <c r="H222" t="s">
        <v>1178</v>
      </c>
      <c r="I222" t="s">
        <v>1206</v>
      </c>
      <c r="K222">
        <v>49038.588033333333</v>
      </c>
      <c r="N222">
        <v>2.5833333333333335</v>
      </c>
      <c r="O222">
        <v>5.74</v>
      </c>
      <c r="P222" t="s">
        <v>1197</v>
      </c>
      <c r="R222" t="s">
        <v>1127</v>
      </c>
      <c r="U222">
        <v>70</v>
      </c>
      <c r="V222">
        <v>90867734</v>
      </c>
      <c r="W222">
        <v>42706</v>
      </c>
      <c r="AL222">
        <f>VLOOKUP(V222,Customer!$C$2:$U$504,19,FALSE)</f>
        <v>211</v>
      </c>
    </row>
    <row r="223" spans="1:38" x14ac:dyDescent="0.35">
      <c r="A223">
        <v>70</v>
      </c>
      <c r="B223">
        <v>14</v>
      </c>
      <c r="C223" t="s">
        <v>34</v>
      </c>
      <c r="D223">
        <v>51081013629</v>
      </c>
      <c r="E223">
        <v>510</v>
      </c>
      <c r="F223" t="s">
        <v>1192</v>
      </c>
      <c r="G223" t="s">
        <v>1173</v>
      </c>
      <c r="H223" t="s">
        <v>1181</v>
      </c>
      <c r="I223" t="s">
        <v>1205</v>
      </c>
      <c r="K223">
        <v>15707.154166666667</v>
      </c>
      <c r="N223">
        <v>4.583333333333333</v>
      </c>
      <c r="O223">
        <v>10.210000000000001</v>
      </c>
      <c r="P223" t="s">
        <v>1195</v>
      </c>
      <c r="R223" t="s">
        <v>1127</v>
      </c>
      <c r="U223">
        <v>70</v>
      </c>
      <c r="V223">
        <v>90867734</v>
      </c>
      <c r="W223">
        <v>10700</v>
      </c>
      <c r="AL223">
        <f>VLOOKUP(V223,Customer!$C$2:$U$504,19,FALSE)</f>
        <v>211</v>
      </c>
    </row>
    <row r="224" spans="1:38" x14ac:dyDescent="0.35">
      <c r="A224">
        <v>71</v>
      </c>
      <c r="B224">
        <v>1</v>
      </c>
      <c r="C224" t="s">
        <v>34</v>
      </c>
      <c r="D224">
        <v>51081017533</v>
      </c>
      <c r="E224">
        <v>510</v>
      </c>
      <c r="F224" t="s">
        <v>1186</v>
      </c>
      <c r="G224" t="s">
        <v>1170</v>
      </c>
      <c r="H224" t="s">
        <v>1179</v>
      </c>
      <c r="I224" t="s">
        <v>1200</v>
      </c>
      <c r="K224">
        <v>18907.094000000001</v>
      </c>
      <c r="N224">
        <v>0.58333333333333337</v>
      </c>
      <c r="O224">
        <v>5.6</v>
      </c>
      <c r="P224" t="s">
        <v>1196</v>
      </c>
      <c r="R224" t="s">
        <v>1127</v>
      </c>
      <c r="U224">
        <v>71</v>
      </c>
      <c r="V224">
        <v>52481702</v>
      </c>
      <c r="W224">
        <v>18309</v>
      </c>
      <c r="AL224">
        <f>VLOOKUP(V224,Customer!$C$2:$U$504,19,FALSE)</f>
        <v>209</v>
      </c>
    </row>
    <row r="225" spans="1:38" x14ac:dyDescent="0.35">
      <c r="A225">
        <v>72</v>
      </c>
      <c r="B225">
        <v>3</v>
      </c>
      <c r="C225" t="s">
        <v>34</v>
      </c>
      <c r="D225">
        <v>51081013573</v>
      </c>
      <c r="E225">
        <v>510</v>
      </c>
      <c r="F225" t="s">
        <v>1186</v>
      </c>
      <c r="G225" t="s">
        <v>1170</v>
      </c>
      <c r="H225" t="s">
        <v>1179</v>
      </c>
      <c r="I225" t="s">
        <v>1200</v>
      </c>
      <c r="K225">
        <v>19283.191999999999</v>
      </c>
      <c r="N225">
        <v>2</v>
      </c>
      <c r="O225">
        <v>5.6</v>
      </c>
      <c r="P225" t="s">
        <v>1196</v>
      </c>
      <c r="R225" t="s">
        <v>1127</v>
      </c>
      <c r="U225">
        <v>72</v>
      </c>
      <c r="V225">
        <v>27007929</v>
      </c>
      <c r="W225">
        <v>17341</v>
      </c>
      <c r="AL225">
        <f>VLOOKUP(V225,Customer!$C$2:$U$504,19,FALSE)</f>
        <v>213</v>
      </c>
    </row>
    <row r="226" spans="1:38" x14ac:dyDescent="0.35">
      <c r="A226">
        <v>72</v>
      </c>
      <c r="B226">
        <v>9</v>
      </c>
      <c r="C226" t="s">
        <v>34</v>
      </c>
      <c r="D226">
        <v>51081019753</v>
      </c>
      <c r="E226">
        <v>510</v>
      </c>
      <c r="F226" t="s">
        <v>1189</v>
      </c>
      <c r="G226" t="s">
        <v>1175</v>
      </c>
      <c r="H226" t="s">
        <v>1183</v>
      </c>
      <c r="I226" t="s">
        <v>1202</v>
      </c>
      <c r="K226">
        <v>43221.052774999996</v>
      </c>
      <c r="N226">
        <v>0.58333333333333337</v>
      </c>
      <c r="O226">
        <v>7.77</v>
      </c>
      <c r="P226" t="s">
        <v>1195</v>
      </c>
      <c r="R226" t="s">
        <v>1127</v>
      </c>
      <c r="U226">
        <v>72</v>
      </c>
      <c r="V226">
        <v>27007929</v>
      </c>
      <c r="W226">
        <v>41347</v>
      </c>
      <c r="AL226">
        <f>VLOOKUP(V226,Customer!$C$2:$U$504,19,FALSE)</f>
        <v>213</v>
      </c>
    </row>
    <row r="227" spans="1:38" x14ac:dyDescent="0.35">
      <c r="A227">
        <v>73</v>
      </c>
      <c r="B227">
        <v>3</v>
      </c>
      <c r="C227" t="s">
        <v>34</v>
      </c>
      <c r="D227">
        <v>51081012654</v>
      </c>
      <c r="E227">
        <v>510</v>
      </c>
      <c r="F227" t="s">
        <v>1186</v>
      </c>
      <c r="G227" t="s">
        <v>1170</v>
      </c>
      <c r="H227" t="s">
        <v>1179</v>
      </c>
      <c r="I227" t="s">
        <v>1200</v>
      </c>
      <c r="K227">
        <v>32173.727999999999</v>
      </c>
      <c r="N227">
        <v>3</v>
      </c>
      <c r="O227">
        <v>5.6</v>
      </c>
      <c r="P227" t="s">
        <v>1196</v>
      </c>
      <c r="R227" t="s">
        <v>1127</v>
      </c>
      <c r="U227">
        <v>73</v>
      </c>
      <c r="V227">
        <v>20526993</v>
      </c>
      <c r="W227">
        <v>27546</v>
      </c>
      <c r="AL227">
        <f>VLOOKUP(V227,Customer!$C$2:$U$504,19,FALSE)</f>
        <v>202</v>
      </c>
    </row>
    <row r="228" spans="1:38" x14ac:dyDescent="0.35">
      <c r="A228">
        <v>73</v>
      </c>
      <c r="B228">
        <v>9</v>
      </c>
      <c r="C228" t="s">
        <v>34</v>
      </c>
      <c r="D228">
        <v>51081013804</v>
      </c>
      <c r="E228">
        <v>510</v>
      </c>
      <c r="F228" t="s">
        <v>1189</v>
      </c>
      <c r="G228" t="s">
        <v>1175</v>
      </c>
      <c r="H228" t="s">
        <v>1183</v>
      </c>
      <c r="I228" t="s">
        <v>1202</v>
      </c>
      <c r="K228">
        <v>52258.480799999998</v>
      </c>
      <c r="N228">
        <v>2.6666666666666665</v>
      </c>
      <c r="O228">
        <v>7.77</v>
      </c>
      <c r="P228" t="s">
        <v>1195</v>
      </c>
      <c r="R228" t="s">
        <v>1127</v>
      </c>
      <c r="U228">
        <v>73</v>
      </c>
      <c r="V228">
        <v>20526993</v>
      </c>
      <c r="W228">
        <v>43289</v>
      </c>
      <c r="AL228">
        <f>VLOOKUP(V228,Customer!$C$2:$U$504,19,FALSE)</f>
        <v>202</v>
      </c>
    </row>
    <row r="229" spans="1:38" x14ac:dyDescent="0.35">
      <c r="A229">
        <v>73</v>
      </c>
      <c r="B229">
        <v>1</v>
      </c>
      <c r="C229" t="s">
        <v>34</v>
      </c>
      <c r="D229">
        <v>51081019014</v>
      </c>
      <c r="E229">
        <v>510</v>
      </c>
      <c r="F229" t="s">
        <v>1186</v>
      </c>
      <c r="G229" t="s">
        <v>1170</v>
      </c>
      <c r="H229" t="s">
        <v>1179</v>
      </c>
      <c r="I229" t="s">
        <v>1200</v>
      </c>
      <c r="K229">
        <v>84411.08</v>
      </c>
      <c r="N229">
        <v>1.5</v>
      </c>
      <c r="O229">
        <v>5.6</v>
      </c>
      <c r="P229" t="s">
        <v>1196</v>
      </c>
      <c r="R229" t="s">
        <v>1127</v>
      </c>
      <c r="U229">
        <v>73</v>
      </c>
      <c r="V229">
        <v>20526993</v>
      </c>
      <c r="W229">
        <v>77870</v>
      </c>
      <c r="AL229">
        <f>VLOOKUP(V229,Customer!$C$2:$U$504,19,FALSE)</f>
        <v>202</v>
      </c>
    </row>
    <row r="230" spans="1:38" x14ac:dyDescent="0.35">
      <c r="A230">
        <v>73</v>
      </c>
      <c r="B230">
        <v>16</v>
      </c>
      <c r="C230" t="s">
        <v>34</v>
      </c>
      <c r="D230">
        <v>51081011767</v>
      </c>
      <c r="E230">
        <v>510</v>
      </c>
      <c r="F230" t="s">
        <v>1193</v>
      </c>
      <c r="G230" t="s">
        <v>1185</v>
      </c>
      <c r="H230" t="s">
        <v>1184</v>
      </c>
      <c r="I230" t="s">
        <v>1199</v>
      </c>
      <c r="K230">
        <v>40889.826249999998</v>
      </c>
      <c r="N230">
        <v>2.5</v>
      </c>
      <c r="O230">
        <v>3.61</v>
      </c>
      <c r="P230" t="s">
        <v>1198</v>
      </c>
      <c r="R230" t="s">
        <v>1127</v>
      </c>
      <c r="U230">
        <v>73</v>
      </c>
      <c r="V230">
        <v>20526993</v>
      </c>
      <c r="W230">
        <v>37505</v>
      </c>
      <c r="AL230">
        <f>VLOOKUP(V230,Customer!$C$2:$U$504,19,FALSE)</f>
        <v>202</v>
      </c>
    </row>
    <row r="231" spans="1:38" x14ac:dyDescent="0.35">
      <c r="A231">
        <v>73</v>
      </c>
      <c r="B231">
        <v>7</v>
      </c>
      <c r="C231" t="s">
        <v>34</v>
      </c>
      <c r="D231">
        <v>51081018110</v>
      </c>
      <c r="E231">
        <v>510</v>
      </c>
      <c r="F231" t="s">
        <v>1190</v>
      </c>
      <c r="G231" t="s">
        <v>1176</v>
      </c>
      <c r="H231" t="s">
        <v>1182</v>
      </c>
      <c r="I231" t="s">
        <v>1203</v>
      </c>
      <c r="K231">
        <v>36220.336000000003</v>
      </c>
      <c r="N231">
        <v>0.33333333333333331</v>
      </c>
      <c r="O231">
        <v>1.92</v>
      </c>
      <c r="P231" t="s">
        <v>1198</v>
      </c>
      <c r="R231" t="s">
        <v>1127</v>
      </c>
      <c r="U231">
        <v>73</v>
      </c>
      <c r="V231">
        <v>20526993</v>
      </c>
      <c r="W231">
        <v>35990</v>
      </c>
      <c r="AL231">
        <f>VLOOKUP(V231,Customer!$C$2:$U$504,19,FALSE)</f>
        <v>202</v>
      </c>
    </row>
    <row r="232" spans="1:38" x14ac:dyDescent="0.35">
      <c r="A232">
        <v>76</v>
      </c>
      <c r="B232">
        <v>11</v>
      </c>
      <c r="C232" t="s">
        <v>34</v>
      </c>
      <c r="D232">
        <v>51081010102</v>
      </c>
      <c r="E232">
        <v>510</v>
      </c>
      <c r="F232" t="s">
        <v>1190</v>
      </c>
      <c r="G232" t="s">
        <v>1176</v>
      </c>
      <c r="H232" t="s">
        <v>1182</v>
      </c>
      <c r="I232" t="s">
        <v>1203</v>
      </c>
      <c r="K232">
        <v>4034.8</v>
      </c>
      <c r="N232">
        <v>2.5</v>
      </c>
      <c r="O232">
        <v>1.92</v>
      </c>
      <c r="P232" t="s">
        <v>1198</v>
      </c>
      <c r="R232" t="s">
        <v>1127</v>
      </c>
      <c r="U232">
        <v>76</v>
      </c>
      <c r="V232">
        <v>30903451</v>
      </c>
      <c r="W232">
        <v>3850</v>
      </c>
      <c r="AL232">
        <f>VLOOKUP(V232,Customer!$C$2:$U$504,19,FALSE)</f>
        <v>211</v>
      </c>
    </row>
    <row r="233" spans="1:38" x14ac:dyDescent="0.35">
      <c r="A233">
        <v>76</v>
      </c>
      <c r="B233">
        <v>12</v>
      </c>
      <c r="C233" t="s">
        <v>34</v>
      </c>
      <c r="D233">
        <v>51081017250</v>
      </c>
      <c r="E233">
        <v>510</v>
      </c>
      <c r="F233" t="s">
        <v>1191</v>
      </c>
      <c r="G233" t="s">
        <v>1172</v>
      </c>
      <c r="H233" t="s">
        <v>1180</v>
      </c>
      <c r="I233" t="s">
        <v>1204</v>
      </c>
      <c r="K233">
        <v>7104.01</v>
      </c>
      <c r="N233">
        <v>0.66666666666666663</v>
      </c>
      <c r="O233">
        <v>-11.7</v>
      </c>
      <c r="P233" t="s">
        <v>1194</v>
      </c>
      <c r="R233" t="s">
        <v>1127</v>
      </c>
      <c r="U233">
        <v>76</v>
      </c>
      <c r="V233">
        <v>30903451</v>
      </c>
      <c r="W233">
        <v>7705</v>
      </c>
      <c r="AL233">
        <f>VLOOKUP(V233,Customer!$C$2:$U$504,19,FALSE)</f>
        <v>211</v>
      </c>
    </row>
    <row r="234" spans="1:38" x14ac:dyDescent="0.35">
      <c r="A234">
        <v>76</v>
      </c>
      <c r="B234">
        <v>3</v>
      </c>
      <c r="C234" t="s">
        <v>34</v>
      </c>
      <c r="D234">
        <v>51081014030</v>
      </c>
      <c r="E234">
        <v>510</v>
      </c>
      <c r="F234" t="s">
        <v>1186</v>
      </c>
      <c r="G234" t="s">
        <v>1170</v>
      </c>
      <c r="H234" t="s">
        <v>1179</v>
      </c>
      <c r="I234" t="s">
        <v>1200</v>
      </c>
      <c r="K234">
        <v>42010.313999999998</v>
      </c>
      <c r="N234">
        <v>0.75</v>
      </c>
      <c r="O234">
        <v>5.6</v>
      </c>
      <c r="P234" t="s">
        <v>1196</v>
      </c>
      <c r="R234" t="s">
        <v>1127</v>
      </c>
      <c r="U234">
        <v>76</v>
      </c>
      <c r="V234">
        <v>30903451</v>
      </c>
      <c r="W234">
        <v>40317</v>
      </c>
      <c r="AL234">
        <f>VLOOKUP(V234,Customer!$C$2:$U$504,19,FALSE)</f>
        <v>211</v>
      </c>
    </row>
    <row r="235" spans="1:38" x14ac:dyDescent="0.35">
      <c r="A235">
        <v>76</v>
      </c>
      <c r="B235">
        <v>1</v>
      </c>
      <c r="C235" t="s">
        <v>34</v>
      </c>
      <c r="D235">
        <v>51081019020</v>
      </c>
      <c r="E235">
        <v>510</v>
      </c>
      <c r="F235" t="s">
        <v>1186</v>
      </c>
      <c r="G235" t="s">
        <v>1170</v>
      </c>
      <c r="H235" t="s">
        <v>1179</v>
      </c>
      <c r="I235" t="s">
        <v>1200</v>
      </c>
      <c r="K235">
        <v>58263.199999999997</v>
      </c>
      <c r="N235">
        <v>2.0833333333333335</v>
      </c>
      <c r="O235">
        <v>5.6</v>
      </c>
      <c r="P235" t="s">
        <v>1196</v>
      </c>
      <c r="R235" t="s">
        <v>1127</v>
      </c>
      <c r="U235">
        <v>76</v>
      </c>
      <c r="V235">
        <v>30903451</v>
      </c>
      <c r="W235">
        <v>52176</v>
      </c>
      <c r="AL235">
        <f>VLOOKUP(V235,Customer!$C$2:$U$504,19,FALSE)</f>
        <v>211</v>
      </c>
    </row>
    <row r="236" spans="1:38" x14ac:dyDescent="0.35">
      <c r="A236">
        <v>76</v>
      </c>
      <c r="B236">
        <v>5</v>
      </c>
      <c r="C236" t="s">
        <v>34</v>
      </c>
      <c r="D236">
        <v>51081017621</v>
      </c>
      <c r="E236">
        <v>510</v>
      </c>
      <c r="F236" t="s">
        <v>1188</v>
      </c>
      <c r="G236" t="s">
        <v>1174</v>
      </c>
      <c r="H236" t="s">
        <v>1177</v>
      </c>
      <c r="I236" t="s">
        <v>1201</v>
      </c>
      <c r="K236">
        <v>47243.839999999997</v>
      </c>
      <c r="N236">
        <v>3</v>
      </c>
      <c r="O236">
        <v>4</v>
      </c>
      <c r="P236" t="s">
        <v>1196</v>
      </c>
      <c r="R236" t="s">
        <v>1127</v>
      </c>
      <c r="U236">
        <v>76</v>
      </c>
      <c r="V236">
        <v>30903451</v>
      </c>
      <c r="W236">
        <v>42182</v>
      </c>
      <c r="AL236">
        <f>VLOOKUP(V236,Customer!$C$2:$U$504,19,FALSE)</f>
        <v>211</v>
      </c>
    </row>
    <row r="237" spans="1:38" x14ac:dyDescent="0.35">
      <c r="A237">
        <v>76</v>
      </c>
      <c r="B237">
        <v>12</v>
      </c>
      <c r="C237" t="s">
        <v>34</v>
      </c>
      <c r="D237">
        <v>51081015810</v>
      </c>
      <c r="E237">
        <v>510</v>
      </c>
      <c r="F237" t="s">
        <v>1191</v>
      </c>
      <c r="G237" t="s">
        <v>1172</v>
      </c>
      <c r="H237" t="s">
        <v>1180</v>
      </c>
      <c r="I237" t="s">
        <v>1204</v>
      </c>
      <c r="K237">
        <v>11454.762000000001</v>
      </c>
      <c r="N237">
        <v>3.9166666666666665</v>
      </c>
      <c r="O237">
        <v>-11.7</v>
      </c>
      <c r="P237" t="s">
        <v>1194</v>
      </c>
      <c r="R237" t="s">
        <v>1127</v>
      </c>
      <c r="U237">
        <v>76</v>
      </c>
      <c r="V237">
        <v>30903451</v>
      </c>
      <c r="W237">
        <v>21144</v>
      </c>
      <c r="AL237">
        <f>VLOOKUP(V237,Customer!$C$2:$U$504,19,FALSE)</f>
        <v>211</v>
      </c>
    </row>
    <row r="238" spans="1:38" x14ac:dyDescent="0.35">
      <c r="A238">
        <v>77</v>
      </c>
      <c r="B238">
        <v>4</v>
      </c>
      <c r="C238" t="s">
        <v>34</v>
      </c>
      <c r="D238">
        <v>51081013445</v>
      </c>
      <c r="E238">
        <v>510</v>
      </c>
      <c r="F238" t="s">
        <v>1187</v>
      </c>
      <c r="G238" t="s">
        <v>1171</v>
      </c>
      <c r="H238" t="s">
        <v>1178</v>
      </c>
      <c r="I238" t="s">
        <v>1206</v>
      </c>
      <c r="K238">
        <v>40093.985916666665</v>
      </c>
      <c r="N238">
        <v>0.58333333333333337</v>
      </c>
      <c r="O238">
        <v>5.74</v>
      </c>
      <c r="P238" t="s">
        <v>1197</v>
      </c>
      <c r="R238" t="s">
        <v>1131</v>
      </c>
      <c r="U238">
        <v>77</v>
      </c>
      <c r="V238">
        <v>36614603</v>
      </c>
      <c r="W238">
        <v>38795</v>
      </c>
      <c r="AL238">
        <f>VLOOKUP(V238,Customer!$C$2:$U$504,19,FALSE)</f>
        <v>209</v>
      </c>
    </row>
    <row r="239" spans="1:38" x14ac:dyDescent="0.35">
      <c r="A239">
        <v>77</v>
      </c>
      <c r="B239">
        <v>8</v>
      </c>
      <c r="C239" t="s">
        <v>34</v>
      </c>
      <c r="D239">
        <v>51081015029</v>
      </c>
      <c r="E239">
        <v>510</v>
      </c>
      <c r="F239" t="s">
        <v>1188</v>
      </c>
      <c r="G239" t="s">
        <v>1174</v>
      </c>
      <c r="H239" t="s">
        <v>1177</v>
      </c>
      <c r="I239" t="s">
        <v>1201</v>
      </c>
      <c r="K239">
        <v>30239.093333333334</v>
      </c>
      <c r="N239">
        <v>1.3333333333333333</v>
      </c>
      <c r="O239">
        <v>4</v>
      </c>
      <c r="P239" t="s">
        <v>1196</v>
      </c>
      <c r="R239" t="s">
        <v>1131</v>
      </c>
      <c r="U239">
        <v>77</v>
      </c>
      <c r="V239">
        <v>36614603</v>
      </c>
      <c r="W239">
        <v>28708</v>
      </c>
      <c r="AL239">
        <f>VLOOKUP(V239,Customer!$C$2:$U$504,19,FALSE)</f>
        <v>209</v>
      </c>
    </row>
    <row r="240" spans="1:38" x14ac:dyDescent="0.35">
      <c r="A240">
        <v>77</v>
      </c>
      <c r="B240">
        <v>15</v>
      </c>
      <c r="C240" t="s">
        <v>34</v>
      </c>
      <c r="D240">
        <v>51081013219</v>
      </c>
      <c r="E240">
        <v>510</v>
      </c>
      <c r="F240" t="s">
        <v>1192</v>
      </c>
      <c r="G240" t="s">
        <v>1173</v>
      </c>
      <c r="H240" t="s">
        <v>1181</v>
      </c>
      <c r="I240" t="s">
        <v>1205</v>
      </c>
      <c r="K240">
        <v>27444.117116666668</v>
      </c>
      <c r="N240">
        <v>1.8333333333333333</v>
      </c>
      <c r="O240">
        <v>10.210000000000001</v>
      </c>
      <c r="P240" t="s">
        <v>1195</v>
      </c>
      <c r="R240" t="s">
        <v>1131</v>
      </c>
      <c r="U240">
        <v>77</v>
      </c>
      <c r="V240">
        <v>36614603</v>
      </c>
      <c r="W240">
        <v>23117</v>
      </c>
      <c r="AL240">
        <f>VLOOKUP(V240,Customer!$C$2:$U$504,19,FALSE)</f>
        <v>209</v>
      </c>
    </row>
    <row r="241" spans="1:38" x14ac:dyDescent="0.35">
      <c r="A241">
        <v>78</v>
      </c>
      <c r="B241">
        <v>10</v>
      </c>
      <c r="C241" t="s">
        <v>34</v>
      </c>
      <c r="D241">
        <v>51081013230</v>
      </c>
      <c r="E241">
        <v>510</v>
      </c>
      <c r="F241" t="s">
        <v>1190</v>
      </c>
      <c r="G241" t="s">
        <v>1176</v>
      </c>
      <c r="H241" t="s">
        <v>1182</v>
      </c>
      <c r="I241" t="s">
        <v>1203</v>
      </c>
      <c r="K241">
        <v>82989.119999999995</v>
      </c>
      <c r="N241">
        <v>5</v>
      </c>
      <c r="O241">
        <v>1.92</v>
      </c>
      <c r="P241" t="s">
        <v>1198</v>
      </c>
      <c r="R241" t="s">
        <v>1130</v>
      </c>
      <c r="U241">
        <v>78</v>
      </c>
      <c r="V241">
        <v>26380108</v>
      </c>
      <c r="W241">
        <v>75720</v>
      </c>
      <c r="AL241">
        <f>VLOOKUP(V241,Customer!$C$2:$U$504,19,FALSE)</f>
        <v>204</v>
      </c>
    </row>
    <row r="242" spans="1:38" x14ac:dyDescent="0.35">
      <c r="A242">
        <v>78</v>
      </c>
      <c r="B242">
        <v>10</v>
      </c>
      <c r="C242" t="s">
        <v>34</v>
      </c>
      <c r="D242">
        <v>51081011898</v>
      </c>
      <c r="E242">
        <v>510</v>
      </c>
      <c r="F242" t="s">
        <v>1190</v>
      </c>
      <c r="G242" t="s">
        <v>1176</v>
      </c>
      <c r="H242" t="s">
        <v>1182</v>
      </c>
      <c r="I242" t="s">
        <v>1203</v>
      </c>
      <c r="K242">
        <v>10103.6</v>
      </c>
      <c r="N242">
        <v>3.75</v>
      </c>
      <c r="O242">
        <v>1.92</v>
      </c>
      <c r="P242" t="s">
        <v>1198</v>
      </c>
      <c r="R242" t="s">
        <v>1130</v>
      </c>
      <c r="U242">
        <v>78</v>
      </c>
      <c r="V242">
        <v>26380108</v>
      </c>
      <c r="W242">
        <v>9425</v>
      </c>
      <c r="AL242">
        <f>VLOOKUP(V242,Customer!$C$2:$U$504,19,FALSE)</f>
        <v>204</v>
      </c>
    </row>
    <row r="243" spans="1:38" x14ac:dyDescent="0.35">
      <c r="A243">
        <v>78</v>
      </c>
      <c r="B243">
        <v>9</v>
      </c>
      <c r="C243" t="s">
        <v>34</v>
      </c>
      <c r="D243">
        <v>51081014788</v>
      </c>
      <c r="E243">
        <v>510</v>
      </c>
      <c r="F243" t="s">
        <v>1189</v>
      </c>
      <c r="G243" t="s">
        <v>1175</v>
      </c>
      <c r="H243" t="s">
        <v>1183</v>
      </c>
      <c r="I243" t="s">
        <v>1202</v>
      </c>
      <c r="K243">
        <v>83275.355949999997</v>
      </c>
      <c r="N243">
        <v>4.75</v>
      </c>
      <c r="O243">
        <v>7.77</v>
      </c>
      <c r="P243" t="s">
        <v>1195</v>
      </c>
      <c r="R243" t="s">
        <v>1130</v>
      </c>
      <c r="U243">
        <v>78</v>
      </c>
      <c r="V243">
        <v>26380108</v>
      </c>
      <c r="W243">
        <v>60826</v>
      </c>
      <c r="AL243">
        <f>VLOOKUP(V243,Customer!$C$2:$U$504,19,FALSE)</f>
        <v>204</v>
      </c>
    </row>
    <row r="244" spans="1:38" x14ac:dyDescent="0.35">
      <c r="A244">
        <v>78</v>
      </c>
      <c r="B244">
        <v>9</v>
      </c>
      <c r="C244" t="s">
        <v>34</v>
      </c>
      <c r="D244">
        <v>51081018725</v>
      </c>
      <c r="E244">
        <v>510</v>
      </c>
      <c r="F244" t="s">
        <v>1189</v>
      </c>
      <c r="G244" t="s">
        <v>1175</v>
      </c>
      <c r="H244" t="s">
        <v>1183</v>
      </c>
      <c r="I244" t="s">
        <v>1202</v>
      </c>
      <c r="K244">
        <v>91918.134300000005</v>
      </c>
      <c r="N244">
        <v>2.3333333333333335</v>
      </c>
      <c r="O244">
        <v>7.77</v>
      </c>
      <c r="P244" t="s">
        <v>1195</v>
      </c>
      <c r="R244" t="s">
        <v>1130</v>
      </c>
      <c r="U244">
        <v>78</v>
      </c>
      <c r="V244">
        <v>26380108</v>
      </c>
      <c r="W244">
        <v>77811</v>
      </c>
      <c r="AL244">
        <f>VLOOKUP(V244,Customer!$C$2:$U$504,19,FALSE)</f>
        <v>204</v>
      </c>
    </row>
    <row r="245" spans="1:38" x14ac:dyDescent="0.35">
      <c r="A245">
        <v>78</v>
      </c>
      <c r="B245">
        <v>3</v>
      </c>
      <c r="C245" t="s">
        <v>34</v>
      </c>
      <c r="D245">
        <v>51081010412</v>
      </c>
      <c r="E245">
        <v>510</v>
      </c>
      <c r="F245" t="s">
        <v>1186</v>
      </c>
      <c r="G245" t="s">
        <v>1170</v>
      </c>
      <c r="H245" t="s">
        <v>1179</v>
      </c>
      <c r="I245" t="s">
        <v>1200</v>
      </c>
      <c r="K245">
        <v>15257.65</v>
      </c>
      <c r="N245">
        <v>0.58333333333333337</v>
      </c>
      <c r="O245">
        <v>5.6</v>
      </c>
      <c r="P245" t="s">
        <v>1196</v>
      </c>
      <c r="R245" t="s">
        <v>1130</v>
      </c>
      <c r="U245">
        <v>78</v>
      </c>
      <c r="V245">
        <v>26380108</v>
      </c>
      <c r="W245">
        <v>14775</v>
      </c>
      <c r="AL245">
        <f>VLOOKUP(V245,Customer!$C$2:$U$504,19,FALSE)</f>
        <v>204</v>
      </c>
    </row>
    <row r="246" spans="1:38" x14ac:dyDescent="0.35">
      <c r="A246">
        <v>78</v>
      </c>
      <c r="B246">
        <v>15</v>
      </c>
      <c r="C246" t="s">
        <v>34</v>
      </c>
      <c r="D246">
        <v>51081011407</v>
      </c>
      <c r="E246">
        <v>510</v>
      </c>
      <c r="F246" t="s">
        <v>1192</v>
      </c>
      <c r="G246" t="s">
        <v>1173</v>
      </c>
      <c r="H246" t="s">
        <v>1181</v>
      </c>
      <c r="I246" t="s">
        <v>1205</v>
      </c>
      <c r="K246">
        <v>55251.716224999996</v>
      </c>
      <c r="N246">
        <v>1.9166666666666667</v>
      </c>
      <c r="O246">
        <v>10.210000000000001</v>
      </c>
      <c r="P246" t="s">
        <v>1195</v>
      </c>
      <c r="R246" t="s">
        <v>1130</v>
      </c>
      <c r="U246">
        <v>78</v>
      </c>
      <c r="V246">
        <v>26380108</v>
      </c>
      <c r="W246">
        <v>46209</v>
      </c>
      <c r="AL246">
        <f>VLOOKUP(V246,Customer!$C$2:$U$504,19,FALSE)</f>
        <v>204</v>
      </c>
    </row>
    <row r="247" spans="1:38" x14ac:dyDescent="0.35">
      <c r="A247">
        <v>78</v>
      </c>
      <c r="B247">
        <v>16</v>
      </c>
      <c r="C247" t="s">
        <v>34</v>
      </c>
      <c r="D247">
        <v>51081013173</v>
      </c>
      <c r="E247">
        <v>510</v>
      </c>
      <c r="F247" t="s">
        <v>1193</v>
      </c>
      <c r="G247" t="s">
        <v>1185</v>
      </c>
      <c r="H247" t="s">
        <v>1184</v>
      </c>
      <c r="I247" t="s">
        <v>1199</v>
      </c>
      <c r="K247">
        <v>68799.931558333337</v>
      </c>
      <c r="N247">
        <v>0.58333333333333337</v>
      </c>
      <c r="O247">
        <v>3.61</v>
      </c>
      <c r="P247" t="s">
        <v>1198</v>
      </c>
      <c r="R247" t="s">
        <v>1130</v>
      </c>
      <c r="U247">
        <v>78</v>
      </c>
      <c r="V247">
        <v>26380108</v>
      </c>
      <c r="W247">
        <v>67381</v>
      </c>
      <c r="AL247">
        <f>VLOOKUP(V247,Customer!$C$2:$U$504,19,FALSE)</f>
        <v>204</v>
      </c>
    </row>
    <row r="248" spans="1:38" x14ac:dyDescent="0.35">
      <c r="A248">
        <v>79</v>
      </c>
      <c r="B248">
        <v>15</v>
      </c>
      <c r="C248" t="s">
        <v>34</v>
      </c>
      <c r="D248">
        <v>51081010198</v>
      </c>
      <c r="E248">
        <v>510</v>
      </c>
      <c r="F248" t="s">
        <v>1192</v>
      </c>
      <c r="G248" t="s">
        <v>1173</v>
      </c>
      <c r="H248" t="s">
        <v>1181</v>
      </c>
      <c r="I248" t="s">
        <v>1205</v>
      </c>
      <c r="K248">
        <v>90610.832666666669</v>
      </c>
      <c r="N248">
        <v>2.8333333333333335</v>
      </c>
      <c r="O248">
        <v>10.210000000000001</v>
      </c>
      <c r="P248" t="s">
        <v>1195</v>
      </c>
      <c r="R248" t="s">
        <v>1131</v>
      </c>
      <c r="U248">
        <v>79</v>
      </c>
      <c r="V248">
        <v>88226489</v>
      </c>
      <c r="W248">
        <v>70280</v>
      </c>
      <c r="AL248">
        <f>VLOOKUP(V248,Customer!$C$2:$U$504,19,FALSE)</f>
        <v>212</v>
      </c>
    </row>
    <row r="249" spans="1:38" x14ac:dyDescent="0.35">
      <c r="A249">
        <v>80</v>
      </c>
      <c r="B249">
        <v>1</v>
      </c>
      <c r="C249" t="s">
        <v>34</v>
      </c>
      <c r="D249">
        <v>51081010593</v>
      </c>
      <c r="E249">
        <v>510</v>
      </c>
      <c r="F249" t="s">
        <v>1186</v>
      </c>
      <c r="G249" t="s">
        <v>1170</v>
      </c>
      <c r="H249" t="s">
        <v>1179</v>
      </c>
      <c r="I249" t="s">
        <v>1200</v>
      </c>
      <c r="K249">
        <v>61767.871333333329</v>
      </c>
      <c r="N249">
        <v>3.0833333333333335</v>
      </c>
      <c r="O249">
        <v>5.6</v>
      </c>
      <c r="P249" t="s">
        <v>1196</v>
      </c>
      <c r="R249" t="s">
        <v>1127</v>
      </c>
      <c r="U249">
        <v>80</v>
      </c>
      <c r="V249">
        <v>74033540</v>
      </c>
      <c r="W249">
        <v>52673</v>
      </c>
      <c r="AL249">
        <f>VLOOKUP(V249,Customer!$C$2:$U$504,19,FALSE)</f>
        <v>202</v>
      </c>
    </row>
    <row r="250" spans="1:38" x14ac:dyDescent="0.35">
      <c r="A250">
        <v>80</v>
      </c>
      <c r="B250">
        <v>6</v>
      </c>
      <c r="C250" t="s">
        <v>34</v>
      </c>
      <c r="D250">
        <v>51081018432</v>
      </c>
      <c r="E250">
        <v>510</v>
      </c>
      <c r="F250" t="s">
        <v>1189</v>
      </c>
      <c r="G250" t="s">
        <v>1175</v>
      </c>
      <c r="H250" t="s">
        <v>1183</v>
      </c>
      <c r="I250" t="s">
        <v>1202</v>
      </c>
      <c r="K250">
        <v>11946.203024999999</v>
      </c>
      <c r="N250">
        <v>2.75</v>
      </c>
      <c r="O250">
        <v>7.77</v>
      </c>
      <c r="P250" t="s">
        <v>1195</v>
      </c>
      <c r="R250" t="s">
        <v>1127</v>
      </c>
      <c r="U250">
        <v>80</v>
      </c>
      <c r="V250">
        <v>74033540</v>
      </c>
      <c r="W250">
        <v>9843</v>
      </c>
      <c r="AL250">
        <f>VLOOKUP(V250,Customer!$C$2:$U$504,19,FALSE)</f>
        <v>202</v>
      </c>
    </row>
    <row r="251" spans="1:38" x14ac:dyDescent="0.35">
      <c r="A251">
        <v>80</v>
      </c>
      <c r="B251">
        <v>12</v>
      </c>
      <c r="C251" t="s">
        <v>34</v>
      </c>
      <c r="D251">
        <v>51081012287</v>
      </c>
      <c r="E251">
        <v>510</v>
      </c>
      <c r="F251" t="s">
        <v>1191</v>
      </c>
      <c r="G251" t="s">
        <v>1172</v>
      </c>
      <c r="H251" t="s">
        <v>1180</v>
      </c>
      <c r="I251" t="s">
        <v>1204</v>
      </c>
      <c r="K251">
        <v>58204.286749999999</v>
      </c>
      <c r="N251">
        <v>0.75</v>
      </c>
      <c r="O251">
        <v>-11.7</v>
      </c>
      <c r="P251" t="s">
        <v>1194</v>
      </c>
      <c r="R251" t="s">
        <v>1127</v>
      </c>
      <c r="U251">
        <v>80</v>
      </c>
      <c r="V251">
        <v>74033540</v>
      </c>
      <c r="W251">
        <v>63803</v>
      </c>
      <c r="AL251">
        <f>VLOOKUP(V251,Customer!$C$2:$U$504,19,FALSE)</f>
        <v>202</v>
      </c>
    </row>
    <row r="252" spans="1:38" x14ac:dyDescent="0.35">
      <c r="A252">
        <v>81</v>
      </c>
      <c r="B252">
        <v>15</v>
      </c>
      <c r="C252" t="s">
        <v>34</v>
      </c>
      <c r="D252">
        <v>51081019521</v>
      </c>
      <c r="E252">
        <v>510</v>
      </c>
      <c r="F252" t="s">
        <v>1192</v>
      </c>
      <c r="G252" t="s">
        <v>1173</v>
      </c>
      <c r="H252" t="s">
        <v>1181</v>
      </c>
      <c r="I252" t="s">
        <v>1205</v>
      </c>
      <c r="K252">
        <v>34538.484391666665</v>
      </c>
      <c r="N252">
        <v>2.4166666666666665</v>
      </c>
      <c r="O252">
        <v>10.210000000000001</v>
      </c>
      <c r="P252" t="s">
        <v>1195</v>
      </c>
      <c r="R252" t="s">
        <v>1127</v>
      </c>
      <c r="U252">
        <v>81</v>
      </c>
      <c r="V252">
        <v>62908420</v>
      </c>
      <c r="W252">
        <v>27703</v>
      </c>
      <c r="AL252">
        <f>VLOOKUP(V252,Customer!$C$2:$U$504,19,FALSE)</f>
        <v>208</v>
      </c>
    </row>
    <row r="253" spans="1:38" x14ac:dyDescent="0.35">
      <c r="A253">
        <v>81</v>
      </c>
      <c r="B253">
        <v>4</v>
      </c>
      <c r="C253" t="s">
        <v>34</v>
      </c>
      <c r="D253">
        <v>51081011805</v>
      </c>
      <c r="E253">
        <v>510</v>
      </c>
      <c r="F253" t="s">
        <v>1187</v>
      </c>
      <c r="G253" t="s">
        <v>1171</v>
      </c>
      <c r="H253" t="s">
        <v>1178</v>
      </c>
      <c r="I253" t="s">
        <v>1206</v>
      </c>
      <c r="K253">
        <v>29156.027083333334</v>
      </c>
      <c r="N253">
        <v>0.41666666666666669</v>
      </c>
      <c r="O253">
        <v>5.74</v>
      </c>
      <c r="P253" t="s">
        <v>1197</v>
      </c>
      <c r="R253" t="s">
        <v>1127</v>
      </c>
      <c r="U253">
        <v>81</v>
      </c>
      <c r="V253">
        <v>62908420</v>
      </c>
      <c r="W253">
        <v>28475</v>
      </c>
      <c r="AL253">
        <f>VLOOKUP(V253,Customer!$C$2:$U$504,19,FALSE)</f>
        <v>208</v>
      </c>
    </row>
    <row r="254" spans="1:38" x14ac:dyDescent="0.35">
      <c r="A254">
        <v>81</v>
      </c>
      <c r="B254">
        <v>1</v>
      </c>
      <c r="C254" t="s">
        <v>34</v>
      </c>
      <c r="D254">
        <v>51081013586</v>
      </c>
      <c r="E254">
        <v>510</v>
      </c>
      <c r="F254" t="s">
        <v>1186</v>
      </c>
      <c r="G254" t="s">
        <v>1170</v>
      </c>
      <c r="H254" t="s">
        <v>1179</v>
      </c>
      <c r="I254" t="s">
        <v>1200</v>
      </c>
      <c r="K254">
        <v>84168.391999999993</v>
      </c>
      <c r="N254">
        <v>2</v>
      </c>
      <c r="O254">
        <v>5.6</v>
      </c>
      <c r="P254" t="s">
        <v>1196</v>
      </c>
      <c r="R254" t="s">
        <v>1127</v>
      </c>
      <c r="U254">
        <v>81</v>
      </c>
      <c r="V254">
        <v>62908420</v>
      </c>
      <c r="W254">
        <v>75691</v>
      </c>
      <c r="AL254">
        <f>VLOOKUP(V254,Customer!$C$2:$U$504,19,FALSE)</f>
        <v>208</v>
      </c>
    </row>
    <row r="255" spans="1:38" x14ac:dyDescent="0.35">
      <c r="A255">
        <v>81</v>
      </c>
      <c r="B255">
        <v>5</v>
      </c>
      <c r="C255" t="s">
        <v>34</v>
      </c>
      <c r="D255">
        <v>51081019605</v>
      </c>
      <c r="E255">
        <v>510</v>
      </c>
      <c r="F255" t="s">
        <v>1188</v>
      </c>
      <c r="G255" t="s">
        <v>1174</v>
      </c>
      <c r="H255" t="s">
        <v>1177</v>
      </c>
      <c r="I255" t="s">
        <v>1201</v>
      </c>
      <c r="K255">
        <v>27004.85</v>
      </c>
      <c r="N255">
        <v>4.583333333333333</v>
      </c>
      <c r="O255">
        <v>4</v>
      </c>
      <c r="P255" t="s">
        <v>1196</v>
      </c>
      <c r="R255" t="s">
        <v>1127</v>
      </c>
      <c r="U255">
        <v>81</v>
      </c>
      <c r="V255">
        <v>62908420</v>
      </c>
      <c r="W255">
        <v>22821</v>
      </c>
      <c r="AL255">
        <f>VLOOKUP(V255,Customer!$C$2:$U$504,19,FALSE)</f>
        <v>208</v>
      </c>
    </row>
    <row r="256" spans="1:38" x14ac:dyDescent="0.35">
      <c r="A256">
        <v>81</v>
      </c>
      <c r="B256">
        <v>5</v>
      </c>
      <c r="C256" t="s">
        <v>34</v>
      </c>
      <c r="D256">
        <v>51081015174</v>
      </c>
      <c r="E256">
        <v>510</v>
      </c>
      <c r="F256" t="s">
        <v>1188</v>
      </c>
      <c r="G256" t="s">
        <v>1174</v>
      </c>
      <c r="H256" t="s">
        <v>1177</v>
      </c>
      <c r="I256" t="s">
        <v>1201</v>
      </c>
      <c r="K256">
        <v>39395.436666666668</v>
      </c>
      <c r="N256">
        <v>1.5833333333333333</v>
      </c>
      <c r="O256">
        <v>4</v>
      </c>
      <c r="P256" t="s">
        <v>1196</v>
      </c>
      <c r="R256" t="s">
        <v>1127</v>
      </c>
      <c r="U256">
        <v>81</v>
      </c>
      <c r="V256">
        <v>62908420</v>
      </c>
      <c r="W256">
        <v>37049</v>
      </c>
      <c r="AL256">
        <f>VLOOKUP(V256,Customer!$C$2:$U$504,19,FALSE)</f>
        <v>208</v>
      </c>
    </row>
    <row r="257" spans="1:38" x14ac:dyDescent="0.35">
      <c r="A257">
        <v>82</v>
      </c>
      <c r="B257">
        <v>7</v>
      </c>
      <c r="C257" t="s">
        <v>34</v>
      </c>
      <c r="D257">
        <v>51081012256</v>
      </c>
      <c r="E257">
        <v>510</v>
      </c>
      <c r="F257" t="s">
        <v>1190</v>
      </c>
      <c r="G257" t="s">
        <v>1176</v>
      </c>
      <c r="H257" t="s">
        <v>1182</v>
      </c>
      <c r="I257" t="s">
        <v>1203</v>
      </c>
      <c r="K257">
        <v>4389.4751999999999</v>
      </c>
      <c r="N257">
        <v>0.66666666666666663</v>
      </c>
      <c r="O257">
        <v>1.92</v>
      </c>
      <c r="P257" t="s">
        <v>1198</v>
      </c>
      <c r="R257" t="s">
        <v>1127</v>
      </c>
      <c r="U257">
        <v>82</v>
      </c>
      <c r="V257">
        <v>77692281</v>
      </c>
      <c r="W257">
        <v>4334</v>
      </c>
      <c r="AL257">
        <f>VLOOKUP(V257,Customer!$C$2:$U$504,19,FALSE)</f>
        <v>215</v>
      </c>
    </row>
    <row r="258" spans="1:38" x14ac:dyDescent="0.35">
      <c r="A258">
        <v>82</v>
      </c>
      <c r="B258">
        <v>7</v>
      </c>
      <c r="C258" t="s">
        <v>34</v>
      </c>
      <c r="D258">
        <v>51081015450</v>
      </c>
      <c r="E258">
        <v>510</v>
      </c>
      <c r="F258" t="s">
        <v>1190</v>
      </c>
      <c r="G258" t="s">
        <v>1176</v>
      </c>
      <c r="H258" t="s">
        <v>1182</v>
      </c>
      <c r="I258" t="s">
        <v>1203</v>
      </c>
      <c r="K258">
        <v>75831.852799999993</v>
      </c>
      <c r="N258">
        <v>4.75</v>
      </c>
      <c r="O258">
        <v>1.92</v>
      </c>
      <c r="P258" t="s">
        <v>1198</v>
      </c>
      <c r="R258" t="s">
        <v>1127</v>
      </c>
      <c r="U258">
        <v>82</v>
      </c>
      <c r="V258">
        <v>77692281</v>
      </c>
      <c r="W258">
        <v>69494</v>
      </c>
      <c r="AL258">
        <f>VLOOKUP(V258,Customer!$C$2:$U$504,19,FALSE)</f>
        <v>215</v>
      </c>
    </row>
    <row r="259" spans="1:38" x14ac:dyDescent="0.35">
      <c r="A259">
        <v>82</v>
      </c>
      <c r="B259">
        <v>12</v>
      </c>
      <c r="C259" t="s">
        <v>34</v>
      </c>
      <c r="D259">
        <v>51081018935</v>
      </c>
      <c r="E259">
        <v>510</v>
      </c>
      <c r="F259" t="s">
        <v>1191</v>
      </c>
      <c r="G259" t="s">
        <v>1172</v>
      </c>
      <c r="H259" t="s">
        <v>1180</v>
      </c>
      <c r="I259" t="s">
        <v>1204</v>
      </c>
      <c r="K259">
        <v>4386.0807500000001</v>
      </c>
      <c r="N259">
        <v>0.91666666666666663</v>
      </c>
      <c r="O259">
        <v>-11.7</v>
      </c>
      <c r="P259" t="s">
        <v>1194</v>
      </c>
      <c r="R259" t="s">
        <v>1127</v>
      </c>
      <c r="U259">
        <v>82</v>
      </c>
      <c r="V259">
        <v>77692281</v>
      </c>
      <c r="W259">
        <v>4913</v>
      </c>
      <c r="AL259">
        <f>VLOOKUP(V259,Customer!$C$2:$U$504,19,FALSE)</f>
        <v>215</v>
      </c>
    </row>
    <row r="260" spans="1:38" x14ac:dyDescent="0.35">
      <c r="A260">
        <v>82</v>
      </c>
      <c r="B260">
        <v>7</v>
      </c>
      <c r="C260" t="s">
        <v>34</v>
      </c>
      <c r="D260">
        <v>51081012476</v>
      </c>
      <c r="E260">
        <v>510</v>
      </c>
      <c r="F260" t="s">
        <v>1190</v>
      </c>
      <c r="G260" t="s">
        <v>1176</v>
      </c>
      <c r="H260" t="s">
        <v>1182</v>
      </c>
      <c r="I260" t="s">
        <v>1203</v>
      </c>
      <c r="K260">
        <v>76287.1296</v>
      </c>
      <c r="N260">
        <v>2.25</v>
      </c>
      <c r="O260">
        <v>1.92</v>
      </c>
      <c r="P260" t="s">
        <v>1198</v>
      </c>
      <c r="R260" t="s">
        <v>1127</v>
      </c>
      <c r="U260">
        <v>82</v>
      </c>
      <c r="V260">
        <v>77692281</v>
      </c>
      <c r="W260">
        <v>73128</v>
      </c>
      <c r="AL260">
        <f>VLOOKUP(V260,Customer!$C$2:$U$504,19,FALSE)</f>
        <v>215</v>
      </c>
    </row>
    <row r="261" spans="1:38" x14ac:dyDescent="0.35">
      <c r="A261">
        <v>83</v>
      </c>
      <c r="B261">
        <v>12</v>
      </c>
      <c r="C261" t="s">
        <v>34</v>
      </c>
      <c r="D261">
        <v>51081015000</v>
      </c>
      <c r="E261">
        <v>510</v>
      </c>
      <c r="F261" t="s">
        <v>1191</v>
      </c>
      <c r="G261" t="s">
        <v>1172</v>
      </c>
      <c r="H261" t="s">
        <v>1180</v>
      </c>
      <c r="I261" t="s">
        <v>1204</v>
      </c>
      <c r="K261">
        <v>14040.216</v>
      </c>
      <c r="N261">
        <v>0.66666666666666663</v>
      </c>
      <c r="O261">
        <v>-11.7</v>
      </c>
      <c r="P261" t="s">
        <v>1194</v>
      </c>
      <c r="R261" t="s">
        <v>1127</v>
      </c>
      <c r="U261">
        <v>83</v>
      </c>
      <c r="V261">
        <v>52348929</v>
      </c>
      <c r="W261">
        <v>15228</v>
      </c>
      <c r="AL261">
        <f>VLOOKUP(V261,Customer!$C$2:$U$504,19,FALSE)</f>
        <v>210</v>
      </c>
    </row>
    <row r="262" spans="1:38" x14ac:dyDescent="0.35">
      <c r="A262">
        <v>83</v>
      </c>
      <c r="B262">
        <v>3</v>
      </c>
      <c r="C262" t="s">
        <v>34</v>
      </c>
      <c r="D262">
        <v>51081013011</v>
      </c>
      <c r="E262">
        <v>510</v>
      </c>
      <c r="F262" t="s">
        <v>1186</v>
      </c>
      <c r="G262" t="s">
        <v>1170</v>
      </c>
      <c r="H262" t="s">
        <v>1179</v>
      </c>
      <c r="I262" t="s">
        <v>1200</v>
      </c>
      <c r="K262">
        <v>69180.848666666658</v>
      </c>
      <c r="N262">
        <v>4.416666666666667</v>
      </c>
      <c r="O262">
        <v>5.6</v>
      </c>
      <c r="P262" t="s">
        <v>1196</v>
      </c>
      <c r="R262" t="s">
        <v>1127</v>
      </c>
      <c r="U262">
        <v>83</v>
      </c>
      <c r="V262">
        <v>52348929</v>
      </c>
      <c r="W262">
        <v>55463</v>
      </c>
      <c r="AL262">
        <f>VLOOKUP(V262,Customer!$C$2:$U$504,19,FALSE)</f>
        <v>210</v>
      </c>
    </row>
    <row r="263" spans="1:38" x14ac:dyDescent="0.35">
      <c r="A263">
        <v>83</v>
      </c>
      <c r="B263">
        <v>11</v>
      </c>
      <c r="C263" t="s">
        <v>34</v>
      </c>
      <c r="D263">
        <v>51081018780</v>
      </c>
      <c r="E263">
        <v>510</v>
      </c>
      <c r="F263" t="s">
        <v>1190</v>
      </c>
      <c r="G263" t="s">
        <v>1176</v>
      </c>
      <c r="H263" t="s">
        <v>1182</v>
      </c>
      <c r="I263" t="s">
        <v>1203</v>
      </c>
      <c r="K263">
        <v>1925.672</v>
      </c>
      <c r="N263">
        <v>5</v>
      </c>
      <c r="O263">
        <v>1.92</v>
      </c>
      <c r="P263" t="s">
        <v>1198</v>
      </c>
      <c r="R263" t="s">
        <v>1127</v>
      </c>
      <c r="U263">
        <v>83</v>
      </c>
      <c r="V263">
        <v>52348929</v>
      </c>
      <c r="W263">
        <v>1757</v>
      </c>
      <c r="AL263">
        <f>VLOOKUP(V263,Customer!$C$2:$U$504,19,FALSE)</f>
        <v>210</v>
      </c>
    </row>
    <row r="264" spans="1:38" x14ac:dyDescent="0.35">
      <c r="A264">
        <v>84</v>
      </c>
      <c r="B264">
        <v>16</v>
      </c>
      <c r="C264" t="s">
        <v>34</v>
      </c>
      <c r="D264">
        <v>51081011018</v>
      </c>
      <c r="E264">
        <v>510</v>
      </c>
      <c r="F264" t="s">
        <v>1193</v>
      </c>
      <c r="G264" t="s">
        <v>1185</v>
      </c>
      <c r="H264" t="s">
        <v>1184</v>
      </c>
      <c r="I264" t="s">
        <v>1199</v>
      </c>
      <c r="K264">
        <v>34938.1515</v>
      </c>
      <c r="N264">
        <v>2.5</v>
      </c>
      <c r="O264">
        <v>3.61</v>
      </c>
      <c r="P264" t="s">
        <v>1198</v>
      </c>
      <c r="R264" t="s">
        <v>1127</v>
      </c>
      <c r="U264">
        <v>84</v>
      </c>
      <c r="V264">
        <v>21389405</v>
      </c>
      <c r="W264">
        <v>32046</v>
      </c>
      <c r="AL264">
        <f>VLOOKUP(V264,Customer!$C$2:$U$504,19,FALSE)</f>
        <v>201</v>
      </c>
    </row>
    <row r="265" spans="1:38" x14ac:dyDescent="0.35">
      <c r="A265">
        <v>84</v>
      </c>
      <c r="B265">
        <v>3</v>
      </c>
      <c r="C265" t="s">
        <v>34</v>
      </c>
      <c r="D265">
        <v>51081011511</v>
      </c>
      <c r="E265">
        <v>510</v>
      </c>
      <c r="F265" t="s">
        <v>1186</v>
      </c>
      <c r="G265" t="s">
        <v>1170</v>
      </c>
      <c r="H265" t="s">
        <v>1179</v>
      </c>
      <c r="I265" t="s">
        <v>1200</v>
      </c>
      <c r="K265">
        <v>3533.79</v>
      </c>
      <c r="N265">
        <v>0.25</v>
      </c>
      <c r="O265">
        <v>5.6</v>
      </c>
      <c r="P265" t="s">
        <v>1196</v>
      </c>
      <c r="R265" t="s">
        <v>1127</v>
      </c>
      <c r="U265">
        <v>84</v>
      </c>
      <c r="V265">
        <v>21389405</v>
      </c>
      <c r="W265">
        <v>3485</v>
      </c>
      <c r="AL265">
        <f>VLOOKUP(V265,Customer!$C$2:$U$504,19,FALSE)</f>
        <v>201</v>
      </c>
    </row>
    <row r="266" spans="1:38" x14ac:dyDescent="0.35">
      <c r="A266">
        <v>85</v>
      </c>
      <c r="B266">
        <v>16</v>
      </c>
      <c r="C266" t="s">
        <v>34</v>
      </c>
      <c r="D266">
        <v>51081011917</v>
      </c>
      <c r="E266">
        <v>510</v>
      </c>
      <c r="F266" t="s">
        <v>1193</v>
      </c>
      <c r="G266" t="s">
        <v>1185</v>
      </c>
      <c r="H266" t="s">
        <v>1184</v>
      </c>
      <c r="I266" t="s">
        <v>1199</v>
      </c>
      <c r="K266">
        <v>56822.635566666664</v>
      </c>
      <c r="N266">
        <v>0.33333333333333331</v>
      </c>
      <c r="O266">
        <v>3.61</v>
      </c>
      <c r="P266" t="s">
        <v>1198</v>
      </c>
      <c r="R266" t="s">
        <v>1127</v>
      </c>
      <c r="U266">
        <v>85</v>
      </c>
      <c r="V266">
        <v>38674699</v>
      </c>
      <c r="W266">
        <v>56147</v>
      </c>
      <c r="AL266">
        <f>VLOOKUP(V266,Customer!$C$2:$U$504,19,FALSE)</f>
        <v>202</v>
      </c>
    </row>
    <row r="267" spans="1:38" x14ac:dyDescent="0.35">
      <c r="A267">
        <v>85</v>
      </c>
      <c r="B267">
        <v>3</v>
      </c>
      <c r="C267" t="s">
        <v>34</v>
      </c>
      <c r="D267">
        <v>51081013510</v>
      </c>
      <c r="E267">
        <v>510</v>
      </c>
      <c r="F267" t="s">
        <v>1186</v>
      </c>
      <c r="G267" t="s">
        <v>1170</v>
      </c>
      <c r="H267" t="s">
        <v>1179</v>
      </c>
      <c r="I267" t="s">
        <v>1200</v>
      </c>
      <c r="K267">
        <v>40601.843999999997</v>
      </c>
      <c r="N267">
        <v>1.75</v>
      </c>
      <c r="O267">
        <v>5.6</v>
      </c>
      <c r="P267" t="s">
        <v>1196</v>
      </c>
      <c r="R267" t="s">
        <v>1127</v>
      </c>
      <c r="U267">
        <v>85</v>
      </c>
      <c r="V267">
        <v>38674699</v>
      </c>
      <c r="W267">
        <v>36978</v>
      </c>
      <c r="AL267">
        <f>VLOOKUP(V267,Customer!$C$2:$U$504,19,FALSE)</f>
        <v>202</v>
      </c>
    </row>
    <row r="268" spans="1:38" x14ac:dyDescent="0.35">
      <c r="A268">
        <v>85</v>
      </c>
      <c r="B268">
        <v>13</v>
      </c>
      <c r="C268" t="s">
        <v>34</v>
      </c>
      <c r="D268">
        <v>51081014870</v>
      </c>
      <c r="E268">
        <v>510</v>
      </c>
      <c r="F268" t="s">
        <v>1192</v>
      </c>
      <c r="G268" t="s">
        <v>1173</v>
      </c>
      <c r="H268" t="s">
        <v>1181</v>
      </c>
      <c r="I268" t="s">
        <v>1205</v>
      </c>
      <c r="K268">
        <v>10719.839900000001</v>
      </c>
      <c r="N268">
        <v>2.1666666666666665</v>
      </c>
      <c r="O268">
        <v>10.210000000000001</v>
      </c>
      <c r="P268" t="s">
        <v>1195</v>
      </c>
      <c r="R268" t="s">
        <v>1127</v>
      </c>
      <c r="U268">
        <v>85</v>
      </c>
      <c r="V268">
        <v>38674699</v>
      </c>
      <c r="W268">
        <v>8778</v>
      </c>
      <c r="AL268">
        <f>VLOOKUP(V268,Customer!$C$2:$U$504,19,FALSE)</f>
        <v>202</v>
      </c>
    </row>
    <row r="269" spans="1:38" x14ac:dyDescent="0.35">
      <c r="A269">
        <v>85</v>
      </c>
      <c r="B269">
        <v>9</v>
      </c>
      <c r="C269" t="s">
        <v>34</v>
      </c>
      <c r="D269">
        <v>51081019909</v>
      </c>
      <c r="E269">
        <v>510</v>
      </c>
      <c r="F269" t="s">
        <v>1189</v>
      </c>
      <c r="G269" t="s">
        <v>1175</v>
      </c>
      <c r="H269" t="s">
        <v>1183</v>
      </c>
      <c r="I269" t="s">
        <v>1202</v>
      </c>
      <c r="K269">
        <v>88993.673999999999</v>
      </c>
      <c r="N269">
        <v>3.3333333333333335</v>
      </c>
      <c r="O269">
        <v>7.77</v>
      </c>
      <c r="P269" t="s">
        <v>1195</v>
      </c>
      <c r="R269" t="s">
        <v>1127</v>
      </c>
      <c r="U269">
        <v>85</v>
      </c>
      <c r="V269">
        <v>38674699</v>
      </c>
      <c r="W269">
        <v>70686</v>
      </c>
      <c r="AL269">
        <f>VLOOKUP(V269,Customer!$C$2:$U$504,19,FALSE)</f>
        <v>202</v>
      </c>
    </row>
    <row r="270" spans="1:38" x14ac:dyDescent="0.35">
      <c r="A270">
        <v>86</v>
      </c>
      <c r="B270">
        <v>11</v>
      </c>
      <c r="C270" t="s">
        <v>34</v>
      </c>
      <c r="D270">
        <v>51081019864</v>
      </c>
      <c r="E270">
        <v>510</v>
      </c>
      <c r="F270" t="s">
        <v>1190</v>
      </c>
      <c r="G270" t="s">
        <v>1176</v>
      </c>
      <c r="H270" t="s">
        <v>1182</v>
      </c>
      <c r="I270" t="s">
        <v>1203</v>
      </c>
      <c r="K270">
        <v>46687.487999999998</v>
      </c>
      <c r="N270">
        <v>0.91666666666666663</v>
      </c>
      <c r="O270">
        <v>1.92</v>
      </c>
      <c r="P270" t="s">
        <v>1198</v>
      </c>
      <c r="R270" t="s">
        <v>1127</v>
      </c>
      <c r="U270">
        <v>86</v>
      </c>
      <c r="V270">
        <v>37019724</v>
      </c>
      <c r="W270">
        <v>45880</v>
      </c>
      <c r="AL270">
        <f>VLOOKUP(V270,Customer!$C$2:$U$504,19,FALSE)</f>
        <v>206</v>
      </c>
    </row>
    <row r="271" spans="1:38" x14ac:dyDescent="0.35">
      <c r="A271">
        <v>86</v>
      </c>
      <c r="B271">
        <v>9</v>
      </c>
      <c r="C271" t="s">
        <v>34</v>
      </c>
      <c r="D271">
        <v>51081018972</v>
      </c>
      <c r="E271">
        <v>510</v>
      </c>
      <c r="F271" t="s">
        <v>1189</v>
      </c>
      <c r="G271" t="s">
        <v>1175</v>
      </c>
      <c r="H271" t="s">
        <v>1183</v>
      </c>
      <c r="I271" t="s">
        <v>1202</v>
      </c>
      <c r="K271">
        <v>77308.574024999994</v>
      </c>
      <c r="N271">
        <v>3.0833333333333335</v>
      </c>
      <c r="O271">
        <v>7.77</v>
      </c>
      <c r="P271" t="s">
        <v>1195</v>
      </c>
      <c r="R271" t="s">
        <v>1127</v>
      </c>
      <c r="U271">
        <v>86</v>
      </c>
      <c r="V271">
        <v>37019724</v>
      </c>
      <c r="W271">
        <v>62367</v>
      </c>
      <c r="AL271">
        <f>VLOOKUP(V271,Customer!$C$2:$U$504,19,FALSE)</f>
        <v>206</v>
      </c>
    </row>
    <row r="272" spans="1:38" x14ac:dyDescent="0.35">
      <c r="A272">
        <v>87</v>
      </c>
      <c r="B272">
        <v>12</v>
      </c>
      <c r="C272" t="s">
        <v>34</v>
      </c>
      <c r="D272">
        <v>51081015626</v>
      </c>
      <c r="E272">
        <v>510</v>
      </c>
      <c r="F272" t="s">
        <v>1191</v>
      </c>
      <c r="G272" t="s">
        <v>1172</v>
      </c>
      <c r="H272" t="s">
        <v>1180</v>
      </c>
      <c r="I272" t="s">
        <v>1204</v>
      </c>
      <c r="K272">
        <v>28274.15725</v>
      </c>
      <c r="N272">
        <v>4.25</v>
      </c>
      <c r="O272">
        <v>-11.7</v>
      </c>
      <c r="P272" t="s">
        <v>1194</v>
      </c>
      <c r="R272" t="s">
        <v>1127</v>
      </c>
      <c r="U272">
        <v>87</v>
      </c>
      <c r="V272">
        <v>56843392</v>
      </c>
      <c r="W272">
        <v>56239</v>
      </c>
      <c r="AL272">
        <f>VLOOKUP(V272,Customer!$C$2:$U$504,19,FALSE)</f>
        <v>215</v>
      </c>
    </row>
    <row r="273" spans="1:38" x14ac:dyDescent="0.35">
      <c r="A273">
        <v>87</v>
      </c>
      <c r="B273">
        <v>12</v>
      </c>
      <c r="C273" t="s">
        <v>34</v>
      </c>
      <c r="D273">
        <v>51081014531</v>
      </c>
      <c r="E273">
        <v>510</v>
      </c>
      <c r="F273" t="s">
        <v>1191</v>
      </c>
      <c r="G273" t="s">
        <v>1172</v>
      </c>
      <c r="H273" t="s">
        <v>1180</v>
      </c>
      <c r="I273" t="s">
        <v>1204</v>
      </c>
      <c r="K273">
        <v>39000.701249999998</v>
      </c>
      <c r="N273">
        <v>3.75</v>
      </c>
      <c r="O273">
        <v>-11.7</v>
      </c>
      <c r="P273" t="s">
        <v>1194</v>
      </c>
      <c r="R273" t="s">
        <v>1127</v>
      </c>
      <c r="U273">
        <v>87</v>
      </c>
      <c r="V273">
        <v>56843392</v>
      </c>
      <c r="W273">
        <v>69489</v>
      </c>
      <c r="AL273">
        <f>VLOOKUP(V273,Customer!$C$2:$U$504,19,FALSE)</f>
        <v>215</v>
      </c>
    </row>
    <row r="274" spans="1:38" x14ac:dyDescent="0.35">
      <c r="A274">
        <v>88</v>
      </c>
      <c r="B274">
        <v>6</v>
      </c>
      <c r="C274" t="s">
        <v>34</v>
      </c>
      <c r="D274">
        <v>51081012128</v>
      </c>
      <c r="E274">
        <v>510</v>
      </c>
      <c r="F274" t="s">
        <v>1189</v>
      </c>
      <c r="G274" t="s">
        <v>1175</v>
      </c>
      <c r="H274" t="s">
        <v>1183</v>
      </c>
      <c r="I274" t="s">
        <v>1202</v>
      </c>
      <c r="K274">
        <v>9978.4977749999998</v>
      </c>
      <c r="N274">
        <v>2.4166666666666665</v>
      </c>
      <c r="O274">
        <v>7.77</v>
      </c>
      <c r="P274" t="s">
        <v>1195</v>
      </c>
      <c r="R274" t="s">
        <v>1130</v>
      </c>
      <c r="U274">
        <v>88</v>
      </c>
      <c r="V274">
        <v>92119088</v>
      </c>
      <c r="W274">
        <v>8401</v>
      </c>
      <c r="AL274">
        <f>VLOOKUP(V274,Customer!$C$2:$U$504,19,FALSE)</f>
        <v>207</v>
      </c>
    </row>
    <row r="275" spans="1:38" x14ac:dyDescent="0.35">
      <c r="A275">
        <v>88</v>
      </c>
      <c r="B275">
        <v>12</v>
      </c>
      <c r="C275" t="s">
        <v>34</v>
      </c>
      <c r="D275">
        <v>51081012467</v>
      </c>
      <c r="E275">
        <v>510</v>
      </c>
      <c r="F275" t="s">
        <v>1191</v>
      </c>
      <c r="G275" t="s">
        <v>1172</v>
      </c>
      <c r="H275" t="s">
        <v>1180</v>
      </c>
      <c r="I275" t="s">
        <v>1204</v>
      </c>
      <c r="K275">
        <v>19173.263000000003</v>
      </c>
      <c r="N275">
        <v>4.333333333333333</v>
      </c>
      <c r="O275">
        <v>-11.7</v>
      </c>
      <c r="P275" t="s">
        <v>1194</v>
      </c>
      <c r="R275" t="s">
        <v>1130</v>
      </c>
      <c r="U275">
        <v>88</v>
      </c>
      <c r="V275">
        <v>92119088</v>
      </c>
      <c r="W275">
        <v>38891</v>
      </c>
      <c r="AL275">
        <f>VLOOKUP(V275,Customer!$C$2:$U$504,19,FALSE)</f>
        <v>207</v>
      </c>
    </row>
    <row r="276" spans="1:38" x14ac:dyDescent="0.35">
      <c r="A276">
        <v>89</v>
      </c>
      <c r="B276">
        <v>11</v>
      </c>
      <c r="C276" t="s">
        <v>34</v>
      </c>
      <c r="D276">
        <v>51081012642</v>
      </c>
      <c r="E276">
        <v>510</v>
      </c>
      <c r="F276" t="s">
        <v>1190</v>
      </c>
      <c r="G276" t="s">
        <v>1176</v>
      </c>
      <c r="H276" t="s">
        <v>1182</v>
      </c>
      <c r="I276" t="s">
        <v>1203</v>
      </c>
      <c r="K276">
        <v>30240.777600000001</v>
      </c>
      <c r="N276">
        <v>4.333333333333333</v>
      </c>
      <c r="O276">
        <v>1.92</v>
      </c>
      <c r="P276" t="s">
        <v>1198</v>
      </c>
      <c r="R276" t="s">
        <v>1127</v>
      </c>
      <c r="U276">
        <v>89</v>
      </c>
      <c r="V276">
        <v>34813413</v>
      </c>
      <c r="W276">
        <v>27918</v>
      </c>
      <c r="AL276">
        <f>VLOOKUP(V276,Customer!$C$2:$U$504,19,FALSE)</f>
        <v>213</v>
      </c>
    </row>
    <row r="277" spans="1:38" x14ac:dyDescent="0.35">
      <c r="A277">
        <v>89</v>
      </c>
      <c r="B277">
        <v>3</v>
      </c>
      <c r="C277" t="s">
        <v>34</v>
      </c>
      <c r="D277">
        <v>51081012997</v>
      </c>
      <c r="E277">
        <v>510</v>
      </c>
      <c r="F277" t="s">
        <v>1186</v>
      </c>
      <c r="G277" t="s">
        <v>1170</v>
      </c>
      <c r="H277" t="s">
        <v>1179</v>
      </c>
      <c r="I277" t="s">
        <v>1200</v>
      </c>
      <c r="K277">
        <v>76437.103999999992</v>
      </c>
      <c r="N277">
        <v>4.5</v>
      </c>
      <c r="O277">
        <v>5.6</v>
      </c>
      <c r="P277" t="s">
        <v>1196</v>
      </c>
      <c r="R277" t="s">
        <v>1127</v>
      </c>
      <c r="U277">
        <v>89</v>
      </c>
      <c r="V277">
        <v>34813413</v>
      </c>
      <c r="W277">
        <v>61052</v>
      </c>
      <c r="AL277">
        <f>VLOOKUP(V277,Customer!$C$2:$U$504,19,FALSE)</f>
        <v>213</v>
      </c>
    </row>
    <row r="278" spans="1:38" x14ac:dyDescent="0.35">
      <c r="A278">
        <v>89</v>
      </c>
      <c r="B278">
        <v>5</v>
      </c>
      <c r="C278" t="s">
        <v>34</v>
      </c>
      <c r="D278">
        <v>51081019884</v>
      </c>
      <c r="E278">
        <v>510</v>
      </c>
      <c r="F278" t="s">
        <v>1188</v>
      </c>
      <c r="G278" t="s">
        <v>1174</v>
      </c>
      <c r="H278" t="s">
        <v>1177</v>
      </c>
      <c r="I278" t="s">
        <v>1201</v>
      </c>
      <c r="K278">
        <v>40551.72</v>
      </c>
      <c r="N278">
        <v>3.4166666666666665</v>
      </c>
      <c r="O278">
        <v>4</v>
      </c>
      <c r="P278" t="s">
        <v>1196</v>
      </c>
      <c r="R278" t="s">
        <v>1127</v>
      </c>
      <c r="U278">
        <v>89</v>
      </c>
      <c r="V278">
        <v>34813413</v>
      </c>
      <c r="W278">
        <v>35676</v>
      </c>
      <c r="AL278">
        <f>VLOOKUP(V278,Customer!$C$2:$U$504,19,FALSE)</f>
        <v>213</v>
      </c>
    </row>
    <row r="279" spans="1:38" x14ac:dyDescent="0.35">
      <c r="A279">
        <v>90</v>
      </c>
      <c r="B279">
        <v>15</v>
      </c>
      <c r="C279" t="s">
        <v>34</v>
      </c>
      <c r="D279">
        <v>51081012884</v>
      </c>
      <c r="E279">
        <v>510</v>
      </c>
      <c r="F279" t="s">
        <v>1192</v>
      </c>
      <c r="G279" t="s">
        <v>1173</v>
      </c>
      <c r="H279" t="s">
        <v>1181</v>
      </c>
      <c r="I279" t="s">
        <v>1205</v>
      </c>
      <c r="K279">
        <v>1779.8235</v>
      </c>
      <c r="N279">
        <v>1.6666666666666667</v>
      </c>
      <c r="O279">
        <v>10.210000000000001</v>
      </c>
      <c r="P279" t="s">
        <v>1195</v>
      </c>
      <c r="R279" t="s">
        <v>1127</v>
      </c>
      <c r="U279">
        <v>90</v>
      </c>
      <c r="V279">
        <v>55495084</v>
      </c>
      <c r="W279">
        <v>1521</v>
      </c>
      <c r="AL279">
        <f>VLOOKUP(V279,Customer!$C$2:$U$504,19,FALSE)</f>
        <v>211</v>
      </c>
    </row>
    <row r="280" spans="1:38" x14ac:dyDescent="0.35">
      <c r="A280">
        <v>90</v>
      </c>
      <c r="B280">
        <v>11</v>
      </c>
      <c r="C280" t="s">
        <v>34</v>
      </c>
      <c r="D280">
        <v>51081012468</v>
      </c>
      <c r="E280">
        <v>510</v>
      </c>
      <c r="F280" t="s">
        <v>1190</v>
      </c>
      <c r="G280" t="s">
        <v>1176</v>
      </c>
      <c r="H280" t="s">
        <v>1182</v>
      </c>
      <c r="I280" t="s">
        <v>1203</v>
      </c>
      <c r="K280">
        <v>49976.256000000001</v>
      </c>
      <c r="N280">
        <v>2.9166666666666665</v>
      </c>
      <c r="O280">
        <v>1.92</v>
      </c>
      <c r="P280" t="s">
        <v>1198</v>
      </c>
      <c r="R280" t="s">
        <v>1127</v>
      </c>
      <c r="U280">
        <v>90</v>
      </c>
      <c r="V280">
        <v>55495084</v>
      </c>
      <c r="W280">
        <v>47326</v>
      </c>
      <c r="AL280">
        <f>VLOOKUP(V280,Customer!$C$2:$U$504,19,FALSE)</f>
        <v>211</v>
      </c>
    </row>
    <row r="281" spans="1:38" x14ac:dyDescent="0.35">
      <c r="A281">
        <v>90</v>
      </c>
      <c r="B281">
        <v>9</v>
      </c>
      <c r="C281" t="s">
        <v>34</v>
      </c>
      <c r="D281">
        <v>51081013679</v>
      </c>
      <c r="E281">
        <v>510</v>
      </c>
      <c r="F281" t="s">
        <v>1189</v>
      </c>
      <c r="G281" t="s">
        <v>1175</v>
      </c>
      <c r="H281" t="s">
        <v>1183</v>
      </c>
      <c r="I281" t="s">
        <v>1202</v>
      </c>
      <c r="K281">
        <v>76183.497000000003</v>
      </c>
      <c r="N281">
        <v>3.1666666666666665</v>
      </c>
      <c r="O281">
        <v>7.77</v>
      </c>
      <c r="P281" t="s">
        <v>1195</v>
      </c>
      <c r="R281" t="s">
        <v>1127</v>
      </c>
      <c r="U281">
        <v>90</v>
      </c>
      <c r="V281">
        <v>55495084</v>
      </c>
      <c r="W281">
        <v>61140</v>
      </c>
      <c r="AL281">
        <f>VLOOKUP(V281,Customer!$C$2:$U$504,19,FALSE)</f>
        <v>211</v>
      </c>
    </row>
    <row r="282" spans="1:38" x14ac:dyDescent="0.35">
      <c r="A282">
        <v>90</v>
      </c>
      <c r="B282">
        <v>11</v>
      </c>
      <c r="C282" t="s">
        <v>34</v>
      </c>
      <c r="D282">
        <v>51081010076</v>
      </c>
      <c r="E282">
        <v>510</v>
      </c>
      <c r="F282" t="s">
        <v>1190</v>
      </c>
      <c r="G282" t="s">
        <v>1176</v>
      </c>
      <c r="H282" t="s">
        <v>1182</v>
      </c>
      <c r="I282" t="s">
        <v>1203</v>
      </c>
      <c r="K282">
        <v>52422.070399999997</v>
      </c>
      <c r="N282">
        <v>2.75</v>
      </c>
      <c r="O282">
        <v>1.92</v>
      </c>
      <c r="P282" t="s">
        <v>1198</v>
      </c>
      <c r="R282" t="s">
        <v>1127</v>
      </c>
      <c r="U282">
        <v>90</v>
      </c>
      <c r="V282">
        <v>55495084</v>
      </c>
      <c r="W282">
        <v>49793</v>
      </c>
      <c r="AL282">
        <f>VLOOKUP(V282,Customer!$C$2:$U$504,19,FALSE)</f>
        <v>211</v>
      </c>
    </row>
    <row r="283" spans="1:38" x14ac:dyDescent="0.35">
      <c r="A283">
        <v>90</v>
      </c>
      <c r="B283">
        <v>6</v>
      </c>
      <c r="C283" t="s">
        <v>34</v>
      </c>
      <c r="D283">
        <v>51081019547</v>
      </c>
      <c r="E283">
        <v>510</v>
      </c>
      <c r="F283" t="s">
        <v>1189</v>
      </c>
      <c r="G283" t="s">
        <v>1175</v>
      </c>
      <c r="H283" t="s">
        <v>1183</v>
      </c>
      <c r="I283" t="s">
        <v>1202</v>
      </c>
      <c r="K283">
        <v>65884.323900000003</v>
      </c>
      <c r="N283">
        <v>0.33333333333333331</v>
      </c>
      <c r="O283">
        <v>7.77</v>
      </c>
      <c r="P283" t="s">
        <v>1195</v>
      </c>
      <c r="R283" t="s">
        <v>1127</v>
      </c>
      <c r="U283">
        <v>90</v>
      </c>
      <c r="V283">
        <v>55495084</v>
      </c>
      <c r="W283">
        <v>64221</v>
      </c>
      <c r="AL283">
        <f>VLOOKUP(V283,Customer!$C$2:$U$504,19,FALSE)</f>
        <v>211</v>
      </c>
    </row>
    <row r="284" spans="1:38" x14ac:dyDescent="0.35">
      <c r="A284">
        <v>91</v>
      </c>
      <c r="B284">
        <v>5</v>
      </c>
      <c r="C284" t="s">
        <v>34</v>
      </c>
      <c r="D284">
        <v>51081018262</v>
      </c>
      <c r="E284">
        <v>510</v>
      </c>
      <c r="F284" t="s">
        <v>1188</v>
      </c>
      <c r="G284" t="s">
        <v>1174</v>
      </c>
      <c r="H284" t="s">
        <v>1177</v>
      </c>
      <c r="I284" t="s">
        <v>1201</v>
      </c>
      <c r="K284">
        <v>3361.4666666666667</v>
      </c>
      <c r="N284">
        <v>3.3333333333333335</v>
      </c>
      <c r="O284">
        <v>4</v>
      </c>
      <c r="P284" t="s">
        <v>1196</v>
      </c>
      <c r="R284" t="s">
        <v>1130</v>
      </c>
      <c r="U284">
        <v>91</v>
      </c>
      <c r="V284">
        <v>69184575</v>
      </c>
      <c r="W284">
        <v>2966</v>
      </c>
      <c r="AL284">
        <f>VLOOKUP(V284,Customer!$C$2:$U$504,19,FALSE)</f>
        <v>202</v>
      </c>
    </row>
    <row r="285" spans="1:38" x14ac:dyDescent="0.35">
      <c r="A285">
        <v>91</v>
      </c>
      <c r="B285">
        <v>3</v>
      </c>
      <c r="C285" t="s">
        <v>34</v>
      </c>
      <c r="D285">
        <v>51081018855</v>
      </c>
      <c r="E285">
        <v>510</v>
      </c>
      <c r="F285" t="s">
        <v>1186</v>
      </c>
      <c r="G285" t="s">
        <v>1170</v>
      </c>
      <c r="H285" t="s">
        <v>1179</v>
      </c>
      <c r="I285" t="s">
        <v>1200</v>
      </c>
      <c r="K285">
        <v>5027.1913333333332</v>
      </c>
      <c r="N285">
        <v>3.5833333333333335</v>
      </c>
      <c r="O285">
        <v>5.6</v>
      </c>
      <c r="P285" t="s">
        <v>1196</v>
      </c>
      <c r="R285" t="s">
        <v>1130</v>
      </c>
      <c r="U285">
        <v>91</v>
      </c>
      <c r="V285">
        <v>69184575</v>
      </c>
      <c r="W285">
        <v>4187</v>
      </c>
      <c r="AL285">
        <f>VLOOKUP(V285,Customer!$C$2:$U$504,19,FALSE)</f>
        <v>202</v>
      </c>
    </row>
    <row r="286" spans="1:38" x14ac:dyDescent="0.35">
      <c r="A286">
        <v>91</v>
      </c>
      <c r="B286">
        <v>11</v>
      </c>
      <c r="C286" t="s">
        <v>34</v>
      </c>
      <c r="D286">
        <v>51081011992</v>
      </c>
      <c r="E286">
        <v>510</v>
      </c>
      <c r="F286" t="s">
        <v>1190</v>
      </c>
      <c r="G286" t="s">
        <v>1176</v>
      </c>
      <c r="H286" t="s">
        <v>1182</v>
      </c>
      <c r="I286" t="s">
        <v>1203</v>
      </c>
      <c r="K286">
        <v>38232.44</v>
      </c>
      <c r="N286">
        <v>3.5</v>
      </c>
      <c r="O286">
        <v>1.92</v>
      </c>
      <c r="P286" t="s">
        <v>1198</v>
      </c>
      <c r="R286" t="s">
        <v>1130</v>
      </c>
      <c r="U286">
        <v>91</v>
      </c>
      <c r="V286">
        <v>69184575</v>
      </c>
      <c r="W286">
        <v>35825</v>
      </c>
      <c r="AL286">
        <f>VLOOKUP(V286,Customer!$C$2:$U$504,19,FALSE)</f>
        <v>202</v>
      </c>
    </row>
    <row r="287" spans="1:38" x14ac:dyDescent="0.35">
      <c r="A287">
        <v>92</v>
      </c>
      <c r="B287">
        <v>3</v>
      </c>
      <c r="C287" t="s">
        <v>34</v>
      </c>
      <c r="D287">
        <v>51081012110</v>
      </c>
      <c r="E287">
        <v>510</v>
      </c>
      <c r="F287" t="s">
        <v>1186</v>
      </c>
      <c r="G287" t="s">
        <v>1170</v>
      </c>
      <c r="H287" t="s">
        <v>1179</v>
      </c>
      <c r="I287" t="s">
        <v>1200</v>
      </c>
      <c r="K287">
        <v>55639.194000000003</v>
      </c>
      <c r="N287">
        <v>0.25</v>
      </c>
      <c r="O287">
        <v>5.6</v>
      </c>
      <c r="P287" t="s">
        <v>1196</v>
      </c>
      <c r="R287" t="s">
        <v>1130</v>
      </c>
      <c r="U287">
        <v>92</v>
      </c>
      <c r="V287">
        <v>80680183</v>
      </c>
      <c r="W287">
        <v>54871</v>
      </c>
      <c r="AL287">
        <f>VLOOKUP(V287,Customer!$C$2:$U$504,19,FALSE)</f>
        <v>215</v>
      </c>
    </row>
    <row r="288" spans="1:38" x14ac:dyDescent="0.35">
      <c r="A288">
        <v>92</v>
      </c>
      <c r="B288">
        <v>2</v>
      </c>
      <c r="C288" t="s">
        <v>34</v>
      </c>
      <c r="D288">
        <v>51081011864</v>
      </c>
      <c r="E288">
        <v>510</v>
      </c>
      <c r="F288" t="s">
        <v>1187</v>
      </c>
      <c r="G288" t="s">
        <v>1171</v>
      </c>
      <c r="H288" t="s">
        <v>1178</v>
      </c>
      <c r="I288" t="s">
        <v>1206</v>
      </c>
      <c r="K288">
        <v>49854.230799999998</v>
      </c>
      <c r="N288">
        <v>2.25</v>
      </c>
      <c r="O288">
        <v>5.74</v>
      </c>
      <c r="P288" t="s">
        <v>1197</v>
      </c>
      <c r="R288" t="s">
        <v>1130</v>
      </c>
      <c r="U288">
        <v>92</v>
      </c>
      <c r="V288">
        <v>80680183</v>
      </c>
      <c r="W288">
        <v>44152</v>
      </c>
      <c r="AL288">
        <f>VLOOKUP(V288,Customer!$C$2:$U$504,19,FALSE)</f>
        <v>215</v>
      </c>
    </row>
    <row r="289" spans="1:38" x14ac:dyDescent="0.35">
      <c r="A289">
        <v>92</v>
      </c>
      <c r="B289">
        <v>7</v>
      </c>
      <c r="C289" t="s">
        <v>34</v>
      </c>
      <c r="D289">
        <v>51081019516</v>
      </c>
      <c r="E289">
        <v>510</v>
      </c>
      <c r="F289" t="s">
        <v>1190</v>
      </c>
      <c r="G289" t="s">
        <v>1176</v>
      </c>
      <c r="H289" t="s">
        <v>1182</v>
      </c>
      <c r="I289" t="s">
        <v>1203</v>
      </c>
      <c r="K289">
        <v>71530.249599999996</v>
      </c>
      <c r="N289">
        <v>1.8333333333333333</v>
      </c>
      <c r="O289">
        <v>1.92</v>
      </c>
      <c r="P289" t="s">
        <v>1198</v>
      </c>
      <c r="R289" t="s">
        <v>1130</v>
      </c>
      <c r="U289">
        <v>92</v>
      </c>
      <c r="V289">
        <v>80680183</v>
      </c>
      <c r="W289">
        <v>69098</v>
      </c>
      <c r="AL289">
        <f>VLOOKUP(V289,Customer!$C$2:$U$504,19,FALSE)</f>
        <v>215</v>
      </c>
    </row>
    <row r="290" spans="1:38" x14ac:dyDescent="0.35">
      <c r="A290">
        <v>92</v>
      </c>
      <c r="B290">
        <v>9</v>
      </c>
      <c r="C290" t="s">
        <v>34</v>
      </c>
      <c r="D290">
        <v>51081017750</v>
      </c>
      <c r="E290">
        <v>510</v>
      </c>
      <c r="F290" t="s">
        <v>1189</v>
      </c>
      <c r="G290" t="s">
        <v>1175</v>
      </c>
      <c r="H290" t="s">
        <v>1183</v>
      </c>
      <c r="I290" t="s">
        <v>1202</v>
      </c>
      <c r="K290">
        <v>69028.213025000005</v>
      </c>
      <c r="N290">
        <v>3.0833333333333335</v>
      </c>
      <c r="O290">
        <v>7.77</v>
      </c>
      <c r="P290" t="s">
        <v>1195</v>
      </c>
      <c r="R290" t="s">
        <v>1130</v>
      </c>
      <c r="U290">
        <v>92</v>
      </c>
      <c r="V290">
        <v>80680183</v>
      </c>
      <c r="W290">
        <v>55687</v>
      </c>
      <c r="AL290">
        <f>VLOOKUP(V290,Customer!$C$2:$U$504,19,FALSE)</f>
        <v>215</v>
      </c>
    </row>
    <row r="291" spans="1:38" x14ac:dyDescent="0.35">
      <c r="A291">
        <v>92</v>
      </c>
      <c r="B291">
        <v>1</v>
      </c>
      <c r="C291" t="s">
        <v>34</v>
      </c>
      <c r="D291">
        <v>51081012368</v>
      </c>
      <c r="E291">
        <v>510</v>
      </c>
      <c r="F291" t="s">
        <v>1186</v>
      </c>
      <c r="G291" t="s">
        <v>1170</v>
      </c>
      <c r="H291" t="s">
        <v>1179</v>
      </c>
      <c r="I291" t="s">
        <v>1200</v>
      </c>
      <c r="K291">
        <v>20304.338666666667</v>
      </c>
      <c r="N291">
        <v>3.9166666666666665</v>
      </c>
      <c r="O291">
        <v>5.6</v>
      </c>
      <c r="P291" t="s">
        <v>1196</v>
      </c>
      <c r="R291" t="s">
        <v>1130</v>
      </c>
      <c r="U291">
        <v>92</v>
      </c>
      <c r="V291">
        <v>80680183</v>
      </c>
      <c r="W291">
        <v>16652</v>
      </c>
      <c r="AL291">
        <f>VLOOKUP(V291,Customer!$C$2:$U$504,19,FALSE)</f>
        <v>215</v>
      </c>
    </row>
    <row r="292" spans="1:38" x14ac:dyDescent="0.35">
      <c r="A292">
        <v>93</v>
      </c>
      <c r="B292">
        <v>3</v>
      </c>
      <c r="C292" t="s">
        <v>34</v>
      </c>
      <c r="D292">
        <v>51081010343</v>
      </c>
      <c r="E292">
        <v>510</v>
      </c>
      <c r="F292" t="s">
        <v>1186</v>
      </c>
      <c r="G292" t="s">
        <v>1170</v>
      </c>
      <c r="H292" t="s">
        <v>1179</v>
      </c>
      <c r="I292" t="s">
        <v>1200</v>
      </c>
      <c r="K292">
        <v>48769.311999999998</v>
      </c>
      <c r="N292">
        <v>2.25</v>
      </c>
      <c r="O292">
        <v>5.6</v>
      </c>
      <c r="P292" t="s">
        <v>1196</v>
      </c>
      <c r="R292" t="s">
        <v>1127</v>
      </c>
      <c r="U292">
        <v>93</v>
      </c>
      <c r="V292">
        <v>70322641</v>
      </c>
      <c r="W292">
        <v>43312</v>
      </c>
      <c r="AL292">
        <f>VLOOKUP(V292,Customer!$C$2:$U$504,19,FALSE)</f>
        <v>208</v>
      </c>
    </row>
    <row r="293" spans="1:38" x14ac:dyDescent="0.35">
      <c r="A293">
        <v>93</v>
      </c>
      <c r="B293">
        <v>5</v>
      </c>
      <c r="C293" t="s">
        <v>34</v>
      </c>
      <c r="D293">
        <v>51081018138</v>
      </c>
      <c r="E293">
        <v>510</v>
      </c>
      <c r="F293" t="s">
        <v>1188</v>
      </c>
      <c r="G293" t="s">
        <v>1174</v>
      </c>
      <c r="H293" t="s">
        <v>1177</v>
      </c>
      <c r="I293" t="s">
        <v>1201</v>
      </c>
      <c r="K293">
        <v>3985.8</v>
      </c>
      <c r="N293">
        <v>1.25</v>
      </c>
      <c r="O293">
        <v>4</v>
      </c>
      <c r="P293" t="s">
        <v>1196</v>
      </c>
      <c r="R293" t="s">
        <v>1127</v>
      </c>
      <c r="U293">
        <v>93</v>
      </c>
      <c r="V293">
        <v>70322641</v>
      </c>
      <c r="W293">
        <v>3796</v>
      </c>
      <c r="AL293">
        <f>VLOOKUP(V293,Customer!$C$2:$U$504,19,FALSE)</f>
        <v>208</v>
      </c>
    </row>
    <row r="294" spans="1:38" x14ac:dyDescent="0.35">
      <c r="A294">
        <v>93</v>
      </c>
      <c r="B294">
        <v>16</v>
      </c>
      <c r="C294" t="s">
        <v>34</v>
      </c>
      <c r="D294">
        <v>51081016680</v>
      </c>
      <c r="E294">
        <v>510</v>
      </c>
      <c r="F294" t="s">
        <v>1193</v>
      </c>
      <c r="G294" t="s">
        <v>1185</v>
      </c>
      <c r="H294" t="s">
        <v>1184</v>
      </c>
      <c r="I294" t="s">
        <v>1199</v>
      </c>
      <c r="K294">
        <v>68567.527000000002</v>
      </c>
      <c r="N294">
        <v>0.75</v>
      </c>
      <c r="O294">
        <v>3.61</v>
      </c>
      <c r="P294" t="s">
        <v>1198</v>
      </c>
      <c r="R294" t="s">
        <v>1127</v>
      </c>
      <c r="U294">
        <v>93</v>
      </c>
      <c r="V294">
        <v>70322641</v>
      </c>
      <c r="W294">
        <v>66760</v>
      </c>
      <c r="AL294">
        <f>VLOOKUP(V294,Customer!$C$2:$U$504,19,FALSE)</f>
        <v>208</v>
      </c>
    </row>
    <row r="295" spans="1:38" x14ac:dyDescent="0.35">
      <c r="A295">
        <v>93</v>
      </c>
      <c r="B295">
        <v>5</v>
      </c>
      <c r="C295" t="s">
        <v>34</v>
      </c>
      <c r="D295">
        <v>51081013198</v>
      </c>
      <c r="E295">
        <v>510</v>
      </c>
      <c r="F295" t="s">
        <v>1188</v>
      </c>
      <c r="G295" t="s">
        <v>1174</v>
      </c>
      <c r="H295" t="s">
        <v>1177</v>
      </c>
      <c r="I295" t="s">
        <v>1201</v>
      </c>
      <c r="K295">
        <v>63272.2</v>
      </c>
      <c r="N295">
        <v>4</v>
      </c>
      <c r="O295">
        <v>4</v>
      </c>
      <c r="P295" t="s">
        <v>1196</v>
      </c>
      <c r="R295" t="s">
        <v>1127</v>
      </c>
      <c r="U295">
        <v>93</v>
      </c>
      <c r="V295">
        <v>70322641</v>
      </c>
      <c r="W295">
        <v>54545</v>
      </c>
      <c r="AL295">
        <f>VLOOKUP(V295,Customer!$C$2:$U$504,19,FALSE)</f>
        <v>208</v>
      </c>
    </row>
    <row r="296" spans="1:38" x14ac:dyDescent="0.35">
      <c r="A296">
        <v>93</v>
      </c>
      <c r="B296">
        <v>3</v>
      </c>
      <c r="C296" t="s">
        <v>34</v>
      </c>
      <c r="D296">
        <v>51081017174</v>
      </c>
      <c r="E296">
        <v>510</v>
      </c>
      <c r="F296" t="s">
        <v>1186</v>
      </c>
      <c r="G296" t="s">
        <v>1170</v>
      </c>
      <c r="H296" t="s">
        <v>1179</v>
      </c>
      <c r="I296" t="s">
        <v>1200</v>
      </c>
      <c r="K296">
        <v>91482.426000000007</v>
      </c>
      <c r="N296">
        <v>4.75</v>
      </c>
      <c r="O296">
        <v>5.6</v>
      </c>
      <c r="P296" t="s">
        <v>1196</v>
      </c>
      <c r="R296" t="s">
        <v>1127</v>
      </c>
      <c r="U296">
        <v>93</v>
      </c>
      <c r="V296">
        <v>70322641</v>
      </c>
      <c r="W296">
        <v>72261</v>
      </c>
      <c r="AL296">
        <f>VLOOKUP(V296,Customer!$C$2:$U$504,19,FALSE)</f>
        <v>208</v>
      </c>
    </row>
    <row r="297" spans="1:38" x14ac:dyDescent="0.35">
      <c r="A297">
        <v>94</v>
      </c>
      <c r="B297">
        <v>10</v>
      </c>
      <c r="C297" t="s">
        <v>34</v>
      </c>
      <c r="D297">
        <v>51081013005</v>
      </c>
      <c r="E297">
        <v>510</v>
      </c>
      <c r="F297" t="s">
        <v>1190</v>
      </c>
      <c r="G297" t="s">
        <v>1176</v>
      </c>
      <c r="H297" t="s">
        <v>1182</v>
      </c>
      <c r="I297" t="s">
        <v>1203</v>
      </c>
      <c r="K297">
        <v>58908.800000000003</v>
      </c>
      <c r="N297">
        <v>2.5833333333333335</v>
      </c>
      <c r="O297">
        <v>1.92</v>
      </c>
      <c r="P297" t="s">
        <v>1198</v>
      </c>
      <c r="R297" t="s">
        <v>1128</v>
      </c>
      <c r="U297">
        <v>94</v>
      </c>
      <c r="V297">
        <v>59102561</v>
      </c>
      <c r="W297">
        <v>56125</v>
      </c>
      <c r="AL297">
        <f>VLOOKUP(V297,Customer!$C$2:$U$504,19,FALSE)</f>
        <v>206</v>
      </c>
    </row>
    <row r="298" spans="1:38" x14ac:dyDescent="0.35">
      <c r="A298">
        <v>95</v>
      </c>
      <c r="B298">
        <v>7</v>
      </c>
      <c r="C298" t="s">
        <v>34</v>
      </c>
      <c r="D298">
        <v>51081017802</v>
      </c>
      <c r="E298">
        <v>510</v>
      </c>
      <c r="F298" t="s">
        <v>1190</v>
      </c>
      <c r="G298" t="s">
        <v>1176</v>
      </c>
      <c r="H298" t="s">
        <v>1182</v>
      </c>
      <c r="I298" t="s">
        <v>1203</v>
      </c>
      <c r="K298">
        <v>55757.356800000001</v>
      </c>
      <c r="N298">
        <v>0.25</v>
      </c>
      <c r="O298">
        <v>1.92</v>
      </c>
      <c r="P298" t="s">
        <v>1198</v>
      </c>
      <c r="R298" t="s">
        <v>1127</v>
      </c>
      <c r="U298">
        <v>95</v>
      </c>
      <c r="V298">
        <v>41269781</v>
      </c>
      <c r="W298">
        <v>55491</v>
      </c>
      <c r="AL298">
        <f>VLOOKUP(V298,Customer!$C$2:$U$504,19,FALSE)</f>
        <v>210</v>
      </c>
    </row>
    <row r="299" spans="1:38" x14ac:dyDescent="0.35">
      <c r="A299">
        <v>95</v>
      </c>
      <c r="B299">
        <v>14</v>
      </c>
      <c r="C299" t="s">
        <v>34</v>
      </c>
      <c r="D299">
        <v>51081015120</v>
      </c>
      <c r="E299">
        <v>510</v>
      </c>
      <c r="F299" t="s">
        <v>1192</v>
      </c>
      <c r="G299" t="s">
        <v>1173</v>
      </c>
      <c r="H299" t="s">
        <v>1181</v>
      </c>
      <c r="I299" t="s">
        <v>1205</v>
      </c>
      <c r="K299">
        <v>69485.320124999998</v>
      </c>
      <c r="N299">
        <v>3.75</v>
      </c>
      <c r="O299">
        <v>10.210000000000001</v>
      </c>
      <c r="P299" t="s">
        <v>1195</v>
      </c>
      <c r="R299" t="s">
        <v>1127</v>
      </c>
      <c r="U299">
        <v>95</v>
      </c>
      <c r="V299">
        <v>41269781</v>
      </c>
      <c r="W299">
        <v>50247</v>
      </c>
      <c r="AL299">
        <f>VLOOKUP(V299,Customer!$C$2:$U$504,19,FALSE)</f>
        <v>210</v>
      </c>
    </row>
    <row r="300" spans="1:38" x14ac:dyDescent="0.35">
      <c r="A300">
        <v>95</v>
      </c>
      <c r="B300">
        <v>12</v>
      </c>
      <c r="C300" t="s">
        <v>34</v>
      </c>
      <c r="D300">
        <v>51081013827</v>
      </c>
      <c r="E300">
        <v>510</v>
      </c>
      <c r="F300" t="s">
        <v>1191</v>
      </c>
      <c r="G300" t="s">
        <v>1172</v>
      </c>
      <c r="H300" t="s">
        <v>1180</v>
      </c>
      <c r="I300" t="s">
        <v>1204</v>
      </c>
      <c r="K300">
        <v>52014.71875</v>
      </c>
      <c r="N300">
        <v>1.25</v>
      </c>
      <c r="O300">
        <v>-11.7</v>
      </c>
      <c r="P300" t="s">
        <v>1194</v>
      </c>
      <c r="R300" t="s">
        <v>1127</v>
      </c>
      <c r="U300">
        <v>95</v>
      </c>
      <c r="V300">
        <v>41269781</v>
      </c>
      <c r="W300">
        <v>60925</v>
      </c>
      <c r="AL300">
        <f>VLOOKUP(V300,Customer!$C$2:$U$504,19,FALSE)</f>
        <v>210</v>
      </c>
    </row>
    <row r="301" spans="1:38" x14ac:dyDescent="0.35">
      <c r="A301">
        <v>95</v>
      </c>
      <c r="B301">
        <v>12</v>
      </c>
      <c r="C301" t="s">
        <v>34</v>
      </c>
      <c r="D301">
        <v>51081017485</v>
      </c>
      <c r="E301">
        <v>510</v>
      </c>
      <c r="F301" t="s">
        <v>1191</v>
      </c>
      <c r="G301" t="s">
        <v>1172</v>
      </c>
      <c r="H301" t="s">
        <v>1180</v>
      </c>
      <c r="I301" t="s">
        <v>1204</v>
      </c>
      <c r="K301">
        <v>23906.776250000003</v>
      </c>
      <c r="N301">
        <v>4.583333333333333</v>
      </c>
      <c r="O301">
        <v>-11.7</v>
      </c>
      <c r="P301" t="s">
        <v>1194</v>
      </c>
      <c r="R301" t="s">
        <v>1127</v>
      </c>
      <c r="U301">
        <v>95</v>
      </c>
      <c r="V301">
        <v>41269781</v>
      </c>
      <c r="W301">
        <v>51551</v>
      </c>
      <c r="AL301">
        <f>VLOOKUP(V301,Customer!$C$2:$U$504,19,FALSE)</f>
        <v>210</v>
      </c>
    </row>
    <row r="302" spans="1:38" x14ac:dyDescent="0.35">
      <c r="A302">
        <v>95</v>
      </c>
      <c r="B302">
        <v>15</v>
      </c>
      <c r="C302" t="s">
        <v>34</v>
      </c>
      <c r="D302">
        <v>51081015898</v>
      </c>
      <c r="E302">
        <v>510</v>
      </c>
      <c r="F302" t="s">
        <v>1192</v>
      </c>
      <c r="G302" t="s">
        <v>1173</v>
      </c>
      <c r="H302" t="s">
        <v>1181</v>
      </c>
      <c r="I302" t="s">
        <v>1205</v>
      </c>
      <c r="K302">
        <v>2734.3041166666667</v>
      </c>
      <c r="N302">
        <v>2.1666666666666665</v>
      </c>
      <c r="O302">
        <v>10.210000000000001</v>
      </c>
      <c r="P302" t="s">
        <v>1195</v>
      </c>
      <c r="R302" t="s">
        <v>1127</v>
      </c>
      <c r="U302">
        <v>95</v>
      </c>
      <c r="V302">
        <v>41269781</v>
      </c>
      <c r="W302">
        <v>2239</v>
      </c>
      <c r="AL302">
        <f>VLOOKUP(V302,Customer!$C$2:$U$504,19,FALSE)</f>
        <v>210</v>
      </c>
    </row>
    <row r="303" spans="1:38" x14ac:dyDescent="0.35">
      <c r="A303">
        <v>96</v>
      </c>
      <c r="B303">
        <v>9</v>
      </c>
      <c r="C303" t="s">
        <v>34</v>
      </c>
      <c r="D303">
        <v>51081013260</v>
      </c>
      <c r="E303">
        <v>510</v>
      </c>
      <c r="F303" t="s">
        <v>1189</v>
      </c>
      <c r="G303" t="s">
        <v>1175</v>
      </c>
      <c r="H303" t="s">
        <v>1183</v>
      </c>
      <c r="I303" t="s">
        <v>1202</v>
      </c>
      <c r="K303">
        <v>57325.623</v>
      </c>
      <c r="N303">
        <v>0.58333333333333337</v>
      </c>
      <c r="O303">
        <v>7.77</v>
      </c>
      <c r="P303" t="s">
        <v>1195</v>
      </c>
      <c r="R303" t="s">
        <v>1127</v>
      </c>
      <c r="U303">
        <v>96</v>
      </c>
      <c r="V303">
        <v>55384094</v>
      </c>
      <c r="W303">
        <v>54840</v>
      </c>
      <c r="AL303">
        <f>VLOOKUP(V303,Customer!$C$2:$U$504,19,FALSE)</f>
        <v>212</v>
      </c>
    </row>
    <row r="304" spans="1:38" x14ac:dyDescent="0.35">
      <c r="A304">
        <v>96</v>
      </c>
      <c r="B304">
        <v>8</v>
      </c>
      <c r="C304" t="s">
        <v>34</v>
      </c>
      <c r="D304">
        <v>51081015391</v>
      </c>
      <c r="E304">
        <v>510</v>
      </c>
      <c r="F304" t="s">
        <v>1188</v>
      </c>
      <c r="G304" t="s">
        <v>1174</v>
      </c>
      <c r="H304" t="s">
        <v>1177</v>
      </c>
      <c r="I304" t="s">
        <v>1201</v>
      </c>
      <c r="K304">
        <v>48505.42</v>
      </c>
      <c r="N304">
        <v>4.833333333333333</v>
      </c>
      <c r="O304">
        <v>4</v>
      </c>
      <c r="P304" t="s">
        <v>1196</v>
      </c>
      <c r="R304" t="s">
        <v>1127</v>
      </c>
      <c r="U304">
        <v>96</v>
      </c>
      <c r="V304">
        <v>55384094</v>
      </c>
      <c r="W304">
        <v>40647</v>
      </c>
      <c r="AL304">
        <f>VLOOKUP(V304,Customer!$C$2:$U$504,19,FALSE)</f>
        <v>212</v>
      </c>
    </row>
    <row r="305" spans="1:38" x14ac:dyDescent="0.35">
      <c r="A305">
        <v>96</v>
      </c>
      <c r="B305">
        <v>11</v>
      </c>
      <c r="C305" t="s">
        <v>34</v>
      </c>
      <c r="D305">
        <v>51081015144</v>
      </c>
      <c r="E305">
        <v>510</v>
      </c>
      <c r="F305" t="s">
        <v>1190</v>
      </c>
      <c r="G305" t="s">
        <v>1176</v>
      </c>
      <c r="H305" t="s">
        <v>1182</v>
      </c>
      <c r="I305" t="s">
        <v>1203</v>
      </c>
      <c r="K305">
        <v>13576.5504</v>
      </c>
      <c r="N305">
        <v>3.9166666666666665</v>
      </c>
      <c r="O305">
        <v>1.92</v>
      </c>
      <c r="P305" t="s">
        <v>1198</v>
      </c>
      <c r="R305" t="s">
        <v>1127</v>
      </c>
      <c r="U305">
        <v>96</v>
      </c>
      <c r="V305">
        <v>55384094</v>
      </c>
      <c r="W305">
        <v>12627</v>
      </c>
      <c r="AL305">
        <f>VLOOKUP(V305,Customer!$C$2:$U$504,19,FALSE)</f>
        <v>212</v>
      </c>
    </row>
    <row r="306" spans="1:38" x14ac:dyDescent="0.35">
      <c r="A306">
        <v>97</v>
      </c>
      <c r="B306">
        <v>7</v>
      </c>
      <c r="C306" t="s">
        <v>34</v>
      </c>
      <c r="D306">
        <v>51081019470</v>
      </c>
      <c r="E306">
        <v>510</v>
      </c>
      <c r="F306" t="s">
        <v>1190</v>
      </c>
      <c r="G306" t="s">
        <v>1176</v>
      </c>
      <c r="H306" t="s">
        <v>1182</v>
      </c>
      <c r="I306" t="s">
        <v>1203</v>
      </c>
      <c r="K306">
        <v>76994.092799999999</v>
      </c>
      <c r="N306">
        <v>2.6666666666666665</v>
      </c>
      <c r="O306">
        <v>1.92</v>
      </c>
      <c r="P306" t="s">
        <v>1198</v>
      </c>
      <c r="R306" t="s">
        <v>1127</v>
      </c>
      <c r="U306">
        <v>97</v>
      </c>
      <c r="V306">
        <v>41043962</v>
      </c>
      <c r="W306">
        <v>73244</v>
      </c>
      <c r="AL306">
        <f>VLOOKUP(V306,Customer!$C$2:$U$504,19,FALSE)</f>
        <v>208</v>
      </c>
    </row>
    <row r="307" spans="1:38" x14ac:dyDescent="0.35">
      <c r="A307">
        <v>97</v>
      </c>
      <c r="B307">
        <v>9</v>
      </c>
      <c r="C307" t="s">
        <v>34</v>
      </c>
      <c r="D307">
        <v>51081017063</v>
      </c>
      <c r="E307">
        <v>510</v>
      </c>
      <c r="F307" t="s">
        <v>1189</v>
      </c>
      <c r="G307" t="s">
        <v>1175</v>
      </c>
      <c r="H307" t="s">
        <v>1183</v>
      </c>
      <c r="I307" t="s">
        <v>1202</v>
      </c>
      <c r="K307">
        <v>35942.148000000001</v>
      </c>
      <c r="N307">
        <v>2.5</v>
      </c>
      <c r="O307">
        <v>7.77</v>
      </c>
      <c r="P307" t="s">
        <v>1195</v>
      </c>
      <c r="R307" t="s">
        <v>1127</v>
      </c>
      <c r="U307">
        <v>97</v>
      </c>
      <c r="V307">
        <v>41043962</v>
      </c>
      <c r="W307">
        <v>30096</v>
      </c>
      <c r="AL307">
        <f>VLOOKUP(V307,Customer!$C$2:$U$504,19,FALSE)</f>
        <v>208</v>
      </c>
    </row>
    <row r="308" spans="1:38" x14ac:dyDescent="0.35">
      <c r="A308">
        <v>97</v>
      </c>
      <c r="B308">
        <v>1</v>
      </c>
      <c r="C308" t="s">
        <v>34</v>
      </c>
      <c r="D308">
        <v>51081016954</v>
      </c>
      <c r="E308">
        <v>510</v>
      </c>
      <c r="F308" t="s">
        <v>1186</v>
      </c>
      <c r="G308" t="s">
        <v>1170</v>
      </c>
      <c r="H308" t="s">
        <v>1179</v>
      </c>
      <c r="I308" t="s">
        <v>1200</v>
      </c>
      <c r="K308">
        <v>87817.62</v>
      </c>
      <c r="N308">
        <v>2.5</v>
      </c>
      <c r="O308">
        <v>5.6</v>
      </c>
      <c r="P308" t="s">
        <v>1196</v>
      </c>
      <c r="R308" t="s">
        <v>1127</v>
      </c>
      <c r="U308">
        <v>97</v>
      </c>
      <c r="V308">
        <v>41043962</v>
      </c>
      <c r="W308">
        <v>77033</v>
      </c>
      <c r="AL308">
        <f>VLOOKUP(V308,Customer!$C$2:$U$504,19,FALSE)</f>
        <v>208</v>
      </c>
    </row>
    <row r="309" spans="1:38" x14ac:dyDescent="0.35">
      <c r="A309">
        <v>98</v>
      </c>
      <c r="B309">
        <v>5</v>
      </c>
      <c r="C309" t="s">
        <v>34</v>
      </c>
      <c r="D309">
        <v>51081010424</v>
      </c>
      <c r="E309">
        <v>510</v>
      </c>
      <c r="F309" t="s">
        <v>1188</v>
      </c>
      <c r="G309" t="s">
        <v>1174</v>
      </c>
      <c r="H309" t="s">
        <v>1177</v>
      </c>
      <c r="I309" t="s">
        <v>1201</v>
      </c>
      <c r="K309">
        <v>11053.96</v>
      </c>
      <c r="N309">
        <v>0.75</v>
      </c>
      <c r="O309">
        <v>4</v>
      </c>
      <c r="P309" t="s">
        <v>1196</v>
      </c>
      <c r="R309" t="s">
        <v>1129</v>
      </c>
      <c r="U309">
        <v>98</v>
      </c>
      <c r="V309">
        <v>14475266</v>
      </c>
      <c r="W309">
        <v>10732</v>
      </c>
      <c r="AL309">
        <f>VLOOKUP(V309,Customer!$C$2:$U$504,19,FALSE)</f>
        <v>206</v>
      </c>
    </row>
    <row r="310" spans="1:38" x14ac:dyDescent="0.35">
      <c r="A310">
        <v>98</v>
      </c>
      <c r="B310">
        <v>15</v>
      </c>
      <c r="C310" t="s">
        <v>34</v>
      </c>
      <c r="D310">
        <v>51081014384</v>
      </c>
      <c r="E310">
        <v>510</v>
      </c>
      <c r="F310" t="s">
        <v>1192</v>
      </c>
      <c r="G310" t="s">
        <v>1173</v>
      </c>
      <c r="H310" t="s">
        <v>1181</v>
      </c>
      <c r="I310" t="s">
        <v>1205</v>
      </c>
      <c r="K310">
        <v>88517.263683333338</v>
      </c>
      <c r="N310">
        <v>4.833333333333333</v>
      </c>
      <c r="O310">
        <v>10.210000000000001</v>
      </c>
      <c r="P310" t="s">
        <v>1195</v>
      </c>
      <c r="R310" t="s">
        <v>1129</v>
      </c>
      <c r="U310">
        <v>98</v>
      </c>
      <c r="V310">
        <v>14475266</v>
      </c>
      <c r="W310">
        <v>59269</v>
      </c>
      <c r="AL310">
        <f>VLOOKUP(V310,Customer!$C$2:$U$504,19,FALSE)</f>
        <v>206</v>
      </c>
    </row>
    <row r="311" spans="1:38" x14ac:dyDescent="0.35">
      <c r="A311">
        <v>98</v>
      </c>
      <c r="B311">
        <v>11</v>
      </c>
      <c r="C311" t="s">
        <v>34</v>
      </c>
      <c r="D311">
        <v>51081019402</v>
      </c>
      <c r="E311">
        <v>510</v>
      </c>
      <c r="F311" t="s">
        <v>1190</v>
      </c>
      <c r="G311" t="s">
        <v>1176</v>
      </c>
      <c r="H311" t="s">
        <v>1182</v>
      </c>
      <c r="I311" t="s">
        <v>1203</v>
      </c>
      <c r="K311">
        <v>57962.9568</v>
      </c>
      <c r="N311">
        <v>2.1666666666666665</v>
      </c>
      <c r="O311">
        <v>1.92</v>
      </c>
      <c r="P311" t="s">
        <v>1198</v>
      </c>
      <c r="R311" t="s">
        <v>1129</v>
      </c>
      <c r="U311">
        <v>98</v>
      </c>
      <c r="V311">
        <v>14475266</v>
      </c>
      <c r="W311">
        <v>55648</v>
      </c>
      <c r="AL311">
        <f>VLOOKUP(V311,Customer!$C$2:$U$504,19,FALSE)</f>
        <v>206</v>
      </c>
    </row>
    <row r="312" spans="1:38" x14ac:dyDescent="0.35">
      <c r="A312">
        <v>98</v>
      </c>
      <c r="B312">
        <v>12</v>
      </c>
      <c r="C312" t="s">
        <v>34</v>
      </c>
      <c r="D312">
        <v>51081019755</v>
      </c>
      <c r="E312">
        <v>510</v>
      </c>
      <c r="F312" t="s">
        <v>1191</v>
      </c>
      <c r="G312" t="s">
        <v>1172</v>
      </c>
      <c r="H312" t="s">
        <v>1180</v>
      </c>
      <c r="I312" t="s">
        <v>1204</v>
      </c>
      <c r="K312">
        <v>48626.122000000003</v>
      </c>
      <c r="N312">
        <v>2.3333333333333335</v>
      </c>
      <c r="O312">
        <v>-11.7</v>
      </c>
      <c r="P312" t="s">
        <v>1194</v>
      </c>
      <c r="R312" t="s">
        <v>1129</v>
      </c>
      <c r="U312">
        <v>98</v>
      </c>
      <c r="V312">
        <v>14475266</v>
      </c>
      <c r="W312">
        <v>66886</v>
      </c>
      <c r="AL312">
        <f>VLOOKUP(V312,Customer!$C$2:$U$504,19,FALSE)</f>
        <v>206</v>
      </c>
    </row>
    <row r="313" spans="1:38" x14ac:dyDescent="0.35">
      <c r="A313">
        <v>98</v>
      </c>
      <c r="B313">
        <v>9</v>
      </c>
      <c r="C313" t="s">
        <v>34</v>
      </c>
      <c r="D313">
        <v>51081016129</v>
      </c>
      <c r="E313">
        <v>510</v>
      </c>
      <c r="F313" t="s">
        <v>1189</v>
      </c>
      <c r="G313" t="s">
        <v>1175</v>
      </c>
      <c r="H313" t="s">
        <v>1183</v>
      </c>
      <c r="I313" t="s">
        <v>1202</v>
      </c>
      <c r="K313">
        <v>92279.273350000003</v>
      </c>
      <c r="N313">
        <v>3.5833333333333335</v>
      </c>
      <c r="O313">
        <v>7.77</v>
      </c>
      <c r="P313" t="s">
        <v>1195</v>
      </c>
      <c r="R313" t="s">
        <v>1129</v>
      </c>
      <c r="U313">
        <v>98</v>
      </c>
      <c r="V313">
        <v>14475266</v>
      </c>
      <c r="W313">
        <v>72182</v>
      </c>
      <c r="AL313">
        <f>VLOOKUP(V313,Customer!$C$2:$U$504,19,FALSE)</f>
        <v>206</v>
      </c>
    </row>
    <row r="314" spans="1:38" x14ac:dyDescent="0.35">
      <c r="A314">
        <v>99</v>
      </c>
      <c r="B314">
        <v>2</v>
      </c>
      <c r="C314" t="s">
        <v>34</v>
      </c>
      <c r="D314">
        <v>51081010417</v>
      </c>
      <c r="E314">
        <v>510</v>
      </c>
      <c r="F314" t="s">
        <v>1187</v>
      </c>
      <c r="G314" t="s">
        <v>1171</v>
      </c>
      <c r="H314" t="s">
        <v>1178</v>
      </c>
      <c r="I314" t="s">
        <v>1206</v>
      </c>
      <c r="K314">
        <v>37608.070399999997</v>
      </c>
      <c r="N314">
        <v>4.5</v>
      </c>
      <c r="O314">
        <v>5.74</v>
      </c>
      <c r="P314" t="s">
        <v>1197</v>
      </c>
      <c r="R314" t="s">
        <v>1127</v>
      </c>
      <c r="U314">
        <v>99</v>
      </c>
      <c r="V314">
        <v>58191558</v>
      </c>
      <c r="W314">
        <v>29888</v>
      </c>
      <c r="AL314">
        <f>VLOOKUP(V314,Customer!$C$2:$U$504,19,FALSE)</f>
        <v>203</v>
      </c>
    </row>
    <row r="315" spans="1:38" x14ac:dyDescent="0.35">
      <c r="A315">
        <v>99</v>
      </c>
      <c r="B315">
        <v>11</v>
      </c>
      <c r="C315" t="s">
        <v>34</v>
      </c>
      <c r="D315">
        <v>51081013058</v>
      </c>
      <c r="E315">
        <v>510</v>
      </c>
      <c r="F315" t="s">
        <v>1190</v>
      </c>
      <c r="G315" t="s">
        <v>1176</v>
      </c>
      <c r="H315" t="s">
        <v>1182</v>
      </c>
      <c r="I315" t="s">
        <v>1203</v>
      </c>
      <c r="K315">
        <v>8010.1055999999999</v>
      </c>
      <c r="N315">
        <v>1.4166666666666667</v>
      </c>
      <c r="O315">
        <v>1.92</v>
      </c>
      <c r="P315" t="s">
        <v>1198</v>
      </c>
      <c r="R315" t="s">
        <v>1127</v>
      </c>
      <c r="U315">
        <v>99</v>
      </c>
      <c r="V315">
        <v>58191558</v>
      </c>
      <c r="W315">
        <v>7798</v>
      </c>
      <c r="AL315">
        <f>VLOOKUP(V315,Customer!$C$2:$U$504,19,FALSE)</f>
        <v>203</v>
      </c>
    </row>
    <row r="316" spans="1:38" x14ac:dyDescent="0.35">
      <c r="A316">
        <v>99</v>
      </c>
      <c r="B316">
        <v>10</v>
      </c>
      <c r="C316" t="s">
        <v>34</v>
      </c>
      <c r="D316">
        <v>51081015603</v>
      </c>
      <c r="E316">
        <v>510</v>
      </c>
      <c r="F316" t="s">
        <v>1190</v>
      </c>
      <c r="G316" t="s">
        <v>1176</v>
      </c>
      <c r="H316" t="s">
        <v>1182</v>
      </c>
      <c r="I316" t="s">
        <v>1203</v>
      </c>
      <c r="K316">
        <v>74918.131200000003</v>
      </c>
      <c r="N316">
        <v>1.9166666666666667</v>
      </c>
      <c r="O316">
        <v>1.92</v>
      </c>
      <c r="P316" t="s">
        <v>1198</v>
      </c>
      <c r="R316" t="s">
        <v>1127</v>
      </c>
      <c r="U316">
        <v>99</v>
      </c>
      <c r="V316">
        <v>58191558</v>
      </c>
      <c r="W316">
        <v>72259</v>
      </c>
      <c r="AL316">
        <f>VLOOKUP(V316,Customer!$C$2:$U$504,19,FALSE)</f>
        <v>203</v>
      </c>
    </row>
    <row r="317" spans="1:38" x14ac:dyDescent="0.35">
      <c r="A317">
        <v>99</v>
      </c>
      <c r="B317">
        <v>4</v>
      </c>
      <c r="C317" t="s">
        <v>34</v>
      </c>
      <c r="D317">
        <v>51081013513</v>
      </c>
      <c r="E317">
        <v>510</v>
      </c>
      <c r="F317" t="s">
        <v>1187</v>
      </c>
      <c r="G317" t="s">
        <v>1171</v>
      </c>
      <c r="H317" t="s">
        <v>1178</v>
      </c>
      <c r="I317" t="s">
        <v>1206</v>
      </c>
      <c r="K317">
        <v>4021.6730666666667</v>
      </c>
      <c r="N317">
        <v>4.666666666666667</v>
      </c>
      <c r="O317">
        <v>5.74</v>
      </c>
      <c r="P317" t="s">
        <v>1197</v>
      </c>
      <c r="R317" t="s">
        <v>1127</v>
      </c>
      <c r="U317">
        <v>99</v>
      </c>
      <c r="V317">
        <v>58191558</v>
      </c>
      <c r="W317">
        <v>3172</v>
      </c>
      <c r="AL317">
        <f>VLOOKUP(V317,Customer!$C$2:$U$504,19,FALSE)</f>
        <v>203</v>
      </c>
    </row>
    <row r="318" spans="1:38" x14ac:dyDescent="0.35">
      <c r="A318">
        <v>100</v>
      </c>
      <c r="B318">
        <v>9</v>
      </c>
      <c r="C318" t="s">
        <v>34</v>
      </c>
      <c r="D318">
        <v>51081015581</v>
      </c>
      <c r="E318">
        <v>510</v>
      </c>
      <c r="F318" t="s">
        <v>1189</v>
      </c>
      <c r="G318" t="s">
        <v>1175</v>
      </c>
      <c r="H318" t="s">
        <v>1183</v>
      </c>
      <c r="I318" t="s">
        <v>1202</v>
      </c>
      <c r="K318">
        <v>84904.532550000004</v>
      </c>
      <c r="N318">
        <v>2.4166666666666665</v>
      </c>
      <c r="O318">
        <v>7.77</v>
      </c>
      <c r="P318" t="s">
        <v>1195</v>
      </c>
      <c r="R318" t="s">
        <v>1127</v>
      </c>
      <c r="U318">
        <v>100</v>
      </c>
      <c r="V318">
        <v>29185972</v>
      </c>
      <c r="W318">
        <v>71482</v>
      </c>
      <c r="AL318">
        <f>VLOOKUP(V318,Customer!$C$2:$U$504,19,FALSE)</f>
        <v>203</v>
      </c>
    </row>
    <row r="319" spans="1:38" x14ac:dyDescent="0.35">
      <c r="A319">
        <v>100</v>
      </c>
      <c r="B319">
        <v>7</v>
      </c>
      <c r="C319" t="s">
        <v>34</v>
      </c>
      <c r="D319">
        <v>51081011743</v>
      </c>
      <c r="E319">
        <v>510</v>
      </c>
      <c r="F319" t="s">
        <v>1190</v>
      </c>
      <c r="G319" t="s">
        <v>1176</v>
      </c>
      <c r="H319" t="s">
        <v>1182</v>
      </c>
      <c r="I319" t="s">
        <v>1203</v>
      </c>
      <c r="K319">
        <v>13068.838400000001</v>
      </c>
      <c r="N319">
        <v>1.75</v>
      </c>
      <c r="O319">
        <v>1.92</v>
      </c>
      <c r="P319" t="s">
        <v>1198</v>
      </c>
      <c r="R319" t="s">
        <v>1127</v>
      </c>
      <c r="U319">
        <v>100</v>
      </c>
      <c r="V319">
        <v>29185972</v>
      </c>
      <c r="W319">
        <v>12644</v>
      </c>
      <c r="AL319">
        <f>VLOOKUP(V319,Customer!$C$2:$U$504,19,FALSE)</f>
        <v>203</v>
      </c>
    </row>
    <row r="320" spans="1:38" x14ac:dyDescent="0.35">
      <c r="A320">
        <v>100</v>
      </c>
      <c r="B320">
        <v>8</v>
      </c>
      <c r="C320" t="s">
        <v>34</v>
      </c>
      <c r="D320">
        <v>51081016014</v>
      </c>
      <c r="E320">
        <v>510</v>
      </c>
      <c r="F320" t="s">
        <v>1188</v>
      </c>
      <c r="G320" t="s">
        <v>1174</v>
      </c>
      <c r="H320" t="s">
        <v>1177</v>
      </c>
      <c r="I320" t="s">
        <v>1201</v>
      </c>
      <c r="K320">
        <v>77918.013333333336</v>
      </c>
      <c r="N320">
        <v>3.1666666666666665</v>
      </c>
      <c r="O320">
        <v>4</v>
      </c>
      <c r="P320" t="s">
        <v>1196</v>
      </c>
      <c r="R320" t="s">
        <v>1127</v>
      </c>
      <c r="U320">
        <v>100</v>
      </c>
      <c r="V320">
        <v>29185972</v>
      </c>
      <c r="W320">
        <v>69158</v>
      </c>
      <c r="AL320">
        <f>VLOOKUP(V320,Customer!$C$2:$U$504,19,FALSE)</f>
        <v>203</v>
      </c>
    </row>
    <row r="321" spans="1:38" x14ac:dyDescent="0.35">
      <c r="A321">
        <v>101</v>
      </c>
      <c r="B321">
        <v>9</v>
      </c>
      <c r="C321" t="s">
        <v>34</v>
      </c>
      <c r="D321">
        <v>51081016922</v>
      </c>
      <c r="E321">
        <v>510</v>
      </c>
      <c r="F321" t="s">
        <v>1189</v>
      </c>
      <c r="G321" t="s">
        <v>1175</v>
      </c>
      <c r="H321" t="s">
        <v>1183</v>
      </c>
      <c r="I321" t="s">
        <v>1202</v>
      </c>
      <c r="K321">
        <v>60149.876250000001</v>
      </c>
      <c r="N321">
        <v>1.75</v>
      </c>
      <c r="O321">
        <v>7.77</v>
      </c>
      <c r="P321" t="s">
        <v>1195</v>
      </c>
      <c r="R321" t="s">
        <v>1127</v>
      </c>
      <c r="U321">
        <v>101</v>
      </c>
      <c r="V321">
        <v>81379252</v>
      </c>
      <c r="W321">
        <v>52950</v>
      </c>
      <c r="AL321">
        <f>VLOOKUP(V321,Customer!$C$2:$U$504,19,FALSE)</f>
        <v>214</v>
      </c>
    </row>
    <row r="322" spans="1:38" x14ac:dyDescent="0.35">
      <c r="A322">
        <v>101</v>
      </c>
      <c r="B322">
        <v>5</v>
      </c>
      <c r="C322" t="s">
        <v>34</v>
      </c>
      <c r="D322">
        <v>51081017616</v>
      </c>
      <c r="E322">
        <v>510</v>
      </c>
      <c r="F322" t="s">
        <v>1188</v>
      </c>
      <c r="G322" t="s">
        <v>1174</v>
      </c>
      <c r="H322" t="s">
        <v>1177</v>
      </c>
      <c r="I322" t="s">
        <v>1201</v>
      </c>
      <c r="K322">
        <v>72868.78</v>
      </c>
      <c r="N322">
        <v>2.8333333333333335</v>
      </c>
      <c r="O322">
        <v>4</v>
      </c>
      <c r="P322" t="s">
        <v>1196</v>
      </c>
      <c r="R322" t="s">
        <v>1127</v>
      </c>
      <c r="U322">
        <v>101</v>
      </c>
      <c r="V322">
        <v>81379252</v>
      </c>
      <c r="W322">
        <v>65451</v>
      </c>
      <c r="AL322">
        <f>VLOOKUP(V322,Customer!$C$2:$U$504,19,FALSE)</f>
        <v>214</v>
      </c>
    </row>
    <row r="323" spans="1:38" x14ac:dyDescent="0.35">
      <c r="A323">
        <v>101</v>
      </c>
      <c r="B323">
        <v>8</v>
      </c>
      <c r="C323" t="s">
        <v>34</v>
      </c>
      <c r="D323">
        <v>51081014782</v>
      </c>
      <c r="E323">
        <v>510</v>
      </c>
      <c r="F323" t="s">
        <v>1188</v>
      </c>
      <c r="G323" t="s">
        <v>1174</v>
      </c>
      <c r="H323" t="s">
        <v>1177</v>
      </c>
      <c r="I323" t="s">
        <v>1201</v>
      </c>
      <c r="K323">
        <v>48839.886666666665</v>
      </c>
      <c r="N323">
        <v>1.8333333333333333</v>
      </c>
      <c r="O323">
        <v>4</v>
      </c>
      <c r="P323" t="s">
        <v>1196</v>
      </c>
      <c r="R323" t="s">
        <v>1127</v>
      </c>
      <c r="U323">
        <v>101</v>
      </c>
      <c r="V323">
        <v>81379252</v>
      </c>
      <c r="W323">
        <v>45503</v>
      </c>
      <c r="AL323">
        <f>VLOOKUP(V323,Customer!$C$2:$U$504,19,FALSE)</f>
        <v>214</v>
      </c>
    </row>
    <row r="324" spans="1:38" x14ac:dyDescent="0.35">
      <c r="A324">
        <v>102</v>
      </c>
      <c r="B324">
        <v>7</v>
      </c>
      <c r="C324" t="s">
        <v>34</v>
      </c>
      <c r="D324">
        <v>51081013549</v>
      </c>
      <c r="E324">
        <v>510</v>
      </c>
      <c r="F324" t="s">
        <v>1190</v>
      </c>
      <c r="G324" t="s">
        <v>1176</v>
      </c>
      <c r="H324" t="s">
        <v>1182</v>
      </c>
      <c r="I324" t="s">
        <v>1203</v>
      </c>
      <c r="K324">
        <v>41534.5216</v>
      </c>
      <c r="N324">
        <v>4.25</v>
      </c>
      <c r="O324">
        <v>1.92</v>
      </c>
      <c r="P324" t="s">
        <v>1198</v>
      </c>
      <c r="R324" t="s">
        <v>1127</v>
      </c>
      <c r="U324">
        <v>102</v>
      </c>
      <c r="V324">
        <v>67977079</v>
      </c>
      <c r="W324">
        <v>38401</v>
      </c>
      <c r="AL324">
        <f>VLOOKUP(V324,Customer!$C$2:$U$504,19,FALSE)</f>
        <v>211</v>
      </c>
    </row>
    <row r="325" spans="1:38" x14ac:dyDescent="0.35">
      <c r="A325">
        <v>102</v>
      </c>
      <c r="B325">
        <v>6</v>
      </c>
      <c r="C325" t="s">
        <v>34</v>
      </c>
      <c r="D325">
        <v>51081012381</v>
      </c>
      <c r="E325">
        <v>510</v>
      </c>
      <c r="F325" t="s">
        <v>1189</v>
      </c>
      <c r="G325" t="s">
        <v>1175</v>
      </c>
      <c r="H325" t="s">
        <v>1183</v>
      </c>
      <c r="I325" t="s">
        <v>1202</v>
      </c>
      <c r="K325">
        <v>89670.517200000002</v>
      </c>
      <c r="N325">
        <v>4</v>
      </c>
      <c r="O325">
        <v>7.77</v>
      </c>
      <c r="P325" t="s">
        <v>1195</v>
      </c>
      <c r="R325" t="s">
        <v>1127</v>
      </c>
      <c r="U325">
        <v>102</v>
      </c>
      <c r="V325">
        <v>67977079</v>
      </c>
      <c r="W325">
        <v>68409</v>
      </c>
      <c r="AL325">
        <f>VLOOKUP(V325,Customer!$C$2:$U$504,19,FALSE)</f>
        <v>211</v>
      </c>
    </row>
    <row r="326" spans="1:38" x14ac:dyDescent="0.35">
      <c r="A326">
        <v>103</v>
      </c>
      <c r="B326">
        <v>15</v>
      </c>
      <c r="C326" t="s">
        <v>34</v>
      </c>
      <c r="D326">
        <v>51081017165</v>
      </c>
      <c r="E326">
        <v>510</v>
      </c>
      <c r="F326" t="s">
        <v>1192</v>
      </c>
      <c r="G326" t="s">
        <v>1173</v>
      </c>
      <c r="H326" t="s">
        <v>1181</v>
      </c>
      <c r="I326" t="s">
        <v>1205</v>
      </c>
      <c r="K326">
        <v>24113.657333333333</v>
      </c>
      <c r="N326">
        <v>0.33333333333333331</v>
      </c>
      <c r="O326">
        <v>10.210000000000001</v>
      </c>
      <c r="P326" t="s">
        <v>1195</v>
      </c>
      <c r="R326" t="s">
        <v>1127</v>
      </c>
      <c r="U326">
        <v>103</v>
      </c>
      <c r="V326">
        <v>30790106</v>
      </c>
      <c r="W326">
        <v>23320</v>
      </c>
      <c r="AL326">
        <f>VLOOKUP(V326,Customer!$C$2:$U$504,19,FALSE)</f>
        <v>203</v>
      </c>
    </row>
    <row r="327" spans="1:38" x14ac:dyDescent="0.35">
      <c r="A327">
        <v>103</v>
      </c>
      <c r="B327">
        <v>14</v>
      </c>
      <c r="C327" t="s">
        <v>34</v>
      </c>
      <c r="D327">
        <v>51081014208</v>
      </c>
      <c r="E327">
        <v>510</v>
      </c>
      <c r="F327" t="s">
        <v>1192</v>
      </c>
      <c r="G327" t="s">
        <v>1173</v>
      </c>
      <c r="H327" t="s">
        <v>1181</v>
      </c>
      <c r="I327" t="s">
        <v>1205</v>
      </c>
      <c r="K327">
        <v>68699.480475000004</v>
      </c>
      <c r="N327">
        <v>0.75</v>
      </c>
      <c r="O327">
        <v>10.210000000000001</v>
      </c>
      <c r="P327" t="s">
        <v>1195</v>
      </c>
      <c r="R327" t="s">
        <v>1127</v>
      </c>
      <c r="U327">
        <v>103</v>
      </c>
      <c r="V327">
        <v>30790106</v>
      </c>
      <c r="W327">
        <v>63813</v>
      </c>
      <c r="AL327">
        <f>VLOOKUP(V327,Customer!$C$2:$U$504,19,FALSE)</f>
        <v>203</v>
      </c>
    </row>
    <row r="328" spans="1:38" x14ac:dyDescent="0.35">
      <c r="A328">
        <v>103</v>
      </c>
      <c r="B328">
        <v>1</v>
      </c>
      <c r="C328" t="s">
        <v>34</v>
      </c>
      <c r="D328">
        <v>51081019051</v>
      </c>
      <c r="E328">
        <v>510</v>
      </c>
      <c r="F328" t="s">
        <v>1186</v>
      </c>
      <c r="G328" t="s">
        <v>1170</v>
      </c>
      <c r="H328" t="s">
        <v>1179</v>
      </c>
      <c r="I328" t="s">
        <v>1200</v>
      </c>
      <c r="K328">
        <v>84372.533333333326</v>
      </c>
      <c r="N328">
        <v>1.6666666666666667</v>
      </c>
      <c r="O328">
        <v>5.6</v>
      </c>
      <c r="P328" t="s">
        <v>1196</v>
      </c>
      <c r="R328" t="s">
        <v>1127</v>
      </c>
      <c r="U328">
        <v>103</v>
      </c>
      <c r="V328">
        <v>30790106</v>
      </c>
      <c r="W328">
        <v>77170</v>
      </c>
      <c r="AL328">
        <f>VLOOKUP(V328,Customer!$C$2:$U$504,19,FALSE)</f>
        <v>203</v>
      </c>
    </row>
    <row r="329" spans="1:38" x14ac:dyDescent="0.35">
      <c r="A329">
        <v>103</v>
      </c>
      <c r="B329">
        <v>11</v>
      </c>
      <c r="C329" t="s">
        <v>34</v>
      </c>
      <c r="D329">
        <v>51081015663</v>
      </c>
      <c r="E329">
        <v>510</v>
      </c>
      <c r="F329" t="s">
        <v>1190</v>
      </c>
      <c r="G329" t="s">
        <v>1176</v>
      </c>
      <c r="H329" t="s">
        <v>1182</v>
      </c>
      <c r="I329" t="s">
        <v>1203</v>
      </c>
      <c r="K329">
        <v>2925.576</v>
      </c>
      <c r="N329">
        <v>4.666666666666667</v>
      </c>
      <c r="O329">
        <v>1.92</v>
      </c>
      <c r="P329" t="s">
        <v>1198</v>
      </c>
      <c r="R329" t="s">
        <v>1127</v>
      </c>
      <c r="U329">
        <v>103</v>
      </c>
      <c r="V329">
        <v>30790106</v>
      </c>
      <c r="W329">
        <v>2685</v>
      </c>
      <c r="AL329">
        <f>VLOOKUP(V329,Customer!$C$2:$U$504,19,FALSE)</f>
        <v>203</v>
      </c>
    </row>
    <row r="330" spans="1:38" x14ac:dyDescent="0.35">
      <c r="A330">
        <v>103</v>
      </c>
      <c r="B330">
        <v>7</v>
      </c>
      <c r="C330" t="s">
        <v>34</v>
      </c>
      <c r="D330">
        <v>51081018269</v>
      </c>
      <c r="E330">
        <v>510</v>
      </c>
      <c r="F330" t="s">
        <v>1190</v>
      </c>
      <c r="G330" t="s">
        <v>1176</v>
      </c>
      <c r="H330" t="s">
        <v>1182</v>
      </c>
      <c r="I330" t="s">
        <v>1203</v>
      </c>
      <c r="K330">
        <v>62042.035199999998</v>
      </c>
      <c r="N330">
        <v>3.25</v>
      </c>
      <c r="O330">
        <v>1.92</v>
      </c>
      <c r="P330" t="s">
        <v>1198</v>
      </c>
      <c r="R330" t="s">
        <v>1127</v>
      </c>
      <c r="U330">
        <v>103</v>
      </c>
      <c r="V330">
        <v>30790106</v>
      </c>
      <c r="W330">
        <v>58398</v>
      </c>
      <c r="AL330">
        <f>VLOOKUP(V330,Customer!$C$2:$U$504,19,FALSE)</f>
        <v>203</v>
      </c>
    </row>
    <row r="331" spans="1:38" x14ac:dyDescent="0.35">
      <c r="A331">
        <v>104</v>
      </c>
      <c r="B331">
        <v>2</v>
      </c>
      <c r="C331" t="s">
        <v>34</v>
      </c>
      <c r="D331">
        <v>51081018811</v>
      </c>
      <c r="E331">
        <v>510</v>
      </c>
      <c r="F331" t="s">
        <v>1187</v>
      </c>
      <c r="G331" t="s">
        <v>1171</v>
      </c>
      <c r="H331" t="s">
        <v>1178</v>
      </c>
      <c r="I331" t="s">
        <v>1206</v>
      </c>
      <c r="K331">
        <v>48193.002</v>
      </c>
      <c r="N331">
        <v>5</v>
      </c>
      <c r="O331">
        <v>5.74</v>
      </c>
      <c r="P331" t="s">
        <v>1197</v>
      </c>
      <c r="R331" t="s">
        <v>1127</v>
      </c>
      <c r="U331">
        <v>104</v>
      </c>
      <c r="V331">
        <v>75464607</v>
      </c>
      <c r="W331">
        <v>37446</v>
      </c>
      <c r="AL331">
        <f>VLOOKUP(V331,Customer!$C$2:$U$504,19,FALSE)</f>
        <v>207</v>
      </c>
    </row>
    <row r="332" spans="1:38" x14ac:dyDescent="0.35">
      <c r="A332">
        <v>104</v>
      </c>
      <c r="B332">
        <v>8</v>
      </c>
      <c r="C332" t="s">
        <v>34</v>
      </c>
      <c r="D332">
        <v>51081016665</v>
      </c>
      <c r="E332">
        <v>510</v>
      </c>
      <c r="F332" t="s">
        <v>1188</v>
      </c>
      <c r="G332" t="s">
        <v>1174</v>
      </c>
      <c r="H332" t="s">
        <v>1177</v>
      </c>
      <c r="I332" t="s">
        <v>1201</v>
      </c>
      <c r="K332">
        <v>66725.58666666667</v>
      </c>
      <c r="N332">
        <v>2.4166666666666665</v>
      </c>
      <c r="O332">
        <v>4</v>
      </c>
      <c r="P332" t="s">
        <v>1196</v>
      </c>
      <c r="R332" t="s">
        <v>1127</v>
      </c>
      <c r="U332">
        <v>104</v>
      </c>
      <c r="V332">
        <v>75464607</v>
      </c>
      <c r="W332">
        <v>60844</v>
      </c>
      <c r="AL332">
        <f>VLOOKUP(V332,Customer!$C$2:$U$504,19,FALSE)</f>
        <v>207</v>
      </c>
    </row>
    <row r="333" spans="1:38" x14ac:dyDescent="0.35">
      <c r="A333">
        <v>104</v>
      </c>
      <c r="B333">
        <v>2</v>
      </c>
      <c r="C333" t="s">
        <v>34</v>
      </c>
      <c r="D333">
        <v>51081014008</v>
      </c>
      <c r="E333">
        <v>510</v>
      </c>
      <c r="F333" t="s">
        <v>1187</v>
      </c>
      <c r="G333" t="s">
        <v>1171</v>
      </c>
      <c r="H333" t="s">
        <v>1178</v>
      </c>
      <c r="I333" t="s">
        <v>1206</v>
      </c>
      <c r="K333">
        <v>30298.0344</v>
      </c>
      <c r="N333">
        <v>2</v>
      </c>
      <c r="O333">
        <v>5.74</v>
      </c>
      <c r="P333" t="s">
        <v>1197</v>
      </c>
      <c r="R333" t="s">
        <v>1127</v>
      </c>
      <c r="U333">
        <v>104</v>
      </c>
      <c r="V333">
        <v>75464607</v>
      </c>
      <c r="W333">
        <v>27178</v>
      </c>
      <c r="AL333">
        <f>VLOOKUP(V333,Customer!$C$2:$U$504,19,FALSE)</f>
        <v>207</v>
      </c>
    </row>
    <row r="334" spans="1:38" x14ac:dyDescent="0.35">
      <c r="A334">
        <v>105</v>
      </c>
      <c r="B334">
        <v>12</v>
      </c>
      <c r="C334" t="s">
        <v>34</v>
      </c>
      <c r="D334">
        <v>51081010649</v>
      </c>
      <c r="E334">
        <v>510</v>
      </c>
      <c r="F334" t="s">
        <v>1191</v>
      </c>
      <c r="G334" t="s">
        <v>1172</v>
      </c>
      <c r="H334" t="s">
        <v>1180</v>
      </c>
      <c r="I334" t="s">
        <v>1204</v>
      </c>
      <c r="K334">
        <v>14842.054250000001</v>
      </c>
      <c r="N334">
        <v>2.4166666666666665</v>
      </c>
      <c r="O334">
        <v>-11.7</v>
      </c>
      <c r="P334" t="s">
        <v>1194</v>
      </c>
      <c r="R334" t="s">
        <v>1128</v>
      </c>
      <c r="U334">
        <v>105</v>
      </c>
      <c r="V334">
        <v>57819213</v>
      </c>
      <c r="W334">
        <v>20693</v>
      </c>
      <c r="AL334">
        <f>VLOOKUP(V334,Customer!$C$2:$U$504,19,FALSE)</f>
        <v>215</v>
      </c>
    </row>
    <row r="335" spans="1:38" x14ac:dyDescent="0.35">
      <c r="A335">
        <v>105</v>
      </c>
      <c r="B335">
        <v>7</v>
      </c>
      <c r="C335" t="s">
        <v>34</v>
      </c>
      <c r="D335">
        <v>51081018537</v>
      </c>
      <c r="E335">
        <v>510</v>
      </c>
      <c r="F335" t="s">
        <v>1190</v>
      </c>
      <c r="G335" t="s">
        <v>1176</v>
      </c>
      <c r="H335" t="s">
        <v>1182</v>
      </c>
      <c r="I335" t="s">
        <v>1203</v>
      </c>
      <c r="K335">
        <v>8553.5712000000003</v>
      </c>
      <c r="N335">
        <v>3.4166666666666665</v>
      </c>
      <c r="O335">
        <v>1.92</v>
      </c>
      <c r="P335" t="s">
        <v>1198</v>
      </c>
      <c r="R335" t="s">
        <v>1128</v>
      </c>
      <c r="U335">
        <v>105</v>
      </c>
      <c r="V335">
        <v>57819213</v>
      </c>
      <c r="W335">
        <v>8027</v>
      </c>
      <c r="AL335">
        <f>VLOOKUP(V335,Customer!$C$2:$U$504,19,FALSE)</f>
        <v>215</v>
      </c>
    </row>
    <row r="336" spans="1:38" x14ac:dyDescent="0.35">
      <c r="A336">
        <v>105</v>
      </c>
      <c r="B336">
        <v>16</v>
      </c>
      <c r="C336" t="s">
        <v>34</v>
      </c>
      <c r="D336">
        <v>51081012310</v>
      </c>
      <c r="E336">
        <v>510</v>
      </c>
      <c r="F336" t="s">
        <v>1193</v>
      </c>
      <c r="G336" t="s">
        <v>1185</v>
      </c>
      <c r="H336" t="s">
        <v>1184</v>
      </c>
      <c r="I336" t="s">
        <v>1199</v>
      </c>
      <c r="K336">
        <v>22780.931274999999</v>
      </c>
      <c r="N336">
        <v>4.916666666666667</v>
      </c>
      <c r="O336">
        <v>3.61</v>
      </c>
      <c r="P336" t="s">
        <v>1198</v>
      </c>
      <c r="R336" t="s">
        <v>1128</v>
      </c>
      <c r="U336">
        <v>105</v>
      </c>
      <c r="V336">
        <v>57819213</v>
      </c>
      <c r="W336">
        <v>19347</v>
      </c>
      <c r="AL336">
        <f>VLOOKUP(V336,Customer!$C$2:$U$504,19,FALSE)</f>
        <v>215</v>
      </c>
    </row>
    <row r="337" spans="1:38" x14ac:dyDescent="0.35">
      <c r="A337">
        <v>106</v>
      </c>
      <c r="B337">
        <v>3</v>
      </c>
      <c r="C337" t="s">
        <v>34</v>
      </c>
      <c r="D337">
        <v>51081012275</v>
      </c>
      <c r="E337">
        <v>510</v>
      </c>
      <c r="F337" t="s">
        <v>1186</v>
      </c>
      <c r="G337" t="s">
        <v>1170</v>
      </c>
      <c r="H337" t="s">
        <v>1179</v>
      </c>
      <c r="I337" t="s">
        <v>1200</v>
      </c>
      <c r="K337">
        <v>45077.272666666664</v>
      </c>
      <c r="N337">
        <v>1.0833333333333333</v>
      </c>
      <c r="O337">
        <v>5.6</v>
      </c>
      <c r="P337" t="s">
        <v>1196</v>
      </c>
      <c r="R337" t="s">
        <v>1130</v>
      </c>
      <c r="U337">
        <v>106</v>
      </c>
      <c r="V337">
        <v>91049771</v>
      </c>
      <c r="W337">
        <v>42499</v>
      </c>
      <c r="AL337">
        <f>VLOOKUP(V337,Customer!$C$2:$U$504,19,FALSE)</f>
        <v>208</v>
      </c>
    </row>
    <row r="338" spans="1:38" x14ac:dyDescent="0.35">
      <c r="A338">
        <v>106</v>
      </c>
      <c r="B338">
        <v>6</v>
      </c>
      <c r="C338" t="s">
        <v>34</v>
      </c>
      <c r="D338">
        <v>51081013702</v>
      </c>
      <c r="E338">
        <v>510</v>
      </c>
      <c r="F338" t="s">
        <v>1189</v>
      </c>
      <c r="G338" t="s">
        <v>1175</v>
      </c>
      <c r="H338" t="s">
        <v>1183</v>
      </c>
      <c r="I338" t="s">
        <v>1202</v>
      </c>
      <c r="K338">
        <v>59571.154425000001</v>
      </c>
      <c r="N338">
        <v>4.416666666666667</v>
      </c>
      <c r="O338">
        <v>7.77</v>
      </c>
      <c r="P338" t="s">
        <v>1195</v>
      </c>
      <c r="R338" t="s">
        <v>1130</v>
      </c>
      <c r="U338">
        <v>106</v>
      </c>
      <c r="V338">
        <v>91049771</v>
      </c>
      <c r="W338">
        <v>44351</v>
      </c>
      <c r="AL338">
        <f>VLOOKUP(V338,Customer!$C$2:$U$504,19,FALSE)</f>
        <v>208</v>
      </c>
    </row>
    <row r="339" spans="1:38" x14ac:dyDescent="0.35">
      <c r="A339">
        <v>107</v>
      </c>
      <c r="B339">
        <v>14</v>
      </c>
      <c r="C339" t="s">
        <v>34</v>
      </c>
      <c r="D339">
        <v>51081018455</v>
      </c>
      <c r="E339">
        <v>510</v>
      </c>
      <c r="F339" t="s">
        <v>1192</v>
      </c>
      <c r="G339" t="s">
        <v>1173</v>
      </c>
      <c r="H339" t="s">
        <v>1181</v>
      </c>
      <c r="I339" t="s">
        <v>1205</v>
      </c>
      <c r="K339">
        <v>40471.115908333333</v>
      </c>
      <c r="N339">
        <v>4.416666666666667</v>
      </c>
      <c r="O339">
        <v>10.210000000000001</v>
      </c>
      <c r="P339" t="s">
        <v>1195</v>
      </c>
      <c r="R339" t="s">
        <v>1127</v>
      </c>
      <c r="U339">
        <v>107</v>
      </c>
      <c r="V339">
        <v>77672500</v>
      </c>
      <c r="W339">
        <v>27893</v>
      </c>
      <c r="AL339">
        <f>VLOOKUP(V339,Customer!$C$2:$U$504,19,FALSE)</f>
        <v>201</v>
      </c>
    </row>
    <row r="340" spans="1:38" x14ac:dyDescent="0.35">
      <c r="A340">
        <v>107</v>
      </c>
      <c r="B340">
        <v>12</v>
      </c>
      <c r="C340" t="s">
        <v>34</v>
      </c>
      <c r="D340">
        <v>51081019518</v>
      </c>
      <c r="E340">
        <v>510</v>
      </c>
      <c r="F340" t="s">
        <v>1191</v>
      </c>
      <c r="G340" t="s">
        <v>1172</v>
      </c>
      <c r="H340" t="s">
        <v>1180</v>
      </c>
      <c r="I340" t="s">
        <v>1204</v>
      </c>
      <c r="K340">
        <v>4054.3875000000003</v>
      </c>
      <c r="N340">
        <v>4.166666666666667</v>
      </c>
      <c r="O340">
        <v>-11.7</v>
      </c>
      <c r="P340" t="s">
        <v>1194</v>
      </c>
      <c r="R340" t="s">
        <v>1127</v>
      </c>
      <c r="U340">
        <v>107</v>
      </c>
      <c r="V340">
        <v>77672500</v>
      </c>
      <c r="W340">
        <v>7911</v>
      </c>
      <c r="AL340">
        <f>VLOOKUP(V340,Customer!$C$2:$U$504,19,FALSE)</f>
        <v>201</v>
      </c>
    </row>
    <row r="341" spans="1:38" x14ac:dyDescent="0.35">
      <c r="A341">
        <v>107</v>
      </c>
      <c r="B341">
        <v>11</v>
      </c>
      <c r="C341" t="s">
        <v>34</v>
      </c>
      <c r="D341">
        <v>51081019995</v>
      </c>
      <c r="E341">
        <v>510</v>
      </c>
      <c r="F341" t="s">
        <v>1190</v>
      </c>
      <c r="G341" t="s">
        <v>1176</v>
      </c>
      <c r="H341" t="s">
        <v>1182</v>
      </c>
      <c r="I341" t="s">
        <v>1203</v>
      </c>
      <c r="K341">
        <v>4252.6431999999995</v>
      </c>
      <c r="N341">
        <v>4.333333333333333</v>
      </c>
      <c r="O341">
        <v>1.92</v>
      </c>
      <c r="P341" t="s">
        <v>1198</v>
      </c>
      <c r="R341" t="s">
        <v>1127</v>
      </c>
      <c r="U341">
        <v>107</v>
      </c>
      <c r="V341">
        <v>77672500</v>
      </c>
      <c r="W341">
        <v>3926</v>
      </c>
      <c r="AL341">
        <f>VLOOKUP(V341,Customer!$C$2:$U$504,19,FALSE)</f>
        <v>201</v>
      </c>
    </row>
    <row r="342" spans="1:38" x14ac:dyDescent="0.35">
      <c r="A342">
        <v>108</v>
      </c>
      <c r="B342">
        <v>11</v>
      </c>
      <c r="C342" t="s">
        <v>34</v>
      </c>
      <c r="D342">
        <v>51081015024</v>
      </c>
      <c r="E342">
        <v>510</v>
      </c>
      <c r="F342" t="s">
        <v>1190</v>
      </c>
      <c r="G342" t="s">
        <v>1176</v>
      </c>
      <c r="H342" t="s">
        <v>1182</v>
      </c>
      <c r="I342" t="s">
        <v>1203</v>
      </c>
      <c r="K342">
        <v>67361.958400000003</v>
      </c>
      <c r="N342">
        <v>3.8333333333333335</v>
      </c>
      <c r="O342">
        <v>1.92</v>
      </c>
      <c r="P342" t="s">
        <v>1198</v>
      </c>
      <c r="R342" t="s">
        <v>1127</v>
      </c>
      <c r="U342">
        <v>108</v>
      </c>
      <c r="V342">
        <v>85051895</v>
      </c>
      <c r="W342">
        <v>62744</v>
      </c>
      <c r="AL342">
        <f>VLOOKUP(V342,Customer!$C$2:$U$504,19,FALSE)</f>
        <v>204</v>
      </c>
    </row>
    <row r="343" spans="1:38" x14ac:dyDescent="0.35">
      <c r="A343">
        <v>108</v>
      </c>
      <c r="B343">
        <v>1</v>
      </c>
      <c r="C343" t="s">
        <v>34</v>
      </c>
      <c r="D343">
        <v>51081013958</v>
      </c>
      <c r="E343">
        <v>510</v>
      </c>
      <c r="F343" t="s">
        <v>1186</v>
      </c>
      <c r="G343" t="s">
        <v>1170</v>
      </c>
      <c r="H343" t="s">
        <v>1179</v>
      </c>
      <c r="I343" t="s">
        <v>1200</v>
      </c>
      <c r="K343">
        <v>36762.409999999996</v>
      </c>
      <c r="N343">
        <v>4.25</v>
      </c>
      <c r="O343">
        <v>5.6</v>
      </c>
      <c r="P343" t="s">
        <v>1196</v>
      </c>
      <c r="R343" t="s">
        <v>1127</v>
      </c>
      <c r="U343">
        <v>108</v>
      </c>
      <c r="V343">
        <v>85051895</v>
      </c>
      <c r="W343">
        <v>29695</v>
      </c>
      <c r="AL343">
        <f>VLOOKUP(V343,Customer!$C$2:$U$504,19,FALSE)</f>
        <v>204</v>
      </c>
    </row>
    <row r="344" spans="1:38" x14ac:dyDescent="0.35">
      <c r="A344">
        <v>109</v>
      </c>
      <c r="B344">
        <v>15</v>
      </c>
      <c r="C344" t="s">
        <v>34</v>
      </c>
      <c r="D344">
        <v>51081018039</v>
      </c>
      <c r="E344">
        <v>510</v>
      </c>
      <c r="F344" t="s">
        <v>1192</v>
      </c>
      <c r="G344" t="s">
        <v>1173</v>
      </c>
      <c r="H344" t="s">
        <v>1181</v>
      </c>
      <c r="I344" t="s">
        <v>1205</v>
      </c>
      <c r="K344">
        <v>46724.647725000003</v>
      </c>
      <c r="N344">
        <v>3.5833333333333335</v>
      </c>
      <c r="O344">
        <v>10.210000000000001</v>
      </c>
      <c r="P344" t="s">
        <v>1195</v>
      </c>
      <c r="R344" t="s">
        <v>1127</v>
      </c>
      <c r="U344">
        <v>109</v>
      </c>
      <c r="V344">
        <v>68236660</v>
      </c>
      <c r="W344">
        <v>34209</v>
      </c>
      <c r="AL344">
        <f>VLOOKUP(V344,Customer!$C$2:$U$504,19,FALSE)</f>
        <v>206</v>
      </c>
    </row>
    <row r="345" spans="1:38" x14ac:dyDescent="0.35">
      <c r="A345">
        <v>109</v>
      </c>
      <c r="B345">
        <v>6</v>
      </c>
      <c r="C345" t="s">
        <v>34</v>
      </c>
      <c r="D345">
        <v>51081017728</v>
      </c>
      <c r="E345">
        <v>510</v>
      </c>
      <c r="F345" t="s">
        <v>1189</v>
      </c>
      <c r="G345" t="s">
        <v>1175</v>
      </c>
      <c r="H345" t="s">
        <v>1183</v>
      </c>
      <c r="I345" t="s">
        <v>1202</v>
      </c>
      <c r="K345">
        <v>50149.691800000001</v>
      </c>
      <c r="N345">
        <v>1</v>
      </c>
      <c r="O345">
        <v>7.77</v>
      </c>
      <c r="P345" t="s">
        <v>1195</v>
      </c>
      <c r="R345" t="s">
        <v>1127</v>
      </c>
      <c r="U345">
        <v>109</v>
      </c>
      <c r="V345">
        <v>68236660</v>
      </c>
      <c r="W345">
        <v>46534</v>
      </c>
      <c r="AL345">
        <f>VLOOKUP(V345,Customer!$C$2:$U$504,19,FALSE)</f>
        <v>206</v>
      </c>
    </row>
    <row r="346" spans="1:38" x14ac:dyDescent="0.35">
      <c r="A346">
        <v>109</v>
      </c>
      <c r="B346">
        <v>16</v>
      </c>
      <c r="C346" t="s">
        <v>34</v>
      </c>
      <c r="D346">
        <v>51081018591</v>
      </c>
      <c r="E346">
        <v>510</v>
      </c>
      <c r="F346" t="s">
        <v>1193</v>
      </c>
      <c r="G346" t="s">
        <v>1185</v>
      </c>
      <c r="H346" t="s">
        <v>1184</v>
      </c>
      <c r="I346" t="s">
        <v>1199</v>
      </c>
      <c r="K346">
        <v>52882.324500000002</v>
      </c>
      <c r="N346">
        <v>1.75</v>
      </c>
      <c r="O346">
        <v>3.61</v>
      </c>
      <c r="P346" t="s">
        <v>1198</v>
      </c>
      <c r="R346" t="s">
        <v>1127</v>
      </c>
      <c r="U346">
        <v>109</v>
      </c>
      <c r="V346">
        <v>68236660</v>
      </c>
      <c r="W346">
        <v>49740</v>
      </c>
      <c r="AL346">
        <f>VLOOKUP(V346,Customer!$C$2:$U$504,19,FALSE)</f>
        <v>206</v>
      </c>
    </row>
    <row r="347" spans="1:38" x14ac:dyDescent="0.35">
      <c r="A347">
        <v>109</v>
      </c>
      <c r="B347">
        <v>14</v>
      </c>
      <c r="C347" t="s">
        <v>34</v>
      </c>
      <c r="D347">
        <v>51081011763</v>
      </c>
      <c r="E347">
        <v>510</v>
      </c>
      <c r="F347" t="s">
        <v>1192</v>
      </c>
      <c r="G347" t="s">
        <v>1173</v>
      </c>
      <c r="H347" t="s">
        <v>1181</v>
      </c>
      <c r="I347" t="s">
        <v>1205</v>
      </c>
      <c r="K347">
        <v>45257.78826666667</v>
      </c>
      <c r="N347">
        <v>4.333333333333333</v>
      </c>
      <c r="O347">
        <v>10.210000000000001</v>
      </c>
      <c r="P347" t="s">
        <v>1195</v>
      </c>
      <c r="R347" t="s">
        <v>1127</v>
      </c>
      <c r="U347">
        <v>109</v>
      </c>
      <c r="V347">
        <v>68236660</v>
      </c>
      <c r="W347">
        <v>31376</v>
      </c>
      <c r="AL347">
        <f>VLOOKUP(V347,Customer!$C$2:$U$504,19,FALSE)</f>
        <v>206</v>
      </c>
    </row>
    <row r="348" spans="1:38" x14ac:dyDescent="0.35">
      <c r="A348">
        <v>109</v>
      </c>
      <c r="B348">
        <v>8</v>
      </c>
      <c r="C348" t="s">
        <v>34</v>
      </c>
      <c r="D348">
        <v>51081017663</v>
      </c>
      <c r="E348">
        <v>510</v>
      </c>
      <c r="F348" t="s">
        <v>1188</v>
      </c>
      <c r="G348" t="s">
        <v>1174</v>
      </c>
      <c r="H348" t="s">
        <v>1177</v>
      </c>
      <c r="I348" t="s">
        <v>1201</v>
      </c>
      <c r="K348">
        <v>84197.75</v>
      </c>
      <c r="N348">
        <v>2.0833333333333335</v>
      </c>
      <c r="O348">
        <v>4</v>
      </c>
      <c r="P348" t="s">
        <v>1196</v>
      </c>
      <c r="R348" t="s">
        <v>1127</v>
      </c>
      <c r="U348">
        <v>109</v>
      </c>
      <c r="V348">
        <v>68236660</v>
      </c>
      <c r="W348">
        <v>77721</v>
      </c>
      <c r="AL348">
        <f>VLOOKUP(V348,Customer!$C$2:$U$504,19,FALSE)</f>
        <v>206</v>
      </c>
    </row>
    <row r="349" spans="1:38" x14ac:dyDescent="0.35">
      <c r="A349">
        <v>109</v>
      </c>
      <c r="B349">
        <v>3</v>
      </c>
      <c r="C349" t="s">
        <v>34</v>
      </c>
      <c r="D349">
        <v>51081012202</v>
      </c>
      <c r="E349">
        <v>510</v>
      </c>
      <c r="F349" t="s">
        <v>1186</v>
      </c>
      <c r="G349" t="s">
        <v>1170</v>
      </c>
      <c r="H349" t="s">
        <v>1179</v>
      </c>
      <c r="I349" t="s">
        <v>1200</v>
      </c>
      <c r="K349">
        <v>12278.749333333333</v>
      </c>
      <c r="N349">
        <v>4.416666666666667</v>
      </c>
      <c r="O349">
        <v>5.6</v>
      </c>
      <c r="P349" t="s">
        <v>1196</v>
      </c>
      <c r="R349" t="s">
        <v>1127</v>
      </c>
      <c r="U349">
        <v>109</v>
      </c>
      <c r="V349">
        <v>68236660</v>
      </c>
      <c r="W349">
        <v>9844</v>
      </c>
      <c r="AL349">
        <f>VLOOKUP(V349,Customer!$C$2:$U$504,19,FALSE)</f>
        <v>206</v>
      </c>
    </row>
    <row r="350" spans="1:38" x14ac:dyDescent="0.35">
      <c r="A350">
        <v>110</v>
      </c>
      <c r="B350">
        <v>10</v>
      </c>
      <c r="C350" t="s">
        <v>34</v>
      </c>
      <c r="D350">
        <v>51081015015</v>
      </c>
      <c r="E350">
        <v>510</v>
      </c>
      <c r="F350" t="s">
        <v>1190</v>
      </c>
      <c r="G350" t="s">
        <v>1176</v>
      </c>
      <c r="H350" t="s">
        <v>1182</v>
      </c>
      <c r="I350" t="s">
        <v>1203</v>
      </c>
      <c r="K350">
        <v>72256.08</v>
      </c>
      <c r="N350">
        <v>2.0833333333333335</v>
      </c>
      <c r="O350">
        <v>1.92</v>
      </c>
      <c r="P350" t="s">
        <v>1198</v>
      </c>
      <c r="R350" t="s">
        <v>1127</v>
      </c>
      <c r="U350">
        <v>110</v>
      </c>
      <c r="V350">
        <v>44925197</v>
      </c>
      <c r="W350">
        <v>69477</v>
      </c>
      <c r="AL350">
        <f>VLOOKUP(V350,Customer!$C$2:$U$504,19,FALSE)</f>
        <v>201</v>
      </c>
    </row>
    <row r="351" spans="1:38" x14ac:dyDescent="0.35">
      <c r="A351">
        <v>110</v>
      </c>
      <c r="B351">
        <v>3</v>
      </c>
      <c r="C351" t="s">
        <v>34</v>
      </c>
      <c r="D351">
        <v>51081018489</v>
      </c>
      <c r="E351">
        <v>510</v>
      </c>
      <c r="F351" t="s">
        <v>1186</v>
      </c>
      <c r="G351" t="s">
        <v>1170</v>
      </c>
      <c r="H351" t="s">
        <v>1179</v>
      </c>
      <c r="I351" t="s">
        <v>1200</v>
      </c>
      <c r="K351">
        <v>81028.05333333333</v>
      </c>
      <c r="N351">
        <v>4.666666666666667</v>
      </c>
      <c r="O351">
        <v>5.6</v>
      </c>
      <c r="P351" t="s">
        <v>1196</v>
      </c>
      <c r="R351" t="s">
        <v>1127</v>
      </c>
      <c r="U351">
        <v>110</v>
      </c>
      <c r="V351">
        <v>44925197</v>
      </c>
      <c r="W351">
        <v>64240</v>
      </c>
      <c r="AL351">
        <f>VLOOKUP(V351,Customer!$C$2:$U$504,19,FALSE)</f>
        <v>201</v>
      </c>
    </row>
    <row r="352" spans="1:38" x14ac:dyDescent="0.35">
      <c r="A352">
        <v>110</v>
      </c>
      <c r="B352">
        <v>5</v>
      </c>
      <c r="C352" t="s">
        <v>34</v>
      </c>
      <c r="D352">
        <v>51081019212</v>
      </c>
      <c r="E352">
        <v>510</v>
      </c>
      <c r="F352" t="s">
        <v>1188</v>
      </c>
      <c r="G352" t="s">
        <v>1174</v>
      </c>
      <c r="H352" t="s">
        <v>1177</v>
      </c>
      <c r="I352" t="s">
        <v>1201</v>
      </c>
      <c r="K352">
        <v>28889.283333333333</v>
      </c>
      <c r="N352">
        <v>2.9166666666666665</v>
      </c>
      <c r="O352">
        <v>4</v>
      </c>
      <c r="P352" t="s">
        <v>1196</v>
      </c>
      <c r="R352" t="s">
        <v>1127</v>
      </c>
      <c r="U352">
        <v>110</v>
      </c>
      <c r="V352">
        <v>44925197</v>
      </c>
      <c r="W352">
        <v>25871</v>
      </c>
      <c r="AL352">
        <f>VLOOKUP(V352,Customer!$C$2:$U$504,19,FALSE)</f>
        <v>201</v>
      </c>
    </row>
    <row r="353" spans="1:38" x14ac:dyDescent="0.35">
      <c r="A353">
        <v>111</v>
      </c>
      <c r="B353">
        <v>13</v>
      </c>
      <c r="C353" t="s">
        <v>34</v>
      </c>
      <c r="D353">
        <v>51081017575</v>
      </c>
      <c r="E353">
        <v>510</v>
      </c>
      <c r="F353" t="s">
        <v>1192</v>
      </c>
      <c r="G353" t="s">
        <v>1173</v>
      </c>
      <c r="H353" t="s">
        <v>1181</v>
      </c>
      <c r="I353" t="s">
        <v>1205</v>
      </c>
      <c r="K353">
        <v>108744.01376666667</v>
      </c>
      <c r="N353">
        <v>3.6666666666666665</v>
      </c>
      <c r="O353">
        <v>10.210000000000001</v>
      </c>
      <c r="P353" t="s">
        <v>1195</v>
      </c>
      <c r="R353" t="s">
        <v>1127</v>
      </c>
      <c r="U353">
        <v>111</v>
      </c>
      <c r="V353">
        <v>85767998</v>
      </c>
      <c r="W353">
        <v>79123</v>
      </c>
      <c r="AL353">
        <f>VLOOKUP(V353,Customer!$C$2:$U$504,19,FALSE)</f>
        <v>206</v>
      </c>
    </row>
    <row r="354" spans="1:38" x14ac:dyDescent="0.35">
      <c r="A354">
        <v>111</v>
      </c>
      <c r="B354">
        <v>14</v>
      </c>
      <c r="C354" t="s">
        <v>34</v>
      </c>
      <c r="D354">
        <v>51081019010</v>
      </c>
      <c r="E354">
        <v>510</v>
      </c>
      <c r="F354" t="s">
        <v>1192</v>
      </c>
      <c r="G354" t="s">
        <v>1173</v>
      </c>
      <c r="H354" t="s">
        <v>1181</v>
      </c>
      <c r="I354" t="s">
        <v>1205</v>
      </c>
      <c r="K354">
        <v>37995.520766666668</v>
      </c>
      <c r="N354">
        <v>1.5833333333333333</v>
      </c>
      <c r="O354">
        <v>10.210000000000001</v>
      </c>
      <c r="P354" t="s">
        <v>1195</v>
      </c>
      <c r="R354" t="s">
        <v>1127</v>
      </c>
      <c r="U354">
        <v>111</v>
      </c>
      <c r="V354">
        <v>85767998</v>
      </c>
      <c r="W354">
        <v>32708</v>
      </c>
      <c r="AL354">
        <f>VLOOKUP(V354,Customer!$C$2:$U$504,19,FALSE)</f>
        <v>206</v>
      </c>
    </row>
    <row r="355" spans="1:38" x14ac:dyDescent="0.35">
      <c r="A355">
        <v>111</v>
      </c>
      <c r="B355">
        <v>3</v>
      </c>
      <c r="C355" t="s">
        <v>34</v>
      </c>
      <c r="D355">
        <v>51081010372</v>
      </c>
      <c r="E355">
        <v>510</v>
      </c>
      <c r="F355" t="s">
        <v>1186</v>
      </c>
      <c r="G355" t="s">
        <v>1170</v>
      </c>
      <c r="H355" t="s">
        <v>1179</v>
      </c>
      <c r="I355" t="s">
        <v>1200</v>
      </c>
      <c r="K355">
        <v>42816.597333333331</v>
      </c>
      <c r="N355">
        <v>0.33333333333333331</v>
      </c>
      <c r="O355">
        <v>5.6</v>
      </c>
      <c r="P355" t="s">
        <v>1196</v>
      </c>
      <c r="R355" t="s">
        <v>1127</v>
      </c>
      <c r="U355">
        <v>111</v>
      </c>
      <c r="V355">
        <v>85767998</v>
      </c>
      <c r="W355">
        <v>42032</v>
      </c>
      <c r="AL355">
        <f>VLOOKUP(V355,Customer!$C$2:$U$504,19,FALSE)</f>
        <v>206</v>
      </c>
    </row>
    <row r="356" spans="1:38" x14ac:dyDescent="0.35">
      <c r="A356">
        <v>111</v>
      </c>
      <c r="B356">
        <v>10</v>
      </c>
      <c r="C356" t="s">
        <v>34</v>
      </c>
      <c r="D356">
        <v>51081015941</v>
      </c>
      <c r="E356">
        <v>510</v>
      </c>
      <c r="F356" t="s">
        <v>1190</v>
      </c>
      <c r="G356" t="s">
        <v>1176</v>
      </c>
      <c r="H356" t="s">
        <v>1182</v>
      </c>
      <c r="I356" t="s">
        <v>1203</v>
      </c>
      <c r="K356">
        <v>72717.708799999993</v>
      </c>
      <c r="N356">
        <v>1.0833333333333333</v>
      </c>
      <c r="O356">
        <v>1.92</v>
      </c>
      <c r="P356" t="s">
        <v>1198</v>
      </c>
      <c r="R356" t="s">
        <v>1127</v>
      </c>
      <c r="U356">
        <v>111</v>
      </c>
      <c r="V356">
        <v>85767998</v>
      </c>
      <c r="W356">
        <v>71236</v>
      </c>
      <c r="AL356">
        <f>VLOOKUP(V356,Customer!$C$2:$U$504,19,FALSE)</f>
        <v>206</v>
      </c>
    </row>
    <row r="357" spans="1:38" x14ac:dyDescent="0.35">
      <c r="A357">
        <v>111</v>
      </c>
      <c r="B357">
        <v>4</v>
      </c>
      <c r="C357" t="s">
        <v>34</v>
      </c>
      <c r="D357">
        <v>51081017909</v>
      </c>
      <c r="E357">
        <v>510</v>
      </c>
      <c r="F357" t="s">
        <v>1187</v>
      </c>
      <c r="G357" t="s">
        <v>1171</v>
      </c>
      <c r="H357" t="s">
        <v>1178</v>
      </c>
      <c r="I357" t="s">
        <v>1206</v>
      </c>
      <c r="K357">
        <v>3647.2275</v>
      </c>
      <c r="N357">
        <v>2.75</v>
      </c>
      <c r="O357">
        <v>5.74</v>
      </c>
      <c r="P357" t="s">
        <v>1197</v>
      </c>
      <c r="R357" t="s">
        <v>1127</v>
      </c>
      <c r="U357">
        <v>111</v>
      </c>
      <c r="V357">
        <v>85767998</v>
      </c>
      <c r="W357">
        <v>3150</v>
      </c>
      <c r="AL357">
        <f>VLOOKUP(V357,Customer!$C$2:$U$504,19,FALSE)</f>
        <v>206</v>
      </c>
    </row>
    <row r="358" spans="1:38" x14ac:dyDescent="0.35">
      <c r="A358">
        <v>111</v>
      </c>
      <c r="B358">
        <v>5</v>
      </c>
      <c r="C358" t="s">
        <v>34</v>
      </c>
      <c r="D358">
        <v>51081013378</v>
      </c>
      <c r="E358">
        <v>510</v>
      </c>
      <c r="F358" t="s">
        <v>1188</v>
      </c>
      <c r="G358" t="s">
        <v>1174</v>
      </c>
      <c r="H358" t="s">
        <v>1177</v>
      </c>
      <c r="I358" t="s">
        <v>1201</v>
      </c>
      <c r="K358">
        <v>82581.373333333337</v>
      </c>
      <c r="N358">
        <v>3.9166666666666665</v>
      </c>
      <c r="O358">
        <v>4</v>
      </c>
      <c r="P358" t="s">
        <v>1196</v>
      </c>
      <c r="R358" t="s">
        <v>1127</v>
      </c>
      <c r="U358">
        <v>111</v>
      </c>
      <c r="V358">
        <v>85767998</v>
      </c>
      <c r="W358">
        <v>71396</v>
      </c>
      <c r="AL358">
        <f>VLOOKUP(V358,Customer!$C$2:$U$504,19,FALSE)</f>
        <v>206</v>
      </c>
    </row>
    <row r="359" spans="1:38" x14ac:dyDescent="0.35">
      <c r="A359">
        <v>112</v>
      </c>
      <c r="B359">
        <v>4</v>
      </c>
      <c r="C359" t="s">
        <v>34</v>
      </c>
      <c r="D359">
        <v>51081011316</v>
      </c>
      <c r="E359">
        <v>510</v>
      </c>
      <c r="F359" t="s">
        <v>1187</v>
      </c>
      <c r="G359" t="s">
        <v>1171</v>
      </c>
      <c r="H359" t="s">
        <v>1178</v>
      </c>
      <c r="I359" t="s">
        <v>1206</v>
      </c>
      <c r="K359">
        <v>18741.186766666666</v>
      </c>
      <c r="N359">
        <v>0.58333333333333337</v>
      </c>
      <c r="O359">
        <v>5.74</v>
      </c>
      <c r="P359" t="s">
        <v>1197</v>
      </c>
      <c r="R359" t="s">
        <v>1128</v>
      </c>
      <c r="U359">
        <v>112</v>
      </c>
      <c r="V359">
        <v>73026686</v>
      </c>
      <c r="W359">
        <v>18134</v>
      </c>
      <c r="AL359">
        <f>VLOOKUP(V359,Customer!$C$2:$U$504,19,FALSE)</f>
        <v>210</v>
      </c>
    </row>
    <row r="360" spans="1:38" x14ac:dyDescent="0.35">
      <c r="A360">
        <v>112</v>
      </c>
      <c r="B360">
        <v>7</v>
      </c>
      <c r="C360" t="s">
        <v>34</v>
      </c>
      <c r="D360">
        <v>51081010228</v>
      </c>
      <c r="E360">
        <v>510</v>
      </c>
      <c r="F360" t="s">
        <v>1190</v>
      </c>
      <c r="G360" t="s">
        <v>1176</v>
      </c>
      <c r="H360" t="s">
        <v>1182</v>
      </c>
      <c r="I360" t="s">
        <v>1203</v>
      </c>
      <c r="K360">
        <v>37215.527999999998</v>
      </c>
      <c r="N360">
        <v>2.5</v>
      </c>
      <c r="O360">
        <v>1.92</v>
      </c>
      <c r="P360" t="s">
        <v>1198</v>
      </c>
      <c r="R360" t="s">
        <v>1128</v>
      </c>
      <c r="U360">
        <v>112</v>
      </c>
      <c r="V360">
        <v>73026686</v>
      </c>
      <c r="W360">
        <v>35511</v>
      </c>
      <c r="AL360">
        <f>VLOOKUP(V360,Customer!$C$2:$U$504,19,FALSE)</f>
        <v>210</v>
      </c>
    </row>
    <row r="361" spans="1:38" x14ac:dyDescent="0.35">
      <c r="A361">
        <v>112</v>
      </c>
      <c r="B361">
        <v>5</v>
      </c>
      <c r="C361" t="s">
        <v>34</v>
      </c>
      <c r="D361">
        <v>51081012937</v>
      </c>
      <c r="E361">
        <v>510</v>
      </c>
      <c r="F361" t="s">
        <v>1188</v>
      </c>
      <c r="G361" t="s">
        <v>1174</v>
      </c>
      <c r="H361" t="s">
        <v>1177</v>
      </c>
      <c r="I361" t="s">
        <v>1201</v>
      </c>
      <c r="K361">
        <v>45118.71</v>
      </c>
      <c r="N361">
        <v>4.25</v>
      </c>
      <c r="O361">
        <v>4</v>
      </c>
      <c r="P361" t="s">
        <v>1196</v>
      </c>
      <c r="R361" t="s">
        <v>1128</v>
      </c>
      <c r="U361">
        <v>112</v>
      </c>
      <c r="V361">
        <v>73026686</v>
      </c>
      <c r="W361">
        <v>38563</v>
      </c>
      <c r="AL361">
        <f>VLOOKUP(V361,Customer!$C$2:$U$504,19,FALSE)</f>
        <v>210</v>
      </c>
    </row>
    <row r="362" spans="1:38" x14ac:dyDescent="0.35">
      <c r="A362">
        <v>112</v>
      </c>
      <c r="B362">
        <v>2</v>
      </c>
      <c r="C362" t="s">
        <v>34</v>
      </c>
      <c r="D362">
        <v>51081014354</v>
      </c>
      <c r="E362">
        <v>510</v>
      </c>
      <c r="F362" t="s">
        <v>1187</v>
      </c>
      <c r="G362" t="s">
        <v>1171</v>
      </c>
      <c r="H362" t="s">
        <v>1178</v>
      </c>
      <c r="I362" t="s">
        <v>1206</v>
      </c>
      <c r="K362">
        <v>82349.363549999995</v>
      </c>
      <c r="N362">
        <v>4.75</v>
      </c>
      <c r="O362">
        <v>5.74</v>
      </c>
      <c r="P362" t="s">
        <v>1197</v>
      </c>
      <c r="R362" t="s">
        <v>1128</v>
      </c>
      <c r="U362">
        <v>112</v>
      </c>
      <c r="V362">
        <v>73026686</v>
      </c>
      <c r="W362">
        <v>64707</v>
      </c>
      <c r="AL362">
        <f>VLOOKUP(V362,Customer!$C$2:$U$504,19,FALSE)</f>
        <v>210</v>
      </c>
    </row>
    <row r="363" spans="1:38" x14ac:dyDescent="0.35">
      <c r="A363">
        <v>113</v>
      </c>
      <c r="B363">
        <v>12</v>
      </c>
      <c r="C363" t="s">
        <v>34</v>
      </c>
      <c r="D363">
        <v>51081015902</v>
      </c>
      <c r="E363">
        <v>510</v>
      </c>
      <c r="F363" t="s">
        <v>1191</v>
      </c>
      <c r="G363" t="s">
        <v>1172</v>
      </c>
      <c r="H363" t="s">
        <v>1180</v>
      </c>
      <c r="I363" t="s">
        <v>1204</v>
      </c>
      <c r="K363">
        <v>33013.74500000001</v>
      </c>
      <c r="N363">
        <v>4.333333333333333</v>
      </c>
      <c r="O363">
        <v>-11.7</v>
      </c>
      <c r="P363" t="s">
        <v>1194</v>
      </c>
      <c r="R363" t="s">
        <v>1127</v>
      </c>
      <c r="U363">
        <v>113</v>
      </c>
      <c r="V363">
        <v>39382274</v>
      </c>
      <c r="W363">
        <v>66965</v>
      </c>
      <c r="AL363">
        <f>VLOOKUP(V363,Customer!$C$2:$U$504,19,FALSE)</f>
        <v>209</v>
      </c>
    </row>
    <row r="364" spans="1:38" x14ac:dyDescent="0.35">
      <c r="A364">
        <v>114</v>
      </c>
      <c r="B364">
        <v>11</v>
      </c>
      <c r="C364" t="s">
        <v>34</v>
      </c>
      <c r="D364">
        <v>51081018467</v>
      </c>
      <c r="E364">
        <v>510</v>
      </c>
      <c r="F364" t="s">
        <v>1190</v>
      </c>
      <c r="G364" t="s">
        <v>1176</v>
      </c>
      <c r="H364" t="s">
        <v>1182</v>
      </c>
      <c r="I364" t="s">
        <v>1203</v>
      </c>
      <c r="K364">
        <v>60408.513599999998</v>
      </c>
      <c r="N364">
        <v>4.666666666666667</v>
      </c>
      <c r="O364">
        <v>1.92</v>
      </c>
      <c r="P364" t="s">
        <v>1198</v>
      </c>
      <c r="R364" t="s">
        <v>1127</v>
      </c>
      <c r="U364">
        <v>114</v>
      </c>
      <c r="V364">
        <v>83270950</v>
      </c>
      <c r="W364">
        <v>55441</v>
      </c>
      <c r="AL364">
        <f>VLOOKUP(V364,Customer!$C$2:$U$504,19,FALSE)</f>
        <v>210</v>
      </c>
    </row>
    <row r="365" spans="1:38" x14ac:dyDescent="0.35">
      <c r="A365">
        <v>114</v>
      </c>
      <c r="B365">
        <v>15</v>
      </c>
      <c r="C365" t="s">
        <v>34</v>
      </c>
      <c r="D365">
        <v>51081015952</v>
      </c>
      <c r="E365">
        <v>510</v>
      </c>
      <c r="F365" t="s">
        <v>1192</v>
      </c>
      <c r="G365" t="s">
        <v>1173</v>
      </c>
      <c r="H365" t="s">
        <v>1181</v>
      </c>
      <c r="I365" t="s">
        <v>1205</v>
      </c>
      <c r="K365">
        <v>28904.93</v>
      </c>
      <c r="N365">
        <v>4.083333333333333</v>
      </c>
      <c r="O365">
        <v>10.210000000000001</v>
      </c>
      <c r="P365" t="s">
        <v>1195</v>
      </c>
      <c r="R365" t="s">
        <v>1127</v>
      </c>
      <c r="U365">
        <v>114</v>
      </c>
      <c r="V365">
        <v>83270950</v>
      </c>
      <c r="W365">
        <v>20400</v>
      </c>
      <c r="AL365">
        <f>VLOOKUP(V365,Customer!$C$2:$U$504,19,FALSE)</f>
        <v>210</v>
      </c>
    </row>
    <row r="366" spans="1:38" x14ac:dyDescent="0.35">
      <c r="A366">
        <v>115</v>
      </c>
      <c r="B366">
        <v>6</v>
      </c>
      <c r="C366" t="s">
        <v>34</v>
      </c>
      <c r="D366">
        <v>51081011047</v>
      </c>
      <c r="E366">
        <v>510</v>
      </c>
      <c r="F366" t="s">
        <v>1189</v>
      </c>
      <c r="G366" t="s">
        <v>1175</v>
      </c>
      <c r="H366" t="s">
        <v>1183</v>
      </c>
      <c r="I366" t="s">
        <v>1202</v>
      </c>
      <c r="K366">
        <v>50471.202299999997</v>
      </c>
      <c r="N366">
        <v>0.33333333333333331</v>
      </c>
      <c r="O366">
        <v>7.77</v>
      </c>
      <c r="P366" t="s">
        <v>1195</v>
      </c>
      <c r="R366" t="s">
        <v>1127</v>
      </c>
      <c r="U366">
        <v>115</v>
      </c>
      <c r="V366">
        <v>93835930</v>
      </c>
      <c r="W366">
        <v>49197</v>
      </c>
      <c r="AL366">
        <f>VLOOKUP(V366,Customer!$C$2:$U$504,19,FALSE)</f>
        <v>200</v>
      </c>
    </row>
    <row r="367" spans="1:38" x14ac:dyDescent="0.35">
      <c r="A367">
        <v>115</v>
      </c>
      <c r="B367">
        <v>11</v>
      </c>
      <c r="C367" t="s">
        <v>34</v>
      </c>
      <c r="D367">
        <v>51081011010</v>
      </c>
      <c r="E367">
        <v>510</v>
      </c>
      <c r="F367" t="s">
        <v>1190</v>
      </c>
      <c r="G367" t="s">
        <v>1176</v>
      </c>
      <c r="H367" t="s">
        <v>1182</v>
      </c>
      <c r="I367" t="s">
        <v>1203</v>
      </c>
      <c r="K367">
        <v>11018.0128</v>
      </c>
      <c r="N367">
        <v>4.083333333333333</v>
      </c>
      <c r="O367">
        <v>1.92</v>
      </c>
      <c r="P367" t="s">
        <v>1198</v>
      </c>
      <c r="R367" t="s">
        <v>1127</v>
      </c>
      <c r="U367">
        <v>115</v>
      </c>
      <c r="V367">
        <v>93835930</v>
      </c>
      <c r="W367">
        <v>10217</v>
      </c>
      <c r="AL367">
        <f>VLOOKUP(V367,Customer!$C$2:$U$504,19,FALSE)</f>
        <v>200</v>
      </c>
    </row>
    <row r="368" spans="1:38" x14ac:dyDescent="0.35">
      <c r="A368">
        <v>115</v>
      </c>
      <c r="B368">
        <v>6</v>
      </c>
      <c r="C368" t="s">
        <v>34</v>
      </c>
      <c r="D368">
        <v>51081012934</v>
      </c>
      <c r="E368">
        <v>510</v>
      </c>
      <c r="F368" t="s">
        <v>1189</v>
      </c>
      <c r="G368" t="s">
        <v>1175</v>
      </c>
      <c r="H368" t="s">
        <v>1183</v>
      </c>
      <c r="I368" t="s">
        <v>1202</v>
      </c>
      <c r="K368">
        <v>32488.2012</v>
      </c>
      <c r="N368">
        <v>0.33333333333333331</v>
      </c>
      <c r="O368">
        <v>7.77</v>
      </c>
      <c r="P368" t="s">
        <v>1195</v>
      </c>
      <c r="R368" t="s">
        <v>1127</v>
      </c>
      <c r="U368">
        <v>115</v>
      </c>
      <c r="V368">
        <v>93835930</v>
      </c>
      <c r="W368">
        <v>31668</v>
      </c>
      <c r="AL368">
        <f>VLOOKUP(V368,Customer!$C$2:$U$504,19,FALSE)</f>
        <v>200</v>
      </c>
    </row>
    <row r="369" spans="1:38" x14ac:dyDescent="0.35">
      <c r="A369">
        <v>116</v>
      </c>
      <c r="B369">
        <v>5</v>
      </c>
      <c r="C369" t="s">
        <v>34</v>
      </c>
      <c r="D369">
        <v>51081016227</v>
      </c>
      <c r="E369">
        <v>510</v>
      </c>
      <c r="F369" t="s">
        <v>1188</v>
      </c>
      <c r="G369" t="s">
        <v>1174</v>
      </c>
      <c r="H369" t="s">
        <v>1177</v>
      </c>
      <c r="I369" t="s">
        <v>1201</v>
      </c>
      <c r="K369">
        <v>53972.94</v>
      </c>
      <c r="N369">
        <v>1.75</v>
      </c>
      <c r="O369">
        <v>4</v>
      </c>
      <c r="P369" t="s">
        <v>1196</v>
      </c>
      <c r="R369" t="s">
        <v>1130</v>
      </c>
      <c r="U369">
        <v>116</v>
      </c>
      <c r="V369">
        <v>16103512</v>
      </c>
      <c r="W369">
        <v>50442</v>
      </c>
      <c r="AL369">
        <f>VLOOKUP(V369,Customer!$C$2:$U$504,19,FALSE)</f>
        <v>215</v>
      </c>
    </row>
    <row r="370" spans="1:38" x14ac:dyDescent="0.35">
      <c r="A370">
        <v>116</v>
      </c>
      <c r="B370">
        <v>2</v>
      </c>
      <c r="C370" t="s">
        <v>34</v>
      </c>
      <c r="D370">
        <v>51081013161</v>
      </c>
      <c r="E370">
        <v>510</v>
      </c>
      <c r="F370" t="s">
        <v>1187</v>
      </c>
      <c r="G370" t="s">
        <v>1171</v>
      </c>
      <c r="H370" t="s">
        <v>1178</v>
      </c>
      <c r="I370" t="s">
        <v>1206</v>
      </c>
      <c r="K370">
        <v>35066.28</v>
      </c>
      <c r="N370">
        <v>3.5</v>
      </c>
      <c r="O370">
        <v>5.74</v>
      </c>
      <c r="P370" t="s">
        <v>1197</v>
      </c>
      <c r="R370" t="s">
        <v>1130</v>
      </c>
      <c r="U370">
        <v>116</v>
      </c>
      <c r="V370">
        <v>16103512</v>
      </c>
      <c r="W370">
        <v>29200</v>
      </c>
      <c r="AL370">
        <f>VLOOKUP(V370,Customer!$C$2:$U$504,19,FALSE)</f>
        <v>215</v>
      </c>
    </row>
    <row r="371" spans="1:38" x14ac:dyDescent="0.35">
      <c r="A371">
        <v>117</v>
      </c>
      <c r="B371">
        <v>11</v>
      </c>
      <c r="C371" t="s">
        <v>34</v>
      </c>
      <c r="D371">
        <v>51081014591</v>
      </c>
      <c r="E371">
        <v>510</v>
      </c>
      <c r="F371" t="s">
        <v>1190</v>
      </c>
      <c r="G371" t="s">
        <v>1176</v>
      </c>
      <c r="H371" t="s">
        <v>1182</v>
      </c>
      <c r="I371" t="s">
        <v>1203</v>
      </c>
      <c r="K371">
        <v>56747.225599999998</v>
      </c>
      <c r="N371">
        <v>4.25</v>
      </c>
      <c r="O371">
        <v>1.92</v>
      </c>
      <c r="P371" t="s">
        <v>1198</v>
      </c>
      <c r="R371" t="s">
        <v>1127</v>
      </c>
      <c r="U371">
        <v>117</v>
      </c>
      <c r="V371">
        <v>69126224</v>
      </c>
      <c r="W371">
        <v>52466</v>
      </c>
      <c r="AL371">
        <f>VLOOKUP(V371,Customer!$C$2:$U$504,19,FALSE)</f>
        <v>215</v>
      </c>
    </row>
    <row r="372" spans="1:38" x14ac:dyDescent="0.35">
      <c r="A372">
        <v>117</v>
      </c>
      <c r="B372">
        <v>14</v>
      </c>
      <c r="C372" t="s">
        <v>34</v>
      </c>
      <c r="D372">
        <v>51081019295</v>
      </c>
      <c r="E372">
        <v>510</v>
      </c>
      <c r="F372" t="s">
        <v>1192</v>
      </c>
      <c r="G372" t="s">
        <v>1173</v>
      </c>
      <c r="H372" t="s">
        <v>1181</v>
      </c>
      <c r="I372" t="s">
        <v>1205</v>
      </c>
      <c r="K372">
        <v>72562.436900000001</v>
      </c>
      <c r="N372">
        <v>3.6666666666666665</v>
      </c>
      <c r="O372">
        <v>10.210000000000001</v>
      </c>
      <c r="P372" t="s">
        <v>1195</v>
      </c>
      <c r="R372" t="s">
        <v>1127</v>
      </c>
      <c r="U372">
        <v>117</v>
      </c>
      <c r="V372">
        <v>69126224</v>
      </c>
      <c r="W372">
        <v>52797</v>
      </c>
      <c r="AL372">
        <f>VLOOKUP(V372,Customer!$C$2:$U$504,19,FALSE)</f>
        <v>215</v>
      </c>
    </row>
    <row r="373" spans="1:38" x14ac:dyDescent="0.35">
      <c r="A373">
        <v>117</v>
      </c>
      <c r="B373">
        <v>15</v>
      </c>
      <c r="C373" t="s">
        <v>34</v>
      </c>
      <c r="D373">
        <v>51081018831</v>
      </c>
      <c r="E373">
        <v>510</v>
      </c>
      <c r="F373" t="s">
        <v>1192</v>
      </c>
      <c r="G373" t="s">
        <v>1173</v>
      </c>
      <c r="H373" t="s">
        <v>1181</v>
      </c>
      <c r="I373" t="s">
        <v>1205</v>
      </c>
      <c r="K373">
        <v>9645.5792000000001</v>
      </c>
      <c r="N373">
        <v>1</v>
      </c>
      <c r="O373">
        <v>10.210000000000001</v>
      </c>
      <c r="P373" t="s">
        <v>1195</v>
      </c>
      <c r="R373" t="s">
        <v>1127</v>
      </c>
      <c r="U373">
        <v>117</v>
      </c>
      <c r="V373">
        <v>69126224</v>
      </c>
      <c r="W373">
        <v>8752</v>
      </c>
      <c r="AL373">
        <f>VLOOKUP(V373,Customer!$C$2:$U$504,19,FALSE)</f>
        <v>215</v>
      </c>
    </row>
    <row r="374" spans="1:38" x14ac:dyDescent="0.35">
      <c r="A374">
        <v>117</v>
      </c>
      <c r="B374">
        <v>11</v>
      </c>
      <c r="C374" t="s">
        <v>34</v>
      </c>
      <c r="D374">
        <v>51081010022</v>
      </c>
      <c r="E374">
        <v>510</v>
      </c>
      <c r="F374" t="s">
        <v>1190</v>
      </c>
      <c r="G374" t="s">
        <v>1176</v>
      </c>
      <c r="H374" t="s">
        <v>1182</v>
      </c>
      <c r="I374" t="s">
        <v>1203</v>
      </c>
      <c r="K374">
        <v>77982.732799999998</v>
      </c>
      <c r="N374">
        <v>1.5833333333333333</v>
      </c>
      <c r="O374">
        <v>1.92</v>
      </c>
      <c r="P374" t="s">
        <v>1198</v>
      </c>
      <c r="R374" t="s">
        <v>1127</v>
      </c>
      <c r="U374">
        <v>117</v>
      </c>
      <c r="V374">
        <v>69126224</v>
      </c>
      <c r="W374">
        <v>75682</v>
      </c>
      <c r="AL374">
        <f>VLOOKUP(V374,Customer!$C$2:$U$504,19,FALSE)</f>
        <v>215</v>
      </c>
    </row>
    <row r="375" spans="1:38" x14ac:dyDescent="0.35">
      <c r="A375">
        <v>117</v>
      </c>
      <c r="B375">
        <v>9</v>
      </c>
      <c r="C375" t="s">
        <v>34</v>
      </c>
      <c r="D375">
        <v>51081016625</v>
      </c>
      <c r="E375">
        <v>510</v>
      </c>
      <c r="F375" t="s">
        <v>1189</v>
      </c>
      <c r="G375" t="s">
        <v>1175</v>
      </c>
      <c r="H375" t="s">
        <v>1183</v>
      </c>
      <c r="I375" t="s">
        <v>1202</v>
      </c>
      <c r="K375">
        <v>64361.95175</v>
      </c>
      <c r="N375">
        <v>0.5</v>
      </c>
      <c r="O375">
        <v>7.77</v>
      </c>
      <c r="P375" t="s">
        <v>1195</v>
      </c>
      <c r="R375" t="s">
        <v>1127</v>
      </c>
      <c r="U375">
        <v>117</v>
      </c>
      <c r="V375">
        <v>69126224</v>
      </c>
      <c r="W375">
        <v>61955</v>
      </c>
      <c r="AL375">
        <f>VLOOKUP(V375,Customer!$C$2:$U$504,19,FALSE)</f>
        <v>215</v>
      </c>
    </row>
    <row r="376" spans="1:38" x14ac:dyDescent="0.35">
      <c r="A376">
        <v>117</v>
      </c>
      <c r="B376">
        <v>10</v>
      </c>
      <c r="C376" t="s">
        <v>34</v>
      </c>
      <c r="D376">
        <v>51081018715</v>
      </c>
      <c r="E376">
        <v>510</v>
      </c>
      <c r="F376" t="s">
        <v>1190</v>
      </c>
      <c r="G376" t="s">
        <v>1176</v>
      </c>
      <c r="H376" t="s">
        <v>1182</v>
      </c>
      <c r="I376" t="s">
        <v>1203</v>
      </c>
      <c r="K376">
        <v>42049.267200000002</v>
      </c>
      <c r="N376">
        <v>0.91666666666666663</v>
      </c>
      <c r="O376">
        <v>1.92</v>
      </c>
      <c r="P376" t="s">
        <v>1198</v>
      </c>
      <c r="R376" t="s">
        <v>1127</v>
      </c>
      <c r="U376">
        <v>117</v>
      </c>
      <c r="V376">
        <v>69126224</v>
      </c>
      <c r="W376">
        <v>41322</v>
      </c>
      <c r="AL376">
        <f>VLOOKUP(V376,Customer!$C$2:$U$504,19,FALSE)</f>
        <v>215</v>
      </c>
    </row>
    <row r="377" spans="1:38" x14ac:dyDescent="0.35">
      <c r="A377">
        <v>118</v>
      </c>
      <c r="B377">
        <v>11</v>
      </c>
      <c r="C377" t="s">
        <v>34</v>
      </c>
      <c r="D377">
        <v>51081013048</v>
      </c>
      <c r="E377">
        <v>510</v>
      </c>
      <c r="F377" t="s">
        <v>1190</v>
      </c>
      <c r="G377" t="s">
        <v>1176</v>
      </c>
      <c r="H377" t="s">
        <v>1182</v>
      </c>
      <c r="I377" t="s">
        <v>1203</v>
      </c>
      <c r="K377">
        <v>39880.512000000002</v>
      </c>
      <c r="N377">
        <v>0.25</v>
      </c>
      <c r="O377">
        <v>1.92</v>
      </c>
      <c r="P377" t="s">
        <v>1198</v>
      </c>
      <c r="R377" t="s">
        <v>1130</v>
      </c>
      <c r="U377">
        <v>118</v>
      </c>
      <c r="V377">
        <v>14148083</v>
      </c>
      <c r="W377">
        <v>39690</v>
      </c>
      <c r="AL377">
        <f>VLOOKUP(V377,Customer!$C$2:$U$504,19,FALSE)</f>
        <v>208</v>
      </c>
    </row>
    <row r="378" spans="1:38" x14ac:dyDescent="0.35">
      <c r="A378">
        <v>118</v>
      </c>
      <c r="B378">
        <v>3</v>
      </c>
      <c r="C378" t="s">
        <v>34</v>
      </c>
      <c r="D378">
        <v>51081013484</v>
      </c>
      <c r="E378">
        <v>510</v>
      </c>
      <c r="F378" t="s">
        <v>1186</v>
      </c>
      <c r="G378" t="s">
        <v>1170</v>
      </c>
      <c r="H378" t="s">
        <v>1179</v>
      </c>
      <c r="I378" t="s">
        <v>1200</v>
      </c>
      <c r="K378">
        <v>66986.346666666665</v>
      </c>
      <c r="N378">
        <v>2.3333333333333335</v>
      </c>
      <c r="O378">
        <v>5.6</v>
      </c>
      <c r="P378" t="s">
        <v>1196</v>
      </c>
      <c r="R378" t="s">
        <v>1130</v>
      </c>
      <c r="U378">
        <v>118</v>
      </c>
      <c r="V378">
        <v>14148083</v>
      </c>
      <c r="W378">
        <v>59245</v>
      </c>
      <c r="AL378">
        <f>VLOOKUP(V378,Customer!$C$2:$U$504,19,FALSE)</f>
        <v>208</v>
      </c>
    </row>
    <row r="379" spans="1:38" x14ac:dyDescent="0.35">
      <c r="A379">
        <v>119</v>
      </c>
      <c r="B379">
        <v>4</v>
      </c>
      <c r="C379" t="s">
        <v>34</v>
      </c>
      <c r="D379">
        <v>51081010698</v>
      </c>
      <c r="E379">
        <v>510</v>
      </c>
      <c r="F379" t="s">
        <v>1187</v>
      </c>
      <c r="G379" t="s">
        <v>1171</v>
      </c>
      <c r="H379" t="s">
        <v>1178</v>
      </c>
      <c r="I379" t="s">
        <v>1206</v>
      </c>
      <c r="K379">
        <v>3634.2978333333331</v>
      </c>
      <c r="N379">
        <v>4.833333333333333</v>
      </c>
      <c r="O379">
        <v>5.74</v>
      </c>
      <c r="P379" t="s">
        <v>1197</v>
      </c>
      <c r="R379" t="s">
        <v>1131</v>
      </c>
      <c r="U379">
        <v>119</v>
      </c>
      <c r="V379">
        <v>64580408</v>
      </c>
      <c r="W379">
        <v>2845</v>
      </c>
      <c r="AL379">
        <f>VLOOKUP(V379,Customer!$C$2:$U$504,19,FALSE)</f>
        <v>207</v>
      </c>
    </row>
    <row r="380" spans="1:38" x14ac:dyDescent="0.35">
      <c r="A380">
        <v>119</v>
      </c>
      <c r="B380">
        <v>4</v>
      </c>
      <c r="C380" t="s">
        <v>34</v>
      </c>
      <c r="D380">
        <v>51081017849</v>
      </c>
      <c r="E380">
        <v>510</v>
      </c>
      <c r="F380" t="s">
        <v>1187</v>
      </c>
      <c r="G380" t="s">
        <v>1171</v>
      </c>
      <c r="H380" t="s">
        <v>1178</v>
      </c>
      <c r="I380" t="s">
        <v>1206</v>
      </c>
      <c r="K380">
        <v>92280.645000000004</v>
      </c>
      <c r="N380">
        <v>2.75</v>
      </c>
      <c r="O380">
        <v>5.74</v>
      </c>
      <c r="P380" t="s">
        <v>1197</v>
      </c>
      <c r="R380" t="s">
        <v>1131</v>
      </c>
      <c r="U380">
        <v>119</v>
      </c>
      <c r="V380">
        <v>64580408</v>
      </c>
      <c r="W380">
        <v>79700</v>
      </c>
      <c r="AL380">
        <f>VLOOKUP(V380,Customer!$C$2:$U$504,19,FALSE)</f>
        <v>207</v>
      </c>
    </row>
    <row r="381" spans="1:38" x14ac:dyDescent="0.35">
      <c r="A381">
        <v>119</v>
      </c>
      <c r="B381">
        <v>16</v>
      </c>
      <c r="C381" t="s">
        <v>34</v>
      </c>
      <c r="D381">
        <v>51081012207</v>
      </c>
      <c r="E381">
        <v>510</v>
      </c>
      <c r="F381" t="s">
        <v>1193</v>
      </c>
      <c r="G381" t="s">
        <v>1185</v>
      </c>
      <c r="H381" t="s">
        <v>1184</v>
      </c>
      <c r="I381" t="s">
        <v>1199</v>
      </c>
      <c r="K381">
        <v>53374.116000000002</v>
      </c>
      <c r="N381">
        <v>2</v>
      </c>
      <c r="O381">
        <v>3.61</v>
      </c>
      <c r="P381" t="s">
        <v>1198</v>
      </c>
      <c r="R381" t="s">
        <v>1131</v>
      </c>
      <c r="U381">
        <v>119</v>
      </c>
      <c r="V381">
        <v>64580408</v>
      </c>
      <c r="W381">
        <v>49780</v>
      </c>
      <c r="AL381">
        <f>VLOOKUP(V381,Customer!$C$2:$U$504,19,FALSE)</f>
        <v>207</v>
      </c>
    </row>
    <row r="382" spans="1:38" x14ac:dyDescent="0.35">
      <c r="A382">
        <v>120</v>
      </c>
      <c r="B382">
        <v>2</v>
      </c>
      <c r="C382" t="s">
        <v>34</v>
      </c>
      <c r="D382">
        <v>51081014615</v>
      </c>
      <c r="E382">
        <v>510</v>
      </c>
      <c r="F382" t="s">
        <v>1187</v>
      </c>
      <c r="G382" t="s">
        <v>1171</v>
      </c>
      <c r="H382" t="s">
        <v>1178</v>
      </c>
      <c r="I382" t="s">
        <v>1206</v>
      </c>
      <c r="K382">
        <v>46277.634899999997</v>
      </c>
      <c r="N382">
        <v>1.5</v>
      </c>
      <c r="O382">
        <v>5.74</v>
      </c>
      <c r="P382" t="s">
        <v>1197</v>
      </c>
      <c r="R382" t="s">
        <v>1128</v>
      </c>
      <c r="U382">
        <v>120</v>
      </c>
      <c r="V382">
        <v>73283193</v>
      </c>
      <c r="W382">
        <v>42609</v>
      </c>
      <c r="AL382">
        <f>VLOOKUP(V382,Customer!$C$2:$U$504,19,FALSE)</f>
        <v>201</v>
      </c>
    </row>
    <row r="383" spans="1:38" x14ac:dyDescent="0.35">
      <c r="A383">
        <v>120</v>
      </c>
      <c r="B383">
        <v>6</v>
      </c>
      <c r="C383" t="s">
        <v>34</v>
      </c>
      <c r="D383">
        <v>51081015838</v>
      </c>
      <c r="E383">
        <v>510</v>
      </c>
      <c r="F383" t="s">
        <v>1189</v>
      </c>
      <c r="G383" t="s">
        <v>1175</v>
      </c>
      <c r="H383" t="s">
        <v>1183</v>
      </c>
      <c r="I383" t="s">
        <v>1202</v>
      </c>
      <c r="K383">
        <v>100738.45199999999</v>
      </c>
      <c r="N383">
        <v>5</v>
      </c>
      <c r="O383">
        <v>7.77</v>
      </c>
      <c r="P383" t="s">
        <v>1195</v>
      </c>
      <c r="R383" t="s">
        <v>1128</v>
      </c>
      <c r="U383">
        <v>120</v>
      </c>
      <c r="V383">
        <v>73283193</v>
      </c>
      <c r="W383">
        <v>72552</v>
      </c>
      <c r="AL383">
        <f>VLOOKUP(V383,Customer!$C$2:$U$504,19,FALSE)</f>
        <v>201</v>
      </c>
    </row>
    <row r="384" spans="1:38" x14ac:dyDescent="0.35">
      <c r="A384">
        <v>120</v>
      </c>
      <c r="B384">
        <v>3</v>
      </c>
      <c r="C384" t="s">
        <v>34</v>
      </c>
      <c r="D384">
        <v>51081011768</v>
      </c>
      <c r="E384">
        <v>510</v>
      </c>
      <c r="F384" t="s">
        <v>1186</v>
      </c>
      <c r="G384" t="s">
        <v>1170</v>
      </c>
      <c r="H384" t="s">
        <v>1179</v>
      </c>
      <c r="I384" t="s">
        <v>1200</v>
      </c>
      <c r="K384">
        <v>6572.7479999999996</v>
      </c>
      <c r="N384">
        <v>0.25</v>
      </c>
      <c r="O384">
        <v>5.6</v>
      </c>
      <c r="P384" t="s">
        <v>1196</v>
      </c>
      <c r="R384" t="s">
        <v>1128</v>
      </c>
      <c r="U384">
        <v>120</v>
      </c>
      <c r="V384">
        <v>73283193</v>
      </c>
      <c r="W384">
        <v>6482</v>
      </c>
      <c r="AL384">
        <f>VLOOKUP(V384,Customer!$C$2:$U$504,19,FALSE)</f>
        <v>201</v>
      </c>
    </row>
    <row r="385" spans="1:38" x14ac:dyDescent="0.35">
      <c r="A385">
        <v>120</v>
      </c>
      <c r="B385">
        <v>5</v>
      </c>
      <c r="C385" t="s">
        <v>34</v>
      </c>
      <c r="D385">
        <v>51081010155</v>
      </c>
      <c r="E385">
        <v>510</v>
      </c>
      <c r="F385" t="s">
        <v>1188</v>
      </c>
      <c r="G385" t="s">
        <v>1174</v>
      </c>
      <c r="H385" t="s">
        <v>1177</v>
      </c>
      <c r="I385" t="s">
        <v>1201</v>
      </c>
      <c r="K385">
        <v>87122.51</v>
      </c>
      <c r="N385">
        <v>2.5833333333333335</v>
      </c>
      <c r="O385">
        <v>4</v>
      </c>
      <c r="P385" t="s">
        <v>1196</v>
      </c>
      <c r="R385" t="s">
        <v>1128</v>
      </c>
      <c r="U385">
        <v>120</v>
      </c>
      <c r="V385">
        <v>73283193</v>
      </c>
      <c r="W385">
        <v>78963</v>
      </c>
      <c r="AL385">
        <f>VLOOKUP(V385,Customer!$C$2:$U$504,19,FALSE)</f>
        <v>201</v>
      </c>
    </row>
    <row r="386" spans="1:38" x14ac:dyDescent="0.35">
      <c r="A386">
        <v>121</v>
      </c>
      <c r="B386">
        <v>10</v>
      </c>
      <c r="C386" t="s">
        <v>34</v>
      </c>
      <c r="D386">
        <v>51081017331</v>
      </c>
      <c r="E386">
        <v>510</v>
      </c>
      <c r="F386" t="s">
        <v>1190</v>
      </c>
      <c r="G386" t="s">
        <v>1176</v>
      </c>
      <c r="H386" t="s">
        <v>1182</v>
      </c>
      <c r="I386" t="s">
        <v>1203</v>
      </c>
      <c r="K386">
        <v>13073.894399999999</v>
      </c>
      <c r="N386">
        <v>3.25</v>
      </c>
      <c r="O386">
        <v>1.92</v>
      </c>
      <c r="P386" t="s">
        <v>1198</v>
      </c>
      <c r="R386" t="s">
        <v>1128</v>
      </c>
      <c r="U386">
        <v>121</v>
      </c>
      <c r="V386">
        <v>38875982</v>
      </c>
      <c r="W386">
        <v>12306</v>
      </c>
      <c r="AL386">
        <f>VLOOKUP(V386,Customer!$C$2:$U$504,19,FALSE)</f>
        <v>205</v>
      </c>
    </row>
    <row r="387" spans="1:38" x14ac:dyDescent="0.35">
      <c r="A387">
        <v>121</v>
      </c>
      <c r="B387">
        <v>16</v>
      </c>
      <c r="C387" t="s">
        <v>34</v>
      </c>
      <c r="D387">
        <v>51081015926</v>
      </c>
      <c r="E387">
        <v>510</v>
      </c>
      <c r="F387" t="s">
        <v>1193</v>
      </c>
      <c r="G387" t="s">
        <v>1185</v>
      </c>
      <c r="H387" t="s">
        <v>1184</v>
      </c>
      <c r="I387" t="s">
        <v>1199</v>
      </c>
      <c r="K387">
        <v>52526.828333333331</v>
      </c>
      <c r="N387">
        <v>3.3333333333333335</v>
      </c>
      <c r="O387">
        <v>3.61</v>
      </c>
      <c r="P387" t="s">
        <v>1198</v>
      </c>
      <c r="R387" t="s">
        <v>1128</v>
      </c>
      <c r="U387">
        <v>121</v>
      </c>
      <c r="V387">
        <v>38875982</v>
      </c>
      <c r="W387">
        <v>46885</v>
      </c>
      <c r="AL387">
        <f>VLOOKUP(V387,Customer!$C$2:$U$504,19,FALSE)</f>
        <v>205</v>
      </c>
    </row>
    <row r="388" spans="1:38" x14ac:dyDescent="0.35">
      <c r="A388">
        <v>121</v>
      </c>
      <c r="B388">
        <v>6</v>
      </c>
      <c r="C388" t="s">
        <v>34</v>
      </c>
      <c r="D388">
        <v>51081011667</v>
      </c>
      <c r="E388">
        <v>510</v>
      </c>
      <c r="F388" t="s">
        <v>1189</v>
      </c>
      <c r="G388" t="s">
        <v>1175</v>
      </c>
      <c r="H388" t="s">
        <v>1183</v>
      </c>
      <c r="I388" t="s">
        <v>1202</v>
      </c>
      <c r="K388">
        <v>78432.479999999996</v>
      </c>
      <c r="N388">
        <v>1.6666666666666667</v>
      </c>
      <c r="O388">
        <v>7.77</v>
      </c>
      <c r="P388" t="s">
        <v>1195</v>
      </c>
      <c r="R388" t="s">
        <v>1128</v>
      </c>
      <c r="U388">
        <v>121</v>
      </c>
      <c r="V388">
        <v>38875982</v>
      </c>
      <c r="W388">
        <v>69440</v>
      </c>
      <c r="AL388">
        <f>VLOOKUP(V388,Customer!$C$2:$U$504,19,FALSE)</f>
        <v>205</v>
      </c>
    </row>
    <row r="389" spans="1:38" x14ac:dyDescent="0.35">
      <c r="A389">
        <v>121</v>
      </c>
      <c r="B389">
        <v>15</v>
      </c>
      <c r="C389" t="s">
        <v>34</v>
      </c>
      <c r="D389">
        <v>51081019739</v>
      </c>
      <c r="E389">
        <v>510</v>
      </c>
      <c r="F389" t="s">
        <v>1192</v>
      </c>
      <c r="G389" t="s">
        <v>1173</v>
      </c>
      <c r="H389" t="s">
        <v>1181</v>
      </c>
      <c r="I389" t="s">
        <v>1205</v>
      </c>
      <c r="K389">
        <v>9023.5295916666673</v>
      </c>
      <c r="N389">
        <v>3.0833333333333335</v>
      </c>
      <c r="O389">
        <v>10.210000000000001</v>
      </c>
      <c r="P389" t="s">
        <v>1195</v>
      </c>
      <c r="R389" t="s">
        <v>1128</v>
      </c>
      <c r="U389">
        <v>121</v>
      </c>
      <c r="V389">
        <v>38875982</v>
      </c>
      <c r="W389">
        <v>6863</v>
      </c>
      <c r="AL389">
        <f>VLOOKUP(V389,Customer!$C$2:$U$504,19,FALSE)</f>
        <v>205</v>
      </c>
    </row>
    <row r="390" spans="1:38" x14ac:dyDescent="0.35">
      <c r="A390">
        <v>121</v>
      </c>
      <c r="B390">
        <v>10</v>
      </c>
      <c r="C390" t="s">
        <v>34</v>
      </c>
      <c r="D390">
        <v>51081011331</v>
      </c>
      <c r="E390">
        <v>510</v>
      </c>
      <c r="F390" t="s">
        <v>1190</v>
      </c>
      <c r="G390" t="s">
        <v>1176</v>
      </c>
      <c r="H390" t="s">
        <v>1182</v>
      </c>
      <c r="I390" t="s">
        <v>1203</v>
      </c>
      <c r="K390">
        <v>3766.9632000000001</v>
      </c>
      <c r="N390">
        <v>1</v>
      </c>
      <c r="O390">
        <v>1.92</v>
      </c>
      <c r="P390" t="s">
        <v>1198</v>
      </c>
      <c r="R390" t="s">
        <v>1128</v>
      </c>
      <c r="U390">
        <v>121</v>
      </c>
      <c r="V390">
        <v>38875982</v>
      </c>
      <c r="W390">
        <v>3696</v>
      </c>
      <c r="AL390">
        <f>VLOOKUP(V390,Customer!$C$2:$U$504,19,FALSE)</f>
        <v>205</v>
      </c>
    </row>
    <row r="391" spans="1:38" x14ac:dyDescent="0.35">
      <c r="A391">
        <v>122</v>
      </c>
      <c r="B391">
        <v>16</v>
      </c>
      <c r="C391" t="s">
        <v>34</v>
      </c>
      <c r="D391">
        <v>51081014704</v>
      </c>
      <c r="E391">
        <v>510</v>
      </c>
      <c r="F391" t="s">
        <v>1193</v>
      </c>
      <c r="G391" t="s">
        <v>1185</v>
      </c>
      <c r="H391" t="s">
        <v>1184</v>
      </c>
      <c r="I391" t="s">
        <v>1199</v>
      </c>
      <c r="K391">
        <v>15637.834575000001</v>
      </c>
      <c r="N391">
        <v>1.4166666666666667</v>
      </c>
      <c r="O391">
        <v>3.61</v>
      </c>
      <c r="P391" t="s">
        <v>1198</v>
      </c>
      <c r="R391" t="s">
        <v>1128</v>
      </c>
      <c r="U391">
        <v>122</v>
      </c>
      <c r="V391">
        <v>36950474</v>
      </c>
      <c r="W391">
        <v>14877</v>
      </c>
      <c r="AL391">
        <f>VLOOKUP(V391,Customer!$C$2:$U$504,19,FALSE)</f>
        <v>211</v>
      </c>
    </row>
    <row r="392" spans="1:38" x14ac:dyDescent="0.35">
      <c r="A392">
        <v>122</v>
      </c>
      <c r="B392">
        <v>12</v>
      </c>
      <c r="C392" t="s">
        <v>34</v>
      </c>
      <c r="D392">
        <v>51081017179</v>
      </c>
      <c r="E392">
        <v>510</v>
      </c>
      <c r="F392" t="s">
        <v>1191</v>
      </c>
      <c r="G392" t="s">
        <v>1172</v>
      </c>
      <c r="H392" t="s">
        <v>1180</v>
      </c>
      <c r="I392" t="s">
        <v>1204</v>
      </c>
      <c r="K392">
        <v>35438.514999999999</v>
      </c>
      <c r="N392">
        <v>1.6666666666666667</v>
      </c>
      <c r="O392">
        <v>-11.7</v>
      </c>
      <c r="P392" t="s">
        <v>1194</v>
      </c>
      <c r="R392" t="s">
        <v>1128</v>
      </c>
      <c r="U392">
        <v>122</v>
      </c>
      <c r="V392">
        <v>36950474</v>
      </c>
      <c r="W392">
        <v>44023</v>
      </c>
      <c r="AL392">
        <f>VLOOKUP(V392,Customer!$C$2:$U$504,19,FALSE)</f>
        <v>211</v>
      </c>
    </row>
    <row r="393" spans="1:38" x14ac:dyDescent="0.35">
      <c r="A393">
        <v>122</v>
      </c>
      <c r="B393">
        <v>12</v>
      </c>
      <c r="C393" t="s">
        <v>34</v>
      </c>
      <c r="D393">
        <v>51081014154</v>
      </c>
      <c r="E393">
        <v>510</v>
      </c>
      <c r="F393" t="s">
        <v>1191</v>
      </c>
      <c r="G393" t="s">
        <v>1172</v>
      </c>
      <c r="H393" t="s">
        <v>1180</v>
      </c>
      <c r="I393" t="s">
        <v>1204</v>
      </c>
      <c r="K393">
        <v>14452.547</v>
      </c>
      <c r="N393">
        <v>1.4166666666666667</v>
      </c>
      <c r="O393">
        <v>-11.7</v>
      </c>
      <c r="P393" t="s">
        <v>1194</v>
      </c>
      <c r="R393" t="s">
        <v>1128</v>
      </c>
      <c r="U393">
        <v>122</v>
      </c>
      <c r="V393">
        <v>36950474</v>
      </c>
      <c r="W393">
        <v>17324</v>
      </c>
      <c r="AL393">
        <f>VLOOKUP(V393,Customer!$C$2:$U$504,19,FALSE)</f>
        <v>211</v>
      </c>
    </row>
    <row r="394" spans="1:38" x14ac:dyDescent="0.35">
      <c r="A394">
        <v>123</v>
      </c>
      <c r="B394">
        <v>4</v>
      </c>
      <c r="C394" t="s">
        <v>34</v>
      </c>
      <c r="D394">
        <v>51081011725</v>
      </c>
      <c r="E394">
        <v>510</v>
      </c>
      <c r="F394" t="s">
        <v>1187</v>
      </c>
      <c r="G394" t="s">
        <v>1171</v>
      </c>
      <c r="H394" t="s">
        <v>1178</v>
      </c>
      <c r="I394" t="s">
        <v>1206</v>
      </c>
      <c r="K394">
        <v>12128.512500000001</v>
      </c>
      <c r="N394">
        <v>4.25</v>
      </c>
      <c r="O394">
        <v>5.74</v>
      </c>
      <c r="P394" t="s">
        <v>1197</v>
      </c>
      <c r="R394" t="s">
        <v>1128</v>
      </c>
      <c r="U394">
        <v>123</v>
      </c>
      <c r="V394">
        <v>12723918</v>
      </c>
      <c r="W394">
        <v>9750</v>
      </c>
      <c r="AL394">
        <f>VLOOKUP(V394,Customer!$C$2:$U$504,19,FALSE)</f>
        <v>212</v>
      </c>
    </row>
    <row r="395" spans="1:38" x14ac:dyDescent="0.35">
      <c r="A395">
        <v>123</v>
      </c>
      <c r="B395">
        <v>12</v>
      </c>
      <c r="C395" t="s">
        <v>34</v>
      </c>
      <c r="D395">
        <v>51081013881</v>
      </c>
      <c r="E395">
        <v>510</v>
      </c>
      <c r="F395" t="s">
        <v>1191</v>
      </c>
      <c r="G395" t="s">
        <v>1172</v>
      </c>
      <c r="H395" t="s">
        <v>1180</v>
      </c>
      <c r="I395" t="s">
        <v>1204</v>
      </c>
      <c r="K395">
        <v>25535.928</v>
      </c>
      <c r="N395">
        <v>3.9166666666666665</v>
      </c>
      <c r="O395">
        <v>-11.7</v>
      </c>
      <c r="P395" t="s">
        <v>1194</v>
      </c>
      <c r="R395" t="s">
        <v>1128</v>
      </c>
      <c r="U395">
        <v>123</v>
      </c>
      <c r="V395">
        <v>12723918</v>
      </c>
      <c r="W395">
        <v>47136</v>
      </c>
      <c r="AL395">
        <f>VLOOKUP(V395,Customer!$C$2:$U$504,19,FALSE)</f>
        <v>212</v>
      </c>
    </row>
    <row r="396" spans="1:38" x14ac:dyDescent="0.35">
      <c r="A396">
        <v>123</v>
      </c>
      <c r="B396">
        <v>7</v>
      </c>
      <c r="C396" t="s">
        <v>34</v>
      </c>
      <c r="D396">
        <v>51081010169</v>
      </c>
      <c r="E396">
        <v>510</v>
      </c>
      <c r="F396" t="s">
        <v>1190</v>
      </c>
      <c r="G396" t="s">
        <v>1176</v>
      </c>
      <c r="H396" t="s">
        <v>1182</v>
      </c>
      <c r="I396" t="s">
        <v>1203</v>
      </c>
      <c r="K396">
        <v>54189.270400000001</v>
      </c>
      <c r="N396">
        <v>0.5</v>
      </c>
      <c r="O396">
        <v>1.92</v>
      </c>
      <c r="P396" t="s">
        <v>1198</v>
      </c>
      <c r="R396" t="s">
        <v>1128</v>
      </c>
      <c r="U396">
        <v>123</v>
      </c>
      <c r="V396">
        <v>12723918</v>
      </c>
      <c r="W396">
        <v>53674</v>
      </c>
      <c r="AL396">
        <f>VLOOKUP(V396,Customer!$C$2:$U$504,19,FALSE)</f>
        <v>212</v>
      </c>
    </row>
    <row r="397" spans="1:38" x14ac:dyDescent="0.35">
      <c r="A397">
        <v>124</v>
      </c>
      <c r="B397">
        <v>1</v>
      </c>
      <c r="C397" t="s">
        <v>34</v>
      </c>
      <c r="D397">
        <v>51081015432</v>
      </c>
      <c r="E397">
        <v>510</v>
      </c>
      <c r="F397" t="s">
        <v>1186</v>
      </c>
      <c r="G397" t="s">
        <v>1170</v>
      </c>
      <c r="H397" t="s">
        <v>1179</v>
      </c>
      <c r="I397" t="s">
        <v>1200</v>
      </c>
      <c r="K397">
        <v>25431.912</v>
      </c>
      <c r="N397">
        <v>3.25</v>
      </c>
      <c r="O397">
        <v>5.6</v>
      </c>
      <c r="P397" t="s">
        <v>1196</v>
      </c>
      <c r="R397" t="s">
        <v>1129</v>
      </c>
      <c r="U397">
        <v>124</v>
      </c>
      <c r="V397">
        <v>36205302</v>
      </c>
      <c r="W397">
        <v>21516</v>
      </c>
      <c r="AL397">
        <f>VLOOKUP(V397,Customer!$C$2:$U$504,19,FALSE)</f>
        <v>203</v>
      </c>
    </row>
    <row r="398" spans="1:38" x14ac:dyDescent="0.35">
      <c r="A398">
        <v>124</v>
      </c>
      <c r="B398">
        <v>12</v>
      </c>
      <c r="C398" t="s">
        <v>34</v>
      </c>
      <c r="D398">
        <v>51081010733</v>
      </c>
      <c r="E398">
        <v>510</v>
      </c>
      <c r="F398" t="s">
        <v>1191</v>
      </c>
      <c r="G398" t="s">
        <v>1172</v>
      </c>
      <c r="H398" t="s">
        <v>1180</v>
      </c>
      <c r="I398" t="s">
        <v>1204</v>
      </c>
      <c r="K398">
        <v>9135.8320000000003</v>
      </c>
      <c r="N398">
        <v>1.75</v>
      </c>
      <c r="O398">
        <v>-11.7</v>
      </c>
      <c r="P398" t="s">
        <v>1194</v>
      </c>
      <c r="R398" t="s">
        <v>1129</v>
      </c>
      <c r="U398">
        <v>124</v>
      </c>
      <c r="V398">
        <v>36205302</v>
      </c>
      <c r="W398">
        <v>11488</v>
      </c>
      <c r="AL398">
        <f>VLOOKUP(V398,Customer!$C$2:$U$504,19,FALSE)</f>
        <v>203</v>
      </c>
    </row>
    <row r="399" spans="1:38" x14ac:dyDescent="0.35">
      <c r="A399">
        <v>124</v>
      </c>
      <c r="B399">
        <v>10</v>
      </c>
      <c r="C399" t="s">
        <v>34</v>
      </c>
      <c r="D399">
        <v>51081013856</v>
      </c>
      <c r="E399">
        <v>510</v>
      </c>
      <c r="F399" t="s">
        <v>1190</v>
      </c>
      <c r="G399" t="s">
        <v>1176</v>
      </c>
      <c r="H399" t="s">
        <v>1182</v>
      </c>
      <c r="I399" t="s">
        <v>1203</v>
      </c>
      <c r="K399">
        <v>11646.6944</v>
      </c>
      <c r="N399">
        <v>2</v>
      </c>
      <c r="O399">
        <v>1.92</v>
      </c>
      <c r="P399" t="s">
        <v>1198</v>
      </c>
      <c r="R399" t="s">
        <v>1129</v>
      </c>
      <c r="U399">
        <v>124</v>
      </c>
      <c r="V399">
        <v>36205302</v>
      </c>
      <c r="W399">
        <v>11216</v>
      </c>
      <c r="AL399">
        <f>VLOOKUP(V399,Customer!$C$2:$U$504,19,FALSE)</f>
        <v>203</v>
      </c>
    </row>
    <row r="400" spans="1:38" x14ac:dyDescent="0.35">
      <c r="A400">
        <v>124</v>
      </c>
      <c r="B400">
        <v>10</v>
      </c>
      <c r="C400" t="s">
        <v>34</v>
      </c>
      <c r="D400">
        <v>51081011883</v>
      </c>
      <c r="E400">
        <v>510</v>
      </c>
      <c r="F400" t="s">
        <v>1190</v>
      </c>
      <c r="G400" t="s">
        <v>1176</v>
      </c>
      <c r="H400" t="s">
        <v>1182</v>
      </c>
      <c r="I400" t="s">
        <v>1203</v>
      </c>
      <c r="K400">
        <v>33657.567999999999</v>
      </c>
      <c r="N400">
        <v>2.5</v>
      </c>
      <c r="O400">
        <v>1.92</v>
      </c>
      <c r="P400" t="s">
        <v>1198</v>
      </c>
      <c r="R400" t="s">
        <v>1129</v>
      </c>
      <c r="U400">
        <v>124</v>
      </c>
      <c r="V400">
        <v>36205302</v>
      </c>
      <c r="W400">
        <v>32116</v>
      </c>
      <c r="AL400">
        <f>VLOOKUP(V400,Customer!$C$2:$U$504,19,FALSE)</f>
        <v>203</v>
      </c>
    </row>
    <row r="401" spans="1:38" x14ac:dyDescent="0.35">
      <c r="A401">
        <v>125</v>
      </c>
      <c r="B401">
        <v>6</v>
      </c>
      <c r="C401" t="s">
        <v>34</v>
      </c>
      <c r="D401">
        <v>51081014908</v>
      </c>
      <c r="E401">
        <v>510</v>
      </c>
      <c r="F401" t="s">
        <v>1189</v>
      </c>
      <c r="G401" t="s">
        <v>1175</v>
      </c>
      <c r="H401" t="s">
        <v>1183</v>
      </c>
      <c r="I401" t="s">
        <v>1202</v>
      </c>
      <c r="K401">
        <v>45215.974300000002</v>
      </c>
      <c r="N401">
        <v>4.5</v>
      </c>
      <c r="O401">
        <v>7.77</v>
      </c>
      <c r="P401" t="s">
        <v>1195</v>
      </c>
      <c r="R401" t="s">
        <v>1127</v>
      </c>
      <c r="U401">
        <v>125</v>
      </c>
      <c r="V401">
        <v>54289024</v>
      </c>
      <c r="W401">
        <v>33502</v>
      </c>
      <c r="AL401">
        <f>VLOOKUP(V401,Customer!$C$2:$U$504,19,FALSE)</f>
        <v>211</v>
      </c>
    </row>
    <row r="402" spans="1:38" x14ac:dyDescent="0.35">
      <c r="A402">
        <v>125</v>
      </c>
      <c r="B402">
        <v>3</v>
      </c>
      <c r="C402" t="s">
        <v>34</v>
      </c>
      <c r="D402">
        <v>51081011468</v>
      </c>
      <c r="E402">
        <v>510</v>
      </c>
      <c r="F402" t="s">
        <v>1186</v>
      </c>
      <c r="G402" t="s">
        <v>1170</v>
      </c>
      <c r="H402" t="s">
        <v>1179</v>
      </c>
      <c r="I402" t="s">
        <v>1200</v>
      </c>
      <c r="K402">
        <v>46246.822666666667</v>
      </c>
      <c r="N402">
        <v>2.5833333333333335</v>
      </c>
      <c r="O402">
        <v>5.6</v>
      </c>
      <c r="P402" t="s">
        <v>1196</v>
      </c>
      <c r="R402" t="s">
        <v>1127</v>
      </c>
      <c r="U402">
        <v>125</v>
      </c>
      <c r="V402">
        <v>54289024</v>
      </c>
      <c r="W402">
        <v>40402</v>
      </c>
      <c r="AL402">
        <f>VLOOKUP(V402,Customer!$C$2:$U$504,19,FALSE)</f>
        <v>211</v>
      </c>
    </row>
    <row r="403" spans="1:38" x14ac:dyDescent="0.35">
      <c r="A403">
        <v>126</v>
      </c>
      <c r="B403">
        <v>10</v>
      </c>
      <c r="C403" t="s">
        <v>34</v>
      </c>
      <c r="D403">
        <v>51081015713</v>
      </c>
      <c r="E403">
        <v>510</v>
      </c>
      <c r="F403" t="s">
        <v>1190</v>
      </c>
      <c r="G403" t="s">
        <v>1176</v>
      </c>
      <c r="H403" t="s">
        <v>1182</v>
      </c>
      <c r="I403" t="s">
        <v>1203</v>
      </c>
      <c r="K403">
        <v>83883.817599999995</v>
      </c>
      <c r="N403">
        <v>4.75</v>
      </c>
      <c r="O403">
        <v>1.92</v>
      </c>
      <c r="P403" t="s">
        <v>1198</v>
      </c>
      <c r="R403" t="s">
        <v>1131</v>
      </c>
      <c r="U403">
        <v>126</v>
      </c>
      <c r="V403">
        <v>68607830</v>
      </c>
      <c r="W403">
        <v>76873</v>
      </c>
      <c r="AL403">
        <f>VLOOKUP(V403,Customer!$C$2:$U$504,19,FALSE)</f>
        <v>202</v>
      </c>
    </row>
    <row r="404" spans="1:38" x14ac:dyDescent="0.35">
      <c r="A404">
        <v>126</v>
      </c>
      <c r="B404">
        <v>8</v>
      </c>
      <c r="C404" t="s">
        <v>34</v>
      </c>
      <c r="D404">
        <v>51081012432</v>
      </c>
      <c r="E404">
        <v>510</v>
      </c>
      <c r="F404" t="s">
        <v>1188</v>
      </c>
      <c r="G404" t="s">
        <v>1174</v>
      </c>
      <c r="H404" t="s">
        <v>1177</v>
      </c>
      <c r="I404" t="s">
        <v>1201</v>
      </c>
      <c r="K404">
        <v>29156.166666666668</v>
      </c>
      <c r="N404">
        <v>2.9166666666666665</v>
      </c>
      <c r="O404">
        <v>4</v>
      </c>
      <c r="P404" t="s">
        <v>1196</v>
      </c>
      <c r="R404" t="s">
        <v>1131</v>
      </c>
      <c r="U404">
        <v>126</v>
      </c>
      <c r="V404">
        <v>68607830</v>
      </c>
      <c r="W404">
        <v>26110</v>
      </c>
      <c r="AL404">
        <f>VLOOKUP(V404,Customer!$C$2:$U$504,19,FALSE)</f>
        <v>202</v>
      </c>
    </row>
    <row r="405" spans="1:38" x14ac:dyDescent="0.35">
      <c r="A405">
        <v>126</v>
      </c>
      <c r="B405">
        <v>6</v>
      </c>
      <c r="C405" t="s">
        <v>34</v>
      </c>
      <c r="D405">
        <v>51081016206</v>
      </c>
      <c r="E405">
        <v>510</v>
      </c>
      <c r="F405" t="s">
        <v>1189</v>
      </c>
      <c r="G405" t="s">
        <v>1175</v>
      </c>
      <c r="H405" t="s">
        <v>1183</v>
      </c>
      <c r="I405" t="s">
        <v>1202</v>
      </c>
      <c r="K405">
        <v>54249.596874999996</v>
      </c>
      <c r="N405">
        <v>4.75</v>
      </c>
      <c r="O405">
        <v>7.77</v>
      </c>
      <c r="P405" t="s">
        <v>1195</v>
      </c>
      <c r="R405" t="s">
        <v>1131</v>
      </c>
      <c r="U405">
        <v>126</v>
      </c>
      <c r="V405">
        <v>68607830</v>
      </c>
      <c r="W405">
        <v>39625</v>
      </c>
      <c r="AL405">
        <f>VLOOKUP(V405,Customer!$C$2:$U$504,19,FALSE)</f>
        <v>202</v>
      </c>
    </row>
    <row r="406" spans="1:38" x14ac:dyDescent="0.35">
      <c r="A406">
        <v>126</v>
      </c>
      <c r="B406">
        <v>10</v>
      </c>
      <c r="C406" t="s">
        <v>34</v>
      </c>
      <c r="D406">
        <v>51081015909</v>
      </c>
      <c r="E406">
        <v>510</v>
      </c>
      <c r="F406" t="s">
        <v>1190</v>
      </c>
      <c r="G406" t="s">
        <v>1176</v>
      </c>
      <c r="H406" t="s">
        <v>1182</v>
      </c>
      <c r="I406" t="s">
        <v>1203</v>
      </c>
      <c r="K406">
        <v>39501.094400000002</v>
      </c>
      <c r="N406">
        <v>3.25</v>
      </c>
      <c r="O406">
        <v>1.92</v>
      </c>
      <c r="P406" t="s">
        <v>1198</v>
      </c>
      <c r="R406" t="s">
        <v>1131</v>
      </c>
      <c r="U406">
        <v>126</v>
      </c>
      <c r="V406">
        <v>68607830</v>
      </c>
      <c r="W406">
        <v>37181</v>
      </c>
      <c r="AL406">
        <f>VLOOKUP(V406,Customer!$C$2:$U$504,19,FALSE)</f>
        <v>202</v>
      </c>
    </row>
    <row r="407" spans="1:38" x14ac:dyDescent="0.35">
      <c r="A407">
        <v>127</v>
      </c>
      <c r="B407">
        <v>9</v>
      </c>
      <c r="C407" t="s">
        <v>34</v>
      </c>
      <c r="D407">
        <v>51081013334</v>
      </c>
      <c r="E407">
        <v>510</v>
      </c>
      <c r="F407" t="s">
        <v>1189</v>
      </c>
      <c r="G407" t="s">
        <v>1175</v>
      </c>
      <c r="H407" t="s">
        <v>1183</v>
      </c>
      <c r="I407" t="s">
        <v>1202</v>
      </c>
      <c r="K407">
        <v>24825.398450000001</v>
      </c>
      <c r="N407">
        <v>0.5</v>
      </c>
      <c r="O407">
        <v>7.77</v>
      </c>
      <c r="P407" t="s">
        <v>1195</v>
      </c>
      <c r="R407" t="s">
        <v>1127</v>
      </c>
      <c r="U407">
        <v>127</v>
      </c>
      <c r="V407">
        <v>92779590</v>
      </c>
      <c r="W407">
        <v>23897</v>
      </c>
      <c r="AL407">
        <f>VLOOKUP(V407,Customer!$C$2:$U$504,19,FALSE)</f>
        <v>200</v>
      </c>
    </row>
    <row r="408" spans="1:38" x14ac:dyDescent="0.35">
      <c r="A408">
        <v>127</v>
      </c>
      <c r="B408">
        <v>2</v>
      </c>
      <c r="C408" t="s">
        <v>34</v>
      </c>
      <c r="D408">
        <v>51081018445</v>
      </c>
      <c r="E408">
        <v>510</v>
      </c>
      <c r="F408" t="s">
        <v>1187</v>
      </c>
      <c r="G408" t="s">
        <v>1171</v>
      </c>
      <c r="H408" t="s">
        <v>1178</v>
      </c>
      <c r="I408" t="s">
        <v>1206</v>
      </c>
      <c r="K408">
        <v>17193.377066666668</v>
      </c>
      <c r="N408">
        <v>2.6666666666666665</v>
      </c>
      <c r="O408">
        <v>5.74</v>
      </c>
      <c r="P408" t="s">
        <v>1197</v>
      </c>
      <c r="R408" t="s">
        <v>1127</v>
      </c>
      <c r="U408">
        <v>127</v>
      </c>
      <c r="V408">
        <v>92779590</v>
      </c>
      <c r="W408">
        <v>14911</v>
      </c>
      <c r="AL408">
        <f>VLOOKUP(V408,Customer!$C$2:$U$504,19,FALSE)</f>
        <v>200</v>
      </c>
    </row>
    <row r="409" spans="1:38" x14ac:dyDescent="0.35">
      <c r="A409">
        <v>127</v>
      </c>
      <c r="B409">
        <v>11</v>
      </c>
      <c r="C409" t="s">
        <v>34</v>
      </c>
      <c r="D409">
        <v>51081012681</v>
      </c>
      <c r="E409">
        <v>510</v>
      </c>
      <c r="F409" t="s">
        <v>1190</v>
      </c>
      <c r="G409" t="s">
        <v>1176</v>
      </c>
      <c r="H409" t="s">
        <v>1182</v>
      </c>
      <c r="I409" t="s">
        <v>1203</v>
      </c>
      <c r="K409">
        <v>23867.763200000001</v>
      </c>
      <c r="N409">
        <v>1.3333333333333333</v>
      </c>
      <c r="O409">
        <v>1.92</v>
      </c>
      <c r="P409" t="s">
        <v>1198</v>
      </c>
      <c r="R409" t="s">
        <v>1127</v>
      </c>
      <c r="U409">
        <v>127</v>
      </c>
      <c r="V409">
        <v>92779590</v>
      </c>
      <c r="W409">
        <v>23272</v>
      </c>
      <c r="AL409">
        <f>VLOOKUP(V409,Customer!$C$2:$U$504,19,FALSE)</f>
        <v>200</v>
      </c>
    </row>
    <row r="410" spans="1:38" x14ac:dyDescent="0.35">
      <c r="A410">
        <v>127</v>
      </c>
      <c r="B410">
        <v>10</v>
      </c>
      <c r="C410" t="s">
        <v>34</v>
      </c>
      <c r="D410">
        <v>51081013156</v>
      </c>
      <c r="E410">
        <v>510</v>
      </c>
      <c r="F410" t="s">
        <v>1190</v>
      </c>
      <c r="G410" t="s">
        <v>1176</v>
      </c>
      <c r="H410" t="s">
        <v>1182</v>
      </c>
      <c r="I410" t="s">
        <v>1203</v>
      </c>
      <c r="K410">
        <v>23367.68</v>
      </c>
      <c r="N410">
        <v>2.25</v>
      </c>
      <c r="O410">
        <v>1.92</v>
      </c>
      <c r="P410" t="s">
        <v>1198</v>
      </c>
      <c r="R410" t="s">
        <v>1127</v>
      </c>
      <c r="U410">
        <v>127</v>
      </c>
      <c r="V410">
        <v>92779590</v>
      </c>
      <c r="W410">
        <v>22400</v>
      </c>
      <c r="AL410">
        <f>VLOOKUP(V410,Customer!$C$2:$U$504,19,FALSE)</f>
        <v>200</v>
      </c>
    </row>
    <row r="411" spans="1:38" x14ac:dyDescent="0.35">
      <c r="A411">
        <v>128</v>
      </c>
      <c r="B411">
        <v>15</v>
      </c>
      <c r="C411" t="s">
        <v>34</v>
      </c>
      <c r="D411">
        <v>51081014834</v>
      </c>
      <c r="E411">
        <v>510</v>
      </c>
      <c r="F411" t="s">
        <v>1192</v>
      </c>
      <c r="G411" t="s">
        <v>1173</v>
      </c>
      <c r="H411" t="s">
        <v>1181</v>
      </c>
      <c r="I411" t="s">
        <v>1205</v>
      </c>
      <c r="K411">
        <v>87529.512291666673</v>
      </c>
      <c r="N411">
        <v>4.083333333333333</v>
      </c>
      <c r="O411">
        <v>10.210000000000001</v>
      </c>
      <c r="P411" t="s">
        <v>1195</v>
      </c>
      <c r="R411" t="s">
        <v>1127</v>
      </c>
      <c r="U411">
        <v>128</v>
      </c>
      <c r="V411">
        <v>52526615</v>
      </c>
      <c r="W411">
        <v>61775</v>
      </c>
      <c r="AL411">
        <f>VLOOKUP(V411,Customer!$C$2:$U$504,19,FALSE)</f>
        <v>201</v>
      </c>
    </row>
    <row r="412" spans="1:38" x14ac:dyDescent="0.35">
      <c r="A412">
        <v>128</v>
      </c>
      <c r="B412">
        <v>13</v>
      </c>
      <c r="C412" t="s">
        <v>34</v>
      </c>
      <c r="D412">
        <v>51081018567</v>
      </c>
      <c r="E412">
        <v>510</v>
      </c>
      <c r="F412" t="s">
        <v>1192</v>
      </c>
      <c r="G412" t="s">
        <v>1173</v>
      </c>
      <c r="H412" t="s">
        <v>1181</v>
      </c>
      <c r="I412" t="s">
        <v>1205</v>
      </c>
      <c r="K412">
        <v>12538.787250000001</v>
      </c>
      <c r="N412">
        <v>2.75</v>
      </c>
      <c r="O412">
        <v>10.210000000000001</v>
      </c>
      <c r="P412" t="s">
        <v>1195</v>
      </c>
      <c r="R412" t="s">
        <v>1127</v>
      </c>
      <c r="U412">
        <v>128</v>
      </c>
      <c r="V412">
        <v>52526615</v>
      </c>
      <c r="W412">
        <v>9790</v>
      </c>
      <c r="AL412">
        <f>VLOOKUP(V412,Customer!$C$2:$U$504,19,FALSE)</f>
        <v>201</v>
      </c>
    </row>
    <row r="413" spans="1:38" x14ac:dyDescent="0.35">
      <c r="A413">
        <v>128</v>
      </c>
      <c r="B413">
        <v>9</v>
      </c>
      <c r="C413" t="s">
        <v>34</v>
      </c>
      <c r="D413">
        <v>51081010677</v>
      </c>
      <c r="E413">
        <v>510</v>
      </c>
      <c r="F413" t="s">
        <v>1189</v>
      </c>
      <c r="G413" t="s">
        <v>1175</v>
      </c>
      <c r="H413" t="s">
        <v>1183</v>
      </c>
      <c r="I413" t="s">
        <v>1202</v>
      </c>
      <c r="K413">
        <v>25229.768075</v>
      </c>
      <c r="N413">
        <v>4.083333333333333</v>
      </c>
      <c r="O413">
        <v>7.77</v>
      </c>
      <c r="P413" t="s">
        <v>1195</v>
      </c>
      <c r="R413" t="s">
        <v>1127</v>
      </c>
      <c r="U413">
        <v>128</v>
      </c>
      <c r="V413">
        <v>52526615</v>
      </c>
      <c r="W413">
        <v>19153</v>
      </c>
      <c r="AL413">
        <f>VLOOKUP(V413,Customer!$C$2:$U$504,19,FALSE)</f>
        <v>201</v>
      </c>
    </row>
    <row r="414" spans="1:38" x14ac:dyDescent="0.35">
      <c r="A414">
        <v>129</v>
      </c>
      <c r="B414">
        <v>12</v>
      </c>
      <c r="C414" t="s">
        <v>34</v>
      </c>
      <c r="D414">
        <v>51081018156</v>
      </c>
      <c r="E414">
        <v>510</v>
      </c>
      <c r="F414" t="s">
        <v>1191</v>
      </c>
      <c r="G414" t="s">
        <v>1172</v>
      </c>
      <c r="H414" t="s">
        <v>1180</v>
      </c>
      <c r="I414" t="s">
        <v>1204</v>
      </c>
      <c r="K414">
        <v>49661.284</v>
      </c>
      <c r="N414">
        <v>1.5</v>
      </c>
      <c r="O414">
        <v>-11.7</v>
      </c>
      <c r="P414" t="s">
        <v>1194</v>
      </c>
      <c r="R414" t="s">
        <v>1130</v>
      </c>
      <c r="U414">
        <v>129</v>
      </c>
      <c r="V414">
        <v>58248526</v>
      </c>
      <c r="W414">
        <v>60232</v>
      </c>
      <c r="AL414">
        <f>VLOOKUP(V414,Customer!$C$2:$U$504,19,FALSE)</f>
        <v>214</v>
      </c>
    </row>
    <row r="415" spans="1:38" x14ac:dyDescent="0.35">
      <c r="A415">
        <v>129</v>
      </c>
      <c r="B415">
        <v>1</v>
      </c>
      <c r="C415" t="s">
        <v>34</v>
      </c>
      <c r="D415">
        <v>51081011427</v>
      </c>
      <c r="E415">
        <v>510</v>
      </c>
      <c r="F415" t="s">
        <v>1186</v>
      </c>
      <c r="G415" t="s">
        <v>1170</v>
      </c>
      <c r="H415" t="s">
        <v>1179</v>
      </c>
      <c r="I415" t="s">
        <v>1200</v>
      </c>
      <c r="K415">
        <v>29582.762666666666</v>
      </c>
      <c r="N415">
        <v>2.3333333333333335</v>
      </c>
      <c r="O415">
        <v>5.6</v>
      </c>
      <c r="P415" t="s">
        <v>1196</v>
      </c>
      <c r="R415" t="s">
        <v>1130</v>
      </c>
      <c r="U415">
        <v>129</v>
      </c>
      <c r="V415">
        <v>58248526</v>
      </c>
      <c r="W415">
        <v>26164</v>
      </c>
      <c r="AL415">
        <f>VLOOKUP(V415,Customer!$C$2:$U$504,19,FALSE)</f>
        <v>214</v>
      </c>
    </row>
    <row r="416" spans="1:38" x14ac:dyDescent="0.35">
      <c r="A416">
        <v>130</v>
      </c>
      <c r="B416">
        <v>1</v>
      </c>
      <c r="C416" t="s">
        <v>34</v>
      </c>
      <c r="D416">
        <v>51081016519</v>
      </c>
      <c r="E416">
        <v>510</v>
      </c>
      <c r="F416" t="s">
        <v>1186</v>
      </c>
      <c r="G416" t="s">
        <v>1170</v>
      </c>
      <c r="H416" t="s">
        <v>1179</v>
      </c>
      <c r="I416" t="s">
        <v>1200</v>
      </c>
      <c r="K416">
        <v>83258.146666666667</v>
      </c>
      <c r="N416">
        <v>0.83333333333333337</v>
      </c>
      <c r="O416">
        <v>5.6</v>
      </c>
      <c r="P416" t="s">
        <v>1196</v>
      </c>
      <c r="R416" t="s">
        <v>1127</v>
      </c>
      <c r="U416">
        <v>130</v>
      </c>
      <c r="V416">
        <v>54428442</v>
      </c>
      <c r="W416">
        <v>79546</v>
      </c>
      <c r="AL416">
        <f>VLOOKUP(V416,Customer!$C$2:$U$504,19,FALSE)</f>
        <v>208</v>
      </c>
    </row>
    <row r="417" spans="1:38" x14ac:dyDescent="0.35">
      <c r="A417">
        <v>133</v>
      </c>
      <c r="B417">
        <v>13</v>
      </c>
      <c r="C417" t="s">
        <v>34</v>
      </c>
      <c r="D417">
        <v>51081014313</v>
      </c>
      <c r="E417">
        <v>510</v>
      </c>
      <c r="F417" t="s">
        <v>1192</v>
      </c>
      <c r="G417" t="s">
        <v>1173</v>
      </c>
      <c r="H417" t="s">
        <v>1181</v>
      </c>
      <c r="I417" t="s">
        <v>1205</v>
      </c>
      <c r="K417">
        <v>80089.199649999995</v>
      </c>
      <c r="N417">
        <v>4.916666666666667</v>
      </c>
      <c r="O417">
        <v>10.210000000000001</v>
      </c>
      <c r="P417" t="s">
        <v>1195</v>
      </c>
      <c r="R417" t="s">
        <v>1127</v>
      </c>
      <c r="U417">
        <v>133</v>
      </c>
      <c r="V417">
        <v>88857927</v>
      </c>
      <c r="W417">
        <v>53322</v>
      </c>
      <c r="AL417">
        <f>VLOOKUP(V417,Customer!$C$2:$U$504,19,FALSE)</f>
        <v>203</v>
      </c>
    </row>
    <row r="418" spans="1:38" x14ac:dyDescent="0.35">
      <c r="A418">
        <v>133</v>
      </c>
      <c r="B418">
        <v>12</v>
      </c>
      <c r="C418" t="s">
        <v>34</v>
      </c>
      <c r="D418">
        <v>51081018817</v>
      </c>
      <c r="E418">
        <v>510</v>
      </c>
      <c r="F418" t="s">
        <v>1191</v>
      </c>
      <c r="G418" t="s">
        <v>1172</v>
      </c>
      <c r="H418" t="s">
        <v>1180</v>
      </c>
      <c r="I418" t="s">
        <v>1204</v>
      </c>
      <c r="K418">
        <v>23142.06</v>
      </c>
      <c r="N418">
        <v>5</v>
      </c>
      <c r="O418">
        <v>-11.7</v>
      </c>
      <c r="P418" t="s">
        <v>1194</v>
      </c>
      <c r="R418" t="s">
        <v>1127</v>
      </c>
      <c r="U418">
        <v>133</v>
      </c>
      <c r="V418">
        <v>88857927</v>
      </c>
      <c r="W418">
        <v>55764</v>
      </c>
      <c r="AL418">
        <f>VLOOKUP(V418,Customer!$C$2:$U$504,19,FALSE)</f>
        <v>203</v>
      </c>
    </row>
    <row r="419" spans="1:38" x14ac:dyDescent="0.35">
      <c r="A419">
        <v>133</v>
      </c>
      <c r="B419">
        <v>8</v>
      </c>
      <c r="C419" t="s">
        <v>34</v>
      </c>
      <c r="D419">
        <v>51081019902</v>
      </c>
      <c r="E419">
        <v>510</v>
      </c>
      <c r="F419" t="s">
        <v>1188</v>
      </c>
      <c r="G419" t="s">
        <v>1174</v>
      </c>
      <c r="H419" t="s">
        <v>1177</v>
      </c>
      <c r="I419" t="s">
        <v>1201</v>
      </c>
      <c r="K419">
        <v>45272.593333333331</v>
      </c>
      <c r="N419">
        <v>2.4166666666666665</v>
      </c>
      <c r="O419">
        <v>4</v>
      </c>
      <c r="P419" t="s">
        <v>1196</v>
      </c>
      <c r="R419" t="s">
        <v>1127</v>
      </c>
      <c r="U419">
        <v>133</v>
      </c>
      <c r="V419">
        <v>88857927</v>
      </c>
      <c r="W419">
        <v>41282</v>
      </c>
      <c r="AL419">
        <f>VLOOKUP(V419,Customer!$C$2:$U$504,19,FALSE)</f>
        <v>203</v>
      </c>
    </row>
    <row r="420" spans="1:38" x14ac:dyDescent="0.35">
      <c r="A420">
        <v>134</v>
      </c>
      <c r="B420">
        <v>6</v>
      </c>
      <c r="C420" t="s">
        <v>34</v>
      </c>
      <c r="D420">
        <v>51081011459</v>
      </c>
      <c r="E420">
        <v>510</v>
      </c>
      <c r="F420" t="s">
        <v>1189</v>
      </c>
      <c r="G420" t="s">
        <v>1175</v>
      </c>
      <c r="H420" t="s">
        <v>1183</v>
      </c>
      <c r="I420" t="s">
        <v>1202</v>
      </c>
      <c r="K420">
        <v>83395.947450000007</v>
      </c>
      <c r="N420">
        <v>3.8333333333333335</v>
      </c>
      <c r="O420">
        <v>7.77</v>
      </c>
      <c r="P420" t="s">
        <v>1195</v>
      </c>
      <c r="R420" t="s">
        <v>1131</v>
      </c>
      <c r="U420">
        <v>134</v>
      </c>
      <c r="V420">
        <v>90604652</v>
      </c>
      <c r="W420">
        <v>64257</v>
      </c>
      <c r="AL420">
        <f>VLOOKUP(V420,Customer!$C$2:$U$504,19,FALSE)</f>
        <v>209</v>
      </c>
    </row>
    <row r="421" spans="1:38" x14ac:dyDescent="0.35">
      <c r="A421">
        <v>134</v>
      </c>
      <c r="B421">
        <v>6</v>
      </c>
      <c r="C421" t="s">
        <v>34</v>
      </c>
      <c r="D421">
        <v>51081010091</v>
      </c>
      <c r="E421">
        <v>510</v>
      </c>
      <c r="F421" t="s">
        <v>1189</v>
      </c>
      <c r="G421" t="s">
        <v>1175</v>
      </c>
      <c r="H421" t="s">
        <v>1183</v>
      </c>
      <c r="I421" t="s">
        <v>1202</v>
      </c>
      <c r="K421">
        <v>23832.334849999999</v>
      </c>
      <c r="N421">
        <v>1.0833333333333333</v>
      </c>
      <c r="O421">
        <v>7.77</v>
      </c>
      <c r="P421" t="s">
        <v>1195</v>
      </c>
      <c r="R421" t="s">
        <v>1131</v>
      </c>
      <c r="U421">
        <v>134</v>
      </c>
      <c r="V421">
        <v>90604652</v>
      </c>
      <c r="W421">
        <v>21982</v>
      </c>
      <c r="AL421">
        <f>VLOOKUP(V421,Customer!$C$2:$U$504,19,FALSE)</f>
        <v>209</v>
      </c>
    </row>
    <row r="422" spans="1:38" x14ac:dyDescent="0.35">
      <c r="A422">
        <v>134</v>
      </c>
      <c r="B422">
        <v>12</v>
      </c>
      <c r="C422" t="s">
        <v>34</v>
      </c>
      <c r="D422">
        <v>51081010126</v>
      </c>
      <c r="E422">
        <v>510</v>
      </c>
      <c r="F422" t="s">
        <v>1191</v>
      </c>
      <c r="G422" t="s">
        <v>1172</v>
      </c>
      <c r="H422" t="s">
        <v>1180</v>
      </c>
      <c r="I422" t="s">
        <v>1204</v>
      </c>
      <c r="K422">
        <v>6822.6370000000006</v>
      </c>
      <c r="N422">
        <v>3.5</v>
      </c>
      <c r="O422">
        <v>-11.7</v>
      </c>
      <c r="P422" t="s">
        <v>1194</v>
      </c>
      <c r="R422" t="s">
        <v>1131</v>
      </c>
      <c r="U422">
        <v>134</v>
      </c>
      <c r="V422">
        <v>90604652</v>
      </c>
      <c r="W422">
        <v>11554</v>
      </c>
      <c r="AL422">
        <f>VLOOKUP(V422,Customer!$C$2:$U$504,19,FALSE)</f>
        <v>209</v>
      </c>
    </row>
    <row r="423" spans="1:38" x14ac:dyDescent="0.35">
      <c r="A423">
        <v>135</v>
      </c>
      <c r="B423">
        <v>13</v>
      </c>
      <c r="C423" t="s">
        <v>34</v>
      </c>
      <c r="D423">
        <v>51081013007</v>
      </c>
      <c r="E423">
        <v>510</v>
      </c>
      <c r="F423" t="s">
        <v>1192</v>
      </c>
      <c r="G423" t="s">
        <v>1173</v>
      </c>
      <c r="H423" t="s">
        <v>1181</v>
      </c>
      <c r="I423" t="s">
        <v>1205</v>
      </c>
      <c r="K423">
        <v>38983.512224999999</v>
      </c>
      <c r="N423">
        <v>2.25</v>
      </c>
      <c r="O423">
        <v>10.210000000000001</v>
      </c>
      <c r="P423" t="s">
        <v>1195</v>
      </c>
      <c r="R423" t="s">
        <v>1127</v>
      </c>
      <c r="U423">
        <v>135</v>
      </c>
      <c r="V423">
        <v>72628891</v>
      </c>
      <c r="W423">
        <v>31701</v>
      </c>
      <c r="AL423">
        <f>VLOOKUP(V423,Customer!$C$2:$U$504,19,FALSE)</f>
        <v>209</v>
      </c>
    </row>
    <row r="424" spans="1:38" x14ac:dyDescent="0.35">
      <c r="A424">
        <v>135</v>
      </c>
      <c r="B424">
        <v>3</v>
      </c>
      <c r="C424" t="s">
        <v>34</v>
      </c>
      <c r="D424">
        <v>51081012877</v>
      </c>
      <c r="E424">
        <v>510</v>
      </c>
      <c r="F424" t="s">
        <v>1186</v>
      </c>
      <c r="G424" t="s">
        <v>1170</v>
      </c>
      <c r="H424" t="s">
        <v>1179</v>
      </c>
      <c r="I424" t="s">
        <v>1200</v>
      </c>
      <c r="K424">
        <v>75579.008000000002</v>
      </c>
      <c r="N424">
        <v>1.1666666666666667</v>
      </c>
      <c r="O424">
        <v>5.6</v>
      </c>
      <c r="P424" t="s">
        <v>1196</v>
      </c>
      <c r="R424" t="s">
        <v>1127</v>
      </c>
      <c r="U424">
        <v>135</v>
      </c>
      <c r="V424">
        <v>72628891</v>
      </c>
      <c r="W424">
        <v>70944</v>
      </c>
      <c r="AL424">
        <f>VLOOKUP(V424,Customer!$C$2:$U$504,19,FALSE)</f>
        <v>209</v>
      </c>
    </row>
    <row r="425" spans="1:38" x14ac:dyDescent="0.35">
      <c r="A425">
        <v>136</v>
      </c>
      <c r="B425">
        <v>13</v>
      </c>
      <c r="C425" t="s">
        <v>34</v>
      </c>
      <c r="D425">
        <v>51081012396</v>
      </c>
      <c r="E425">
        <v>510</v>
      </c>
      <c r="F425" t="s">
        <v>1192</v>
      </c>
      <c r="G425" t="s">
        <v>1173</v>
      </c>
      <c r="H425" t="s">
        <v>1181</v>
      </c>
      <c r="I425" t="s">
        <v>1205</v>
      </c>
      <c r="K425">
        <v>18614.130641666667</v>
      </c>
      <c r="N425">
        <v>4.416666666666667</v>
      </c>
      <c r="O425">
        <v>10.210000000000001</v>
      </c>
      <c r="P425" t="s">
        <v>1195</v>
      </c>
      <c r="R425" t="s">
        <v>1127</v>
      </c>
      <c r="U425">
        <v>136</v>
      </c>
      <c r="V425">
        <v>21090187</v>
      </c>
      <c r="W425">
        <v>12829</v>
      </c>
      <c r="AL425">
        <f>VLOOKUP(V425,Customer!$C$2:$U$504,19,FALSE)</f>
        <v>211</v>
      </c>
    </row>
    <row r="426" spans="1:38" x14ac:dyDescent="0.35">
      <c r="A426">
        <v>136</v>
      </c>
      <c r="B426">
        <v>6</v>
      </c>
      <c r="C426" t="s">
        <v>34</v>
      </c>
      <c r="D426">
        <v>51081019917</v>
      </c>
      <c r="E426">
        <v>510</v>
      </c>
      <c r="F426" t="s">
        <v>1189</v>
      </c>
      <c r="G426" t="s">
        <v>1175</v>
      </c>
      <c r="H426" t="s">
        <v>1183</v>
      </c>
      <c r="I426" t="s">
        <v>1202</v>
      </c>
      <c r="K426">
        <v>51336.205275</v>
      </c>
      <c r="N426">
        <v>4.75</v>
      </c>
      <c r="O426">
        <v>7.77</v>
      </c>
      <c r="P426" t="s">
        <v>1195</v>
      </c>
      <c r="R426" t="s">
        <v>1127</v>
      </c>
      <c r="U426">
        <v>136</v>
      </c>
      <c r="V426">
        <v>21090187</v>
      </c>
      <c r="W426">
        <v>37497</v>
      </c>
      <c r="AL426">
        <f>VLOOKUP(V426,Customer!$C$2:$U$504,19,FALSE)</f>
        <v>211</v>
      </c>
    </row>
    <row r="427" spans="1:38" x14ac:dyDescent="0.35">
      <c r="A427">
        <v>136</v>
      </c>
      <c r="B427">
        <v>5</v>
      </c>
      <c r="C427" t="s">
        <v>34</v>
      </c>
      <c r="D427">
        <v>51081017482</v>
      </c>
      <c r="E427">
        <v>510</v>
      </c>
      <c r="F427" t="s">
        <v>1188</v>
      </c>
      <c r="G427" t="s">
        <v>1174</v>
      </c>
      <c r="H427" t="s">
        <v>1177</v>
      </c>
      <c r="I427" t="s">
        <v>1201</v>
      </c>
      <c r="K427">
        <v>24320.34</v>
      </c>
      <c r="N427">
        <v>3.8333333333333335</v>
      </c>
      <c r="O427">
        <v>4</v>
      </c>
      <c r="P427" t="s">
        <v>1196</v>
      </c>
      <c r="R427" t="s">
        <v>1127</v>
      </c>
      <c r="U427">
        <v>136</v>
      </c>
      <c r="V427">
        <v>21090187</v>
      </c>
      <c r="W427">
        <v>21087</v>
      </c>
      <c r="AL427">
        <f>VLOOKUP(V427,Customer!$C$2:$U$504,19,FALSE)</f>
        <v>211</v>
      </c>
    </row>
    <row r="428" spans="1:38" x14ac:dyDescent="0.35">
      <c r="A428">
        <v>137</v>
      </c>
      <c r="B428">
        <v>9</v>
      </c>
      <c r="C428" t="s">
        <v>34</v>
      </c>
      <c r="D428">
        <v>51081011222</v>
      </c>
      <c r="E428">
        <v>510</v>
      </c>
      <c r="F428" t="s">
        <v>1189</v>
      </c>
      <c r="G428" t="s">
        <v>1175</v>
      </c>
      <c r="H428" t="s">
        <v>1183</v>
      </c>
      <c r="I428" t="s">
        <v>1202</v>
      </c>
      <c r="K428">
        <v>10983.874075</v>
      </c>
      <c r="N428">
        <v>3.0833333333333335</v>
      </c>
      <c r="O428">
        <v>7.77</v>
      </c>
      <c r="P428" t="s">
        <v>1195</v>
      </c>
      <c r="R428" t="s">
        <v>1127</v>
      </c>
      <c r="U428">
        <v>137</v>
      </c>
      <c r="V428">
        <v>66901062</v>
      </c>
      <c r="W428">
        <v>8861</v>
      </c>
      <c r="AL428">
        <f>VLOOKUP(V428,Customer!$C$2:$U$504,19,FALSE)</f>
        <v>200</v>
      </c>
    </row>
    <row r="429" spans="1:38" x14ac:dyDescent="0.35">
      <c r="A429">
        <v>137</v>
      </c>
      <c r="B429">
        <v>1</v>
      </c>
      <c r="C429" t="s">
        <v>34</v>
      </c>
      <c r="D429">
        <v>51081013283</v>
      </c>
      <c r="E429">
        <v>510</v>
      </c>
      <c r="F429" t="s">
        <v>1186</v>
      </c>
      <c r="G429" t="s">
        <v>1170</v>
      </c>
      <c r="H429" t="s">
        <v>1179</v>
      </c>
      <c r="I429" t="s">
        <v>1200</v>
      </c>
      <c r="K429">
        <v>2658.1333333333332</v>
      </c>
      <c r="N429">
        <v>3.3333333333333335</v>
      </c>
      <c r="O429">
        <v>5.6</v>
      </c>
      <c r="P429" t="s">
        <v>1196</v>
      </c>
      <c r="R429" t="s">
        <v>1127</v>
      </c>
      <c r="U429">
        <v>137</v>
      </c>
      <c r="V429">
        <v>66901062</v>
      </c>
      <c r="W429">
        <v>2240</v>
      </c>
      <c r="AL429">
        <f>VLOOKUP(V429,Customer!$C$2:$U$504,19,FALSE)</f>
        <v>200</v>
      </c>
    </row>
    <row r="430" spans="1:38" x14ac:dyDescent="0.35">
      <c r="A430">
        <v>137</v>
      </c>
      <c r="B430">
        <v>11</v>
      </c>
      <c r="C430" t="s">
        <v>34</v>
      </c>
      <c r="D430">
        <v>51081012436</v>
      </c>
      <c r="E430">
        <v>510</v>
      </c>
      <c r="F430" t="s">
        <v>1190</v>
      </c>
      <c r="G430" t="s">
        <v>1176</v>
      </c>
      <c r="H430" t="s">
        <v>1182</v>
      </c>
      <c r="I430" t="s">
        <v>1203</v>
      </c>
      <c r="K430">
        <v>62223.667199999996</v>
      </c>
      <c r="N430">
        <v>1.4166666666666667</v>
      </c>
      <c r="O430">
        <v>1.92</v>
      </c>
      <c r="P430" t="s">
        <v>1198</v>
      </c>
      <c r="R430" t="s">
        <v>1127</v>
      </c>
      <c r="U430">
        <v>137</v>
      </c>
      <c r="V430">
        <v>66901062</v>
      </c>
      <c r="W430">
        <v>60576</v>
      </c>
      <c r="AL430">
        <f>VLOOKUP(V430,Customer!$C$2:$U$504,19,FALSE)</f>
        <v>200</v>
      </c>
    </row>
    <row r="431" spans="1:38" x14ac:dyDescent="0.35">
      <c r="A431">
        <v>138</v>
      </c>
      <c r="B431">
        <v>13</v>
      </c>
      <c r="C431" t="s">
        <v>34</v>
      </c>
      <c r="D431">
        <v>51081010054</v>
      </c>
      <c r="E431">
        <v>510</v>
      </c>
      <c r="F431" t="s">
        <v>1192</v>
      </c>
      <c r="G431" t="s">
        <v>1173</v>
      </c>
      <c r="H431" t="s">
        <v>1181</v>
      </c>
      <c r="I431" t="s">
        <v>1205</v>
      </c>
      <c r="K431">
        <v>75058.024000000005</v>
      </c>
      <c r="N431">
        <v>1.75</v>
      </c>
      <c r="O431">
        <v>10.210000000000001</v>
      </c>
      <c r="P431" t="s">
        <v>1195</v>
      </c>
      <c r="R431" t="s">
        <v>1127</v>
      </c>
      <c r="U431">
        <v>138</v>
      </c>
      <c r="V431">
        <v>68315572</v>
      </c>
      <c r="W431">
        <v>63680</v>
      </c>
      <c r="AL431">
        <f>VLOOKUP(V431,Customer!$C$2:$U$504,19,FALSE)</f>
        <v>200</v>
      </c>
    </row>
    <row r="432" spans="1:38" x14ac:dyDescent="0.35">
      <c r="A432">
        <v>138</v>
      </c>
      <c r="B432">
        <v>6</v>
      </c>
      <c r="C432" t="s">
        <v>34</v>
      </c>
      <c r="D432">
        <v>51081018153</v>
      </c>
      <c r="E432">
        <v>510</v>
      </c>
      <c r="F432" t="s">
        <v>1189</v>
      </c>
      <c r="G432" t="s">
        <v>1175</v>
      </c>
      <c r="H432" t="s">
        <v>1183</v>
      </c>
      <c r="I432" t="s">
        <v>1202</v>
      </c>
      <c r="K432">
        <v>14544.485000000001</v>
      </c>
      <c r="N432">
        <v>0.83333333333333337</v>
      </c>
      <c r="O432">
        <v>7.77</v>
      </c>
      <c r="P432" t="s">
        <v>1195</v>
      </c>
      <c r="R432" t="s">
        <v>1127</v>
      </c>
      <c r="U432">
        <v>138</v>
      </c>
      <c r="V432">
        <v>68315572</v>
      </c>
      <c r="W432">
        <v>13660</v>
      </c>
      <c r="AL432">
        <f>VLOOKUP(V432,Customer!$C$2:$U$504,19,FALSE)</f>
        <v>200</v>
      </c>
    </row>
    <row r="433" spans="1:38" x14ac:dyDescent="0.35">
      <c r="A433">
        <v>138</v>
      </c>
      <c r="B433">
        <v>11</v>
      </c>
      <c r="C433" t="s">
        <v>34</v>
      </c>
      <c r="D433">
        <v>51081010533</v>
      </c>
      <c r="E433">
        <v>510</v>
      </c>
      <c r="F433" t="s">
        <v>1190</v>
      </c>
      <c r="G433" t="s">
        <v>1176</v>
      </c>
      <c r="H433" t="s">
        <v>1182</v>
      </c>
      <c r="I433" t="s">
        <v>1203</v>
      </c>
      <c r="K433">
        <v>42330.96</v>
      </c>
      <c r="N433">
        <v>0.41666666666666669</v>
      </c>
      <c r="O433">
        <v>1.92</v>
      </c>
      <c r="P433" t="s">
        <v>1198</v>
      </c>
      <c r="R433" t="s">
        <v>1127</v>
      </c>
      <c r="U433">
        <v>138</v>
      </c>
      <c r="V433">
        <v>68315572</v>
      </c>
      <c r="W433">
        <v>41995</v>
      </c>
      <c r="AL433">
        <f>VLOOKUP(V433,Customer!$C$2:$U$504,19,FALSE)</f>
        <v>200</v>
      </c>
    </row>
    <row r="434" spans="1:38" x14ac:dyDescent="0.35">
      <c r="A434">
        <v>138</v>
      </c>
      <c r="B434">
        <v>11</v>
      </c>
      <c r="C434" t="s">
        <v>34</v>
      </c>
      <c r="D434">
        <v>51081014937</v>
      </c>
      <c r="E434">
        <v>510</v>
      </c>
      <c r="F434" t="s">
        <v>1190</v>
      </c>
      <c r="G434" t="s">
        <v>1176</v>
      </c>
      <c r="H434" t="s">
        <v>1182</v>
      </c>
      <c r="I434" t="s">
        <v>1203</v>
      </c>
      <c r="K434">
        <v>59678.486400000002</v>
      </c>
      <c r="N434">
        <v>3.1666666666666665</v>
      </c>
      <c r="O434">
        <v>1.92</v>
      </c>
      <c r="P434" t="s">
        <v>1198</v>
      </c>
      <c r="R434" t="s">
        <v>1127</v>
      </c>
      <c r="U434">
        <v>138</v>
      </c>
      <c r="V434">
        <v>68315572</v>
      </c>
      <c r="W434">
        <v>56258</v>
      </c>
      <c r="AL434">
        <f>VLOOKUP(V434,Customer!$C$2:$U$504,19,FALSE)</f>
        <v>200</v>
      </c>
    </row>
    <row r="435" spans="1:38" x14ac:dyDescent="0.35">
      <c r="A435">
        <v>138</v>
      </c>
      <c r="B435">
        <v>4</v>
      </c>
      <c r="C435" t="s">
        <v>34</v>
      </c>
      <c r="D435">
        <v>51081012903</v>
      </c>
      <c r="E435">
        <v>510</v>
      </c>
      <c r="F435" t="s">
        <v>1187</v>
      </c>
      <c r="G435" t="s">
        <v>1171</v>
      </c>
      <c r="H435" t="s">
        <v>1178</v>
      </c>
      <c r="I435" t="s">
        <v>1206</v>
      </c>
      <c r="K435">
        <v>10400.5864</v>
      </c>
      <c r="N435">
        <v>1</v>
      </c>
      <c r="O435">
        <v>5.74</v>
      </c>
      <c r="P435" t="s">
        <v>1197</v>
      </c>
      <c r="R435" t="s">
        <v>1127</v>
      </c>
      <c r="U435">
        <v>138</v>
      </c>
      <c r="V435">
        <v>68315572</v>
      </c>
      <c r="W435">
        <v>9836</v>
      </c>
      <c r="AL435">
        <f>VLOOKUP(V435,Customer!$C$2:$U$504,19,FALSE)</f>
        <v>200</v>
      </c>
    </row>
    <row r="436" spans="1:38" x14ac:dyDescent="0.35">
      <c r="A436">
        <v>139</v>
      </c>
      <c r="B436">
        <v>3</v>
      </c>
      <c r="C436" t="s">
        <v>34</v>
      </c>
      <c r="D436">
        <v>51081012976</v>
      </c>
      <c r="E436">
        <v>510</v>
      </c>
      <c r="F436" t="s">
        <v>1186</v>
      </c>
      <c r="G436" t="s">
        <v>1170</v>
      </c>
      <c r="H436" t="s">
        <v>1179</v>
      </c>
      <c r="I436" t="s">
        <v>1200</v>
      </c>
      <c r="K436">
        <v>33003.983999999997</v>
      </c>
      <c r="N436">
        <v>4.333333333333333</v>
      </c>
      <c r="O436">
        <v>5.6</v>
      </c>
      <c r="P436" t="s">
        <v>1196</v>
      </c>
      <c r="R436" t="s">
        <v>1127</v>
      </c>
      <c r="U436">
        <v>139</v>
      </c>
      <c r="V436">
        <v>64399112</v>
      </c>
      <c r="W436">
        <v>26559</v>
      </c>
      <c r="AL436">
        <f>VLOOKUP(V436,Customer!$C$2:$U$504,19,FALSE)</f>
        <v>211</v>
      </c>
    </row>
    <row r="437" spans="1:38" x14ac:dyDescent="0.35">
      <c r="A437">
        <v>140</v>
      </c>
      <c r="B437">
        <v>9</v>
      </c>
      <c r="C437" t="s">
        <v>34</v>
      </c>
      <c r="D437">
        <v>51081018997</v>
      </c>
      <c r="E437">
        <v>510</v>
      </c>
      <c r="F437" t="s">
        <v>1189</v>
      </c>
      <c r="G437" t="s">
        <v>1175</v>
      </c>
      <c r="H437" t="s">
        <v>1183</v>
      </c>
      <c r="I437" t="s">
        <v>1202</v>
      </c>
      <c r="K437">
        <v>28512.132750000001</v>
      </c>
      <c r="N437">
        <v>0.41666666666666669</v>
      </c>
      <c r="O437">
        <v>7.77</v>
      </c>
      <c r="P437" t="s">
        <v>1195</v>
      </c>
      <c r="R437" t="s">
        <v>1127</v>
      </c>
      <c r="U437">
        <v>140</v>
      </c>
      <c r="V437">
        <v>50429370</v>
      </c>
      <c r="W437">
        <v>27618</v>
      </c>
      <c r="AL437">
        <f>VLOOKUP(V437,Customer!$C$2:$U$504,19,FALSE)</f>
        <v>205</v>
      </c>
    </row>
    <row r="438" spans="1:38" x14ac:dyDescent="0.35">
      <c r="A438">
        <v>140</v>
      </c>
      <c r="B438">
        <v>11</v>
      </c>
      <c r="C438" t="s">
        <v>34</v>
      </c>
      <c r="D438">
        <v>51081010794</v>
      </c>
      <c r="E438">
        <v>510</v>
      </c>
      <c r="F438" t="s">
        <v>1190</v>
      </c>
      <c r="G438" t="s">
        <v>1176</v>
      </c>
      <c r="H438" t="s">
        <v>1182</v>
      </c>
      <c r="I438" t="s">
        <v>1203</v>
      </c>
      <c r="K438">
        <v>66906.134399999995</v>
      </c>
      <c r="N438">
        <v>2.1666666666666665</v>
      </c>
      <c r="O438">
        <v>1.92</v>
      </c>
      <c r="P438" t="s">
        <v>1198</v>
      </c>
      <c r="R438" t="s">
        <v>1127</v>
      </c>
      <c r="U438">
        <v>140</v>
      </c>
      <c r="V438">
        <v>50429370</v>
      </c>
      <c r="W438">
        <v>64234</v>
      </c>
      <c r="AL438">
        <f>VLOOKUP(V438,Customer!$C$2:$U$504,19,FALSE)</f>
        <v>205</v>
      </c>
    </row>
    <row r="439" spans="1:38" x14ac:dyDescent="0.35">
      <c r="A439">
        <v>140</v>
      </c>
      <c r="B439">
        <v>16</v>
      </c>
      <c r="C439" t="s">
        <v>34</v>
      </c>
      <c r="D439">
        <v>51081015761</v>
      </c>
      <c r="E439">
        <v>510</v>
      </c>
      <c r="F439" t="s">
        <v>1193</v>
      </c>
      <c r="G439" t="s">
        <v>1185</v>
      </c>
      <c r="H439" t="s">
        <v>1184</v>
      </c>
      <c r="I439" t="s">
        <v>1199</v>
      </c>
      <c r="K439">
        <v>44862.102599999998</v>
      </c>
      <c r="N439">
        <v>3.6666666666666665</v>
      </c>
      <c r="O439">
        <v>3.61</v>
      </c>
      <c r="P439" t="s">
        <v>1198</v>
      </c>
      <c r="R439" t="s">
        <v>1127</v>
      </c>
      <c r="U439">
        <v>140</v>
      </c>
      <c r="V439">
        <v>50429370</v>
      </c>
      <c r="W439">
        <v>39618</v>
      </c>
      <c r="AL439">
        <f>VLOOKUP(V439,Customer!$C$2:$U$504,19,FALSE)</f>
        <v>205</v>
      </c>
    </row>
    <row r="440" spans="1:38" x14ac:dyDescent="0.35">
      <c r="A440">
        <v>140</v>
      </c>
      <c r="B440">
        <v>3</v>
      </c>
      <c r="C440" t="s">
        <v>34</v>
      </c>
      <c r="D440">
        <v>51081017295</v>
      </c>
      <c r="E440">
        <v>510</v>
      </c>
      <c r="F440" t="s">
        <v>1186</v>
      </c>
      <c r="G440" t="s">
        <v>1170</v>
      </c>
      <c r="H440" t="s">
        <v>1179</v>
      </c>
      <c r="I440" t="s">
        <v>1200</v>
      </c>
      <c r="K440">
        <v>13529.49</v>
      </c>
      <c r="N440">
        <v>0.41666666666666669</v>
      </c>
      <c r="O440">
        <v>5.6</v>
      </c>
      <c r="P440" t="s">
        <v>1196</v>
      </c>
      <c r="R440" t="s">
        <v>1127</v>
      </c>
      <c r="U440">
        <v>140</v>
      </c>
      <c r="V440">
        <v>50429370</v>
      </c>
      <c r="W440">
        <v>13221</v>
      </c>
      <c r="AL440">
        <f>VLOOKUP(V440,Customer!$C$2:$U$504,19,FALSE)</f>
        <v>205</v>
      </c>
    </row>
    <row r="441" spans="1:38" x14ac:dyDescent="0.35">
      <c r="A441">
        <v>141</v>
      </c>
      <c r="B441">
        <v>10</v>
      </c>
      <c r="C441" t="s">
        <v>34</v>
      </c>
      <c r="D441">
        <v>51081012021</v>
      </c>
      <c r="E441">
        <v>510</v>
      </c>
      <c r="F441" t="s">
        <v>1190</v>
      </c>
      <c r="G441" t="s">
        <v>1176</v>
      </c>
      <c r="H441" t="s">
        <v>1182</v>
      </c>
      <c r="I441" t="s">
        <v>1203</v>
      </c>
      <c r="K441">
        <v>16874.454399999999</v>
      </c>
      <c r="N441">
        <v>0.5</v>
      </c>
      <c r="O441">
        <v>1.92</v>
      </c>
      <c r="P441" t="s">
        <v>1198</v>
      </c>
      <c r="R441" t="s">
        <v>1130</v>
      </c>
      <c r="U441">
        <v>141</v>
      </c>
      <c r="V441">
        <v>73287116</v>
      </c>
      <c r="W441">
        <v>16714</v>
      </c>
      <c r="AL441">
        <f>VLOOKUP(V441,Customer!$C$2:$U$504,19,FALSE)</f>
        <v>203</v>
      </c>
    </row>
    <row r="442" spans="1:38" x14ac:dyDescent="0.35">
      <c r="A442">
        <v>141</v>
      </c>
      <c r="B442">
        <v>3</v>
      </c>
      <c r="C442" t="s">
        <v>34</v>
      </c>
      <c r="D442">
        <v>51081014656</v>
      </c>
      <c r="E442">
        <v>510</v>
      </c>
      <c r="F442" t="s">
        <v>1186</v>
      </c>
      <c r="G442" t="s">
        <v>1170</v>
      </c>
      <c r="H442" t="s">
        <v>1179</v>
      </c>
      <c r="I442" t="s">
        <v>1200</v>
      </c>
      <c r="K442">
        <v>43589.157333333336</v>
      </c>
      <c r="N442">
        <v>4.666666666666667</v>
      </c>
      <c r="O442">
        <v>5.6</v>
      </c>
      <c r="P442" t="s">
        <v>1196</v>
      </c>
      <c r="R442" t="s">
        <v>1130</v>
      </c>
      <c r="U442">
        <v>141</v>
      </c>
      <c r="V442">
        <v>73287116</v>
      </c>
      <c r="W442">
        <v>34558</v>
      </c>
      <c r="AL442">
        <f>VLOOKUP(V442,Customer!$C$2:$U$504,19,FALSE)</f>
        <v>203</v>
      </c>
    </row>
    <row r="443" spans="1:38" x14ac:dyDescent="0.35">
      <c r="A443">
        <v>142</v>
      </c>
      <c r="B443">
        <v>13</v>
      </c>
      <c r="C443" t="s">
        <v>34</v>
      </c>
      <c r="D443">
        <v>51081016823</v>
      </c>
      <c r="E443">
        <v>510</v>
      </c>
      <c r="F443" t="s">
        <v>1192</v>
      </c>
      <c r="G443" t="s">
        <v>1173</v>
      </c>
      <c r="H443" t="s">
        <v>1181</v>
      </c>
      <c r="I443" t="s">
        <v>1205</v>
      </c>
      <c r="K443">
        <v>6126.3805000000002</v>
      </c>
      <c r="N443">
        <v>0.83333333333333337</v>
      </c>
      <c r="O443">
        <v>10.210000000000001</v>
      </c>
      <c r="P443" t="s">
        <v>1195</v>
      </c>
      <c r="R443" t="s">
        <v>1127</v>
      </c>
      <c r="U443">
        <v>142</v>
      </c>
      <c r="V443">
        <v>37307730</v>
      </c>
      <c r="W443">
        <v>5646</v>
      </c>
      <c r="AL443">
        <f>VLOOKUP(V443,Customer!$C$2:$U$504,19,FALSE)</f>
        <v>210</v>
      </c>
    </row>
    <row r="444" spans="1:38" x14ac:dyDescent="0.35">
      <c r="A444">
        <v>142</v>
      </c>
      <c r="B444">
        <v>8</v>
      </c>
      <c r="C444" t="s">
        <v>34</v>
      </c>
      <c r="D444">
        <v>51081018538</v>
      </c>
      <c r="E444">
        <v>510</v>
      </c>
      <c r="F444" t="s">
        <v>1188</v>
      </c>
      <c r="G444" t="s">
        <v>1174</v>
      </c>
      <c r="H444" t="s">
        <v>1177</v>
      </c>
      <c r="I444" t="s">
        <v>1201</v>
      </c>
      <c r="K444">
        <v>88228</v>
      </c>
      <c r="N444">
        <v>4.166666666666667</v>
      </c>
      <c r="O444">
        <v>4</v>
      </c>
      <c r="P444" t="s">
        <v>1196</v>
      </c>
      <c r="R444" t="s">
        <v>1127</v>
      </c>
      <c r="U444">
        <v>142</v>
      </c>
      <c r="V444">
        <v>37307730</v>
      </c>
      <c r="W444">
        <v>75624</v>
      </c>
      <c r="AL444">
        <f>VLOOKUP(V444,Customer!$C$2:$U$504,19,FALSE)</f>
        <v>210</v>
      </c>
    </row>
    <row r="445" spans="1:38" x14ac:dyDescent="0.35">
      <c r="A445">
        <v>143</v>
      </c>
      <c r="B445">
        <v>13</v>
      </c>
      <c r="C445" t="s">
        <v>34</v>
      </c>
      <c r="D445">
        <v>51081015744</v>
      </c>
      <c r="E445">
        <v>510</v>
      </c>
      <c r="F445" t="s">
        <v>1192</v>
      </c>
      <c r="G445" t="s">
        <v>1173</v>
      </c>
      <c r="H445" t="s">
        <v>1181</v>
      </c>
      <c r="I445" t="s">
        <v>1205</v>
      </c>
      <c r="K445">
        <v>66330.883641666675</v>
      </c>
      <c r="N445">
        <v>2.5833333333333335</v>
      </c>
      <c r="O445">
        <v>10.210000000000001</v>
      </c>
      <c r="P445" t="s">
        <v>1195</v>
      </c>
      <c r="R445" t="s">
        <v>1130</v>
      </c>
      <c r="U445">
        <v>143</v>
      </c>
      <c r="V445">
        <v>13558037</v>
      </c>
      <c r="W445">
        <v>52487</v>
      </c>
      <c r="AL445">
        <f>VLOOKUP(V445,Customer!$C$2:$U$504,19,FALSE)</f>
        <v>206</v>
      </c>
    </row>
    <row r="446" spans="1:38" x14ac:dyDescent="0.35">
      <c r="A446">
        <v>143</v>
      </c>
      <c r="B446">
        <v>16</v>
      </c>
      <c r="C446" t="s">
        <v>34</v>
      </c>
      <c r="D446">
        <v>51081015354</v>
      </c>
      <c r="E446">
        <v>510</v>
      </c>
      <c r="F446" t="s">
        <v>1193</v>
      </c>
      <c r="G446" t="s">
        <v>1185</v>
      </c>
      <c r="H446" t="s">
        <v>1184</v>
      </c>
      <c r="I446" t="s">
        <v>1199</v>
      </c>
      <c r="K446">
        <v>62132.914666666664</v>
      </c>
      <c r="N446">
        <v>4.583333333333333</v>
      </c>
      <c r="O446">
        <v>3.61</v>
      </c>
      <c r="P446" t="s">
        <v>1198</v>
      </c>
      <c r="R446" t="s">
        <v>1130</v>
      </c>
      <c r="U446">
        <v>143</v>
      </c>
      <c r="V446">
        <v>13558037</v>
      </c>
      <c r="W446">
        <v>53312</v>
      </c>
      <c r="AL446">
        <f>VLOOKUP(V446,Customer!$C$2:$U$504,19,FALSE)</f>
        <v>206</v>
      </c>
    </row>
    <row r="447" spans="1:38" x14ac:dyDescent="0.35">
      <c r="A447">
        <v>143</v>
      </c>
      <c r="B447">
        <v>2</v>
      </c>
      <c r="C447" t="s">
        <v>34</v>
      </c>
      <c r="D447">
        <v>51081019594</v>
      </c>
      <c r="E447">
        <v>510</v>
      </c>
      <c r="F447" t="s">
        <v>1187</v>
      </c>
      <c r="G447" t="s">
        <v>1171</v>
      </c>
      <c r="H447" t="s">
        <v>1178</v>
      </c>
      <c r="I447" t="s">
        <v>1206</v>
      </c>
      <c r="K447">
        <v>24511.124216666667</v>
      </c>
      <c r="N447">
        <v>0.58333333333333337</v>
      </c>
      <c r="O447">
        <v>5.74</v>
      </c>
      <c r="P447" t="s">
        <v>1197</v>
      </c>
      <c r="R447" t="s">
        <v>1130</v>
      </c>
      <c r="U447">
        <v>143</v>
      </c>
      <c r="V447">
        <v>13558037</v>
      </c>
      <c r="W447">
        <v>23717</v>
      </c>
      <c r="AL447">
        <f>VLOOKUP(V447,Customer!$C$2:$U$504,19,FALSE)</f>
        <v>206</v>
      </c>
    </row>
    <row r="448" spans="1:38" x14ac:dyDescent="0.35">
      <c r="A448">
        <v>143</v>
      </c>
      <c r="B448">
        <v>9</v>
      </c>
      <c r="C448" t="s">
        <v>34</v>
      </c>
      <c r="D448">
        <v>51081015265</v>
      </c>
      <c r="E448">
        <v>510</v>
      </c>
      <c r="F448" t="s">
        <v>1189</v>
      </c>
      <c r="G448" t="s">
        <v>1175</v>
      </c>
      <c r="H448" t="s">
        <v>1183</v>
      </c>
      <c r="I448" t="s">
        <v>1202</v>
      </c>
      <c r="K448">
        <v>24772.439449999998</v>
      </c>
      <c r="N448">
        <v>3.25</v>
      </c>
      <c r="O448">
        <v>7.77</v>
      </c>
      <c r="P448" t="s">
        <v>1195</v>
      </c>
      <c r="R448" t="s">
        <v>1130</v>
      </c>
      <c r="U448">
        <v>143</v>
      </c>
      <c r="V448">
        <v>13558037</v>
      </c>
      <c r="W448">
        <v>19778</v>
      </c>
      <c r="AL448">
        <f>VLOOKUP(V448,Customer!$C$2:$U$504,19,FALSE)</f>
        <v>206</v>
      </c>
    </row>
    <row r="449" spans="1:38" x14ac:dyDescent="0.35">
      <c r="A449">
        <v>143</v>
      </c>
      <c r="B449">
        <v>16</v>
      </c>
      <c r="C449" t="s">
        <v>34</v>
      </c>
      <c r="D449">
        <v>51081015698</v>
      </c>
      <c r="E449">
        <v>510</v>
      </c>
      <c r="F449" t="s">
        <v>1193</v>
      </c>
      <c r="G449" t="s">
        <v>1185</v>
      </c>
      <c r="H449" t="s">
        <v>1184</v>
      </c>
      <c r="I449" t="s">
        <v>1199</v>
      </c>
      <c r="K449">
        <v>26227.035725000002</v>
      </c>
      <c r="N449">
        <v>1.4166666666666667</v>
      </c>
      <c r="O449">
        <v>3.61</v>
      </c>
      <c r="P449" t="s">
        <v>1198</v>
      </c>
      <c r="R449" t="s">
        <v>1130</v>
      </c>
      <c r="U449">
        <v>143</v>
      </c>
      <c r="V449">
        <v>13558037</v>
      </c>
      <c r="W449">
        <v>24951</v>
      </c>
      <c r="AL449">
        <f>VLOOKUP(V449,Customer!$C$2:$U$504,19,FALSE)</f>
        <v>206</v>
      </c>
    </row>
    <row r="450" spans="1:38" x14ac:dyDescent="0.35">
      <c r="A450">
        <v>143</v>
      </c>
      <c r="B450">
        <v>15</v>
      </c>
      <c r="C450" t="s">
        <v>34</v>
      </c>
      <c r="D450">
        <v>51081019694</v>
      </c>
      <c r="E450">
        <v>510</v>
      </c>
      <c r="F450" t="s">
        <v>1192</v>
      </c>
      <c r="G450" t="s">
        <v>1173</v>
      </c>
      <c r="H450" t="s">
        <v>1181</v>
      </c>
      <c r="I450" t="s">
        <v>1205</v>
      </c>
      <c r="K450">
        <v>37158.429291666667</v>
      </c>
      <c r="N450">
        <v>4.583333333333333</v>
      </c>
      <c r="O450">
        <v>10.210000000000001</v>
      </c>
      <c r="P450" t="s">
        <v>1195</v>
      </c>
      <c r="R450" t="s">
        <v>1130</v>
      </c>
      <c r="U450">
        <v>143</v>
      </c>
      <c r="V450">
        <v>13558037</v>
      </c>
      <c r="W450">
        <v>25313</v>
      </c>
      <c r="AL450">
        <f>VLOOKUP(V450,Customer!$C$2:$U$504,19,FALSE)</f>
        <v>206</v>
      </c>
    </row>
    <row r="451" spans="1:38" x14ac:dyDescent="0.35">
      <c r="A451">
        <v>143</v>
      </c>
      <c r="B451">
        <v>13</v>
      </c>
      <c r="C451" t="s">
        <v>34</v>
      </c>
      <c r="D451">
        <v>51081011605</v>
      </c>
      <c r="E451">
        <v>510</v>
      </c>
      <c r="F451" t="s">
        <v>1192</v>
      </c>
      <c r="G451" t="s">
        <v>1173</v>
      </c>
      <c r="H451" t="s">
        <v>1181</v>
      </c>
      <c r="I451" t="s">
        <v>1205</v>
      </c>
      <c r="K451">
        <v>27175.680200000003</v>
      </c>
      <c r="N451">
        <v>1.9166666666666667</v>
      </c>
      <c r="O451">
        <v>10.210000000000001</v>
      </c>
      <c r="P451" t="s">
        <v>1195</v>
      </c>
      <c r="R451" t="s">
        <v>1130</v>
      </c>
      <c r="U451">
        <v>143</v>
      </c>
      <c r="V451">
        <v>13558037</v>
      </c>
      <c r="W451">
        <v>22728</v>
      </c>
      <c r="AL451">
        <f>VLOOKUP(V451,Customer!$C$2:$U$504,19,FALSE)</f>
        <v>206</v>
      </c>
    </row>
    <row r="452" spans="1:38" x14ac:dyDescent="0.35">
      <c r="A452">
        <v>143</v>
      </c>
      <c r="B452">
        <v>15</v>
      </c>
      <c r="C452" t="s">
        <v>34</v>
      </c>
      <c r="D452">
        <v>51081015867</v>
      </c>
      <c r="E452">
        <v>510</v>
      </c>
      <c r="F452" t="s">
        <v>1192</v>
      </c>
      <c r="G452" t="s">
        <v>1173</v>
      </c>
      <c r="H452" t="s">
        <v>1181</v>
      </c>
      <c r="I452" t="s">
        <v>1205</v>
      </c>
      <c r="K452">
        <v>36982.274291666668</v>
      </c>
      <c r="N452">
        <v>4.583333333333333</v>
      </c>
      <c r="O452">
        <v>10.210000000000001</v>
      </c>
      <c r="P452" t="s">
        <v>1195</v>
      </c>
      <c r="R452" t="s">
        <v>1130</v>
      </c>
      <c r="U452">
        <v>143</v>
      </c>
      <c r="V452">
        <v>13558037</v>
      </c>
      <c r="W452">
        <v>25193</v>
      </c>
      <c r="AL452">
        <f>VLOOKUP(V452,Customer!$C$2:$U$504,19,FALSE)</f>
        <v>206</v>
      </c>
    </row>
    <row r="453" spans="1:38" x14ac:dyDescent="0.35">
      <c r="A453">
        <v>143</v>
      </c>
      <c r="B453">
        <v>1</v>
      </c>
      <c r="C453" t="s">
        <v>34</v>
      </c>
      <c r="D453">
        <v>51081018111</v>
      </c>
      <c r="E453">
        <v>510</v>
      </c>
      <c r="F453" t="s">
        <v>1186</v>
      </c>
      <c r="G453" t="s">
        <v>1170</v>
      </c>
      <c r="H453" t="s">
        <v>1179</v>
      </c>
      <c r="I453" t="s">
        <v>1200</v>
      </c>
      <c r="K453">
        <v>7212.7</v>
      </c>
      <c r="N453">
        <v>2.8333333333333335</v>
      </c>
      <c r="O453">
        <v>5.6</v>
      </c>
      <c r="P453" t="s">
        <v>1196</v>
      </c>
      <c r="R453" t="s">
        <v>1130</v>
      </c>
      <c r="U453">
        <v>143</v>
      </c>
      <c r="V453">
        <v>13558037</v>
      </c>
      <c r="W453">
        <v>6225</v>
      </c>
      <c r="AL453">
        <f>VLOOKUP(V453,Customer!$C$2:$U$504,19,FALSE)</f>
        <v>206</v>
      </c>
    </row>
    <row r="454" spans="1:38" x14ac:dyDescent="0.35">
      <c r="A454">
        <v>144</v>
      </c>
      <c r="B454">
        <v>11</v>
      </c>
      <c r="C454" t="s">
        <v>34</v>
      </c>
      <c r="D454">
        <v>51081019046</v>
      </c>
      <c r="E454">
        <v>510</v>
      </c>
      <c r="F454" t="s">
        <v>1190</v>
      </c>
      <c r="G454" t="s">
        <v>1176</v>
      </c>
      <c r="H454" t="s">
        <v>1182</v>
      </c>
      <c r="I454" t="s">
        <v>1203</v>
      </c>
      <c r="K454">
        <v>8526.9503999999997</v>
      </c>
      <c r="N454">
        <v>2.5833333333333335</v>
      </c>
      <c r="O454">
        <v>1.92</v>
      </c>
      <c r="P454" t="s">
        <v>1198</v>
      </c>
      <c r="R454" t="s">
        <v>1127</v>
      </c>
      <c r="U454">
        <v>144</v>
      </c>
      <c r="V454">
        <v>61195859</v>
      </c>
      <c r="W454">
        <v>8124</v>
      </c>
      <c r="AL454">
        <f>VLOOKUP(V454,Customer!$C$2:$U$504,19,FALSE)</f>
        <v>211</v>
      </c>
    </row>
    <row r="455" spans="1:38" x14ac:dyDescent="0.35">
      <c r="A455">
        <v>144</v>
      </c>
      <c r="B455">
        <v>2</v>
      </c>
      <c r="C455" t="s">
        <v>34</v>
      </c>
      <c r="D455">
        <v>51081011876</v>
      </c>
      <c r="E455">
        <v>510</v>
      </c>
      <c r="F455" t="s">
        <v>1187</v>
      </c>
      <c r="G455" t="s">
        <v>1171</v>
      </c>
      <c r="H455" t="s">
        <v>1178</v>
      </c>
      <c r="I455" t="s">
        <v>1206</v>
      </c>
      <c r="K455">
        <v>70578.797716666668</v>
      </c>
      <c r="N455">
        <v>2.4166666666666665</v>
      </c>
      <c r="O455">
        <v>5.74</v>
      </c>
      <c r="P455" t="s">
        <v>1197</v>
      </c>
      <c r="R455" t="s">
        <v>1127</v>
      </c>
      <c r="U455">
        <v>144</v>
      </c>
      <c r="V455">
        <v>61195859</v>
      </c>
      <c r="W455">
        <v>61981</v>
      </c>
      <c r="AL455">
        <f>VLOOKUP(V455,Customer!$C$2:$U$504,19,FALSE)</f>
        <v>211</v>
      </c>
    </row>
    <row r="456" spans="1:38" x14ac:dyDescent="0.35">
      <c r="A456">
        <v>144</v>
      </c>
      <c r="B456">
        <v>13</v>
      </c>
      <c r="C456" t="s">
        <v>34</v>
      </c>
      <c r="D456">
        <v>51081011687</v>
      </c>
      <c r="E456">
        <v>510</v>
      </c>
      <c r="F456" t="s">
        <v>1192</v>
      </c>
      <c r="G456" t="s">
        <v>1173</v>
      </c>
      <c r="H456" t="s">
        <v>1181</v>
      </c>
      <c r="I456" t="s">
        <v>1205</v>
      </c>
      <c r="K456">
        <v>14180.285550000001</v>
      </c>
      <c r="N456">
        <v>1.5</v>
      </c>
      <c r="O456">
        <v>10.210000000000001</v>
      </c>
      <c r="P456" t="s">
        <v>1195</v>
      </c>
      <c r="R456" t="s">
        <v>1127</v>
      </c>
      <c r="U456">
        <v>144</v>
      </c>
      <c r="V456">
        <v>61195859</v>
      </c>
      <c r="W456">
        <v>12297</v>
      </c>
      <c r="AL456">
        <f>VLOOKUP(V456,Customer!$C$2:$U$504,19,FALSE)</f>
        <v>211</v>
      </c>
    </row>
    <row r="457" spans="1:38" x14ac:dyDescent="0.35">
      <c r="A457">
        <v>144</v>
      </c>
      <c r="B457">
        <v>1</v>
      </c>
      <c r="C457" t="s">
        <v>34</v>
      </c>
      <c r="D457">
        <v>51081016786</v>
      </c>
      <c r="E457">
        <v>510</v>
      </c>
      <c r="F457" t="s">
        <v>1186</v>
      </c>
      <c r="G457" t="s">
        <v>1170</v>
      </c>
      <c r="H457" t="s">
        <v>1179</v>
      </c>
      <c r="I457" t="s">
        <v>1200</v>
      </c>
      <c r="K457">
        <v>82108.766666666663</v>
      </c>
      <c r="N457">
        <v>1.9166666666666667</v>
      </c>
      <c r="O457">
        <v>5.6</v>
      </c>
      <c r="P457" t="s">
        <v>1196</v>
      </c>
      <c r="R457" t="s">
        <v>1127</v>
      </c>
      <c r="U457">
        <v>144</v>
      </c>
      <c r="V457">
        <v>61195859</v>
      </c>
      <c r="W457">
        <v>74150</v>
      </c>
      <c r="AL457">
        <f>VLOOKUP(V457,Customer!$C$2:$U$504,19,FALSE)</f>
        <v>211</v>
      </c>
    </row>
    <row r="458" spans="1:38" x14ac:dyDescent="0.35">
      <c r="A458">
        <v>145</v>
      </c>
      <c r="B458">
        <v>14</v>
      </c>
      <c r="C458" t="s">
        <v>34</v>
      </c>
      <c r="D458">
        <v>51081016036</v>
      </c>
      <c r="E458">
        <v>510</v>
      </c>
      <c r="F458" t="s">
        <v>1192</v>
      </c>
      <c r="G458" t="s">
        <v>1173</v>
      </c>
      <c r="H458" t="s">
        <v>1181</v>
      </c>
      <c r="I458" t="s">
        <v>1205</v>
      </c>
      <c r="K458">
        <v>67993.646999999997</v>
      </c>
      <c r="N458">
        <v>5</v>
      </c>
      <c r="O458">
        <v>10.210000000000001</v>
      </c>
      <c r="P458" t="s">
        <v>1195</v>
      </c>
      <c r="R458" t="s">
        <v>1129</v>
      </c>
      <c r="U458">
        <v>145</v>
      </c>
      <c r="V458">
        <v>93278589</v>
      </c>
      <c r="W458">
        <v>45014</v>
      </c>
      <c r="AL458">
        <f>VLOOKUP(V458,Customer!$C$2:$U$504,19,FALSE)</f>
        <v>212</v>
      </c>
    </row>
    <row r="459" spans="1:38" x14ac:dyDescent="0.35">
      <c r="A459">
        <v>145</v>
      </c>
      <c r="B459">
        <v>6</v>
      </c>
      <c r="C459" t="s">
        <v>34</v>
      </c>
      <c r="D459">
        <v>51081010702</v>
      </c>
      <c r="E459">
        <v>510</v>
      </c>
      <c r="F459" t="s">
        <v>1189</v>
      </c>
      <c r="G459" t="s">
        <v>1175</v>
      </c>
      <c r="H459" t="s">
        <v>1183</v>
      </c>
      <c r="I459" t="s">
        <v>1202</v>
      </c>
      <c r="K459">
        <v>29839.051199999998</v>
      </c>
      <c r="N459">
        <v>4</v>
      </c>
      <c r="O459">
        <v>7.77</v>
      </c>
      <c r="P459" t="s">
        <v>1195</v>
      </c>
      <c r="R459" t="s">
        <v>1129</v>
      </c>
      <c r="U459">
        <v>145</v>
      </c>
      <c r="V459">
        <v>93278589</v>
      </c>
      <c r="W459">
        <v>22764</v>
      </c>
      <c r="AL459">
        <f>VLOOKUP(V459,Customer!$C$2:$U$504,19,FALSE)</f>
        <v>212</v>
      </c>
    </row>
    <row r="460" spans="1:38" x14ac:dyDescent="0.35">
      <c r="A460">
        <v>145</v>
      </c>
      <c r="B460">
        <v>6</v>
      </c>
      <c r="C460" t="s">
        <v>34</v>
      </c>
      <c r="D460">
        <v>51081015202</v>
      </c>
      <c r="E460">
        <v>510</v>
      </c>
      <c r="F460" t="s">
        <v>1189</v>
      </c>
      <c r="G460" t="s">
        <v>1175</v>
      </c>
      <c r="H460" t="s">
        <v>1183</v>
      </c>
      <c r="I460" t="s">
        <v>1202</v>
      </c>
      <c r="K460">
        <v>23281.816200000001</v>
      </c>
      <c r="N460">
        <v>1.9166666666666667</v>
      </c>
      <c r="O460">
        <v>7.77</v>
      </c>
      <c r="P460" t="s">
        <v>1195</v>
      </c>
      <c r="R460" t="s">
        <v>1129</v>
      </c>
      <c r="U460">
        <v>145</v>
      </c>
      <c r="V460">
        <v>93278589</v>
      </c>
      <c r="W460">
        <v>20264</v>
      </c>
      <c r="AL460">
        <f>VLOOKUP(V460,Customer!$C$2:$U$504,19,FALSE)</f>
        <v>212</v>
      </c>
    </row>
    <row r="461" spans="1:38" x14ac:dyDescent="0.35">
      <c r="A461">
        <v>145</v>
      </c>
      <c r="B461">
        <v>10</v>
      </c>
      <c r="C461" t="s">
        <v>34</v>
      </c>
      <c r="D461">
        <v>51081019007</v>
      </c>
      <c r="E461">
        <v>510</v>
      </c>
      <c r="F461" t="s">
        <v>1190</v>
      </c>
      <c r="G461" t="s">
        <v>1176</v>
      </c>
      <c r="H461" t="s">
        <v>1182</v>
      </c>
      <c r="I461" t="s">
        <v>1203</v>
      </c>
      <c r="K461">
        <v>21287.88</v>
      </c>
      <c r="N461">
        <v>4.166666666666667</v>
      </c>
      <c r="O461">
        <v>1.92</v>
      </c>
      <c r="P461" t="s">
        <v>1198</v>
      </c>
      <c r="R461" t="s">
        <v>1129</v>
      </c>
      <c r="U461">
        <v>145</v>
      </c>
      <c r="V461">
        <v>93278589</v>
      </c>
      <c r="W461">
        <v>19711</v>
      </c>
      <c r="AL461">
        <f>VLOOKUP(V461,Customer!$C$2:$U$504,19,FALSE)</f>
        <v>212</v>
      </c>
    </row>
    <row r="462" spans="1:38" x14ac:dyDescent="0.35">
      <c r="A462">
        <v>147</v>
      </c>
      <c r="B462">
        <v>4</v>
      </c>
      <c r="C462" t="s">
        <v>34</v>
      </c>
      <c r="D462">
        <v>51081018220</v>
      </c>
      <c r="E462">
        <v>510</v>
      </c>
      <c r="F462" t="s">
        <v>1187</v>
      </c>
      <c r="G462" t="s">
        <v>1171</v>
      </c>
      <c r="H462" t="s">
        <v>1178</v>
      </c>
      <c r="I462" t="s">
        <v>1206</v>
      </c>
      <c r="K462">
        <v>41401.186183333331</v>
      </c>
      <c r="N462">
        <v>3.4166666666666665</v>
      </c>
      <c r="O462">
        <v>5.74</v>
      </c>
      <c r="P462" t="s">
        <v>1197</v>
      </c>
      <c r="R462" t="s">
        <v>1127</v>
      </c>
      <c r="U462">
        <v>147</v>
      </c>
      <c r="V462">
        <v>94021993</v>
      </c>
      <c r="W462">
        <v>34613</v>
      </c>
      <c r="AL462">
        <f>VLOOKUP(V462,Customer!$C$2:$U$504,19,FALSE)</f>
        <v>200</v>
      </c>
    </row>
    <row r="463" spans="1:38" x14ac:dyDescent="0.35">
      <c r="A463">
        <v>147</v>
      </c>
      <c r="B463">
        <v>9</v>
      </c>
      <c r="C463" t="s">
        <v>34</v>
      </c>
      <c r="D463">
        <v>51081018063</v>
      </c>
      <c r="E463">
        <v>510</v>
      </c>
      <c r="F463" t="s">
        <v>1189</v>
      </c>
      <c r="G463" t="s">
        <v>1175</v>
      </c>
      <c r="H463" t="s">
        <v>1183</v>
      </c>
      <c r="I463" t="s">
        <v>1202</v>
      </c>
      <c r="K463">
        <v>79791.692324999996</v>
      </c>
      <c r="N463">
        <v>1.9166666666666667</v>
      </c>
      <c r="O463">
        <v>7.77</v>
      </c>
      <c r="P463" t="s">
        <v>1195</v>
      </c>
      <c r="R463" t="s">
        <v>1127</v>
      </c>
      <c r="U463">
        <v>147</v>
      </c>
      <c r="V463">
        <v>94021993</v>
      </c>
      <c r="W463">
        <v>69449</v>
      </c>
      <c r="AL463">
        <f>VLOOKUP(V463,Customer!$C$2:$U$504,19,FALSE)</f>
        <v>200</v>
      </c>
    </row>
    <row r="464" spans="1:38" x14ac:dyDescent="0.35">
      <c r="A464">
        <v>148</v>
      </c>
      <c r="B464">
        <v>16</v>
      </c>
      <c r="C464" t="s">
        <v>34</v>
      </c>
      <c r="D464">
        <v>51081013420</v>
      </c>
      <c r="E464">
        <v>510</v>
      </c>
      <c r="F464" t="s">
        <v>1193</v>
      </c>
      <c r="G464" t="s">
        <v>1185</v>
      </c>
      <c r="H464" t="s">
        <v>1184</v>
      </c>
      <c r="I464" t="s">
        <v>1199</v>
      </c>
      <c r="K464">
        <v>27995.429250000001</v>
      </c>
      <c r="N464">
        <v>3.5</v>
      </c>
      <c r="O464">
        <v>3.61</v>
      </c>
      <c r="P464" t="s">
        <v>1198</v>
      </c>
      <c r="R464" t="s">
        <v>1127</v>
      </c>
      <c r="U464">
        <v>148</v>
      </c>
      <c r="V464">
        <v>31936883</v>
      </c>
      <c r="W464">
        <v>24855</v>
      </c>
      <c r="AL464">
        <f>VLOOKUP(V464,Customer!$C$2:$U$504,19,FALSE)</f>
        <v>208</v>
      </c>
    </row>
    <row r="465" spans="1:38" x14ac:dyDescent="0.35">
      <c r="A465">
        <v>149</v>
      </c>
      <c r="B465">
        <v>8</v>
      </c>
      <c r="C465" t="s">
        <v>34</v>
      </c>
      <c r="D465">
        <v>51081010645</v>
      </c>
      <c r="E465">
        <v>510</v>
      </c>
      <c r="F465" t="s">
        <v>1188</v>
      </c>
      <c r="G465" t="s">
        <v>1174</v>
      </c>
      <c r="H465" t="s">
        <v>1177</v>
      </c>
      <c r="I465" t="s">
        <v>1201</v>
      </c>
      <c r="K465">
        <v>77482.64</v>
      </c>
      <c r="N465">
        <v>1.1666666666666667</v>
      </c>
      <c r="O465">
        <v>4</v>
      </c>
      <c r="P465" t="s">
        <v>1196</v>
      </c>
      <c r="R465" t="s">
        <v>1127</v>
      </c>
      <c r="U465">
        <v>149</v>
      </c>
      <c r="V465">
        <v>57754277</v>
      </c>
      <c r="W465">
        <v>74028</v>
      </c>
      <c r="AL465">
        <f>VLOOKUP(V465,Customer!$C$2:$U$504,19,FALSE)</f>
        <v>209</v>
      </c>
    </row>
    <row r="466" spans="1:38" x14ac:dyDescent="0.35">
      <c r="A466">
        <v>149</v>
      </c>
      <c r="B466">
        <v>8</v>
      </c>
      <c r="C466" t="s">
        <v>34</v>
      </c>
      <c r="D466">
        <v>51081018411</v>
      </c>
      <c r="E466">
        <v>510</v>
      </c>
      <c r="F466" t="s">
        <v>1188</v>
      </c>
      <c r="G466" t="s">
        <v>1174</v>
      </c>
      <c r="H466" t="s">
        <v>1177</v>
      </c>
      <c r="I466" t="s">
        <v>1201</v>
      </c>
      <c r="K466">
        <v>92427.64</v>
      </c>
      <c r="N466">
        <v>4</v>
      </c>
      <c r="O466">
        <v>4</v>
      </c>
      <c r="P466" t="s">
        <v>1196</v>
      </c>
      <c r="R466" t="s">
        <v>1127</v>
      </c>
      <c r="U466">
        <v>149</v>
      </c>
      <c r="V466">
        <v>57754277</v>
      </c>
      <c r="W466">
        <v>79679</v>
      </c>
      <c r="AL466">
        <f>VLOOKUP(V466,Customer!$C$2:$U$504,19,FALSE)</f>
        <v>209</v>
      </c>
    </row>
    <row r="467" spans="1:38" x14ac:dyDescent="0.35">
      <c r="A467">
        <v>149</v>
      </c>
      <c r="B467">
        <v>3</v>
      </c>
      <c r="C467" t="s">
        <v>34</v>
      </c>
      <c r="D467">
        <v>51081017229</v>
      </c>
      <c r="E467">
        <v>510</v>
      </c>
      <c r="F467" t="s">
        <v>1186</v>
      </c>
      <c r="G467" t="s">
        <v>1170</v>
      </c>
      <c r="H467" t="s">
        <v>1179</v>
      </c>
      <c r="I467" t="s">
        <v>1200</v>
      </c>
      <c r="K467">
        <v>63720.389333333333</v>
      </c>
      <c r="N467">
        <v>1.9166666666666667</v>
      </c>
      <c r="O467">
        <v>5.6</v>
      </c>
      <c r="P467" t="s">
        <v>1196</v>
      </c>
      <c r="R467" t="s">
        <v>1127</v>
      </c>
      <c r="U467">
        <v>149</v>
      </c>
      <c r="V467">
        <v>57754277</v>
      </c>
      <c r="W467">
        <v>57544</v>
      </c>
      <c r="AL467">
        <f>VLOOKUP(V467,Customer!$C$2:$U$504,19,FALSE)</f>
        <v>209</v>
      </c>
    </row>
    <row r="468" spans="1:38" x14ac:dyDescent="0.35">
      <c r="A468">
        <v>150</v>
      </c>
      <c r="B468">
        <v>9</v>
      </c>
      <c r="C468" t="s">
        <v>34</v>
      </c>
      <c r="D468">
        <v>51081016410</v>
      </c>
      <c r="E468">
        <v>510</v>
      </c>
      <c r="F468" t="s">
        <v>1189</v>
      </c>
      <c r="G468" t="s">
        <v>1175</v>
      </c>
      <c r="H468" t="s">
        <v>1183</v>
      </c>
      <c r="I468" t="s">
        <v>1202</v>
      </c>
      <c r="K468">
        <v>55309.30025</v>
      </c>
      <c r="N468">
        <v>2.5</v>
      </c>
      <c r="O468">
        <v>7.77</v>
      </c>
      <c r="P468" t="s">
        <v>1195</v>
      </c>
      <c r="R468" t="s">
        <v>1127</v>
      </c>
      <c r="U468">
        <v>150</v>
      </c>
      <c r="V468">
        <v>39985434</v>
      </c>
      <c r="W468">
        <v>46313</v>
      </c>
      <c r="AL468">
        <f>VLOOKUP(V468,Customer!$C$2:$U$504,19,FALSE)</f>
        <v>204</v>
      </c>
    </row>
    <row r="469" spans="1:38" x14ac:dyDescent="0.35">
      <c r="A469">
        <v>150</v>
      </c>
      <c r="B469">
        <v>14</v>
      </c>
      <c r="C469" t="s">
        <v>34</v>
      </c>
      <c r="D469">
        <v>51081016230</v>
      </c>
      <c r="E469">
        <v>510</v>
      </c>
      <c r="F469" t="s">
        <v>1192</v>
      </c>
      <c r="G469" t="s">
        <v>1173</v>
      </c>
      <c r="H469" t="s">
        <v>1181</v>
      </c>
      <c r="I469" t="s">
        <v>1205</v>
      </c>
      <c r="K469">
        <v>20266.753199999999</v>
      </c>
      <c r="N469">
        <v>4.416666666666667</v>
      </c>
      <c r="O469">
        <v>10.210000000000001</v>
      </c>
      <c r="P469" t="s">
        <v>1195</v>
      </c>
      <c r="R469" t="s">
        <v>1127</v>
      </c>
      <c r="U469">
        <v>150</v>
      </c>
      <c r="V469">
        <v>39985434</v>
      </c>
      <c r="W469">
        <v>13968</v>
      </c>
      <c r="AL469">
        <f>VLOOKUP(V469,Customer!$C$2:$U$504,19,FALSE)</f>
        <v>204</v>
      </c>
    </row>
    <row r="470" spans="1:38" x14ac:dyDescent="0.35">
      <c r="A470">
        <v>151</v>
      </c>
      <c r="B470">
        <v>14</v>
      </c>
      <c r="C470" t="s">
        <v>34</v>
      </c>
      <c r="D470">
        <v>51081010808</v>
      </c>
      <c r="E470">
        <v>510</v>
      </c>
      <c r="F470" t="s">
        <v>1192</v>
      </c>
      <c r="G470" t="s">
        <v>1173</v>
      </c>
      <c r="H470" t="s">
        <v>1181</v>
      </c>
      <c r="I470" t="s">
        <v>1205</v>
      </c>
      <c r="K470">
        <v>27546.286250000001</v>
      </c>
      <c r="N470">
        <v>4.75</v>
      </c>
      <c r="O470">
        <v>10.210000000000001</v>
      </c>
      <c r="P470" t="s">
        <v>1195</v>
      </c>
      <c r="R470" t="s">
        <v>1127</v>
      </c>
      <c r="U470">
        <v>151</v>
      </c>
      <c r="V470">
        <v>16167884</v>
      </c>
      <c r="W470">
        <v>18550</v>
      </c>
      <c r="AL470">
        <f>VLOOKUP(V470,Customer!$C$2:$U$504,19,FALSE)</f>
        <v>201</v>
      </c>
    </row>
    <row r="471" spans="1:38" x14ac:dyDescent="0.35">
      <c r="A471">
        <v>151</v>
      </c>
      <c r="B471">
        <v>15</v>
      </c>
      <c r="C471" t="s">
        <v>34</v>
      </c>
      <c r="D471">
        <v>51081010858</v>
      </c>
      <c r="E471">
        <v>510</v>
      </c>
      <c r="F471" t="s">
        <v>1192</v>
      </c>
      <c r="G471" t="s">
        <v>1173</v>
      </c>
      <c r="H471" t="s">
        <v>1181</v>
      </c>
      <c r="I471" t="s">
        <v>1205</v>
      </c>
      <c r="K471">
        <v>23481.50805</v>
      </c>
      <c r="N471">
        <v>0.5</v>
      </c>
      <c r="O471">
        <v>10.210000000000001</v>
      </c>
      <c r="P471" t="s">
        <v>1195</v>
      </c>
      <c r="R471" t="s">
        <v>1127</v>
      </c>
      <c r="U471">
        <v>151</v>
      </c>
      <c r="V471">
        <v>16167884</v>
      </c>
      <c r="W471">
        <v>22341</v>
      </c>
      <c r="AL471">
        <f>VLOOKUP(V471,Customer!$C$2:$U$504,19,FALSE)</f>
        <v>201</v>
      </c>
    </row>
    <row r="472" spans="1:38" x14ac:dyDescent="0.35">
      <c r="A472">
        <v>153</v>
      </c>
      <c r="B472">
        <v>15</v>
      </c>
      <c r="C472" t="s">
        <v>34</v>
      </c>
      <c r="D472">
        <v>51081014063</v>
      </c>
      <c r="E472">
        <v>510</v>
      </c>
      <c r="F472" t="s">
        <v>1192</v>
      </c>
      <c r="G472" t="s">
        <v>1173</v>
      </c>
      <c r="H472" t="s">
        <v>1181</v>
      </c>
      <c r="I472" t="s">
        <v>1205</v>
      </c>
      <c r="K472">
        <v>31815.116041666668</v>
      </c>
      <c r="N472">
        <v>2.5833333333333335</v>
      </c>
      <c r="O472">
        <v>10.210000000000001</v>
      </c>
      <c r="P472" t="s">
        <v>1195</v>
      </c>
      <c r="R472" t="s">
        <v>1127</v>
      </c>
      <c r="U472">
        <v>153</v>
      </c>
      <c r="V472">
        <v>39874757</v>
      </c>
      <c r="W472">
        <v>25175</v>
      </c>
      <c r="AL472">
        <f>VLOOKUP(V472,Customer!$C$2:$U$504,19,FALSE)</f>
        <v>208</v>
      </c>
    </row>
    <row r="473" spans="1:38" x14ac:dyDescent="0.35">
      <c r="A473">
        <v>153</v>
      </c>
      <c r="B473">
        <v>2</v>
      </c>
      <c r="C473" t="s">
        <v>34</v>
      </c>
      <c r="D473">
        <v>51081010658</v>
      </c>
      <c r="E473">
        <v>510</v>
      </c>
      <c r="F473" t="s">
        <v>1187</v>
      </c>
      <c r="G473" t="s">
        <v>1171</v>
      </c>
      <c r="H473" t="s">
        <v>1178</v>
      </c>
      <c r="I473" t="s">
        <v>1206</v>
      </c>
      <c r="K473">
        <v>20051.311333333335</v>
      </c>
      <c r="N473">
        <v>4.666666666666667</v>
      </c>
      <c r="O473">
        <v>5.74</v>
      </c>
      <c r="P473" t="s">
        <v>1197</v>
      </c>
      <c r="R473" t="s">
        <v>1127</v>
      </c>
      <c r="U473">
        <v>153</v>
      </c>
      <c r="V473">
        <v>39874757</v>
      </c>
      <c r="W473">
        <v>15815</v>
      </c>
      <c r="AL473">
        <f>VLOOKUP(V473,Customer!$C$2:$U$504,19,FALSE)</f>
        <v>208</v>
      </c>
    </row>
    <row r="474" spans="1:38" x14ac:dyDescent="0.35">
      <c r="A474">
        <v>154</v>
      </c>
      <c r="B474">
        <v>2</v>
      </c>
      <c r="C474" t="s">
        <v>34</v>
      </c>
      <c r="D474">
        <v>51081018771</v>
      </c>
      <c r="E474">
        <v>510</v>
      </c>
      <c r="F474" t="s">
        <v>1187</v>
      </c>
      <c r="G474" t="s">
        <v>1171</v>
      </c>
      <c r="H474" t="s">
        <v>1178</v>
      </c>
      <c r="I474" t="s">
        <v>1206</v>
      </c>
      <c r="K474">
        <v>2449.3715666666667</v>
      </c>
      <c r="N474">
        <v>4.416666666666667</v>
      </c>
      <c r="O474">
        <v>5.74</v>
      </c>
      <c r="P474" t="s">
        <v>1197</v>
      </c>
      <c r="R474" t="s">
        <v>1127</v>
      </c>
      <c r="U474">
        <v>154</v>
      </c>
      <c r="V474">
        <v>34424467</v>
      </c>
      <c r="W474">
        <v>1954</v>
      </c>
      <c r="AL474">
        <f>VLOOKUP(V474,Customer!$C$2:$U$504,19,FALSE)</f>
        <v>201</v>
      </c>
    </row>
    <row r="475" spans="1:38" x14ac:dyDescent="0.35">
      <c r="A475">
        <v>154</v>
      </c>
      <c r="B475">
        <v>13</v>
      </c>
      <c r="C475" t="s">
        <v>34</v>
      </c>
      <c r="D475">
        <v>51081018491</v>
      </c>
      <c r="E475">
        <v>510</v>
      </c>
      <c r="F475" t="s">
        <v>1192</v>
      </c>
      <c r="G475" t="s">
        <v>1173</v>
      </c>
      <c r="H475" t="s">
        <v>1181</v>
      </c>
      <c r="I475" t="s">
        <v>1205</v>
      </c>
      <c r="K475">
        <v>21286.53975</v>
      </c>
      <c r="N475">
        <v>2.25</v>
      </c>
      <c r="O475">
        <v>10.210000000000001</v>
      </c>
      <c r="P475" t="s">
        <v>1195</v>
      </c>
      <c r="R475" t="s">
        <v>1127</v>
      </c>
      <c r="U475">
        <v>154</v>
      </c>
      <c r="V475">
        <v>34424467</v>
      </c>
      <c r="W475">
        <v>17310</v>
      </c>
      <c r="AL475">
        <f>VLOOKUP(V475,Customer!$C$2:$U$504,19,FALSE)</f>
        <v>201</v>
      </c>
    </row>
    <row r="476" spans="1:38" x14ac:dyDescent="0.35">
      <c r="A476">
        <v>155</v>
      </c>
      <c r="B476">
        <v>4</v>
      </c>
      <c r="C476" t="s">
        <v>34</v>
      </c>
      <c r="D476">
        <v>51081016613</v>
      </c>
      <c r="E476">
        <v>510</v>
      </c>
      <c r="F476" t="s">
        <v>1187</v>
      </c>
      <c r="G476" t="s">
        <v>1171</v>
      </c>
      <c r="H476" t="s">
        <v>1178</v>
      </c>
      <c r="I476" t="s">
        <v>1206</v>
      </c>
      <c r="K476">
        <v>65604.333750000005</v>
      </c>
      <c r="N476">
        <v>0.91666666666666663</v>
      </c>
      <c r="O476">
        <v>5.74</v>
      </c>
      <c r="P476" t="s">
        <v>1197</v>
      </c>
      <c r="R476" t="s">
        <v>1128</v>
      </c>
      <c r="U476">
        <v>155</v>
      </c>
      <c r="V476">
        <v>83515845</v>
      </c>
      <c r="W476">
        <v>62325</v>
      </c>
      <c r="AL476">
        <f>VLOOKUP(V476,Customer!$C$2:$U$504,19,FALSE)</f>
        <v>215</v>
      </c>
    </row>
    <row r="477" spans="1:38" x14ac:dyDescent="0.35">
      <c r="A477">
        <v>155</v>
      </c>
      <c r="B477">
        <v>1</v>
      </c>
      <c r="C477" t="s">
        <v>34</v>
      </c>
      <c r="D477">
        <v>51081013374</v>
      </c>
      <c r="E477">
        <v>510</v>
      </c>
      <c r="F477" t="s">
        <v>1186</v>
      </c>
      <c r="G477" t="s">
        <v>1170</v>
      </c>
      <c r="H477" t="s">
        <v>1179</v>
      </c>
      <c r="I477" t="s">
        <v>1200</v>
      </c>
      <c r="K477">
        <v>26391</v>
      </c>
      <c r="N477">
        <v>2.5</v>
      </c>
      <c r="O477">
        <v>5.6</v>
      </c>
      <c r="P477" t="s">
        <v>1196</v>
      </c>
      <c r="R477" t="s">
        <v>1128</v>
      </c>
      <c r="U477">
        <v>155</v>
      </c>
      <c r="V477">
        <v>83515845</v>
      </c>
      <c r="W477">
        <v>23150</v>
      </c>
      <c r="AL477">
        <f>VLOOKUP(V477,Customer!$C$2:$U$504,19,FALSE)</f>
        <v>215</v>
      </c>
    </row>
    <row r="478" spans="1:38" x14ac:dyDescent="0.35">
      <c r="A478">
        <v>155</v>
      </c>
      <c r="B478">
        <v>5</v>
      </c>
      <c r="C478" t="s">
        <v>34</v>
      </c>
      <c r="D478">
        <v>51081017685</v>
      </c>
      <c r="E478">
        <v>510</v>
      </c>
      <c r="F478" t="s">
        <v>1188</v>
      </c>
      <c r="G478" t="s">
        <v>1174</v>
      </c>
      <c r="H478" t="s">
        <v>1177</v>
      </c>
      <c r="I478" t="s">
        <v>1201</v>
      </c>
      <c r="K478">
        <v>37773.263333333336</v>
      </c>
      <c r="N478">
        <v>3.9166666666666665</v>
      </c>
      <c r="O478">
        <v>4</v>
      </c>
      <c r="P478" t="s">
        <v>1196</v>
      </c>
      <c r="R478" t="s">
        <v>1128</v>
      </c>
      <c r="U478">
        <v>155</v>
      </c>
      <c r="V478">
        <v>83515845</v>
      </c>
      <c r="W478">
        <v>32657</v>
      </c>
      <c r="AL478">
        <f>VLOOKUP(V478,Customer!$C$2:$U$504,19,FALSE)</f>
        <v>215</v>
      </c>
    </row>
    <row r="479" spans="1:38" x14ac:dyDescent="0.35">
      <c r="A479">
        <v>155</v>
      </c>
      <c r="B479">
        <v>11</v>
      </c>
      <c r="C479" t="s">
        <v>34</v>
      </c>
      <c r="D479">
        <v>51081011840</v>
      </c>
      <c r="E479">
        <v>510</v>
      </c>
      <c r="F479" t="s">
        <v>1190</v>
      </c>
      <c r="G479" t="s">
        <v>1176</v>
      </c>
      <c r="H479" t="s">
        <v>1182</v>
      </c>
      <c r="I479" t="s">
        <v>1203</v>
      </c>
      <c r="K479">
        <v>65803.551999999996</v>
      </c>
      <c r="N479">
        <v>3.5</v>
      </c>
      <c r="O479">
        <v>1.92</v>
      </c>
      <c r="P479" t="s">
        <v>1198</v>
      </c>
      <c r="R479" t="s">
        <v>1128</v>
      </c>
      <c r="U479">
        <v>155</v>
      </c>
      <c r="V479">
        <v>83515845</v>
      </c>
      <c r="W479">
        <v>61660</v>
      </c>
      <c r="AL479">
        <f>VLOOKUP(V479,Customer!$C$2:$U$504,19,FALSE)</f>
        <v>215</v>
      </c>
    </row>
    <row r="480" spans="1:38" x14ac:dyDescent="0.35">
      <c r="A480">
        <v>155</v>
      </c>
      <c r="B480">
        <v>12</v>
      </c>
      <c r="C480" t="s">
        <v>34</v>
      </c>
      <c r="D480">
        <v>51081014102</v>
      </c>
      <c r="E480">
        <v>510</v>
      </c>
      <c r="F480" t="s">
        <v>1191</v>
      </c>
      <c r="G480" t="s">
        <v>1172</v>
      </c>
      <c r="H480" t="s">
        <v>1180</v>
      </c>
      <c r="I480" t="s">
        <v>1204</v>
      </c>
      <c r="K480">
        <v>38656.858749999999</v>
      </c>
      <c r="N480">
        <v>2.75</v>
      </c>
      <c r="O480">
        <v>-11.7</v>
      </c>
      <c r="P480" t="s">
        <v>1194</v>
      </c>
      <c r="R480" t="s">
        <v>1128</v>
      </c>
      <c r="U480">
        <v>155</v>
      </c>
      <c r="V480">
        <v>83515845</v>
      </c>
      <c r="W480">
        <v>56995</v>
      </c>
      <c r="AL480">
        <f>VLOOKUP(V480,Customer!$C$2:$U$504,19,FALSE)</f>
        <v>215</v>
      </c>
    </row>
    <row r="481" spans="1:38" x14ac:dyDescent="0.35">
      <c r="A481">
        <v>156</v>
      </c>
      <c r="B481">
        <v>13</v>
      </c>
      <c r="C481" t="s">
        <v>34</v>
      </c>
      <c r="D481">
        <v>51081016274</v>
      </c>
      <c r="E481">
        <v>510</v>
      </c>
      <c r="F481" t="s">
        <v>1192</v>
      </c>
      <c r="G481" t="s">
        <v>1173</v>
      </c>
      <c r="H481" t="s">
        <v>1181</v>
      </c>
      <c r="I481" t="s">
        <v>1205</v>
      </c>
      <c r="K481">
        <v>9147.1532583333337</v>
      </c>
      <c r="N481">
        <v>3.5833333333333335</v>
      </c>
      <c r="O481">
        <v>10.210000000000001</v>
      </c>
      <c r="P481" t="s">
        <v>1195</v>
      </c>
      <c r="R481" t="s">
        <v>1129</v>
      </c>
      <c r="U481">
        <v>156</v>
      </c>
      <c r="V481">
        <v>23845292</v>
      </c>
      <c r="W481">
        <v>6697</v>
      </c>
      <c r="AL481">
        <f>VLOOKUP(V481,Customer!$C$2:$U$504,19,FALSE)</f>
        <v>206</v>
      </c>
    </row>
    <row r="482" spans="1:38" x14ac:dyDescent="0.35">
      <c r="A482">
        <v>156</v>
      </c>
      <c r="B482">
        <v>4</v>
      </c>
      <c r="C482" t="s">
        <v>34</v>
      </c>
      <c r="D482">
        <v>51081017207</v>
      </c>
      <c r="E482">
        <v>510</v>
      </c>
      <c r="F482" t="s">
        <v>1187</v>
      </c>
      <c r="G482" t="s">
        <v>1171</v>
      </c>
      <c r="H482" t="s">
        <v>1178</v>
      </c>
      <c r="I482" t="s">
        <v>1206</v>
      </c>
      <c r="K482">
        <v>11740.086433333334</v>
      </c>
      <c r="N482">
        <v>1.5833333333333333</v>
      </c>
      <c r="O482">
        <v>5.74</v>
      </c>
      <c r="P482" t="s">
        <v>1197</v>
      </c>
      <c r="R482" t="s">
        <v>1129</v>
      </c>
      <c r="U482">
        <v>156</v>
      </c>
      <c r="V482">
        <v>23845292</v>
      </c>
      <c r="W482">
        <v>10762</v>
      </c>
      <c r="AL482">
        <f>VLOOKUP(V482,Customer!$C$2:$U$504,19,FALSE)</f>
        <v>206</v>
      </c>
    </row>
    <row r="483" spans="1:38" x14ac:dyDescent="0.35">
      <c r="A483">
        <v>156</v>
      </c>
      <c r="B483">
        <v>11</v>
      </c>
      <c r="C483" t="s">
        <v>34</v>
      </c>
      <c r="D483">
        <v>51081016480</v>
      </c>
      <c r="E483">
        <v>510</v>
      </c>
      <c r="F483" t="s">
        <v>1190</v>
      </c>
      <c r="G483" t="s">
        <v>1176</v>
      </c>
      <c r="H483" t="s">
        <v>1182</v>
      </c>
      <c r="I483" t="s">
        <v>1203</v>
      </c>
      <c r="K483">
        <v>5694.4639999999999</v>
      </c>
      <c r="N483">
        <v>3.75</v>
      </c>
      <c r="O483">
        <v>1.92</v>
      </c>
      <c r="P483" t="s">
        <v>1198</v>
      </c>
      <c r="R483" t="s">
        <v>1129</v>
      </c>
      <c r="U483">
        <v>156</v>
      </c>
      <c r="V483">
        <v>23845292</v>
      </c>
      <c r="W483">
        <v>5312</v>
      </c>
      <c r="AL483">
        <f>VLOOKUP(V483,Customer!$C$2:$U$504,19,FALSE)</f>
        <v>206</v>
      </c>
    </row>
    <row r="484" spans="1:38" x14ac:dyDescent="0.35">
      <c r="A484">
        <v>157</v>
      </c>
      <c r="B484">
        <v>1</v>
      </c>
      <c r="C484" t="s">
        <v>34</v>
      </c>
      <c r="D484">
        <v>51081015477</v>
      </c>
      <c r="E484">
        <v>510</v>
      </c>
      <c r="F484" t="s">
        <v>1186</v>
      </c>
      <c r="G484" t="s">
        <v>1170</v>
      </c>
      <c r="H484" t="s">
        <v>1179</v>
      </c>
      <c r="I484" t="s">
        <v>1200</v>
      </c>
      <c r="K484">
        <v>83367</v>
      </c>
      <c r="N484">
        <v>0.83333333333333337</v>
      </c>
      <c r="O484">
        <v>5.6</v>
      </c>
      <c r="P484" t="s">
        <v>1196</v>
      </c>
      <c r="R484" t="s">
        <v>1127</v>
      </c>
      <c r="U484">
        <v>157</v>
      </c>
      <c r="V484">
        <v>38254785</v>
      </c>
      <c r="W484">
        <v>79650</v>
      </c>
      <c r="AL484">
        <f>VLOOKUP(V484,Customer!$C$2:$U$504,19,FALSE)</f>
        <v>204</v>
      </c>
    </row>
    <row r="485" spans="1:38" x14ac:dyDescent="0.35">
      <c r="A485">
        <v>157</v>
      </c>
      <c r="B485">
        <v>10</v>
      </c>
      <c r="C485" t="s">
        <v>34</v>
      </c>
      <c r="D485">
        <v>51081011087</v>
      </c>
      <c r="E485">
        <v>510</v>
      </c>
      <c r="F485" t="s">
        <v>1190</v>
      </c>
      <c r="G485" t="s">
        <v>1176</v>
      </c>
      <c r="H485" t="s">
        <v>1182</v>
      </c>
      <c r="I485" t="s">
        <v>1203</v>
      </c>
      <c r="K485">
        <v>72551.484800000006</v>
      </c>
      <c r="N485">
        <v>1.75</v>
      </c>
      <c r="O485">
        <v>1.92</v>
      </c>
      <c r="P485" t="s">
        <v>1198</v>
      </c>
      <c r="R485" t="s">
        <v>1127</v>
      </c>
      <c r="U485">
        <v>157</v>
      </c>
      <c r="V485">
        <v>38254785</v>
      </c>
      <c r="W485">
        <v>70193</v>
      </c>
      <c r="AL485">
        <f>VLOOKUP(V485,Customer!$C$2:$U$504,19,FALSE)</f>
        <v>204</v>
      </c>
    </row>
    <row r="486" spans="1:38" x14ac:dyDescent="0.35">
      <c r="A486">
        <v>157</v>
      </c>
      <c r="B486">
        <v>5</v>
      </c>
      <c r="C486" t="s">
        <v>34</v>
      </c>
      <c r="D486">
        <v>51081015927</v>
      </c>
      <c r="E486">
        <v>510</v>
      </c>
      <c r="F486" t="s">
        <v>1188</v>
      </c>
      <c r="G486" t="s">
        <v>1174</v>
      </c>
      <c r="H486" t="s">
        <v>1177</v>
      </c>
      <c r="I486" t="s">
        <v>1201</v>
      </c>
      <c r="K486">
        <v>80957.083333333328</v>
      </c>
      <c r="N486">
        <v>2.5833333333333335</v>
      </c>
      <c r="O486">
        <v>4</v>
      </c>
      <c r="P486" t="s">
        <v>1196</v>
      </c>
      <c r="R486" t="s">
        <v>1127</v>
      </c>
      <c r="U486">
        <v>157</v>
      </c>
      <c r="V486">
        <v>38254785</v>
      </c>
      <c r="W486">
        <v>73375</v>
      </c>
      <c r="AL486">
        <f>VLOOKUP(V486,Customer!$C$2:$U$504,19,FALSE)</f>
        <v>204</v>
      </c>
    </row>
    <row r="487" spans="1:38" x14ac:dyDescent="0.35">
      <c r="A487">
        <v>157</v>
      </c>
      <c r="B487">
        <v>2</v>
      </c>
      <c r="C487" t="s">
        <v>34</v>
      </c>
      <c r="D487">
        <v>51081014067</v>
      </c>
      <c r="E487">
        <v>510</v>
      </c>
      <c r="F487" t="s">
        <v>1187</v>
      </c>
      <c r="G487" t="s">
        <v>1171</v>
      </c>
      <c r="H487" t="s">
        <v>1178</v>
      </c>
      <c r="I487" t="s">
        <v>1206</v>
      </c>
      <c r="K487">
        <v>2774.0084999999999</v>
      </c>
      <c r="N487">
        <v>4.25</v>
      </c>
      <c r="O487">
        <v>5.74</v>
      </c>
      <c r="P487" t="s">
        <v>1197</v>
      </c>
      <c r="R487" t="s">
        <v>1127</v>
      </c>
      <c r="U487">
        <v>157</v>
      </c>
      <c r="V487">
        <v>38254785</v>
      </c>
      <c r="W487">
        <v>2230</v>
      </c>
      <c r="AL487">
        <f>VLOOKUP(V487,Customer!$C$2:$U$504,19,FALSE)</f>
        <v>204</v>
      </c>
    </row>
    <row r="488" spans="1:38" x14ac:dyDescent="0.35">
      <c r="A488">
        <v>158</v>
      </c>
      <c r="B488">
        <v>3</v>
      </c>
      <c r="C488" t="s">
        <v>34</v>
      </c>
      <c r="D488">
        <v>51081016247</v>
      </c>
      <c r="E488">
        <v>510</v>
      </c>
      <c r="F488" t="s">
        <v>1186</v>
      </c>
      <c r="G488" t="s">
        <v>1170</v>
      </c>
      <c r="H488" t="s">
        <v>1179</v>
      </c>
      <c r="I488" t="s">
        <v>1200</v>
      </c>
      <c r="K488">
        <v>31076.01</v>
      </c>
      <c r="N488">
        <v>1.25</v>
      </c>
      <c r="O488">
        <v>5.6</v>
      </c>
      <c r="P488" t="s">
        <v>1196</v>
      </c>
      <c r="R488" t="s">
        <v>1127</v>
      </c>
      <c r="U488">
        <v>158</v>
      </c>
      <c r="V488">
        <v>28225336</v>
      </c>
      <c r="W488">
        <v>29043</v>
      </c>
      <c r="AL488">
        <f>VLOOKUP(V488,Customer!$C$2:$U$504,19,FALSE)</f>
        <v>211</v>
      </c>
    </row>
    <row r="489" spans="1:38" x14ac:dyDescent="0.35">
      <c r="A489">
        <v>159</v>
      </c>
      <c r="B489">
        <v>3</v>
      </c>
      <c r="C489" t="s">
        <v>34</v>
      </c>
      <c r="D489">
        <v>51081018636</v>
      </c>
      <c r="E489">
        <v>510</v>
      </c>
      <c r="F489" t="s">
        <v>1186</v>
      </c>
      <c r="G489" t="s">
        <v>1170</v>
      </c>
      <c r="H489" t="s">
        <v>1179</v>
      </c>
      <c r="I489" t="s">
        <v>1200</v>
      </c>
      <c r="K489">
        <v>55081.54</v>
      </c>
      <c r="N489">
        <v>3.1666666666666665</v>
      </c>
      <c r="O489">
        <v>5.6</v>
      </c>
      <c r="P489" t="s">
        <v>1196</v>
      </c>
      <c r="R489" t="s">
        <v>1127</v>
      </c>
      <c r="U489">
        <v>159</v>
      </c>
      <c r="V489">
        <v>72242774</v>
      </c>
      <c r="W489">
        <v>46785</v>
      </c>
      <c r="AL489">
        <f>VLOOKUP(V489,Customer!$C$2:$U$504,19,FALSE)</f>
        <v>206</v>
      </c>
    </row>
    <row r="490" spans="1:38" x14ac:dyDescent="0.35">
      <c r="A490">
        <v>159</v>
      </c>
      <c r="B490">
        <v>10</v>
      </c>
      <c r="C490" t="s">
        <v>34</v>
      </c>
      <c r="D490">
        <v>51081018062</v>
      </c>
      <c r="E490">
        <v>510</v>
      </c>
      <c r="F490" t="s">
        <v>1190</v>
      </c>
      <c r="G490" t="s">
        <v>1176</v>
      </c>
      <c r="H490" t="s">
        <v>1182</v>
      </c>
      <c r="I490" t="s">
        <v>1203</v>
      </c>
      <c r="K490">
        <v>12578.08</v>
      </c>
      <c r="N490">
        <v>0.83333333333333337</v>
      </c>
      <c r="O490">
        <v>1.92</v>
      </c>
      <c r="P490" t="s">
        <v>1198</v>
      </c>
      <c r="R490" t="s">
        <v>1127</v>
      </c>
      <c r="U490">
        <v>159</v>
      </c>
      <c r="V490">
        <v>72242774</v>
      </c>
      <c r="W490">
        <v>12380</v>
      </c>
      <c r="AL490">
        <f>VLOOKUP(V490,Customer!$C$2:$U$504,19,FALSE)</f>
        <v>206</v>
      </c>
    </row>
    <row r="491" spans="1:38" x14ac:dyDescent="0.35">
      <c r="A491">
        <v>160</v>
      </c>
      <c r="B491">
        <v>11</v>
      </c>
      <c r="C491" t="s">
        <v>34</v>
      </c>
      <c r="D491">
        <v>51081017666</v>
      </c>
      <c r="E491">
        <v>510</v>
      </c>
      <c r="F491" t="s">
        <v>1190</v>
      </c>
      <c r="G491" t="s">
        <v>1176</v>
      </c>
      <c r="H491" t="s">
        <v>1182</v>
      </c>
      <c r="I491" t="s">
        <v>1203</v>
      </c>
      <c r="K491">
        <v>57496.419199999997</v>
      </c>
      <c r="N491">
        <v>4.75</v>
      </c>
      <c r="O491">
        <v>1.92</v>
      </c>
      <c r="P491" t="s">
        <v>1198</v>
      </c>
      <c r="R491" t="s">
        <v>1127</v>
      </c>
      <c r="U491">
        <v>160</v>
      </c>
      <c r="V491">
        <v>24321805</v>
      </c>
      <c r="W491">
        <v>52691</v>
      </c>
      <c r="AL491">
        <f>VLOOKUP(V491,Customer!$C$2:$U$504,19,FALSE)</f>
        <v>209</v>
      </c>
    </row>
    <row r="492" spans="1:38" x14ac:dyDescent="0.35">
      <c r="A492">
        <v>160</v>
      </c>
      <c r="B492">
        <v>4</v>
      </c>
      <c r="C492" t="s">
        <v>34</v>
      </c>
      <c r="D492">
        <v>51081015677</v>
      </c>
      <c r="E492">
        <v>510</v>
      </c>
      <c r="F492" t="s">
        <v>1187</v>
      </c>
      <c r="G492" t="s">
        <v>1171</v>
      </c>
      <c r="H492" t="s">
        <v>1178</v>
      </c>
      <c r="I492" t="s">
        <v>1206</v>
      </c>
      <c r="K492">
        <v>10377.6</v>
      </c>
      <c r="N492">
        <v>2.6666666666666665</v>
      </c>
      <c r="O492">
        <v>5.74</v>
      </c>
      <c r="P492" t="s">
        <v>1197</v>
      </c>
      <c r="R492" t="s">
        <v>1127</v>
      </c>
      <c r="U492">
        <v>160</v>
      </c>
      <c r="V492">
        <v>24321805</v>
      </c>
      <c r="W492">
        <v>9000</v>
      </c>
      <c r="AL492">
        <f>VLOOKUP(V492,Customer!$C$2:$U$504,19,FALSE)</f>
        <v>209</v>
      </c>
    </row>
    <row r="493" spans="1:38" x14ac:dyDescent="0.35">
      <c r="A493">
        <v>160</v>
      </c>
      <c r="B493">
        <v>3</v>
      </c>
      <c r="C493" t="s">
        <v>34</v>
      </c>
      <c r="D493">
        <v>51081011519</v>
      </c>
      <c r="E493">
        <v>510</v>
      </c>
      <c r="F493" t="s">
        <v>1186</v>
      </c>
      <c r="G493" t="s">
        <v>1170</v>
      </c>
      <c r="H493" t="s">
        <v>1179</v>
      </c>
      <c r="I493" t="s">
        <v>1200</v>
      </c>
      <c r="K493">
        <v>45801.378666666664</v>
      </c>
      <c r="N493">
        <v>0.66666666666666663</v>
      </c>
      <c r="O493">
        <v>5.6</v>
      </c>
      <c r="P493" t="s">
        <v>1196</v>
      </c>
      <c r="R493" t="s">
        <v>1127</v>
      </c>
      <c r="U493">
        <v>160</v>
      </c>
      <c r="V493">
        <v>24321805</v>
      </c>
      <c r="W493">
        <v>44153</v>
      </c>
      <c r="AL493">
        <f>VLOOKUP(V493,Customer!$C$2:$U$504,19,FALSE)</f>
        <v>209</v>
      </c>
    </row>
    <row r="494" spans="1:38" x14ac:dyDescent="0.35">
      <c r="A494">
        <v>160</v>
      </c>
      <c r="B494">
        <v>1</v>
      </c>
      <c r="C494" t="s">
        <v>34</v>
      </c>
      <c r="D494">
        <v>51081012746</v>
      </c>
      <c r="E494">
        <v>510</v>
      </c>
      <c r="F494" t="s">
        <v>1186</v>
      </c>
      <c r="G494" t="s">
        <v>1170</v>
      </c>
      <c r="H494" t="s">
        <v>1179</v>
      </c>
      <c r="I494" t="s">
        <v>1200</v>
      </c>
      <c r="K494">
        <v>71186.831333333335</v>
      </c>
      <c r="N494">
        <v>0.91666666666666663</v>
      </c>
      <c r="O494">
        <v>5.6</v>
      </c>
      <c r="P494" t="s">
        <v>1196</v>
      </c>
      <c r="R494" t="s">
        <v>1127</v>
      </c>
      <c r="U494">
        <v>160</v>
      </c>
      <c r="V494">
        <v>24321805</v>
      </c>
      <c r="W494">
        <v>67711</v>
      </c>
      <c r="AL494">
        <f>VLOOKUP(V494,Customer!$C$2:$U$504,19,FALSE)</f>
        <v>209</v>
      </c>
    </row>
    <row r="495" spans="1:38" x14ac:dyDescent="0.35">
      <c r="A495">
        <v>160</v>
      </c>
      <c r="B495">
        <v>1</v>
      </c>
      <c r="C495" t="s">
        <v>34</v>
      </c>
      <c r="D495">
        <v>51081013752</v>
      </c>
      <c r="E495">
        <v>510</v>
      </c>
      <c r="F495" t="s">
        <v>1186</v>
      </c>
      <c r="G495" t="s">
        <v>1170</v>
      </c>
      <c r="H495" t="s">
        <v>1179</v>
      </c>
      <c r="I495" t="s">
        <v>1200</v>
      </c>
      <c r="K495">
        <v>86855.459999999992</v>
      </c>
      <c r="N495">
        <v>2.5</v>
      </c>
      <c r="O495">
        <v>5.6</v>
      </c>
      <c r="P495" t="s">
        <v>1196</v>
      </c>
      <c r="R495" t="s">
        <v>1127</v>
      </c>
      <c r="U495">
        <v>160</v>
      </c>
      <c r="V495">
        <v>24321805</v>
      </c>
      <c r="W495">
        <v>76189</v>
      </c>
      <c r="AL495">
        <f>VLOOKUP(V495,Customer!$C$2:$U$504,19,FALSE)</f>
        <v>209</v>
      </c>
    </row>
    <row r="496" spans="1:38" x14ac:dyDescent="0.35">
      <c r="A496">
        <v>160</v>
      </c>
      <c r="B496">
        <v>7</v>
      </c>
      <c r="C496" t="s">
        <v>34</v>
      </c>
      <c r="D496">
        <v>51081017394</v>
      </c>
      <c r="E496">
        <v>510</v>
      </c>
      <c r="F496" t="s">
        <v>1190</v>
      </c>
      <c r="G496" t="s">
        <v>1176</v>
      </c>
      <c r="H496" t="s">
        <v>1182</v>
      </c>
      <c r="I496" t="s">
        <v>1203</v>
      </c>
      <c r="K496">
        <v>59602.675199999998</v>
      </c>
      <c r="N496">
        <v>1.8333333333333333</v>
      </c>
      <c r="O496">
        <v>1.92</v>
      </c>
      <c r="P496" t="s">
        <v>1198</v>
      </c>
      <c r="R496" t="s">
        <v>1127</v>
      </c>
      <c r="U496">
        <v>160</v>
      </c>
      <c r="V496">
        <v>24321805</v>
      </c>
      <c r="W496">
        <v>57576</v>
      </c>
      <c r="AL496">
        <f>VLOOKUP(V496,Customer!$C$2:$U$504,19,FALSE)</f>
        <v>209</v>
      </c>
    </row>
    <row r="497" spans="1:38" x14ac:dyDescent="0.35">
      <c r="A497">
        <v>160</v>
      </c>
      <c r="B497">
        <v>9</v>
      </c>
      <c r="C497" t="s">
        <v>34</v>
      </c>
      <c r="D497">
        <v>51081011852</v>
      </c>
      <c r="E497">
        <v>510</v>
      </c>
      <c r="F497" t="s">
        <v>1189</v>
      </c>
      <c r="G497" t="s">
        <v>1175</v>
      </c>
      <c r="H497" t="s">
        <v>1183</v>
      </c>
      <c r="I497" t="s">
        <v>1202</v>
      </c>
      <c r="K497">
        <v>61914.974374999998</v>
      </c>
      <c r="N497">
        <v>3.75</v>
      </c>
      <c r="O497">
        <v>7.77</v>
      </c>
      <c r="P497" t="s">
        <v>1195</v>
      </c>
      <c r="R497" t="s">
        <v>1127</v>
      </c>
      <c r="U497">
        <v>160</v>
      </c>
      <c r="V497">
        <v>24321805</v>
      </c>
      <c r="W497">
        <v>47945</v>
      </c>
      <c r="AL497">
        <f>VLOOKUP(V497,Customer!$C$2:$U$504,19,FALSE)</f>
        <v>209</v>
      </c>
    </row>
    <row r="498" spans="1:38" x14ac:dyDescent="0.35">
      <c r="A498">
        <v>160</v>
      </c>
      <c r="B498">
        <v>1</v>
      </c>
      <c r="C498" t="s">
        <v>34</v>
      </c>
      <c r="D498">
        <v>51081011658</v>
      </c>
      <c r="E498">
        <v>510</v>
      </c>
      <c r="F498" t="s">
        <v>1186</v>
      </c>
      <c r="G498" t="s">
        <v>1170</v>
      </c>
      <c r="H498" t="s">
        <v>1179</v>
      </c>
      <c r="I498" t="s">
        <v>1200</v>
      </c>
      <c r="K498">
        <v>34409.383999999998</v>
      </c>
      <c r="N498">
        <v>0.66666666666666663</v>
      </c>
      <c r="O498">
        <v>5.6</v>
      </c>
      <c r="P498" t="s">
        <v>1196</v>
      </c>
      <c r="R498" t="s">
        <v>1127</v>
      </c>
      <c r="U498">
        <v>160</v>
      </c>
      <c r="V498">
        <v>24321805</v>
      </c>
      <c r="W498">
        <v>33171</v>
      </c>
      <c r="AL498">
        <f>VLOOKUP(V498,Customer!$C$2:$U$504,19,FALSE)</f>
        <v>209</v>
      </c>
    </row>
    <row r="499" spans="1:38" x14ac:dyDescent="0.35">
      <c r="A499">
        <v>161</v>
      </c>
      <c r="B499">
        <v>12</v>
      </c>
      <c r="C499" t="s">
        <v>34</v>
      </c>
      <c r="D499">
        <v>51081013767</v>
      </c>
      <c r="E499">
        <v>510</v>
      </c>
      <c r="F499" t="s">
        <v>1191</v>
      </c>
      <c r="G499" t="s">
        <v>1172</v>
      </c>
      <c r="H499" t="s">
        <v>1180</v>
      </c>
      <c r="I499" t="s">
        <v>1204</v>
      </c>
      <c r="K499">
        <v>22947.15725</v>
      </c>
      <c r="N499">
        <v>3.0833333333333335</v>
      </c>
      <c r="O499">
        <v>-11.7</v>
      </c>
      <c r="P499" t="s">
        <v>1194</v>
      </c>
      <c r="R499" t="s">
        <v>1128</v>
      </c>
      <c r="U499">
        <v>161</v>
      </c>
      <c r="V499">
        <v>31002263</v>
      </c>
      <c r="W499">
        <v>35897</v>
      </c>
      <c r="AL499">
        <f>VLOOKUP(V499,Customer!$C$2:$U$504,19,FALSE)</f>
        <v>208</v>
      </c>
    </row>
    <row r="500" spans="1:38" x14ac:dyDescent="0.35">
      <c r="A500">
        <v>161</v>
      </c>
      <c r="B500">
        <v>4</v>
      </c>
      <c r="C500" t="s">
        <v>34</v>
      </c>
      <c r="D500">
        <v>51081017985</v>
      </c>
      <c r="E500">
        <v>510</v>
      </c>
      <c r="F500" t="s">
        <v>1187</v>
      </c>
      <c r="G500" t="s">
        <v>1171</v>
      </c>
      <c r="H500" t="s">
        <v>1178</v>
      </c>
      <c r="I500" t="s">
        <v>1206</v>
      </c>
      <c r="K500">
        <v>89912.694166666668</v>
      </c>
      <c r="N500">
        <v>4.166666666666667</v>
      </c>
      <c r="O500">
        <v>5.74</v>
      </c>
      <c r="P500" t="s">
        <v>1197</v>
      </c>
      <c r="R500" t="s">
        <v>1128</v>
      </c>
      <c r="U500">
        <v>161</v>
      </c>
      <c r="V500">
        <v>31002263</v>
      </c>
      <c r="W500">
        <v>72559</v>
      </c>
      <c r="AL500">
        <f>VLOOKUP(V500,Customer!$C$2:$U$504,19,FALSE)</f>
        <v>208</v>
      </c>
    </row>
    <row r="501" spans="1:38" x14ac:dyDescent="0.35">
      <c r="A501">
        <v>161</v>
      </c>
      <c r="B501">
        <v>12</v>
      </c>
      <c r="C501" t="s">
        <v>34</v>
      </c>
      <c r="D501">
        <v>51081014007</v>
      </c>
      <c r="E501">
        <v>510</v>
      </c>
      <c r="F501" t="s">
        <v>1191</v>
      </c>
      <c r="G501" t="s">
        <v>1172</v>
      </c>
      <c r="H501" t="s">
        <v>1180</v>
      </c>
      <c r="I501" t="s">
        <v>1204</v>
      </c>
      <c r="K501">
        <v>12307.214</v>
      </c>
      <c r="N501">
        <v>1.8333333333333333</v>
      </c>
      <c r="O501">
        <v>-11.7</v>
      </c>
      <c r="P501" t="s">
        <v>1194</v>
      </c>
      <c r="R501" t="s">
        <v>1128</v>
      </c>
      <c r="U501">
        <v>161</v>
      </c>
      <c r="V501">
        <v>31002263</v>
      </c>
      <c r="W501">
        <v>15668</v>
      </c>
      <c r="AL501">
        <f>VLOOKUP(V501,Customer!$C$2:$U$504,19,FALSE)</f>
        <v>208</v>
      </c>
    </row>
    <row r="502" spans="1:38" x14ac:dyDescent="0.35">
      <c r="A502">
        <v>161</v>
      </c>
      <c r="B502">
        <v>8</v>
      </c>
      <c r="C502" t="s">
        <v>34</v>
      </c>
      <c r="D502">
        <v>51081015010</v>
      </c>
      <c r="E502">
        <v>510</v>
      </c>
      <c r="F502" t="s">
        <v>1188</v>
      </c>
      <c r="G502" t="s">
        <v>1174</v>
      </c>
      <c r="H502" t="s">
        <v>1177</v>
      </c>
      <c r="I502" t="s">
        <v>1201</v>
      </c>
      <c r="K502">
        <v>76012.2</v>
      </c>
      <c r="N502">
        <v>2.5</v>
      </c>
      <c r="O502">
        <v>4</v>
      </c>
      <c r="P502" t="s">
        <v>1196</v>
      </c>
      <c r="R502" t="s">
        <v>1128</v>
      </c>
      <c r="U502">
        <v>161</v>
      </c>
      <c r="V502">
        <v>31002263</v>
      </c>
      <c r="W502">
        <v>69102</v>
      </c>
      <c r="AL502">
        <f>VLOOKUP(V502,Customer!$C$2:$U$504,19,FALSE)</f>
        <v>208</v>
      </c>
    </row>
    <row r="503" spans="1:38" x14ac:dyDescent="0.35">
      <c r="A503">
        <v>161</v>
      </c>
      <c r="B503">
        <v>12</v>
      </c>
      <c r="C503" t="s">
        <v>34</v>
      </c>
      <c r="D503">
        <v>51081019847</v>
      </c>
      <c r="E503">
        <v>510</v>
      </c>
      <c r="F503" t="s">
        <v>1191</v>
      </c>
      <c r="G503" t="s">
        <v>1172</v>
      </c>
      <c r="H503" t="s">
        <v>1180</v>
      </c>
      <c r="I503" t="s">
        <v>1204</v>
      </c>
      <c r="K503">
        <v>36536.199000000001</v>
      </c>
      <c r="N503">
        <v>2.8333333333333335</v>
      </c>
      <c r="O503">
        <v>-11.7</v>
      </c>
      <c r="P503" t="s">
        <v>1194</v>
      </c>
      <c r="R503" t="s">
        <v>1128</v>
      </c>
      <c r="U503">
        <v>161</v>
      </c>
      <c r="V503">
        <v>31002263</v>
      </c>
      <c r="W503">
        <v>54654</v>
      </c>
      <c r="AL503">
        <f>VLOOKUP(V503,Customer!$C$2:$U$504,19,FALSE)</f>
        <v>208</v>
      </c>
    </row>
    <row r="504" spans="1:38" x14ac:dyDescent="0.35">
      <c r="A504">
        <v>162</v>
      </c>
      <c r="B504">
        <v>3</v>
      </c>
      <c r="C504" t="s">
        <v>34</v>
      </c>
      <c r="D504">
        <v>51081010684</v>
      </c>
      <c r="E504">
        <v>510</v>
      </c>
      <c r="F504" t="s">
        <v>1186</v>
      </c>
      <c r="G504" t="s">
        <v>1170</v>
      </c>
      <c r="H504" t="s">
        <v>1179</v>
      </c>
      <c r="I504" t="s">
        <v>1200</v>
      </c>
      <c r="K504">
        <v>78417.313333333339</v>
      </c>
      <c r="N504">
        <v>0.83333333333333337</v>
      </c>
      <c r="O504">
        <v>5.6</v>
      </c>
      <c r="P504" t="s">
        <v>1196</v>
      </c>
      <c r="R504" t="s">
        <v>1130</v>
      </c>
      <c r="U504">
        <v>162</v>
      </c>
      <c r="V504">
        <v>69690610</v>
      </c>
      <c r="W504">
        <v>74921</v>
      </c>
      <c r="AL504">
        <f>VLOOKUP(V504,Customer!$C$2:$U$504,19,FALSE)</f>
        <v>214</v>
      </c>
    </row>
    <row r="505" spans="1:38" x14ac:dyDescent="0.35">
      <c r="A505">
        <v>162</v>
      </c>
      <c r="B505">
        <v>4</v>
      </c>
      <c r="C505" t="s">
        <v>34</v>
      </c>
      <c r="D505">
        <v>51081017426</v>
      </c>
      <c r="E505">
        <v>510</v>
      </c>
      <c r="F505" t="s">
        <v>1187</v>
      </c>
      <c r="G505" t="s">
        <v>1171</v>
      </c>
      <c r="H505" t="s">
        <v>1178</v>
      </c>
      <c r="I505" t="s">
        <v>1206</v>
      </c>
      <c r="K505">
        <v>73870.467916666661</v>
      </c>
      <c r="N505">
        <v>0.41666666666666669</v>
      </c>
      <c r="O505">
        <v>5.74</v>
      </c>
      <c r="P505" t="s">
        <v>1197</v>
      </c>
      <c r="R505" t="s">
        <v>1130</v>
      </c>
      <c r="U505">
        <v>162</v>
      </c>
      <c r="V505">
        <v>69690610</v>
      </c>
      <c r="W505">
        <v>72145</v>
      </c>
      <c r="AL505">
        <f>VLOOKUP(V505,Customer!$C$2:$U$504,19,FALSE)</f>
        <v>214</v>
      </c>
    </row>
    <row r="506" spans="1:38" x14ac:dyDescent="0.35">
      <c r="A506">
        <v>163</v>
      </c>
      <c r="B506">
        <v>10</v>
      </c>
      <c r="C506" t="s">
        <v>34</v>
      </c>
      <c r="D506">
        <v>51081016813</v>
      </c>
      <c r="E506">
        <v>510</v>
      </c>
      <c r="F506" t="s">
        <v>1190</v>
      </c>
      <c r="G506" t="s">
        <v>1176</v>
      </c>
      <c r="H506" t="s">
        <v>1182</v>
      </c>
      <c r="I506" t="s">
        <v>1203</v>
      </c>
      <c r="K506">
        <v>52075.343999999997</v>
      </c>
      <c r="N506">
        <v>5</v>
      </c>
      <c r="O506">
        <v>1.92</v>
      </c>
      <c r="P506" t="s">
        <v>1198</v>
      </c>
      <c r="R506" t="s">
        <v>1127</v>
      </c>
      <c r="U506">
        <v>163</v>
      </c>
      <c r="V506">
        <v>69042291</v>
      </c>
      <c r="W506">
        <v>47514</v>
      </c>
      <c r="AL506">
        <f>VLOOKUP(V506,Customer!$C$2:$U$504,19,FALSE)</f>
        <v>215</v>
      </c>
    </row>
    <row r="507" spans="1:38" x14ac:dyDescent="0.35">
      <c r="A507">
        <v>163</v>
      </c>
      <c r="B507">
        <v>4</v>
      </c>
      <c r="C507" t="s">
        <v>34</v>
      </c>
      <c r="D507">
        <v>51081011295</v>
      </c>
      <c r="E507">
        <v>510</v>
      </c>
      <c r="F507" t="s">
        <v>1187</v>
      </c>
      <c r="G507" t="s">
        <v>1171</v>
      </c>
      <c r="H507" t="s">
        <v>1178</v>
      </c>
      <c r="I507" t="s">
        <v>1206</v>
      </c>
      <c r="K507">
        <v>78534.436499999996</v>
      </c>
      <c r="N507">
        <v>2.5</v>
      </c>
      <c r="O507">
        <v>5.74</v>
      </c>
      <c r="P507" t="s">
        <v>1197</v>
      </c>
      <c r="R507" t="s">
        <v>1127</v>
      </c>
      <c r="U507">
        <v>163</v>
      </c>
      <c r="V507">
        <v>69042291</v>
      </c>
      <c r="W507">
        <v>68679</v>
      </c>
      <c r="AL507">
        <f>VLOOKUP(V507,Customer!$C$2:$U$504,19,FALSE)</f>
        <v>215</v>
      </c>
    </row>
    <row r="508" spans="1:38" x14ac:dyDescent="0.35">
      <c r="A508">
        <v>163</v>
      </c>
      <c r="B508">
        <v>12</v>
      </c>
      <c r="C508" t="s">
        <v>34</v>
      </c>
      <c r="D508">
        <v>51081015313</v>
      </c>
      <c r="E508">
        <v>510</v>
      </c>
      <c r="F508" t="s">
        <v>1191</v>
      </c>
      <c r="G508" t="s">
        <v>1172</v>
      </c>
      <c r="H508" t="s">
        <v>1180</v>
      </c>
      <c r="I508" t="s">
        <v>1204</v>
      </c>
      <c r="K508">
        <v>30701.514250000004</v>
      </c>
      <c r="N508">
        <v>3.9166666666666665</v>
      </c>
      <c r="O508">
        <v>-11.7</v>
      </c>
      <c r="P508" t="s">
        <v>1194</v>
      </c>
      <c r="R508" t="s">
        <v>1127</v>
      </c>
      <c r="U508">
        <v>163</v>
      </c>
      <c r="V508">
        <v>69042291</v>
      </c>
      <c r="W508">
        <v>56671</v>
      </c>
      <c r="AL508">
        <f>VLOOKUP(V508,Customer!$C$2:$U$504,19,FALSE)</f>
        <v>215</v>
      </c>
    </row>
    <row r="509" spans="1:38" x14ac:dyDescent="0.35">
      <c r="A509">
        <v>164</v>
      </c>
      <c r="B509">
        <v>5</v>
      </c>
      <c r="C509" t="s">
        <v>34</v>
      </c>
      <c r="D509">
        <v>51081011183</v>
      </c>
      <c r="E509">
        <v>510</v>
      </c>
      <c r="F509" t="s">
        <v>1188</v>
      </c>
      <c r="G509" t="s">
        <v>1174</v>
      </c>
      <c r="H509" t="s">
        <v>1177</v>
      </c>
      <c r="I509" t="s">
        <v>1201</v>
      </c>
      <c r="K509">
        <v>31683.24</v>
      </c>
      <c r="N509">
        <v>2.8333333333333335</v>
      </c>
      <c r="O509">
        <v>4</v>
      </c>
      <c r="P509" t="s">
        <v>1196</v>
      </c>
      <c r="R509" t="s">
        <v>1127</v>
      </c>
      <c r="U509">
        <v>164</v>
      </c>
      <c r="V509">
        <v>93655596</v>
      </c>
      <c r="W509">
        <v>28458</v>
      </c>
      <c r="AL509">
        <f>VLOOKUP(V509,Customer!$C$2:$U$504,19,FALSE)</f>
        <v>215</v>
      </c>
    </row>
    <row r="510" spans="1:38" x14ac:dyDescent="0.35">
      <c r="A510">
        <v>164</v>
      </c>
      <c r="B510">
        <v>5</v>
      </c>
      <c r="C510" t="s">
        <v>34</v>
      </c>
      <c r="D510">
        <v>51081011572</v>
      </c>
      <c r="E510">
        <v>510</v>
      </c>
      <c r="F510" t="s">
        <v>1188</v>
      </c>
      <c r="G510" t="s">
        <v>1174</v>
      </c>
      <c r="H510" t="s">
        <v>1177</v>
      </c>
      <c r="I510" t="s">
        <v>1201</v>
      </c>
      <c r="K510">
        <v>31139.200000000001</v>
      </c>
      <c r="N510">
        <v>1.6666666666666667</v>
      </c>
      <c r="O510">
        <v>4</v>
      </c>
      <c r="P510" t="s">
        <v>1196</v>
      </c>
      <c r="R510" t="s">
        <v>1127</v>
      </c>
      <c r="U510">
        <v>164</v>
      </c>
      <c r="V510">
        <v>93655596</v>
      </c>
      <c r="W510">
        <v>29193</v>
      </c>
      <c r="AL510">
        <f>VLOOKUP(V510,Customer!$C$2:$U$504,19,FALSE)</f>
        <v>215</v>
      </c>
    </row>
    <row r="511" spans="1:38" x14ac:dyDescent="0.35">
      <c r="A511">
        <v>164</v>
      </c>
      <c r="B511">
        <v>8</v>
      </c>
      <c r="C511" t="s">
        <v>34</v>
      </c>
      <c r="D511">
        <v>51081015520</v>
      </c>
      <c r="E511">
        <v>510</v>
      </c>
      <c r="F511" t="s">
        <v>1188</v>
      </c>
      <c r="G511" t="s">
        <v>1174</v>
      </c>
      <c r="H511" t="s">
        <v>1177</v>
      </c>
      <c r="I511" t="s">
        <v>1201</v>
      </c>
      <c r="K511">
        <v>3358.36</v>
      </c>
      <c r="N511">
        <v>3.25</v>
      </c>
      <c r="O511">
        <v>4</v>
      </c>
      <c r="P511" t="s">
        <v>1196</v>
      </c>
      <c r="R511" t="s">
        <v>1127</v>
      </c>
      <c r="U511">
        <v>164</v>
      </c>
      <c r="V511">
        <v>93655596</v>
      </c>
      <c r="W511">
        <v>2972</v>
      </c>
      <c r="AL511">
        <f>VLOOKUP(V511,Customer!$C$2:$U$504,19,FALSE)</f>
        <v>215</v>
      </c>
    </row>
    <row r="512" spans="1:38" x14ac:dyDescent="0.35">
      <c r="A512">
        <v>165</v>
      </c>
      <c r="B512">
        <v>13</v>
      </c>
      <c r="C512" t="s">
        <v>34</v>
      </c>
      <c r="D512">
        <v>51081012395</v>
      </c>
      <c r="E512">
        <v>510</v>
      </c>
      <c r="F512" t="s">
        <v>1192</v>
      </c>
      <c r="G512" t="s">
        <v>1173</v>
      </c>
      <c r="H512" t="s">
        <v>1181</v>
      </c>
      <c r="I512" t="s">
        <v>1205</v>
      </c>
      <c r="K512">
        <v>66093.934000000008</v>
      </c>
      <c r="N512">
        <v>2.9166666666666665</v>
      </c>
      <c r="O512">
        <v>10.210000000000001</v>
      </c>
      <c r="P512" t="s">
        <v>1195</v>
      </c>
      <c r="R512" t="s">
        <v>1127</v>
      </c>
      <c r="U512">
        <v>165</v>
      </c>
      <c r="V512">
        <v>34173306</v>
      </c>
      <c r="W512">
        <v>50928</v>
      </c>
      <c r="AL512">
        <f>VLOOKUP(V512,Customer!$C$2:$U$504,19,FALSE)</f>
        <v>213</v>
      </c>
    </row>
    <row r="513" spans="1:38" x14ac:dyDescent="0.35">
      <c r="A513">
        <v>165</v>
      </c>
      <c r="B513">
        <v>9</v>
      </c>
      <c r="C513" t="s">
        <v>34</v>
      </c>
      <c r="D513">
        <v>51081014428</v>
      </c>
      <c r="E513">
        <v>510</v>
      </c>
      <c r="F513" t="s">
        <v>1189</v>
      </c>
      <c r="G513" t="s">
        <v>1175</v>
      </c>
      <c r="H513" t="s">
        <v>1183</v>
      </c>
      <c r="I513" t="s">
        <v>1202</v>
      </c>
      <c r="K513">
        <v>94240.271999999997</v>
      </c>
      <c r="N513">
        <v>5</v>
      </c>
      <c r="O513">
        <v>7.77</v>
      </c>
      <c r="P513" t="s">
        <v>1195</v>
      </c>
      <c r="R513" t="s">
        <v>1127</v>
      </c>
      <c r="U513">
        <v>165</v>
      </c>
      <c r="V513">
        <v>34173306</v>
      </c>
      <c r="W513">
        <v>67872</v>
      </c>
      <c r="AL513">
        <f>VLOOKUP(V513,Customer!$C$2:$U$504,19,FALSE)</f>
        <v>213</v>
      </c>
    </row>
    <row r="514" spans="1:38" x14ac:dyDescent="0.35">
      <c r="A514">
        <v>165</v>
      </c>
      <c r="B514">
        <v>1</v>
      </c>
      <c r="C514" t="s">
        <v>34</v>
      </c>
      <c r="D514">
        <v>51081015523</v>
      </c>
      <c r="E514">
        <v>510</v>
      </c>
      <c r="F514" t="s">
        <v>1186</v>
      </c>
      <c r="G514" t="s">
        <v>1170</v>
      </c>
      <c r="H514" t="s">
        <v>1179</v>
      </c>
      <c r="I514" t="s">
        <v>1200</v>
      </c>
      <c r="K514">
        <v>4681.6679999999997</v>
      </c>
      <c r="N514">
        <v>4.75</v>
      </c>
      <c r="O514">
        <v>5.6</v>
      </c>
      <c r="P514" t="s">
        <v>1196</v>
      </c>
      <c r="R514" t="s">
        <v>1127</v>
      </c>
      <c r="U514">
        <v>165</v>
      </c>
      <c r="V514">
        <v>34173306</v>
      </c>
      <c r="W514">
        <v>3698</v>
      </c>
      <c r="AL514">
        <f>VLOOKUP(V514,Customer!$C$2:$U$504,19,FALSE)</f>
        <v>213</v>
      </c>
    </row>
    <row r="515" spans="1:38" x14ac:dyDescent="0.35">
      <c r="A515">
        <v>166</v>
      </c>
      <c r="B515">
        <v>11</v>
      </c>
      <c r="C515" t="s">
        <v>34</v>
      </c>
      <c r="D515">
        <v>51081014434</v>
      </c>
      <c r="E515">
        <v>510</v>
      </c>
      <c r="F515" t="s">
        <v>1190</v>
      </c>
      <c r="G515" t="s">
        <v>1176</v>
      </c>
      <c r="H515" t="s">
        <v>1182</v>
      </c>
      <c r="I515" t="s">
        <v>1203</v>
      </c>
      <c r="K515">
        <v>34289.232000000004</v>
      </c>
      <c r="N515">
        <v>1.6666666666666667</v>
      </c>
      <c r="O515">
        <v>1.92</v>
      </c>
      <c r="P515" t="s">
        <v>1198</v>
      </c>
      <c r="R515" t="s">
        <v>1127</v>
      </c>
      <c r="U515">
        <v>166</v>
      </c>
      <c r="V515">
        <v>35504194</v>
      </c>
      <c r="W515">
        <v>33226</v>
      </c>
      <c r="AL515">
        <f>VLOOKUP(V515,Customer!$C$2:$U$504,19,FALSE)</f>
        <v>210</v>
      </c>
    </row>
    <row r="516" spans="1:38" x14ac:dyDescent="0.35">
      <c r="A516">
        <v>166</v>
      </c>
      <c r="B516">
        <v>5</v>
      </c>
      <c r="C516" t="s">
        <v>34</v>
      </c>
      <c r="D516">
        <v>51081012029</v>
      </c>
      <c r="E516">
        <v>510</v>
      </c>
      <c r="F516" t="s">
        <v>1188</v>
      </c>
      <c r="G516" t="s">
        <v>1174</v>
      </c>
      <c r="H516" t="s">
        <v>1177</v>
      </c>
      <c r="I516" t="s">
        <v>1201</v>
      </c>
      <c r="K516">
        <v>29852.89</v>
      </c>
      <c r="N516">
        <v>2.5833333333333335</v>
      </c>
      <c r="O516">
        <v>4</v>
      </c>
      <c r="P516" t="s">
        <v>1196</v>
      </c>
      <c r="R516" t="s">
        <v>1127</v>
      </c>
      <c r="U516">
        <v>166</v>
      </c>
      <c r="V516">
        <v>35504194</v>
      </c>
      <c r="W516">
        <v>27057</v>
      </c>
      <c r="AL516">
        <f>VLOOKUP(V516,Customer!$C$2:$U$504,19,FALSE)</f>
        <v>210</v>
      </c>
    </row>
    <row r="517" spans="1:38" x14ac:dyDescent="0.35">
      <c r="A517">
        <v>167</v>
      </c>
      <c r="B517">
        <v>3</v>
      </c>
      <c r="C517" t="s">
        <v>34</v>
      </c>
      <c r="D517">
        <v>51081010594</v>
      </c>
      <c r="E517">
        <v>510</v>
      </c>
      <c r="F517" t="s">
        <v>1186</v>
      </c>
      <c r="G517" t="s">
        <v>1170</v>
      </c>
      <c r="H517" t="s">
        <v>1179</v>
      </c>
      <c r="I517" t="s">
        <v>1200</v>
      </c>
      <c r="K517">
        <v>26998.22</v>
      </c>
      <c r="N517">
        <v>0.75</v>
      </c>
      <c r="O517">
        <v>5.6</v>
      </c>
      <c r="P517" t="s">
        <v>1196</v>
      </c>
      <c r="R517" t="s">
        <v>1127</v>
      </c>
      <c r="U517">
        <v>167</v>
      </c>
      <c r="V517">
        <v>66605518</v>
      </c>
      <c r="W517">
        <v>25910</v>
      </c>
      <c r="AL517">
        <f>VLOOKUP(V517,Customer!$C$2:$U$504,19,FALSE)</f>
        <v>201</v>
      </c>
    </row>
    <row r="518" spans="1:38" x14ac:dyDescent="0.35">
      <c r="A518">
        <v>167</v>
      </c>
      <c r="B518">
        <v>11</v>
      </c>
      <c r="C518" t="s">
        <v>34</v>
      </c>
      <c r="D518">
        <v>51081017102</v>
      </c>
      <c r="E518">
        <v>510</v>
      </c>
      <c r="F518" t="s">
        <v>1190</v>
      </c>
      <c r="G518" t="s">
        <v>1176</v>
      </c>
      <c r="H518" t="s">
        <v>1182</v>
      </c>
      <c r="I518" t="s">
        <v>1203</v>
      </c>
      <c r="K518">
        <v>61893.604800000001</v>
      </c>
      <c r="N518">
        <v>2.6666666666666665</v>
      </c>
      <c r="O518">
        <v>1.92</v>
      </c>
      <c r="P518" t="s">
        <v>1198</v>
      </c>
      <c r="R518" t="s">
        <v>1127</v>
      </c>
      <c r="U518">
        <v>167</v>
      </c>
      <c r="V518">
        <v>66605518</v>
      </c>
      <c r="W518">
        <v>58879</v>
      </c>
      <c r="AL518">
        <f>VLOOKUP(V518,Customer!$C$2:$U$504,19,FALSE)</f>
        <v>201</v>
      </c>
    </row>
    <row r="519" spans="1:38" x14ac:dyDescent="0.35">
      <c r="A519">
        <v>167</v>
      </c>
      <c r="B519">
        <v>12</v>
      </c>
      <c r="C519" t="s">
        <v>34</v>
      </c>
      <c r="D519">
        <v>51081019927</v>
      </c>
      <c r="E519">
        <v>510</v>
      </c>
      <c r="F519" t="s">
        <v>1191</v>
      </c>
      <c r="G519" t="s">
        <v>1172</v>
      </c>
      <c r="H519" t="s">
        <v>1180</v>
      </c>
      <c r="I519" t="s">
        <v>1204</v>
      </c>
      <c r="K519">
        <v>3970.7340000000004</v>
      </c>
      <c r="N519">
        <v>3.6666666666666665</v>
      </c>
      <c r="O519">
        <v>-11.7</v>
      </c>
      <c r="P519" t="s">
        <v>1194</v>
      </c>
      <c r="R519" t="s">
        <v>1127</v>
      </c>
      <c r="U519">
        <v>167</v>
      </c>
      <c r="V519">
        <v>66605518</v>
      </c>
      <c r="W519">
        <v>6954</v>
      </c>
      <c r="AL519">
        <f>VLOOKUP(V519,Customer!$C$2:$U$504,19,FALSE)</f>
        <v>201</v>
      </c>
    </row>
    <row r="520" spans="1:38" x14ac:dyDescent="0.35">
      <c r="A520">
        <v>168</v>
      </c>
      <c r="B520">
        <v>11</v>
      </c>
      <c r="C520" t="s">
        <v>34</v>
      </c>
      <c r="D520">
        <v>51081019146</v>
      </c>
      <c r="E520">
        <v>510</v>
      </c>
      <c r="F520" t="s">
        <v>1190</v>
      </c>
      <c r="G520" t="s">
        <v>1176</v>
      </c>
      <c r="H520" t="s">
        <v>1182</v>
      </c>
      <c r="I520" t="s">
        <v>1203</v>
      </c>
      <c r="K520">
        <v>34647.031999999999</v>
      </c>
      <c r="N520">
        <v>3.3333333333333335</v>
      </c>
      <c r="O520">
        <v>1.92</v>
      </c>
      <c r="P520" t="s">
        <v>1198</v>
      </c>
      <c r="R520" t="s">
        <v>1127</v>
      </c>
      <c r="U520">
        <v>168</v>
      </c>
      <c r="V520">
        <v>15972874</v>
      </c>
      <c r="W520">
        <v>32563</v>
      </c>
      <c r="AL520">
        <f>VLOOKUP(V520,Customer!$C$2:$U$504,19,FALSE)</f>
        <v>209</v>
      </c>
    </row>
    <row r="521" spans="1:38" x14ac:dyDescent="0.35">
      <c r="A521">
        <v>168</v>
      </c>
      <c r="B521">
        <v>6</v>
      </c>
      <c r="C521" t="s">
        <v>34</v>
      </c>
      <c r="D521">
        <v>51081017801</v>
      </c>
      <c r="E521">
        <v>510</v>
      </c>
      <c r="F521" t="s">
        <v>1189</v>
      </c>
      <c r="G521" t="s">
        <v>1175</v>
      </c>
      <c r="H521" t="s">
        <v>1183</v>
      </c>
      <c r="I521" t="s">
        <v>1202</v>
      </c>
      <c r="K521">
        <v>23187.7932</v>
      </c>
      <c r="N521">
        <v>1</v>
      </c>
      <c r="O521">
        <v>7.77</v>
      </c>
      <c r="P521" t="s">
        <v>1195</v>
      </c>
      <c r="R521" t="s">
        <v>1127</v>
      </c>
      <c r="U521">
        <v>168</v>
      </c>
      <c r="V521">
        <v>15972874</v>
      </c>
      <c r="W521">
        <v>21516</v>
      </c>
      <c r="AL521">
        <f>VLOOKUP(V521,Customer!$C$2:$U$504,19,FALSE)</f>
        <v>209</v>
      </c>
    </row>
    <row r="522" spans="1:38" x14ac:dyDescent="0.35">
      <c r="A522">
        <v>168</v>
      </c>
      <c r="B522">
        <v>10</v>
      </c>
      <c r="C522" t="s">
        <v>34</v>
      </c>
      <c r="D522">
        <v>51081013305</v>
      </c>
      <c r="E522">
        <v>510</v>
      </c>
      <c r="F522" t="s">
        <v>1190</v>
      </c>
      <c r="G522" t="s">
        <v>1176</v>
      </c>
      <c r="H522" t="s">
        <v>1182</v>
      </c>
      <c r="I522" t="s">
        <v>1203</v>
      </c>
      <c r="K522">
        <v>44084.678399999997</v>
      </c>
      <c r="N522">
        <v>2.1666666666666665</v>
      </c>
      <c r="O522">
        <v>1.92</v>
      </c>
      <c r="P522" t="s">
        <v>1198</v>
      </c>
      <c r="R522" t="s">
        <v>1127</v>
      </c>
      <c r="U522">
        <v>168</v>
      </c>
      <c r="V522">
        <v>15972874</v>
      </c>
      <c r="W522">
        <v>42324</v>
      </c>
      <c r="AL522">
        <f>VLOOKUP(V522,Customer!$C$2:$U$504,19,FALSE)</f>
        <v>209</v>
      </c>
    </row>
    <row r="523" spans="1:38" x14ac:dyDescent="0.35">
      <c r="A523">
        <v>168</v>
      </c>
      <c r="B523">
        <v>11</v>
      </c>
      <c r="C523" t="s">
        <v>34</v>
      </c>
      <c r="D523">
        <v>51081011709</v>
      </c>
      <c r="E523">
        <v>510</v>
      </c>
      <c r="F523" t="s">
        <v>1190</v>
      </c>
      <c r="G523" t="s">
        <v>1176</v>
      </c>
      <c r="H523" t="s">
        <v>1182</v>
      </c>
      <c r="I523" t="s">
        <v>1203</v>
      </c>
      <c r="K523">
        <v>75076.569600000003</v>
      </c>
      <c r="N523">
        <v>1.75</v>
      </c>
      <c r="O523">
        <v>1.92</v>
      </c>
      <c r="P523" t="s">
        <v>1198</v>
      </c>
      <c r="R523" t="s">
        <v>1127</v>
      </c>
      <c r="U523">
        <v>168</v>
      </c>
      <c r="V523">
        <v>15972874</v>
      </c>
      <c r="W523">
        <v>72636</v>
      </c>
      <c r="AL523">
        <f>VLOOKUP(V523,Customer!$C$2:$U$504,19,FALSE)</f>
        <v>209</v>
      </c>
    </row>
    <row r="524" spans="1:38" x14ac:dyDescent="0.35">
      <c r="A524">
        <v>169</v>
      </c>
      <c r="B524">
        <v>13</v>
      </c>
      <c r="C524" t="s">
        <v>34</v>
      </c>
      <c r="D524">
        <v>51081010098</v>
      </c>
      <c r="E524">
        <v>510</v>
      </c>
      <c r="F524" t="s">
        <v>1192</v>
      </c>
      <c r="G524" t="s">
        <v>1173</v>
      </c>
      <c r="H524" t="s">
        <v>1181</v>
      </c>
      <c r="I524" t="s">
        <v>1205</v>
      </c>
      <c r="K524">
        <v>66841.9807</v>
      </c>
      <c r="N524">
        <v>4.416666666666667</v>
      </c>
      <c r="O524">
        <v>10.210000000000001</v>
      </c>
      <c r="P524" t="s">
        <v>1195</v>
      </c>
      <c r="R524" t="s">
        <v>1127</v>
      </c>
      <c r="U524">
        <v>169</v>
      </c>
      <c r="V524">
        <v>65172320</v>
      </c>
      <c r="W524">
        <v>46068</v>
      </c>
      <c r="AL524">
        <f>VLOOKUP(V524,Customer!$C$2:$U$504,19,FALSE)</f>
        <v>210</v>
      </c>
    </row>
    <row r="525" spans="1:38" x14ac:dyDescent="0.35">
      <c r="A525">
        <v>169</v>
      </c>
      <c r="B525">
        <v>13</v>
      </c>
      <c r="C525" t="s">
        <v>34</v>
      </c>
      <c r="D525">
        <v>51081016281</v>
      </c>
      <c r="E525">
        <v>510</v>
      </c>
      <c r="F525" t="s">
        <v>1192</v>
      </c>
      <c r="G525" t="s">
        <v>1173</v>
      </c>
      <c r="H525" t="s">
        <v>1181</v>
      </c>
      <c r="I525" t="s">
        <v>1205</v>
      </c>
      <c r="K525">
        <v>24445.292016666666</v>
      </c>
      <c r="N525">
        <v>1.8333333333333333</v>
      </c>
      <c r="O525">
        <v>10.210000000000001</v>
      </c>
      <c r="P525" t="s">
        <v>1195</v>
      </c>
      <c r="R525" t="s">
        <v>1127</v>
      </c>
      <c r="U525">
        <v>169</v>
      </c>
      <c r="V525">
        <v>65172320</v>
      </c>
      <c r="W525">
        <v>20591</v>
      </c>
      <c r="AL525">
        <f>VLOOKUP(V525,Customer!$C$2:$U$504,19,FALSE)</f>
        <v>210</v>
      </c>
    </row>
    <row r="526" spans="1:38" x14ac:dyDescent="0.35">
      <c r="A526">
        <v>169</v>
      </c>
      <c r="B526">
        <v>4</v>
      </c>
      <c r="C526" t="s">
        <v>34</v>
      </c>
      <c r="D526">
        <v>51081014924</v>
      </c>
      <c r="E526">
        <v>510</v>
      </c>
      <c r="F526" t="s">
        <v>1187</v>
      </c>
      <c r="G526" t="s">
        <v>1171</v>
      </c>
      <c r="H526" t="s">
        <v>1178</v>
      </c>
      <c r="I526" t="s">
        <v>1206</v>
      </c>
      <c r="K526">
        <v>8456.0733333333337</v>
      </c>
      <c r="N526">
        <v>4.166666666666667</v>
      </c>
      <c r="O526">
        <v>5.74</v>
      </c>
      <c r="P526" t="s">
        <v>1197</v>
      </c>
      <c r="R526" t="s">
        <v>1127</v>
      </c>
      <c r="U526">
        <v>169</v>
      </c>
      <c r="V526">
        <v>65172320</v>
      </c>
      <c r="W526">
        <v>6824</v>
      </c>
      <c r="AL526">
        <f>VLOOKUP(V526,Customer!$C$2:$U$504,19,FALSE)</f>
        <v>210</v>
      </c>
    </row>
    <row r="527" spans="1:38" x14ac:dyDescent="0.35">
      <c r="A527">
        <v>169</v>
      </c>
      <c r="B527">
        <v>16</v>
      </c>
      <c r="C527" t="s">
        <v>34</v>
      </c>
      <c r="D527">
        <v>51081017674</v>
      </c>
      <c r="E527">
        <v>510</v>
      </c>
      <c r="F527" t="s">
        <v>1193</v>
      </c>
      <c r="G527" t="s">
        <v>1185</v>
      </c>
      <c r="H527" t="s">
        <v>1184</v>
      </c>
      <c r="I527" t="s">
        <v>1199</v>
      </c>
      <c r="K527">
        <v>31130.335491666665</v>
      </c>
      <c r="N527">
        <v>4.083333333333333</v>
      </c>
      <c r="O527">
        <v>3.61</v>
      </c>
      <c r="P527" t="s">
        <v>1198</v>
      </c>
      <c r="R527" t="s">
        <v>1127</v>
      </c>
      <c r="U527">
        <v>169</v>
      </c>
      <c r="V527">
        <v>65172320</v>
      </c>
      <c r="W527">
        <v>27131</v>
      </c>
      <c r="AL527">
        <f>VLOOKUP(V527,Customer!$C$2:$U$504,19,FALSE)</f>
        <v>210</v>
      </c>
    </row>
    <row r="528" spans="1:38" x14ac:dyDescent="0.35">
      <c r="A528">
        <v>169</v>
      </c>
      <c r="B528">
        <v>14</v>
      </c>
      <c r="C528" t="s">
        <v>34</v>
      </c>
      <c r="D528">
        <v>51081012648</v>
      </c>
      <c r="E528">
        <v>510</v>
      </c>
      <c r="F528" t="s">
        <v>1192</v>
      </c>
      <c r="G528" t="s">
        <v>1173</v>
      </c>
      <c r="H528" t="s">
        <v>1181</v>
      </c>
      <c r="I528" t="s">
        <v>1205</v>
      </c>
      <c r="K528">
        <v>47960.263575000004</v>
      </c>
      <c r="N528">
        <v>3.0833333333333335</v>
      </c>
      <c r="O528">
        <v>10.210000000000001</v>
      </c>
      <c r="P528" t="s">
        <v>1195</v>
      </c>
      <c r="R528" t="s">
        <v>1127</v>
      </c>
      <c r="U528">
        <v>169</v>
      </c>
      <c r="V528">
        <v>65172320</v>
      </c>
      <c r="W528">
        <v>36477</v>
      </c>
      <c r="AL528">
        <f>VLOOKUP(V528,Customer!$C$2:$U$504,19,FALSE)</f>
        <v>210</v>
      </c>
    </row>
    <row r="529" spans="1:38" x14ac:dyDescent="0.35">
      <c r="A529">
        <v>169</v>
      </c>
      <c r="B529">
        <v>5</v>
      </c>
      <c r="C529" t="s">
        <v>34</v>
      </c>
      <c r="D529">
        <v>51081014715</v>
      </c>
      <c r="E529">
        <v>510</v>
      </c>
      <c r="F529" t="s">
        <v>1188</v>
      </c>
      <c r="G529" t="s">
        <v>1174</v>
      </c>
      <c r="H529" t="s">
        <v>1177</v>
      </c>
      <c r="I529" t="s">
        <v>1201</v>
      </c>
      <c r="K529">
        <v>43132</v>
      </c>
      <c r="N529">
        <v>2.3333333333333335</v>
      </c>
      <c r="O529">
        <v>4</v>
      </c>
      <c r="P529" t="s">
        <v>1196</v>
      </c>
      <c r="R529" t="s">
        <v>1127</v>
      </c>
      <c r="U529">
        <v>169</v>
      </c>
      <c r="V529">
        <v>65172320</v>
      </c>
      <c r="W529">
        <v>39450</v>
      </c>
      <c r="AL529">
        <f>VLOOKUP(V529,Customer!$C$2:$U$504,19,FALSE)</f>
        <v>210</v>
      </c>
    </row>
    <row r="530" spans="1:38" x14ac:dyDescent="0.35">
      <c r="A530">
        <v>170</v>
      </c>
      <c r="B530">
        <v>13</v>
      </c>
      <c r="C530" t="s">
        <v>34</v>
      </c>
      <c r="D530">
        <v>51081013969</v>
      </c>
      <c r="E530">
        <v>510</v>
      </c>
      <c r="F530" t="s">
        <v>1192</v>
      </c>
      <c r="G530" t="s">
        <v>1173</v>
      </c>
      <c r="H530" t="s">
        <v>1181</v>
      </c>
      <c r="I530" t="s">
        <v>1205</v>
      </c>
      <c r="K530">
        <v>67865.403008333335</v>
      </c>
      <c r="N530">
        <v>3.5833333333333335</v>
      </c>
      <c r="O530">
        <v>10.210000000000001</v>
      </c>
      <c r="P530" t="s">
        <v>1195</v>
      </c>
      <c r="R530" t="s">
        <v>1131</v>
      </c>
      <c r="U530">
        <v>170</v>
      </c>
      <c r="V530">
        <v>70298462</v>
      </c>
      <c r="W530">
        <v>49687</v>
      </c>
      <c r="AL530">
        <f>VLOOKUP(V530,Customer!$C$2:$U$504,19,FALSE)</f>
        <v>203</v>
      </c>
    </row>
    <row r="531" spans="1:38" x14ac:dyDescent="0.35">
      <c r="A531">
        <v>170</v>
      </c>
      <c r="B531">
        <v>9</v>
      </c>
      <c r="C531" t="s">
        <v>34</v>
      </c>
      <c r="D531">
        <v>51081015225</v>
      </c>
      <c r="E531">
        <v>510</v>
      </c>
      <c r="F531" t="s">
        <v>1189</v>
      </c>
      <c r="G531" t="s">
        <v>1175</v>
      </c>
      <c r="H531" t="s">
        <v>1183</v>
      </c>
      <c r="I531" t="s">
        <v>1202</v>
      </c>
      <c r="K531">
        <v>103160.368575</v>
      </c>
      <c r="N531">
        <v>3.9166666666666665</v>
      </c>
      <c r="O531">
        <v>7.77</v>
      </c>
      <c r="P531" t="s">
        <v>1195</v>
      </c>
      <c r="R531" t="s">
        <v>1131</v>
      </c>
      <c r="U531">
        <v>170</v>
      </c>
      <c r="V531">
        <v>70298462</v>
      </c>
      <c r="W531">
        <v>79091</v>
      </c>
      <c r="AL531">
        <f>VLOOKUP(V531,Customer!$C$2:$U$504,19,FALSE)</f>
        <v>203</v>
      </c>
    </row>
    <row r="532" spans="1:38" x14ac:dyDescent="0.35">
      <c r="A532">
        <v>170</v>
      </c>
      <c r="B532">
        <v>4</v>
      </c>
      <c r="C532" t="s">
        <v>34</v>
      </c>
      <c r="D532">
        <v>51081017545</v>
      </c>
      <c r="E532">
        <v>510</v>
      </c>
      <c r="F532" t="s">
        <v>1187</v>
      </c>
      <c r="G532" t="s">
        <v>1171</v>
      </c>
      <c r="H532" t="s">
        <v>1178</v>
      </c>
      <c r="I532" t="s">
        <v>1206</v>
      </c>
      <c r="K532">
        <v>22838.551266666665</v>
      </c>
      <c r="N532">
        <v>2.3333333333333335</v>
      </c>
      <c r="O532">
        <v>5.74</v>
      </c>
      <c r="P532" t="s">
        <v>1197</v>
      </c>
      <c r="R532" t="s">
        <v>1131</v>
      </c>
      <c r="U532">
        <v>170</v>
      </c>
      <c r="V532">
        <v>70298462</v>
      </c>
      <c r="W532">
        <v>20141</v>
      </c>
      <c r="AL532">
        <f>VLOOKUP(V532,Customer!$C$2:$U$504,19,FALSE)</f>
        <v>203</v>
      </c>
    </row>
    <row r="533" spans="1:38" x14ac:dyDescent="0.35">
      <c r="A533">
        <v>171</v>
      </c>
      <c r="B533">
        <v>8</v>
      </c>
      <c r="C533" t="s">
        <v>34</v>
      </c>
      <c r="D533">
        <v>51081016032</v>
      </c>
      <c r="E533">
        <v>510</v>
      </c>
      <c r="F533" t="s">
        <v>1188</v>
      </c>
      <c r="G533" t="s">
        <v>1174</v>
      </c>
      <c r="H533" t="s">
        <v>1177</v>
      </c>
      <c r="I533" t="s">
        <v>1201</v>
      </c>
      <c r="K533">
        <v>76228.133333333331</v>
      </c>
      <c r="N533">
        <v>2.9166666666666665</v>
      </c>
      <c r="O533">
        <v>4</v>
      </c>
      <c r="P533" t="s">
        <v>1196</v>
      </c>
      <c r="R533" t="s">
        <v>1127</v>
      </c>
      <c r="U533">
        <v>171</v>
      </c>
      <c r="V533">
        <v>58525256</v>
      </c>
      <c r="W533">
        <v>68264</v>
      </c>
      <c r="AL533">
        <f>VLOOKUP(V533,Customer!$C$2:$U$504,19,FALSE)</f>
        <v>214</v>
      </c>
    </row>
    <row r="534" spans="1:38" x14ac:dyDescent="0.35">
      <c r="A534">
        <v>172</v>
      </c>
      <c r="B534">
        <v>16</v>
      </c>
      <c r="C534" t="s">
        <v>34</v>
      </c>
      <c r="D534">
        <v>51081012951</v>
      </c>
      <c r="E534">
        <v>510</v>
      </c>
      <c r="F534" t="s">
        <v>1193</v>
      </c>
      <c r="G534" t="s">
        <v>1185</v>
      </c>
      <c r="H534" t="s">
        <v>1184</v>
      </c>
      <c r="I534" t="s">
        <v>1199</v>
      </c>
      <c r="K534">
        <v>21254.885150000002</v>
      </c>
      <c r="N534">
        <v>2.1666666666666665</v>
      </c>
      <c r="O534">
        <v>3.61</v>
      </c>
      <c r="P534" t="s">
        <v>1198</v>
      </c>
      <c r="R534" t="s">
        <v>1131</v>
      </c>
      <c r="U534">
        <v>172</v>
      </c>
      <c r="V534">
        <v>92179895</v>
      </c>
      <c r="W534">
        <v>19713</v>
      </c>
      <c r="AL534">
        <f>VLOOKUP(V534,Customer!$C$2:$U$504,19,FALSE)</f>
        <v>206</v>
      </c>
    </row>
    <row r="535" spans="1:38" x14ac:dyDescent="0.35">
      <c r="A535">
        <v>172</v>
      </c>
      <c r="B535">
        <v>10</v>
      </c>
      <c r="C535" t="s">
        <v>34</v>
      </c>
      <c r="D535">
        <v>51081018842</v>
      </c>
      <c r="E535">
        <v>510</v>
      </c>
      <c r="F535" t="s">
        <v>1190</v>
      </c>
      <c r="G535" t="s">
        <v>1176</v>
      </c>
      <c r="H535" t="s">
        <v>1182</v>
      </c>
      <c r="I535" t="s">
        <v>1203</v>
      </c>
      <c r="K535">
        <v>53439.12</v>
      </c>
      <c r="N535">
        <v>0.41666666666666669</v>
      </c>
      <c r="O535">
        <v>1.92</v>
      </c>
      <c r="P535" t="s">
        <v>1198</v>
      </c>
      <c r="R535" t="s">
        <v>1131</v>
      </c>
      <c r="U535">
        <v>172</v>
      </c>
      <c r="V535">
        <v>92179895</v>
      </c>
      <c r="W535">
        <v>53015</v>
      </c>
      <c r="AL535">
        <f>VLOOKUP(V535,Customer!$C$2:$U$504,19,FALSE)</f>
        <v>206</v>
      </c>
    </row>
    <row r="536" spans="1:38" x14ac:dyDescent="0.35">
      <c r="A536">
        <v>172</v>
      </c>
      <c r="B536">
        <v>3</v>
      </c>
      <c r="C536" t="s">
        <v>34</v>
      </c>
      <c r="D536">
        <v>51081014421</v>
      </c>
      <c r="E536">
        <v>510</v>
      </c>
      <c r="F536" t="s">
        <v>1186</v>
      </c>
      <c r="G536" t="s">
        <v>1170</v>
      </c>
      <c r="H536" t="s">
        <v>1179</v>
      </c>
      <c r="I536" t="s">
        <v>1200</v>
      </c>
      <c r="K536">
        <v>85193.16</v>
      </c>
      <c r="N536">
        <v>2.25</v>
      </c>
      <c r="O536">
        <v>5.6</v>
      </c>
      <c r="P536" t="s">
        <v>1196</v>
      </c>
      <c r="R536" t="s">
        <v>1131</v>
      </c>
      <c r="U536">
        <v>172</v>
      </c>
      <c r="V536">
        <v>92179895</v>
      </c>
      <c r="W536">
        <v>75660</v>
      </c>
      <c r="AL536">
        <f>VLOOKUP(V536,Customer!$C$2:$U$504,19,FALSE)</f>
        <v>206</v>
      </c>
    </row>
    <row r="537" spans="1:38" x14ac:dyDescent="0.35">
      <c r="A537">
        <v>172</v>
      </c>
      <c r="B537">
        <v>1</v>
      </c>
      <c r="C537" t="s">
        <v>34</v>
      </c>
      <c r="D537">
        <v>51081017506</v>
      </c>
      <c r="E537">
        <v>510</v>
      </c>
      <c r="F537" t="s">
        <v>1186</v>
      </c>
      <c r="G537" t="s">
        <v>1170</v>
      </c>
      <c r="H537" t="s">
        <v>1179</v>
      </c>
      <c r="I537" t="s">
        <v>1200</v>
      </c>
      <c r="K537">
        <v>5968.5680000000002</v>
      </c>
      <c r="N537">
        <v>0.5</v>
      </c>
      <c r="O537">
        <v>5.6</v>
      </c>
      <c r="P537" t="s">
        <v>1196</v>
      </c>
      <c r="R537" t="s">
        <v>1131</v>
      </c>
      <c r="U537">
        <v>172</v>
      </c>
      <c r="V537">
        <v>92179895</v>
      </c>
      <c r="W537">
        <v>5806</v>
      </c>
      <c r="AL537">
        <f>VLOOKUP(V537,Customer!$C$2:$U$504,19,FALSE)</f>
        <v>206</v>
      </c>
    </row>
    <row r="538" spans="1:38" x14ac:dyDescent="0.35">
      <c r="A538">
        <v>173</v>
      </c>
      <c r="B538">
        <v>4</v>
      </c>
      <c r="C538" t="s">
        <v>34</v>
      </c>
      <c r="D538">
        <v>51081019606</v>
      </c>
      <c r="E538">
        <v>510</v>
      </c>
      <c r="F538" t="s">
        <v>1187</v>
      </c>
      <c r="G538" t="s">
        <v>1171</v>
      </c>
      <c r="H538" t="s">
        <v>1178</v>
      </c>
      <c r="I538" t="s">
        <v>1206</v>
      </c>
      <c r="K538">
        <v>26452.395416666666</v>
      </c>
      <c r="N538">
        <v>2.0833333333333335</v>
      </c>
      <c r="O538">
        <v>5.74</v>
      </c>
      <c r="P538" t="s">
        <v>1197</v>
      </c>
      <c r="R538" t="s">
        <v>1131</v>
      </c>
      <c r="U538">
        <v>173</v>
      </c>
      <c r="V538">
        <v>56538768</v>
      </c>
      <c r="W538">
        <v>23627</v>
      </c>
      <c r="AL538">
        <f>VLOOKUP(V538,Customer!$C$2:$U$504,19,FALSE)</f>
        <v>213</v>
      </c>
    </row>
    <row r="539" spans="1:38" x14ac:dyDescent="0.35">
      <c r="A539">
        <v>175</v>
      </c>
      <c r="B539">
        <v>5</v>
      </c>
      <c r="C539" t="s">
        <v>34</v>
      </c>
      <c r="D539">
        <v>51081012384</v>
      </c>
      <c r="E539">
        <v>510</v>
      </c>
      <c r="F539" t="s">
        <v>1188</v>
      </c>
      <c r="G539" t="s">
        <v>1174</v>
      </c>
      <c r="H539" t="s">
        <v>1177</v>
      </c>
      <c r="I539" t="s">
        <v>1201</v>
      </c>
      <c r="K539">
        <v>56419.34</v>
      </c>
      <c r="N539">
        <v>4.083333333333333</v>
      </c>
      <c r="O539">
        <v>4</v>
      </c>
      <c r="P539" t="s">
        <v>1196</v>
      </c>
      <c r="R539" t="s">
        <v>1127</v>
      </c>
      <c r="U539">
        <v>175</v>
      </c>
      <c r="V539">
        <v>81598802</v>
      </c>
      <c r="W539">
        <v>48498</v>
      </c>
      <c r="AL539">
        <f>VLOOKUP(V539,Customer!$C$2:$U$504,19,FALSE)</f>
        <v>206</v>
      </c>
    </row>
    <row r="540" spans="1:38" x14ac:dyDescent="0.35">
      <c r="A540">
        <v>175</v>
      </c>
      <c r="B540">
        <v>6</v>
      </c>
      <c r="C540" t="s">
        <v>34</v>
      </c>
      <c r="D540">
        <v>51081011230</v>
      </c>
      <c r="E540">
        <v>510</v>
      </c>
      <c r="F540" t="s">
        <v>1189</v>
      </c>
      <c r="G540" t="s">
        <v>1175</v>
      </c>
      <c r="H540" t="s">
        <v>1183</v>
      </c>
      <c r="I540" t="s">
        <v>1202</v>
      </c>
      <c r="K540">
        <v>7585.0874999999996</v>
      </c>
      <c r="N540">
        <v>4.166666666666667</v>
      </c>
      <c r="O540">
        <v>7.77</v>
      </c>
      <c r="P540" t="s">
        <v>1195</v>
      </c>
      <c r="R540" t="s">
        <v>1127</v>
      </c>
      <c r="U540">
        <v>175</v>
      </c>
      <c r="V540">
        <v>81598802</v>
      </c>
      <c r="W540">
        <v>5730</v>
      </c>
      <c r="AL540">
        <f>VLOOKUP(V540,Customer!$C$2:$U$504,19,FALSE)</f>
        <v>206</v>
      </c>
    </row>
    <row r="541" spans="1:38" x14ac:dyDescent="0.35">
      <c r="A541">
        <v>175</v>
      </c>
      <c r="B541">
        <v>10</v>
      </c>
      <c r="C541" t="s">
        <v>34</v>
      </c>
      <c r="D541">
        <v>51081019000</v>
      </c>
      <c r="E541">
        <v>510</v>
      </c>
      <c r="F541" t="s">
        <v>1190</v>
      </c>
      <c r="G541" t="s">
        <v>1176</v>
      </c>
      <c r="H541" t="s">
        <v>1182</v>
      </c>
      <c r="I541" t="s">
        <v>1203</v>
      </c>
      <c r="K541">
        <v>52316</v>
      </c>
      <c r="N541">
        <v>1.0833333333333333</v>
      </c>
      <c r="O541">
        <v>1.92</v>
      </c>
      <c r="P541" t="s">
        <v>1198</v>
      </c>
      <c r="R541" t="s">
        <v>1127</v>
      </c>
      <c r="U541">
        <v>175</v>
      </c>
      <c r="V541">
        <v>81598802</v>
      </c>
      <c r="W541">
        <v>51250</v>
      </c>
      <c r="AL541">
        <f>VLOOKUP(V541,Customer!$C$2:$U$504,19,FALSE)</f>
        <v>206</v>
      </c>
    </row>
    <row r="542" spans="1:38" x14ac:dyDescent="0.35">
      <c r="A542">
        <v>175</v>
      </c>
      <c r="B542">
        <v>11</v>
      </c>
      <c r="C542" t="s">
        <v>34</v>
      </c>
      <c r="D542">
        <v>51081014262</v>
      </c>
      <c r="E542">
        <v>510</v>
      </c>
      <c r="F542" t="s">
        <v>1190</v>
      </c>
      <c r="G542" t="s">
        <v>1176</v>
      </c>
      <c r="H542" t="s">
        <v>1182</v>
      </c>
      <c r="I542" t="s">
        <v>1203</v>
      </c>
      <c r="K542">
        <v>74545.299199999994</v>
      </c>
      <c r="N542">
        <v>1.75</v>
      </c>
      <c r="O542">
        <v>1.92</v>
      </c>
      <c r="P542" t="s">
        <v>1198</v>
      </c>
      <c r="R542" t="s">
        <v>1127</v>
      </c>
      <c r="U542">
        <v>175</v>
      </c>
      <c r="V542">
        <v>81598802</v>
      </c>
      <c r="W542">
        <v>72122</v>
      </c>
      <c r="AL542">
        <f>VLOOKUP(V542,Customer!$C$2:$U$504,19,FALSE)</f>
        <v>206</v>
      </c>
    </row>
    <row r="543" spans="1:38" x14ac:dyDescent="0.35">
      <c r="A543">
        <v>176</v>
      </c>
      <c r="B543">
        <v>2</v>
      </c>
      <c r="C543" t="s">
        <v>34</v>
      </c>
      <c r="D543">
        <v>51081016459</v>
      </c>
      <c r="E543">
        <v>510</v>
      </c>
      <c r="F543" t="s">
        <v>1187</v>
      </c>
      <c r="G543" t="s">
        <v>1171</v>
      </c>
      <c r="H543" t="s">
        <v>1178</v>
      </c>
      <c r="I543" t="s">
        <v>1206</v>
      </c>
      <c r="K543">
        <v>60452.698400000001</v>
      </c>
      <c r="N543">
        <v>3</v>
      </c>
      <c r="O543">
        <v>5.74</v>
      </c>
      <c r="P543" t="s">
        <v>1197</v>
      </c>
      <c r="R543" t="s">
        <v>1127</v>
      </c>
      <c r="U543">
        <v>176</v>
      </c>
      <c r="V543">
        <v>42951732</v>
      </c>
      <c r="W543">
        <v>51572</v>
      </c>
      <c r="AL543">
        <f>VLOOKUP(V543,Customer!$C$2:$U$504,19,FALSE)</f>
        <v>206</v>
      </c>
    </row>
    <row r="544" spans="1:38" x14ac:dyDescent="0.35">
      <c r="A544">
        <v>176</v>
      </c>
      <c r="B544">
        <v>5</v>
      </c>
      <c r="C544" t="s">
        <v>34</v>
      </c>
      <c r="D544">
        <v>51081017089</v>
      </c>
      <c r="E544">
        <v>510</v>
      </c>
      <c r="F544" t="s">
        <v>1188</v>
      </c>
      <c r="G544" t="s">
        <v>1174</v>
      </c>
      <c r="H544" t="s">
        <v>1177</v>
      </c>
      <c r="I544" t="s">
        <v>1201</v>
      </c>
      <c r="K544">
        <v>27468.573333333334</v>
      </c>
      <c r="N544">
        <v>2.6666666666666665</v>
      </c>
      <c r="O544">
        <v>4</v>
      </c>
      <c r="P544" t="s">
        <v>1196</v>
      </c>
      <c r="R544" t="s">
        <v>1127</v>
      </c>
      <c r="U544">
        <v>176</v>
      </c>
      <c r="V544">
        <v>42951732</v>
      </c>
      <c r="W544">
        <v>24821</v>
      </c>
      <c r="AL544">
        <f>VLOOKUP(V544,Customer!$C$2:$U$504,19,FALSE)</f>
        <v>206</v>
      </c>
    </row>
    <row r="545" spans="1:38" x14ac:dyDescent="0.35">
      <c r="A545">
        <v>177</v>
      </c>
      <c r="B545">
        <v>12</v>
      </c>
      <c r="C545" t="s">
        <v>34</v>
      </c>
      <c r="D545">
        <v>51081016354</v>
      </c>
      <c r="E545">
        <v>510</v>
      </c>
      <c r="F545" t="s">
        <v>1191</v>
      </c>
      <c r="G545" t="s">
        <v>1172</v>
      </c>
      <c r="H545" t="s">
        <v>1180</v>
      </c>
      <c r="I545" t="s">
        <v>1204</v>
      </c>
      <c r="K545">
        <v>74382.361000000004</v>
      </c>
      <c r="N545">
        <v>0.33333333333333331</v>
      </c>
      <c r="O545">
        <v>-11.7</v>
      </c>
      <c r="P545" t="s">
        <v>1194</v>
      </c>
      <c r="R545" t="s">
        <v>1127</v>
      </c>
      <c r="U545">
        <v>177</v>
      </c>
      <c r="V545">
        <v>64646017</v>
      </c>
      <c r="W545">
        <v>77401</v>
      </c>
      <c r="AL545">
        <f>VLOOKUP(V545,Customer!$C$2:$U$504,19,FALSE)</f>
        <v>211</v>
      </c>
    </row>
    <row r="546" spans="1:38" x14ac:dyDescent="0.35">
      <c r="A546">
        <v>177</v>
      </c>
      <c r="B546">
        <v>12</v>
      </c>
      <c r="C546" t="s">
        <v>34</v>
      </c>
      <c r="D546">
        <v>51081015566</v>
      </c>
      <c r="E546">
        <v>510</v>
      </c>
      <c r="F546" t="s">
        <v>1191</v>
      </c>
      <c r="G546" t="s">
        <v>1172</v>
      </c>
      <c r="H546" t="s">
        <v>1180</v>
      </c>
      <c r="I546" t="s">
        <v>1204</v>
      </c>
      <c r="K546">
        <v>14889.694</v>
      </c>
      <c r="N546">
        <v>1.4166666666666667</v>
      </c>
      <c r="O546">
        <v>-11.7</v>
      </c>
      <c r="P546" t="s">
        <v>1194</v>
      </c>
      <c r="R546" t="s">
        <v>1127</v>
      </c>
      <c r="U546">
        <v>177</v>
      </c>
      <c r="V546">
        <v>64646017</v>
      </c>
      <c r="W546">
        <v>17848</v>
      </c>
      <c r="AL546">
        <f>VLOOKUP(V546,Customer!$C$2:$U$504,19,FALSE)</f>
        <v>211</v>
      </c>
    </row>
    <row r="547" spans="1:38" x14ac:dyDescent="0.35">
      <c r="A547">
        <v>177</v>
      </c>
      <c r="B547">
        <v>8</v>
      </c>
      <c r="C547" t="s">
        <v>34</v>
      </c>
      <c r="D547">
        <v>51081011560</v>
      </c>
      <c r="E547">
        <v>510</v>
      </c>
      <c r="F547" t="s">
        <v>1188</v>
      </c>
      <c r="G547" t="s">
        <v>1174</v>
      </c>
      <c r="H547" t="s">
        <v>1177</v>
      </c>
      <c r="I547" t="s">
        <v>1201</v>
      </c>
      <c r="K547">
        <v>21789.523333333334</v>
      </c>
      <c r="N547">
        <v>1.4166666666666667</v>
      </c>
      <c r="O547">
        <v>4</v>
      </c>
      <c r="P547" t="s">
        <v>1196</v>
      </c>
      <c r="R547" t="s">
        <v>1127</v>
      </c>
      <c r="U547">
        <v>177</v>
      </c>
      <c r="V547">
        <v>64646017</v>
      </c>
      <c r="W547">
        <v>20621</v>
      </c>
      <c r="AL547">
        <f>VLOOKUP(V547,Customer!$C$2:$U$504,19,FALSE)</f>
        <v>211</v>
      </c>
    </row>
    <row r="548" spans="1:38" x14ac:dyDescent="0.35">
      <c r="A548">
        <v>178</v>
      </c>
      <c r="B548">
        <v>4</v>
      </c>
      <c r="C548" t="s">
        <v>34</v>
      </c>
      <c r="D548">
        <v>51081014772</v>
      </c>
      <c r="E548">
        <v>510</v>
      </c>
      <c r="F548" t="s">
        <v>1187</v>
      </c>
      <c r="G548" t="s">
        <v>1171</v>
      </c>
      <c r="H548" t="s">
        <v>1178</v>
      </c>
      <c r="I548" t="s">
        <v>1206</v>
      </c>
      <c r="K548">
        <v>17281.366666666665</v>
      </c>
      <c r="N548">
        <v>4.083333333333333</v>
      </c>
      <c r="O548">
        <v>5.74</v>
      </c>
      <c r="P548" t="s">
        <v>1197</v>
      </c>
      <c r="R548" t="s">
        <v>1128</v>
      </c>
      <c r="U548">
        <v>178</v>
      </c>
      <c r="V548">
        <v>35434016</v>
      </c>
      <c r="W548">
        <v>14000</v>
      </c>
      <c r="AL548">
        <f>VLOOKUP(V548,Customer!$C$2:$U$504,19,FALSE)</f>
        <v>208</v>
      </c>
    </row>
    <row r="549" spans="1:38" x14ac:dyDescent="0.35">
      <c r="A549">
        <v>178</v>
      </c>
      <c r="B549">
        <v>16</v>
      </c>
      <c r="C549" t="s">
        <v>34</v>
      </c>
      <c r="D549">
        <v>51081019365</v>
      </c>
      <c r="E549">
        <v>510</v>
      </c>
      <c r="F549" t="s">
        <v>1193</v>
      </c>
      <c r="G549" t="s">
        <v>1185</v>
      </c>
      <c r="H549" t="s">
        <v>1184</v>
      </c>
      <c r="I549" t="s">
        <v>1199</v>
      </c>
      <c r="K549">
        <v>69172.699850000005</v>
      </c>
      <c r="N549">
        <v>0.25</v>
      </c>
      <c r="O549">
        <v>3.61</v>
      </c>
      <c r="P549" t="s">
        <v>1198</v>
      </c>
      <c r="R549" t="s">
        <v>1128</v>
      </c>
      <c r="U549">
        <v>178</v>
      </c>
      <c r="V549">
        <v>35434016</v>
      </c>
      <c r="W549">
        <v>68554</v>
      </c>
      <c r="AL549">
        <f>VLOOKUP(V549,Customer!$C$2:$U$504,19,FALSE)</f>
        <v>208</v>
      </c>
    </row>
    <row r="550" spans="1:38" x14ac:dyDescent="0.35">
      <c r="A550">
        <v>178</v>
      </c>
      <c r="B550">
        <v>2</v>
      </c>
      <c r="C550" t="s">
        <v>34</v>
      </c>
      <c r="D550">
        <v>51081016381</v>
      </c>
      <c r="E550">
        <v>510</v>
      </c>
      <c r="F550" t="s">
        <v>1187</v>
      </c>
      <c r="G550" t="s">
        <v>1171</v>
      </c>
      <c r="H550" t="s">
        <v>1178</v>
      </c>
      <c r="I550" t="s">
        <v>1206</v>
      </c>
      <c r="K550">
        <v>20946.984566666666</v>
      </c>
      <c r="N550">
        <v>2.5833333333333335</v>
      </c>
      <c r="O550">
        <v>5.74</v>
      </c>
      <c r="P550" t="s">
        <v>1197</v>
      </c>
      <c r="R550" t="s">
        <v>1128</v>
      </c>
      <c r="U550">
        <v>178</v>
      </c>
      <c r="V550">
        <v>35434016</v>
      </c>
      <c r="W550">
        <v>18242</v>
      </c>
      <c r="AL550">
        <f>VLOOKUP(V550,Customer!$C$2:$U$504,19,FALSE)</f>
        <v>208</v>
      </c>
    </row>
    <row r="551" spans="1:38" x14ac:dyDescent="0.35">
      <c r="A551">
        <v>178</v>
      </c>
      <c r="B551">
        <v>16</v>
      </c>
      <c r="C551" t="s">
        <v>34</v>
      </c>
      <c r="D551">
        <v>51081011383</v>
      </c>
      <c r="E551">
        <v>510</v>
      </c>
      <c r="F551" t="s">
        <v>1193</v>
      </c>
      <c r="G551" t="s">
        <v>1185</v>
      </c>
      <c r="H551" t="s">
        <v>1184</v>
      </c>
      <c r="I551" t="s">
        <v>1199</v>
      </c>
      <c r="K551">
        <v>87538.547875000004</v>
      </c>
      <c r="N551">
        <v>3.75</v>
      </c>
      <c r="O551">
        <v>3.61</v>
      </c>
      <c r="P551" t="s">
        <v>1198</v>
      </c>
      <c r="R551" t="s">
        <v>1128</v>
      </c>
      <c r="U551">
        <v>178</v>
      </c>
      <c r="V551">
        <v>35434016</v>
      </c>
      <c r="W551">
        <v>77101</v>
      </c>
      <c r="AL551">
        <f>VLOOKUP(V551,Customer!$C$2:$U$504,19,FALSE)</f>
        <v>208</v>
      </c>
    </row>
    <row r="552" spans="1:38" x14ac:dyDescent="0.35">
      <c r="A552">
        <v>179</v>
      </c>
      <c r="B552">
        <v>15</v>
      </c>
      <c r="C552" t="s">
        <v>34</v>
      </c>
      <c r="D552">
        <v>51081015782</v>
      </c>
      <c r="E552">
        <v>510</v>
      </c>
      <c r="F552" t="s">
        <v>1192</v>
      </c>
      <c r="G552" t="s">
        <v>1173</v>
      </c>
      <c r="H552" t="s">
        <v>1181</v>
      </c>
      <c r="I552" t="s">
        <v>1205</v>
      </c>
      <c r="K552">
        <v>44422.336800000005</v>
      </c>
      <c r="N552">
        <v>1.9166666666666667</v>
      </c>
      <c r="O552">
        <v>10.210000000000001</v>
      </c>
      <c r="P552" t="s">
        <v>1195</v>
      </c>
      <c r="R552" t="s">
        <v>1127</v>
      </c>
      <c r="U552">
        <v>179</v>
      </c>
      <c r="V552">
        <v>24426776</v>
      </c>
      <c r="W552">
        <v>37152</v>
      </c>
      <c r="AL552">
        <f>VLOOKUP(V552,Customer!$C$2:$U$504,19,FALSE)</f>
        <v>204</v>
      </c>
    </row>
    <row r="553" spans="1:38" x14ac:dyDescent="0.35">
      <c r="A553">
        <v>179</v>
      </c>
      <c r="B553">
        <v>15</v>
      </c>
      <c r="C553" t="s">
        <v>34</v>
      </c>
      <c r="D553">
        <v>51081010887</v>
      </c>
      <c r="E553">
        <v>510</v>
      </c>
      <c r="F553" t="s">
        <v>1192</v>
      </c>
      <c r="G553" t="s">
        <v>1173</v>
      </c>
      <c r="H553" t="s">
        <v>1181</v>
      </c>
      <c r="I553" t="s">
        <v>1205</v>
      </c>
      <c r="K553">
        <v>82547.411908333335</v>
      </c>
      <c r="N553">
        <v>3.9166666666666665</v>
      </c>
      <c r="O553">
        <v>10.210000000000001</v>
      </c>
      <c r="P553" t="s">
        <v>1195</v>
      </c>
      <c r="R553" t="s">
        <v>1127</v>
      </c>
      <c r="U553">
        <v>179</v>
      </c>
      <c r="V553">
        <v>24426776</v>
      </c>
      <c r="W553">
        <v>58967</v>
      </c>
      <c r="AL553">
        <f>VLOOKUP(V553,Customer!$C$2:$U$504,19,FALSE)</f>
        <v>204</v>
      </c>
    </row>
    <row r="554" spans="1:38" x14ac:dyDescent="0.35">
      <c r="A554">
        <v>179</v>
      </c>
      <c r="B554">
        <v>8</v>
      </c>
      <c r="C554" t="s">
        <v>34</v>
      </c>
      <c r="D554">
        <v>51081014422</v>
      </c>
      <c r="E554">
        <v>510</v>
      </c>
      <c r="F554" t="s">
        <v>1188</v>
      </c>
      <c r="G554" t="s">
        <v>1174</v>
      </c>
      <c r="H554" t="s">
        <v>1177</v>
      </c>
      <c r="I554" t="s">
        <v>1201</v>
      </c>
      <c r="K554">
        <v>70702.289999999994</v>
      </c>
      <c r="N554">
        <v>0.75</v>
      </c>
      <c r="O554">
        <v>4</v>
      </c>
      <c r="P554" t="s">
        <v>1196</v>
      </c>
      <c r="R554" t="s">
        <v>1127</v>
      </c>
      <c r="U554">
        <v>179</v>
      </c>
      <c r="V554">
        <v>24426776</v>
      </c>
      <c r="W554">
        <v>68643</v>
      </c>
      <c r="AL554">
        <f>VLOOKUP(V554,Customer!$C$2:$U$504,19,FALSE)</f>
        <v>204</v>
      </c>
    </row>
    <row r="555" spans="1:38" x14ac:dyDescent="0.35">
      <c r="A555">
        <v>179</v>
      </c>
      <c r="B555">
        <v>14</v>
      </c>
      <c r="C555" t="s">
        <v>34</v>
      </c>
      <c r="D555">
        <v>51081015213</v>
      </c>
      <c r="E555">
        <v>510</v>
      </c>
      <c r="F555" t="s">
        <v>1192</v>
      </c>
      <c r="G555" t="s">
        <v>1173</v>
      </c>
      <c r="H555" t="s">
        <v>1181</v>
      </c>
      <c r="I555" t="s">
        <v>1205</v>
      </c>
      <c r="K555">
        <v>18591.608</v>
      </c>
      <c r="N555">
        <v>1.6666666666666667</v>
      </c>
      <c r="O555">
        <v>10.210000000000001</v>
      </c>
      <c r="P555" t="s">
        <v>1195</v>
      </c>
      <c r="R555" t="s">
        <v>1127</v>
      </c>
      <c r="U555">
        <v>179</v>
      </c>
      <c r="V555">
        <v>24426776</v>
      </c>
      <c r="W555">
        <v>15888</v>
      </c>
      <c r="AL555">
        <f>VLOOKUP(V555,Customer!$C$2:$U$504,19,FALSE)</f>
        <v>204</v>
      </c>
    </row>
    <row r="556" spans="1:38" x14ac:dyDescent="0.35">
      <c r="A556">
        <v>180</v>
      </c>
      <c r="B556">
        <v>16</v>
      </c>
      <c r="C556" t="s">
        <v>34</v>
      </c>
      <c r="D556">
        <v>51081013576</v>
      </c>
      <c r="E556">
        <v>510</v>
      </c>
      <c r="F556" t="s">
        <v>1193</v>
      </c>
      <c r="G556" t="s">
        <v>1185</v>
      </c>
      <c r="H556" t="s">
        <v>1184</v>
      </c>
      <c r="I556" t="s">
        <v>1199</v>
      </c>
      <c r="K556">
        <v>21907.190399999999</v>
      </c>
      <c r="N556">
        <v>2</v>
      </c>
      <c r="O556">
        <v>3.61</v>
      </c>
      <c r="P556" t="s">
        <v>1198</v>
      </c>
      <c r="R556" t="s">
        <v>1127</v>
      </c>
      <c r="U556">
        <v>180</v>
      </c>
      <c r="V556">
        <v>38542882</v>
      </c>
      <c r="W556">
        <v>20432</v>
      </c>
      <c r="AL556">
        <f>VLOOKUP(V556,Customer!$C$2:$U$504,19,FALSE)</f>
        <v>205</v>
      </c>
    </row>
    <row r="557" spans="1:38" x14ac:dyDescent="0.35">
      <c r="A557">
        <v>180</v>
      </c>
      <c r="B557">
        <v>13</v>
      </c>
      <c r="C557" t="s">
        <v>34</v>
      </c>
      <c r="D557">
        <v>51081014543</v>
      </c>
      <c r="E557">
        <v>510</v>
      </c>
      <c r="F557" t="s">
        <v>1192</v>
      </c>
      <c r="G557" t="s">
        <v>1173</v>
      </c>
      <c r="H557" t="s">
        <v>1181</v>
      </c>
      <c r="I557" t="s">
        <v>1205</v>
      </c>
      <c r="K557">
        <v>57832.697500000002</v>
      </c>
      <c r="N557">
        <v>1</v>
      </c>
      <c r="O557">
        <v>10.210000000000001</v>
      </c>
      <c r="P557" t="s">
        <v>1195</v>
      </c>
      <c r="R557" t="s">
        <v>1127</v>
      </c>
      <c r="U557">
        <v>180</v>
      </c>
      <c r="V557">
        <v>38542882</v>
      </c>
      <c r="W557">
        <v>52475</v>
      </c>
      <c r="AL557">
        <f>VLOOKUP(V557,Customer!$C$2:$U$504,19,FALSE)</f>
        <v>205</v>
      </c>
    </row>
    <row r="558" spans="1:38" x14ac:dyDescent="0.35">
      <c r="A558">
        <v>180</v>
      </c>
      <c r="B558">
        <v>6</v>
      </c>
      <c r="C558" t="s">
        <v>34</v>
      </c>
      <c r="D558">
        <v>51081019332</v>
      </c>
      <c r="E558">
        <v>510</v>
      </c>
      <c r="F558" t="s">
        <v>1189</v>
      </c>
      <c r="G558" t="s">
        <v>1175</v>
      </c>
      <c r="H558" t="s">
        <v>1183</v>
      </c>
      <c r="I558" t="s">
        <v>1202</v>
      </c>
      <c r="K558">
        <v>93210.005000000005</v>
      </c>
      <c r="N558">
        <v>5</v>
      </c>
      <c r="O558">
        <v>7.77</v>
      </c>
      <c r="P558" t="s">
        <v>1195</v>
      </c>
      <c r="R558" t="s">
        <v>1127</v>
      </c>
      <c r="U558">
        <v>180</v>
      </c>
      <c r="V558">
        <v>38542882</v>
      </c>
      <c r="W558">
        <v>67130</v>
      </c>
      <c r="AL558">
        <f>VLOOKUP(V558,Customer!$C$2:$U$504,19,FALSE)</f>
        <v>205</v>
      </c>
    </row>
    <row r="559" spans="1:38" x14ac:dyDescent="0.35">
      <c r="A559">
        <v>180</v>
      </c>
      <c r="B559">
        <v>14</v>
      </c>
      <c r="C559" t="s">
        <v>34</v>
      </c>
      <c r="D559">
        <v>51081017612</v>
      </c>
      <c r="E559">
        <v>510</v>
      </c>
      <c r="F559" t="s">
        <v>1192</v>
      </c>
      <c r="G559" t="s">
        <v>1173</v>
      </c>
      <c r="H559" t="s">
        <v>1181</v>
      </c>
      <c r="I559" t="s">
        <v>1205</v>
      </c>
      <c r="K559">
        <v>12692.8377</v>
      </c>
      <c r="N559">
        <v>4.416666666666667</v>
      </c>
      <c r="O559">
        <v>10.210000000000001</v>
      </c>
      <c r="P559" t="s">
        <v>1195</v>
      </c>
      <c r="R559" t="s">
        <v>1127</v>
      </c>
      <c r="U559">
        <v>180</v>
      </c>
      <c r="V559">
        <v>38542882</v>
      </c>
      <c r="W559">
        <v>8748</v>
      </c>
      <c r="AL559">
        <f>VLOOKUP(V559,Customer!$C$2:$U$504,19,FALSE)</f>
        <v>205</v>
      </c>
    </row>
    <row r="560" spans="1:38" x14ac:dyDescent="0.35">
      <c r="A560">
        <v>181</v>
      </c>
      <c r="B560">
        <v>1</v>
      </c>
      <c r="C560" t="s">
        <v>34</v>
      </c>
      <c r="D560">
        <v>51081017087</v>
      </c>
      <c r="E560">
        <v>510</v>
      </c>
      <c r="F560" t="s">
        <v>1186</v>
      </c>
      <c r="G560" t="s">
        <v>1170</v>
      </c>
      <c r="H560" t="s">
        <v>1179</v>
      </c>
      <c r="I560" t="s">
        <v>1200</v>
      </c>
      <c r="K560">
        <v>67784.263999999996</v>
      </c>
      <c r="N560">
        <v>0.5</v>
      </c>
      <c r="O560">
        <v>5.6</v>
      </c>
      <c r="P560" t="s">
        <v>1196</v>
      </c>
      <c r="R560" t="s">
        <v>1127</v>
      </c>
      <c r="U560">
        <v>181</v>
      </c>
      <c r="V560">
        <v>53515843</v>
      </c>
      <c r="W560">
        <v>65938</v>
      </c>
      <c r="AL560">
        <f>VLOOKUP(V560,Customer!$C$2:$U$504,19,FALSE)</f>
        <v>215</v>
      </c>
    </row>
    <row r="561" spans="1:38" x14ac:dyDescent="0.35">
      <c r="A561">
        <v>181</v>
      </c>
      <c r="B561">
        <v>11</v>
      </c>
      <c r="C561" t="s">
        <v>34</v>
      </c>
      <c r="D561">
        <v>51081011908</v>
      </c>
      <c r="E561">
        <v>510</v>
      </c>
      <c r="F561" t="s">
        <v>1190</v>
      </c>
      <c r="G561" t="s">
        <v>1176</v>
      </c>
      <c r="H561" t="s">
        <v>1182</v>
      </c>
      <c r="I561" t="s">
        <v>1203</v>
      </c>
      <c r="K561">
        <v>46812.959999999999</v>
      </c>
      <c r="N561">
        <v>4.916666666666667</v>
      </c>
      <c r="O561">
        <v>1.92</v>
      </c>
      <c r="P561" t="s">
        <v>1198</v>
      </c>
      <c r="R561" t="s">
        <v>1127</v>
      </c>
      <c r="U561">
        <v>181</v>
      </c>
      <c r="V561">
        <v>53515843</v>
      </c>
      <c r="W561">
        <v>42775</v>
      </c>
      <c r="AL561">
        <f>VLOOKUP(V561,Customer!$C$2:$U$504,19,FALSE)</f>
        <v>215</v>
      </c>
    </row>
    <row r="562" spans="1:38" x14ac:dyDescent="0.35">
      <c r="A562">
        <v>181</v>
      </c>
      <c r="B562">
        <v>7</v>
      </c>
      <c r="C562" t="s">
        <v>34</v>
      </c>
      <c r="D562">
        <v>51081019354</v>
      </c>
      <c r="E562">
        <v>510</v>
      </c>
      <c r="F562" t="s">
        <v>1190</v>
      </c>
      <c r="G562" t="s">
        <v>1176</v>
      </c>
      <c r="H562" t="s">
        <v>1182</v>
      </c>
      <c r="I562" t="s">
        <v>1203</v>
      </c>
      <c r="K562">
        <v>3084.5360000000001</v>
      </c>
      <c r="N562">
        <v>3.3333333333333335</v>
      </c>
      <c r="O562">
        <v>1.92</v>
      </c>
      <c r="P562" t="s">
        <v>1198</v>
      </c>
      <c r="R562" t="s">
        <v>1127</v>
      </c>
      <c r="U562">
        <v>181</v>
      </c>
      <c r="V562">
        <v>53515843</v>
      </c>
      <c r="W562">
        <v>2899</v>
      </c>
      <c r="AL562">
        <f>VLOOKUP(V562,Customer!$C$2:$U$504,19,FALSE)</f>
        <v>215</v>
      </c>
    </row>
    <row r="563" spans="1:38" x14ac:dyDescent="0.35">
      <c r="A563">
        <v>182</v>
      </c>
      <c r="B563">
        <v>6</v>
      </c>
      <c r="C563" t="s">
        <v>34</v>
      </c>
      <c r="D563">
        <v>51081012491</v>
      </c>
      <c r="E563">
        <v>510</v>
      </c>
      <c r="F563" t="s">
        <v>1189</v>
      </c>
      <c r="G563" t="s">
        <v>1175</v>
      </c>
      <c r="H563" t="s">
        <v>1183</v>
      </c>
      <c r="I563" t="s">
        <v>1202</v>
      </c>
      <c r="K563">
        <v>55455.484125000003</v>
      </c>
      <c r="N563">
        <v>2.5833333333333335</v>
      </c>
      <c r="O563">
        <v>7.77</v>
      </c>
      <c r="P563" t="s">
        <v>1195</v>
      </c>
      <c r="R563" t="s">
        <v>1127</v>
      </c>
      <c r="U563">
        <v>182</v>
      </c>
      <c r="V563">
        <v>66103339</v>
      </c>
      <c r="W563">
        <v>46185</v>
      </c>
      <c r="AL563">
        <f>VLOOKUP(V563,Customer!$C$2:$U$504,19,FALSE)</f>
        <v>209</v>
      </c>
    </row>
    <row r="564" spans="1:38" x14ac:dyDescent="0.35">
      <c r="A564">
        <v>183</v>
      </c>
      <c r="B564">
        <v>11</v>
      </c>
      <c r="C564" t="s">
        <v>34</v>
      </c>
      <c r="D564">
        <v>51081010353</v>
      </c>
      <c r="E564">
        <v>510</v>
      </c>
      <c r="F564" t="s">
        <v>1190</v>
      </c>
      <c r="G564" t="s">
        <v>1176</v>
      </c>
      <c r="H564" t="s">
        <v>1182</v>
      </c>
      <c r="I564" t="s">
        <v>1203</v>
      </c>
      <c r="K564">
        <v>11659.083199999999</v>
      </c>
      <c r="N564">
        <v>4.833333333333333</v>
      </c>
      <c r="O564">
        <v>1.92</v>
      </c>
      <c r="P564" t="s">
        <v>1198</v>
      </c>
      <c r="R564" t="s">
        <v>1130</v>
      </c>
      <c r="U564">
        <v>183</v>
      </c>
      <c r="V564">
        <v>85666602</v>
      </c>
      <c r="W564">
        <v>10669</v>
      </c>
      <c r="AL564">
        <f>VLOOKUP(V564,Customer!$C$2:$U$504,19,FALSE)</f>
        <v>212</v>
      </c>
    </row>
    <row r="565" spans="1:38" x14ac:dyDescent="0.35">
      <c r="A565">
        <v>183</v>
      </c>
      <c r="B565">
        <v>10</v>
      </c>
      <c r="C565" t="s">
        <v>34</v>
      </c>
      <c r="D565">
        <v>51081010243</v>
      </c>
      <c r="E565">
        <v>510</v>
      </c>
      <c r="F565" t="s">
        <v>1190</v>
      </c>
      <c r="G565" t="s">
        <v>1176</v>
      </c>
      <c r="H565" t="s">
        <v>1182</v>
      </c>
      <c r="I565" t="s">
        <v>1203</v>
      </c>
      <c r="K565">
        <v>71639.756800000003</v>
      </c>
      <c r="N565">
        <v>3.25</v>
      </c>
      <c r="O565">
        <v>1.92</v>
      </c>
      <c r="P565" t="s">
        <v>1198</v>
      </c>
      <c r="R565" t="s">
        <v>1130</v>
      </c>
      <c r="U565">
        <v>183</v>
      </c>
      <c r="V565">
        <v>85666602</v>
      </c>
      <c r="W565">
        <v>67432</v>
      </c>
      <c r="AL565">
        <f>VLOOKUP(V565,Customer!$C$2:$U$504,19,FALSE)</f>
        <v>212</v>
      </c>
    </row>
    <row r="566" spans="1:38" x14ac:dyDescent="0.35">
      <c r="A566">
        <v>183</v>
      </c>
      <c r="B566">
        <v>2</v>
      </c>
      <c r="C566" t="s">
        <v>34</v>
      </c>
      <c r="D566">
        <v>51081018703</v>
      </c>
      <c r="E566">
        <v>510</v>
      </c>
      <c r="F566" t="s">
        <v>1187</v>
      </c>
      <c r="G566" t="s">
        <v>1171</v>
      </c>
      <c r="H566" t="s">
        <v>1178</v>
      </c>
      <c r="I566" t="s">
        <v>1206</v>
      </c>
      <c r="K566">
        <v>13961.3763</v>
      </c>
      <c r="N566">
        <v>3.0833333333333335</v>
      </c>
      <c r="O566">
        <v>5.74</v>
      </c>
      <c r="P566" t="s">
        <v>1197</v>
      </c>
      <c r="R566" t="s">
        <v>1130</v>
      </c>
      <c r="U566">
        <v>183</v>
      </c>
      <c r="V566">
        <v>85666602</v>
      </c>
      <c r="W566">
        <v>11862</v>
      </c>
      <c r="AL566">
        <f>VLOOKUP(V566,Customer!$C$2:$U$504,19,FALSE)</f>
        <v>212</v>
      </c>
    </row>
    <row r="567" spans="1:38" x14ac:dyDescent="0.35">
      <c r="A567">
        <v>183</v>
      </c>
      <c r="B567">
        <v>15</v>
      </c>
      <c r="C567" t="s">
        <v>34</v>
      </c>
      <c r="D567">
        <v>51081013590</v>
      </c>
      <c r="E567">
        <v>510</v>
      </c>
      <c r="F567" t="s">
        <v>1192</v>
      </c>
      <c r="G567" t="s">
        <v>1173</v>
      </c>
      <c r="H567" t="s">
        <v>1181</v>
      </c>
      <c r="I567" t="s">
        <v>1205</v>
      </c>
      <c r="K567">
        <v>67203.067125000001</v>
      </c>
      <c r="N567">
        <v>1.25</v>
      </c>
      <c r="O567">
        <v>10.210000000000001</v>
      </c>
      <c r="P567" t="s">
        <v>1195</v>
      </c>
      <c r="R567" t="s">
        <v>1130</v>
      </c>
      <c r="U567">
        <v>183</v>
      </c>
      <c r="V567">
        <v>85666602</v>
      </c>
      <c r="W567">
        <v>59597</v>
      </c>
      <c r="AL567">
        <f>VLOOKUP(V567,Customer!$C$2:$U$504,19,FALSE)</f>
        <v>212</v>
      </c>
    </row>
    <row r="568" spans="1:38" x14ac:dyDescent="0.35">
      <c r="A568">
        <v>183</v>
      </c>
      <c r="B568">
        <v>12</v>
      </c>
      <c r="C568" t="s">
        <v>34</v>
      </c>
      <c r="D568">
        <v>51081019137</v>
      </c>
      <c r="E568">
        <v>510</v>
      </c>
      <c r="F568" t="s">
        <v>1191</v>
      </c>
      <c r="G568" t="s">
        <v>1172</v>
      </c>
      <c r="H568" t="s">
        <v>1180</v>
      </c>
      <c r="I568" t="s">
        <v>1204</v>
      </c>
      <c r="K568">
        <v>32256.756000000001</v>
      </c>
      <c r="N568">
        <v>4</v>
      </c>
      <c r="O568">
        <v>-11.7</v>
      </c>
      <c r="P568" t="s">
        <v>1194</v>
      </c>
      <c r="R568" t="s">
        <v>1130</v>
      </c>
      <c r="U568">
        <v>183</v>
      </c>
      <c r="V568">
        <v>85666602</v>
      </c>
      <c r="W568">
        <v>60633</v>
      </c>
      <c r="AL568">
        <f>VLOOKUP(V568,Customer!$C$2:$U$504,19,FALSE)</f>
        <v>212</v>
      </c>
    </row>
    <row r="569" spans="1:38" x14ac:dyDescent="0.35">
      <c r="A569">
        <v>183</v>
      </c>
      <c r="B569">
        <v>2</v>
      </c>
      <c r="C569" t="s">
        <v>34</v>
      </c>
      <c r="D569">
        <v>51081011879</v>
      </c>
      <c r="E569">
        <v>510</v>
      </c>
      <c r="F569" t="s">
        <v>1187</v>
      </c>
      <c r="G569" t="s">
        <v>1171</v>
      </c>
      <c r="H569" t="s">
        <v>1178</v>
      </c>
      <c r="I569" t="s">
        <v>1206</v>
      </c>
      <c r="K569">
        <v>17686.823233333333</v>
      </c>
      <c r="N569">
        <v>3.8333333333333335</v>
      </c>
      <c r="O569">
        <v>5.74</v>
      </c>
      <c r="P569" t="s">
        <v>1197</v>
      </c>
      <c r="R569" t="s">
        <v>1130</v>
      </c>
      <c r="U569">
        <v>183</v>
      </c>
      <c r="V569">
        <v>85666602</v>
      </c>
      <c r="W569">
        <v>14497</v>
      </c>
      <c r="AL569">
        <f>VLOOKUP(V569,Customer!$C$2:$U$504,19,FALSE)</f>
        <v>212</v>
      </c>
    </row>
    <row r="570" spans="1:38" x14ac:dyDescent="0.35">
      <c r="A570">
        <v>184</v>
      </c>
      <c r="B570">
        <v>5</v>
      </c>
      <c r="C570" t="s">
        <v>34</v>
      </c>
      <c r="D570">
        <v>51081015752</v>
      </c>
      <c r="E570">
        <v>510</v>
      </c>
      <c r="F570" t="s">
        <v>1188</v>
      </c>
      <c r="G570" t="s">
        <v>1174</v>
      </c>
      <c r="H570" t="s">
        <v>1177</v>
      </c>
      <c r="I570" t="s">
        <v>1201</v>
      </c>
      <c r="K570">
        <v>29414.613333333335</v>
      </c>
      <c r="N570">
        <v>3.8333333333333335</v>
      </c>
      <c r="O570">
        <v>4</v>
      </c>
      <c r="P570" t="s">
        <v>1196</v>
      </c>
      <c r="R570" t="s">
        <v>1130</v>
      </c>
      <c r="U570">
        <v>184</v>
      </c>
      <c r="V570">
        <v>37618465</v>
      </c>
      <c r="W570">
        <v>25504</v>
      </c>
      <c r="AL570">
        <f>VLOOKUP(V570,Customer!$C$2:$U$504,19,FALSE)</f>
        <v>204</v>
      </c>
    </row>
    <row r="571" spans="1:38" x14ac:dyDescent="0.35">
      <c r="A571">
        <v>184</v>
      </c>
      <c r="B571">
        <v>4</v>
      </c>
      <c r="C571" t="s">
        <v>34</v>
      </c>
      <c r="D571">
        <v>51081014040</v>
      </c>
      <c r="E571">
        <v>510</v>
      </c>
      <c r="F571" t="s">
        <v>1187</v>
      </c>
      <c r="G571" t="s">
        <v>1171</v>
      </c>
      <c r="H571" t="s">
        <v>1178</v>
      </c>
      <c r="I571" t="s">
        <v>1206</v>
      </c>
      <c r="K571">
        <v>68446.483866666662</v>
      </c>
      <c r="N571">
        <v>2.3333333333333335</v>
      </c>
      <c r="O571">
        <v>5.74</v>
      </c>
      <c r="P571" t="s">
        <v>1197</v>
      </c>
      <c r="R571" t="s">
        <v>1130</v>
      </c>
      <c r="U571">
        <v>184</v>
      </c>
      <c r="V571">
        <v>37618465</v>
      </c>
      <c r="W571">
        <v>60362</v>
      </c>
      <c r="AL571">
        <f>VLOOKUP(V571,Customer!$C$2:$U$504,19,FALSE)</f>
        <v>204</v>
      </c>
    </row>
    <row r="572" spans="1:38" x14ac:dyDescent="0.35">
      <c r="A572">
        <v>185</v>
      </c>
      <c r="B572">
        <v>13</v>
      </c>
      <c r="C572" t="s">
        <v>34</v>
      </c>
      <c r="D572">
        <v>51081013601</v>
      </c>
      <c r="E572">
        <v>510</v>
      </c>
      <c r="F572" t="s">
        <v>1192</v>
      </c>
      <c r="G572" t="s">
        <v>1173</v>
      </c>
      <c r="H572" t="s">
        <v>1181</v>
      </c>
      <c r="I572" t="s">
        <v>1205</v>
      </c>
      <c r="K572">
        <v>53387.805975000003</v>
      </c>
      <c r="N572">
        <v>0.25</v>
      </c>
      <c r="O572">
        <v>10.210000000000001</v>
      </c>
      <c r="P572" t="s">
        <v>1195</v>
      </c>
      <c r="R572" t="s">
        <v>1127</v>
      </c>
      <c r="U572">
        <v>185</v>
      </c>
      <c r="V572">
        <v>21914672</v>
      </c>
      <c r="W572">
        <v>52059</v>
      </c>
      <c r="AL572">
        <f>VLOOKUP(V572,Customer!$C$2:$U$504,19,FALSE)</f>
        <v>213</v>
      </c>
    </row>
    <row r="573" spans="1:38" x14ac:dyDescent="0.35">
      <c r="A573">
        <v>185</v>
      </c>
      <c r="B573">
        <v>6</v>
      </c>
      <c r="C573" t="s">
        <v>34</v>
      </c>
      <c r="D573">
        <v>51081012295</v>
      </c>
      <c r="E573">
        <v>510</v>
      </c>
      <c r="F573" t="s">
        <v>1189</v>
      </c>
      <c r="G573" t="s">
        <v>1175</v>
      </c>
      <c r="H573" t="s">
        <v>1183</v>
      </c>
      <c r="I573" t="s">
        <v>1202</v>
      </c>
      <c r="K573">
        <v>11954.461299999999</v>
      </c>
      <c r="N573">
        <v>3.0833333333333335</v>
      </c>
      <c r="O573">
        <v>7.77</v>
      </c>
      <c r="P573" t="s">
        <v>1195</v>
      </c>
      <c r="R573" t="s">
        <v>1127</v>
      </c>
      <c r="U573">
        <v>185</v>
      </c>
      <c r="V573">
        <v>21914672</v>
      </c>
      <c r="W573">
        <v>9644</v>
      </c>
      <c r="AL573">
        <f>VLOOKUP(V573,Customer!$C$2:$U$504,19,FALSE)</f>
        <v>213</v>
      </c>
    </row>
    <row r="574" spans="1:38" x14ac:dyDescent="0.35">
      <c r="A574">
        <v>185</v>
      </c>
      <c r="B574">
        <v>3</v>
      </c>
      <c r="C574" t="s">
        <v>34</v>
      </c>
      <c r="D574">
        <v>51081015922</v>
      </c>
      <c r="E574">
        <v>510</v>
      </c>
      <c r="F574" t="s">
        <v>1186</v>
      </c>
      <c r="G574" t="s">
        <v>1170</v>
      </c>
      <c r="H574" t="s">
        <v>1179</v>
      </c>
      <c r="I574" t="s">
        <v>1200</v>
      </c>
      <c r="K574">
        <v>27012.958666666666</v>
      </c>
      <c r="N574">
        <v>0.91666666666666663</v>
      </c>
      <c r="O574">
        <v>5.6</v>
      </c>
      <c r="P574" t="s">
        <v>1196</v>
      </c>
      <c r="R574" t="s">
        <v>1127</v>
      </c>
      <c r="U574">
        <v>185</v>
      </c>
      <c r="V574">
        <v>21914672</v>
      </c>
      <c r="W574">
        <v>25694</v>
      </c>
      <c r="AL574">
        <f>VLOOKUP(V574,Customer!$C$2:$U$504,19,FALSE)</f>
        <v>213</v>
      </c>
    </row>
    <row r="575" spans="1:38" x14ac:dyDescent="0.35">
      <c r="A575">
        <v>185</v>
      </c>
      <c r="B575">
        <v>14</v>
      </c>
      <c r="C575" t="s">
        <v>34</v>
      </c>
      <c r="D575">
        <v>51081015645</v>
      </c>
      <c r="E575">
        <v>510</v>
      </c>
      <c r="F575" t="s">
        <v>1192</v>
      </c>
      <c r="G575" t="s">
        <v>1173</v>
      </c>
      <c r="H575" t="s">
        <v>1181</v>
      </c>
      <c r="I575" t="s">
        <v>1205</v>
      </c>
      <c r="K575">
        <v>7767.6221416666667</v>
      </c>
      <c r="N575">
        <v>0.58333333333333337</v>
      </c>
      <c r="O575">
        <v>10.210000000000001</v>
      </c>
      <c r="P575" t="s">
        <v>1195</v>
      </c>
      <c r="R575" t="s">
        <v>1127</v>
      </c>
      <c r="U575">
        <v>185</v>
      </c>
      <c r="V575">
        <v>21914672</v>
      </c>
      <c r="W575">
        <v>7331</v>
      </c>
      <c r="AL575">
        <f>VLOOKUP(V575,Customer!$C$2:$U$504,19,FALSE)</f>
        <v>213</v>
      </c>
    </row>
    <row r="576" spans="1:38" x14ac:dyDescent="0.35">
      <c r="A576">
        <v>185</v>
      </c>
      <c r="B576">
        <v>4</v>
      </c>
      <c r="C576" t="s">
        <v>34</v>
      </c>
      <c r="D576">
        <v>51081012437</v>
      </c>
      <c r="E576">
        <v>510</v>
      </c>
      <c r="F576" t="s">
        <v>1187</v>
      </c>
      <c r="G576" t="s">
        <v>1171</v>
      </c>
      <c r="H576" t="s">
        <v>1178</v>
      </c>
      <c r="I576" t="s">
        <v>1206</v>
      </c>
      <c r="K576">
        <v>58148.540800000002</v>
      </c>
      <c r="N576">
        <v>1</v>
      </c>
      <c r="O576">
        <v>5.74</v>
      </c>
      <c r="P576" t="s">
        <v>1197</v>
      </c>
      <c r="R576" t="s">
        <v>1127</v>
      </c>
      <c r="U576">
        <v>185</v>
      </c>
      <c r="V576">
        <v>21914672</v>
      </c>
      <c r="W576">
        <v>54992</v>
      </c>
      <c r="AL576">
        <f>VLOOKUP(V576,Customer!$C$2:$U$504,19,FALSE)</f>
        <v>213</v>
      </c>
    </row>
    <row r="577" spans="1:38" x14ac:dyDescent="0.35">
      <c r="A577">
        <v>185</v>
      </c>
      <c r="B577">
        <v>5</v>
      </c>
      <c r="C577" t="s">
        <v>34</v>
      </c>
      <c r="D577">
        <v>51081017647</v>
      </c>
      <c r="E577">
        <v>510</v>
      </c>
      <c r="F577" t="s">
        <v>1188</v>
      </c>
      <c r="G577" t="s">
        <v>1174</v>
      </c>
      <c r="H577" t="s">
        <v>1177</v>
      </c>
      <c r="I577" t="s">
        <v>1201</v>
      </c>
      <c r="K577">
        <v>76873.320000000007</v>
      </c>
      <c r="N577">
        <v>0.5</v>
      </c>
      <c r="O577">
        <v>4</v>
      </c>
      <c r="P577" t="s">
        <v>1196</v>
      </c>
      <c r="R577" t="s">
        <v>1127</v>
      </c>
      <c r="U577">
        <v>185</v>
      </c>
      <c r="V577">
        <v>21914672</v>
      </c>
      <c r="W577">
        <v>75366</v>
      </c>
      <c r="AL577">
        <f>VLOOKUP(V577,Customer!$C$2:$U$504,19,FALSE)</f>
        <v>213</v>
      </c>
    </row>
    <row r="578" spans="1:38" x14ac:dyDescent="0.35">
      <c r="A578">
        <v>187</v>
      </c>
      <c r="B578">
        <v>4</v>
      </c>
      <c r="C578" t="s">
        <v>34</v>
      </c>
      <c r="D578">
        <v>51081011406</v>
      </c>
      <c r="E578">
        <v>510</v>
      </c>
      <c r="F578" t="s">
        <v>1187</v>
      </c>
      <c r="G578" t="s">
        <v>1171</v>
      </c>
      <c r="H578" t="s">
        <v>1178</v>
      </c>
      <c r="I578" t="s">
        <v>1206</v>
      </c>
      <c r="K578">
        <v>9230.1173999999992</v>
      </c>
      <c r="N578">
        <v>3.5</v>
      </c>
      <c r="O578">
        <v>5.74</v>
      </c>
      <c r="P578" t="s">
        <v>1197</v>
      </c>
      <c r="R578" t="s">
        <v>1127</v>
      </c>
      <c r="U578">
        <v>187</v>
      </c>
      <c r="V578">
        <v>60406704</v>
      </c>
      <c r="W578">
        <v>7686</v>
      </c>
      <c r="AL578">
        <f>VLOOKUP(V578,Customer!$C$2:$U$504,19,FALSE)</f>
        <v>214</v>
      </c>
    </row>
    <row r="579" spans="1:38" x14ac:dyDescent="0.35">
      <c r="A579">
        <v>187</v>
      </c>
      <c r="B579">
        <v>7</v>
      </c>
      <c r="C579" t="s">
        <v>34</v>
      </c>
      <c r="D579">
        <v>51081013040</v>
      </c>
      <c r="E579">
        <v>510</v>
      </c>
      <c r="F579" t="s">
        <v>1190</v>
      </c>
      <c r="G579" t="s">
        <v>1176</v>
      </c>
      <c r="H579" t="s">
        <v>1182</v>
      </c>
      <c r="I579" t="s">
        <v>1203</v>
      </c>
      <c r="K579">
        <v>12807.168</v>
      </c>
      <c r="N579">
        <v>2.9166666666666665</v>
      </c>
      <c r="O579">
        <v>1.92</v>
      </c>
      <c r="P579" t="s">
        <v>1198</v>
      </c>
      <c r="R579" t="s">
        <v>1127</v>
      </c>
      <c r="U579">
        <v>187</v>
      </c>
      <c r="V579">
        <v>60406704</v>
      </c>
      <c r="W579">
        <v>12128</v>
      </c>
      <c r="AL579">
        <f>VLOOKUP(V579,Customer!$C$2:$U$504,19,FALSE)</f>
        <v>214</v>
      </c>
    </row>
    <row r="580" spans="1:38" x14ac:dyDescent="0.35">
      <c r="A580">
        <v>187</v>
      </c>
      <c r="B580">
        <v>2</v>
      </c>
      <c r="C580" t="s">
        <v>34</v>
      </c>
      <c r="D580">
        <v>51081019284</v>
      </c>
      <c r="E580">
        <v>510</v>
      </c>
      <c r="F580" t="s">
        <v>1187</v>
      </c>
      <c r="G580" t="s">
        <v>1171</v>
      </c>
      <c r="H580" t="s">
        <v>1178</v>
      </c>
      <c r="I580" t="s">
        <v>1206</v>
      </c>
      <c r="K580">
        <v>61009.8652</v>
      </c>
      <c r="N580">
        <v>1</v>
      </c>
      <c r="O580">
        <v>5.74</v>
      </c>
      <c r="P580" t="s">
        <v>1197</v>
      </c>
      <c r="R580" t="s">
        <v>1127</v>
      </c>
      <c r="U580">
        <v>187</v>
      </c>
      <c r="V580">
        <v>60406704</v>
      </c>
      <c r="W580">
        <v>57698</v>
      </c>
      <c r="AL580">
        <f>VLOOKUP(V580,Customer!$C$2:$U$504,19,FALSE)</f>
        <v>214</v>
      </c>
    </row>
    <row r="581" spans="1:38" x14ac:dyDescent="0.35">
      <c r="A581">
        <v>187</v>
      </c>
      <c r="B581">
        <v>12</v>
      </c>
      <c r="C581" t="s">
        <v>34</v>
      </c>
      <c r="D581">
        <v>51081013455</v>
      </c>
      <c r="E581">
        <v>510</v>
      </c>
      <c r="F581" t="s">
        <v>1191</v>
      </c>
      <c r="G581" t="s">
        <v>1172</v>
      </c>
      <c r="H581" t="s">
        <v>1180</v>
      </c>
      <c r="I581" t="s">
        <v>1204</v>
      </c>
      <c r="K581">
        <v>20908.574500000002</v>
      </c>
      <c r="N581">
        <v>4.833333333333333</v>
      </c>
      <c r="O581">
        <v>-11.7</v>
      </c>
      <c r="P581" t="s">
        <v>1194</v>
      </c>
      <c r="R581" t="s">
        <v>1127</v>
      </c>
      <c r="U581">
        <v>187</v>
      </c>
      <c r="V581">
        <v>60406704</v>
      </c>
      <c r="W581">
        <v>48121</v>
      </c>
      <c r="AL581">
        <f>VLOOKUP(V581,Customer!$C$2:$U$504,19,FALSE)</f>
        <v>214</v>
      </c>
    </row>
    <row r="582" spans="1:38" x14ac:dyDescent="0.35">
      <c r="A582">
        <v>187</v>
      </c>
      <c r="B582">
        <v>8</v>
      </c>
      <c r="C582" t="s">
        <v>34</v>
      </c>
      <c r="D582">
        <v>51081015929</v>
      </c>
      <c r="E582">
        <v>510</v>
      </c>
      <c r="F582" t="s">
        <v>1188</v>
      </c>
      <c r="G582" t="s">
        <v>1174</v>
      </c>
      <c r="H582" t="s">
        <v>1177</v>
      </c>
      <c r="I582" t="s">
        <v>1201</v>
      </c>
      <c r="K582">
        <v>53858.096666666665</v>
      </c>
      <c r="N582">
        <v>1.9166666666666667</v>
      </c>
      <c r="O582">
        <v>4</v>
      </c>
      <c r="P582" t="s">
        <v>1196</v>
      </c>
      <c r="R582" t="s">
        <v>1127</v>
      </c>
      <c r="U582">
        <v>187</v>
      </c>
      <c r="V582">
        <v>60406704</v>
      </c>
      <c r="W582">
        <v>50023</v>
      </c>
      <c r="AL582">
        <f>VLOOKUP(V582,Customer!$C$2:$U$504,19,FALSE)</f>
        <v>214</v>
      </c>
    </row>
    <row r="583" spans="1:38" x14ac:dyDescent="0.35">
      <c r="A583">
        <v>188</v>
      </c>
      <c r="B583">
        <v>14</v>
      </c>
      <c r="C583" t="s">
        <v>34</v>
      </c>
      <c r="D583">
        <v>51081019338</v>
      </c>
      <c r="E583">
        <v>510</v>
      </c>
      <c r="F583" t="s">
        <v>1192</v>
      </c>
      <c r="G583" t="s">
        <v>1173</v>
      </c>
      <c r="H583" t="s">
        <v>1181</v>
      </c>
      <c r="I583" t="s">
        <v>1205</v>
      </c>
      <c r="K583">
        <v>35116.264275000001</v>
      </c>
      <c r="N583">
        <v>1.75</v>
      </c>
      <c r="O583">
        <v>10.210000000000001</v>
      </c>
      <c r="P583" t="s">
        <v>1195</v>
      </c>
      <c r="R583" t="s">
        <v>1128</v>
      </c>
      <c r="U583">
        <v>188</v>
      </c>
      <c r="V583">
        <v>59840687</v>
      </c>
      <c r="W583">
        <v>29793</v>
      </c>
      <c r="AL583">
        <f>VLOOKUP(V583,Customer!$C$2:$U$504,19,FALSE)</f>
        <v>201</v>
      </c>
    </row>
    <row r="584" spans="1:38" x14ac:dyDescent="0.35">
      <c r="A584">
        <v>188</v>
      </c>
      <c r="B584">
        <v>7</v>
      </c>
      <c r="C584" t="s">
        <v>34</v>
      </c>
      <c r="D584">
        <v>51081014416</v>
      </c>
      <c r="E584">
        <v>510</v>
      </c>
      <c r="F584" t="s">
        <v>1190</v>
      </c>
      <c r="G584" t="s">
        <v>1176</v>
      </c>
      <c r="H584" t="s">
        <v>1182</v>
      </c>
      <c r="I584" t="s">
        <v>1203</v>
      </c>
      <c r="K584">
        <v>10495.161599999999</v>
      </c>
      <c r="N584">
        <v>2.1666666666666665</v>
      </c>
      <c r="O584">
        <v>1.92</v>
      </c>
      <c r="P584" t="s">
        <v>1198</v>
      </c>
      <c r="R584" t="s">
        <v>1128</v>
      </c>
      <c r="U584">
        <v>188</v>
      </c>
      <c r="V584">
        <v>59840687</v>
      </c>
      <c r="W584">
        <v>10076</v>
      </c>
      <c r="AL584">
        <f>VLOOKUP(V584,Customer!$C$2:$U$504,19,FALSE)</f>
        <v>201</v>
      </c>
    </row>
    <row r="585" spans="1:38" x14ac:dyDescent="0.35">
      <c r="A585">
        <v>188</v>
      </c>
      <c r="B585">
        <v>11</v>
      </c>
      <c r="C585" t="s">
        <v>34</v>
      </c>
      <c r="D585">
        <v>51081018247</v>
      </c>
      <c r="E585">
        <v>510</v>
      </c>
      <c r="F585" t="s">
        <v>1190</v>
      </c>
      <c r="G585" t="s">
        <v>1176</v>
      </c>
      <c r="H585" t="s">
        <v>1182</v>
      </c>
      <c r="I585" t="s">
        <v>1203</v>
      </c>
      <c r="K585">
        <v>69788.384000000005</v>
      </c>
      <c r="N585">
        <v>0.25</v>
      </c>
      <c r="O585">
        <v>1.92</v>
      </c>
      <c r="P585" t="s">
        <v>1198</v>
      </c>
      <c r="R585" t="s">
        <v>1128</v>
      </c>
      <c r="U585">
        <v>188</v>
      </c>
      <c r="V585">
        <v>59840687</v>
      </c>
      <c r="W585">
        <v>69455</v>
      </c>
      <c r="AL585">
        <f>VLOOKUP(V585,Customer!$C$2:$U$504,19,FALSE)</f>
        <v>201</v>
      </c>
    </row>
    <row r="586" spans="1:38" x14ac:dyDescent="0.35">
      <c r="A586">
        <v>189</v>
      </c>
      <c r="B586">
        <v>12</v>
      </c>
      <c r="C586" t="s">
        <v>34</v>
      </c>
      <c r="D586">
        <v>51081015238</v>
      </c>
      <c r="E586">
        <v>510</v>
      </c>
      <c r="F586" t="s">
        <v>1191</v>
      </c>
      <c r="G586" t="s">
        <v>1172</v>
      </c>
      <c r="H586" t="s">
        <v>1180</v>
      </c>
      <c r="I586" t="s">
        <v>1204</v>
      </c>
      <c r="K586">
        <v>24151.577000000001</v>
      </c>
      <c r="N586">
        <v>4.333333333333333</v>
      </c>
      <c r="O586">
        <v>-11.7</v>
      </c>
      <c r="P586" t="s">
        <v>1194</v>
      </c>
      <c r="R586" t="s">
        <v>1129</v>
      </c>
      <c r="U586">
        <v>189</v>
      </c>
      <c r="V586">
        <v>15619834</v>
      </c>
      <c r="W586">
        <v>48989</v>
      </c>
      <c r="AL586">
        <f>VLOOKUP(V586,Customer!$C$2:$U$504,19,FALSE)</f>
        <v>205</v>
      </c>
    </row>
    <row r="587" spans="1:38" x14ac:dyDescent="0.35">
      <c r="A587">
        <v>189</v>
      </c>
      <c r="B587">
        <v>4</v>
      </c>
      <c r="C587" t="s">
        <v>34</v>
      </c>
      <c r="D587">
        <v>51081011794</v>
      </c>
      <c r="E587">
        <v>510</v>
      </c>
      <c r="F587" t="s">
        <v>1187</v>
      </c>
      <c r="G587" t="s">
        <v>1171</v>
      </c>
      <c r="H587" t="s">
        <v>1178</v>
      </c>
      <c r="I587" t="s">
        <v>1206</v>
      </c>
      <c r="K587">
        <v>80090.850399999996</v>
      </c>
      <c r="N587">
        <v>1.3333333333333333</v>
      </c>
      <c r="O587">
        <v>5.74</v>
      </c>
      <c r="P587" t="s">
        <v>1197</v>
      </c>
      <c r="R587" t="s">
        <v>1129</v>
      </c>
      <c r="U587">
        <v>189</v>
      </c>
      <c r="V587">
        <v>15619834</v>
      </c>
      <c r="W587">
        <v>74397</v>
      </c>
      <c r="AL587">
        <f>VLOOKUP(V587,Customer!$C$2:$U$504,19,FALSE)</f>
        <v>205</v>
      </c>
    </row>
    <row r="588" spans="1:38" x14ac:dyDescent="0.35">
      <c r="A588">
        <v>189</v>
      </c>
      <c r="B588">
        <v>16</v>
      </c>
      <c r="C588" t="s">
        <v>34</v>
      </c>
      <c r="D588">
        <v>51081019243</v>
      </c>
      <c r="E588">
        <v>510</v>
      </c>
      <c r="F588" t="s">
        <v>1193</v>
      </c>
      <c r="G588" t="s">
        <v>1185</v>
      </c>
      <c r="H588" t="s">
        <v>1184</v>
      </c>
      <c r="I588" t="s">
        <v>1199</v>
      </c>
      <c r="K588">
        <v>7728.6311333333333</v>
      </c>
      <c r="N588">
        <v>0.66666666666666663</v>
      </c>
      <c r="O588">
        <v>3.61</v>
      </c>
      <c r="P588" t="s">
        <v>1198</v>
      </c>
      <c r="R588" t="s">
        <v>1129</v>
      </c>
      <c r="U588">
        <v>189</v>
      </c>
      <c r="V588">
        <v>15619834</v>
      </c>
      <c r="W588">
        <v>7547</v>
      </c>
      <c r="AL588">
        <f>VLOOKUP(V588,Customer!$C$2:$U$504,19,FALSE)</f>
        <v>205</v>
      </c>
    </row>
    <row r="589" spans="1:38" x14ac:dyDescent="0.35">
      <c r="A589">
        <v>189</v>
      </c>
      <c r="B589">
        <v>15</v>
      </c>
      <c r="C589" t="s">
        <v>34</v>
      </c>
      <c r="D589">
        <v>51081017949</v>
      </c>
      <c r="E589">
        <v>510</v>
      </c>
      <c r="F589" t="s">
        <v>1192</v>
      </c>
      <c r="G589" t="s">
        <v>1173</v>
      </c>
      <c r="H589" t="s">
        <v>1181</v>
      </c>
      <c r="I589" t="s">
        <v>1205</v>
      </c>
      <c r="K589">
        <v>75688.897375</v>
      </c>
      <c r="N589">
        <v>3.75</v>
      </c>
      <c r="O589">
        <v>10.210000000000001</v>
      </c>
      <c r="P589" t="s">
        <v>1195</v>
      </c>
      <c r="R589" t="s">
        <v>1129</v>
      </c>
      <c r="U589">
        <v>189</v>
      </c>
      <c r="V589">
        <v>15619834</v>
      </c>
      <c r="W589">
        <v>54733</v>
      </c>
      <c r="AL589">
        <f>VLOOKUP(V589,Customer!$C$2:$U$504,19,FALSE)</f>
        <v>205</v>
      </c>
    </row>
    <row r="590" spans="1:38" x14ac:dyDescent="0.35">
      <c r="A590">
        <v>190</v>
      </c>
      <c r="B590">
        <v>14</v>
      </c>
      <c r="C590" t="s">
        <v>34</v>
      </c>
      <c r="D590">
        <v>51081013346</v>
      </c>
      <c r="E590">
        <v>510</v>
      </c>
      <c r="F590" t="s">
        <v>1192</v>
      </c>
      <c r="G590" t="s">
        <v>1173</v>
      </c>
      <c r="H590" t="s">
        <v>1181</v>
      </c>
      <c r="I590" t="s">
        <v>1205</v>
      </c>
      <c r="K590">
        <v>71929.426733333326</v>
      </c>
      <c r="N590">
        <v>0.33333333333333331</v>
      </c>
      <c r="O590">
        <v>10.210000000000001</v>
      </c>
      <c r="P590" t="s">
        <v>1195</v>
      </c>
      <c r="R590" t="s">
        <v>1127</v>
      </c>
      <c r="U590">
        <v>190</v>
      </c>
      <c r="V590">
        <v>47393377</v>
      </c>
      <c r="W590">
        <v>69562</v>
      </c>
      <c r="AL590">
        <f>VLOOKUP(V590,Customer!$C$2:$U$504,19,FALSE)</f>
        <v>208</v>
      </c>
    </row>
    <row r="591" spans="1:38" x14ac:dyDescent="0.35">
      <c r="A591">
        <v>191</v>
      </c>
      <c r="B591">
        <v>16</v>
      </c>
      <c r="C591" t="s">
        <v>34</v>
      </c>
      <c r="D591">
        <v>51081013854</v>
      </c>
      <c r="E591">
        <v>510</v>
      </c>
      <c r="F591" t="s">
        <v>1193</v>
      </c>
      <c r="G591" t="s">
        <v>1185</v>
      </c>
      <c r="H591" t="s">
        <v>1184</v>
      </c>
      <c r="I591" t="s">
        <v>1199</v>
      </c>
      <c r="K591">
        <v>6039.0596249999999</v>
      </c>
      <c r="N591">
        <v>3.75</v>
      </c>
      <c r="O591">
        <v>3.61</v>
      </c>
      <c r="P591" t="s">
        <v>1198</v>
      </c>
      <c r="R591" t="s">
        <v>1127</v>
      </c>
      <c r="U591">
        <v>191</v>
      </c>
      <c r="V591">
        <v>26667202</v>
      </c>
      <c r="W591">
        <v>5319</v>
      </c>
      <c r="AL591">
        <f>VLOOKUP(V591,Customer!$C$2:$U$504,19,FALSE)</f>
        <v>208</v>
      </c>
    </row>
    <row r="592" spans="1:38" x14ac:dyDescent="0.35">
      <c r="A592">
        <v>191</v>
      </c>
      <c r="B592">
        <v>1</v>
      </c>
      <c r="C592" t="s">
        <v>34</v>
      </c>
      <c r="D592">
        <v>51081017203</v>
      </c>
      <c r="E592">
        <v>510</v>
      </c>
      <c r="F592" t="s">
        <v>1186</v>
      </c>
      <c r="G592" t="s">
        <v>1170</v>
      </c>
      <c r="H592" t="s">
        <v>1179</v>
      </c>
      <c r="I592" t="s">
        <v>1200</v>
      </c>
      <c r="K592">
        <v>33007.081333333335</v>
      </c>
      <c r="N592">
        <v>3.4166666666666665</v>
      </c>
      <c r="O592">
        <v>5.6</v>
      </c>
      <c r="P592" t="s">
        <v>1196</v>
      </c>
      <c r="R592" t="s">
        <v>1127</v>
      </c>
      <c r="U592">
        <v>191</v>
      </c>
      <c r="V592">
        <v>26667202</v>
      </c>
      <c r="W592">
        <v>27706</v>
      </c>
      <c r="AL592">
        <f>VLOOKUP(V592,Customer!$C$2:$U$504,19,FALSE)</f>
        <v>208</v>
      </c>
    </row>
    <row r="593" spans="1:38" x14ac:dyDescent="0.35">
      <c r="A593">
        <v>191</v>
      </c>
      <c r="B593">
        <v>4</v>
      </c>
      <c r="C593" t="s">
        <v>34</v>
      </c>
      <c r="D593">
        <v>51081014733</v>
      </c>
      <c r="E593">
        <v>510</v>
      </c>
      <c r="F593" t="s">
        <v>1187</v>
      </c>
      <c r="G593" t="s">
        <v>1171</v>
      </c>
      <c r="H593" t="s">
        <v>1178</v>
      </c>
      <c r="I593" t="s">
        <v>1206</v>
      </c>
      <c r="K593">
        <v>31365.481899999999</v>
      </c>
      <c r="N593">
        <v>1.5</v>
      </c>
      <c r="O593">
        <v>5.74</v>
      </c>
      <c r="P593" t="s">
        <v>1197</v>
      </c>
      <c r="R593" t="s">
        <v>1127</v>
      </c>
      <c r="U593">
        <v>191</v>
      </c>
      <c r="V593">
        <v>26667202</v>
      </c>
      <c r="W593">
        <v>28879</v>
      </c>
      <c r="AL593">
        <f>VLOOKUP(V593,Customer!$C$2:$U$504,19,FALSE)</f>
        <v>208</v>
      </c>
    </row>
    <row r="594" spans="1:38" x14ac:dyDescent="0.35">
      <c r="A594">
        <v>192</v>
      </c>
      <c r="B594">
        <v>3</v>
      </c>
      <c r="C594" t="s">
        <v>34</v>
      </c>
      <c r="D594">
        <v>51081014210</v>
      </c>
      <c r="E594">
        <v>510</v>
      </c>
      <c r="F594" t="s">
        <v>1186</v>
      </c>
      <c r="G594" t="s">
        <v>1170</v>
      </c>
      <c r="H594" t="s">
        <v>1179</v>
      </c>
      <c r="I594" t="s">
        <v>1200</v>
      </c>
      <c r="K594">
        <v>77659.210666666666</v>
      </c>
      <c r="N594">
        <v>4.333333333333333</v>
      </c>
      <c r="O594">
        <v>5.6</v>
      </c>
      <c r="P594" t="s">
        <v>1196</v>
      </c>
      <c r="R594" t="s">
        <v>1129</v>
      </c>
      <c r="U594">
        <v>192</v>
      </c>
      <c r="V594">
        <v>58362172</v>
      </c>
      <c r="W594">
        <v>62494</v>
      </c>
      <c r="AL594">
        <f>VLOOKUP(V594,Customer!$C$2:$U$504,19,FALSE)</f>
        <v>207</v>
      </c>
    </row>
    <row r="595" spans="1:38" x14ac:dyDescent="0.35">
      <c r="A595">
        <v>192</v>
      </c>
      <c r="B595">
        <v>1</v>
      </c>
      <c r="C595" t="s">
        <v>34</v>
      </c>
      <c r="D595">
        <v>51081016292</v>
      </c>
      <c r="E595">
        <v>510</v>
      </c>
      <c r="F595" t="s">
        <v>1186</v>
      </c>
      <c r="G595" t="s">
        <v>1170</v>
      </c>
      <c r="H595" t="s">
        <v>1179</v>
      </c>
      <c r="I595" t="s">
        <v>1200</v>
      </c>
      <c r="K595">
        <v>79356.970666666661</v>
      </c>
      <c r="N595">
        <v>2.3333333333333335</v>
      </c>
      <c r="O595">
        <v>5.6</v>
      </c>
      <c r="P595" t="s">
        <v>1196</v>
      </c>
      <c r="R595" t="s">
        <v>1129</v>
      </c>
      <c r="U595">
        <v>192</v>
      </c>
      <c r="V595">
        <v>58362172</v>
      </c>
      <c r="W595">
        <v>70186</v>
      </c>
      <c r="AL595">
        <f>VLOOKUP(V595,Customer!$C$2:$U$504,19,FALSE)</f>
        <v>207</v>
      </c>
    </row>
    <row r="596" spans="1:38" x14ac:dyDescent="0.35">
      <c r="A596">
        <v>193</v>
      </c>
      <c r="B596">
        <v>15</v>
      </c>
      <c r="C596" t="s">
        <v>34</v>
      </c>
      <c r="D596">
        <v>51081017005</v>
      </c>
      <c r="E596">
        <v>510</v>
      </c>
      <c r="F596" t="s">
        <v>1192</v>
      </c>
      <c r="G596" t="s">
        <v>1173</v>
      </c>
      <c r="H596" t="s">
        <v>1181</v>
      </c>
      <c r="I596" t="s">
        <v>1205</v>
      </c>
      <c r="K596">
        <v>6098.8687499999996</v>
      </c>
      <c r="N596">
        <v>0.41666666666666669</v>
      </c>
      <c r="O596">
        <v>10.210000000000001</v>
      </c>
      <c r="P596" t="s">
        <v>1195</v>
      </c>
      <c r="R596" t="s">
        <v>1127</v>
      </c>
      <c r="U596">
        <v>193</v>
      </c>
      <c r="V596">
        <v>24422589</v>
      </c>
      <c r="W596">
        <v>5850</v>
      </c>
      <c r="AL596">
        <f>VLOOKUP(V596,Customer!$C$2:$U$504,19,FALSE)</f>
        <v>208</v>
      </c>
    </row>
    <row r="597" spans="1:38" x14ac:dyDescent="0.35">
      <c r="A597">
        <v>193</v>
      </c>
      <c r="B597">
        <v>3</v>
      </c>
      <c r="C597" t="s">
        <v>34</v>
      </c>
      <c r="D597">
        <v>51081017218</v>
      </c>
      <c r="E597">
        <v>510</v>
      </c>
      <c r="F597" t="s">
        <v>1186</v>
      </c>
      <c r="G597" t="s">
        <v>1170</v>
      </c>
      <c r="H597" t="s">
        <v>1179</v>
      </c>
      <c r="I597" t="s">
        <v>1200</v>
      </c>
      <c r="K597">
        <v>6257.5079999999998</v>
      </c>
      <c r="N597">
        <v>3.25</v>
      </c>
      <c r="O597">
        <v>5.6</v>
      </c>
      <c r="P597" t="s">
        <v>1196</v>
      </c>
      <c r="R597" t="s">
        <v>1127</v>
      </c>
      <c r="U597">
        <v>193</v>
      </c>
      <c r="V597">
        <v>24422589</v>
      </c>
      <c r="W597">
        <v>5294</v>
      </c>
      <c r="AL597">
        <f>VLOOKUP(V597,Customer!$C$2:$U$504,19,FALSE)</f>
        <v>208</v>
      </c>
    </row>
    <row r="598" spans="1:38" x14ac:dyDescent="0.35">
      <c r="A598">
        <v>193</v>
      </c>
      <c r="B598">
        <v>3</v>
      </c>
      <c r="C598" t="s">
        <v>34</v>
      </c>
      <c r="D598">
        <v>51081010571</v>
      </c>
      <c r="E598">
        <v>510</v>
      </c>
      <c r="F598" t="s">
        <v>1186</v>
      </c>
      <c r="G598" t="s">
        <v>1170</v>
      </c>
      <c r="H598" t="s">
        <v>1179</v>
      </c>
      <c r="I598" t="s">
        <v>1200</v>
      </c>
      <c r="K598">
        <v>51301.44666666667</v>
      </c>
      <c r="N598">
        <v>3.8333333333333335</v>
      </c>
      <c r="O598">
        <v>5.6</v>
      </c>
      <c r="P598" t="s">
        <v>1196</v>
      </c>
      <c r="R598" t="s">
        <v>1127</v>
      </c>
      <c r="U598">
        <v>193</v>
      </c>
      <c r="V598">
        <v>24422589</v>
      </c>
      <c r="W598">
        <v>42235</v>
      </c>
      <c r="AL598">
        <f>VLOOKUP(V598,Customer!$C$2:$U$504,19,FALSE)</f>
        <v>208</v>
      </c>
    </row>
    <row r="599" spans="1:38" x14ac:dyDescent="0.35">
      <c r="A599">
        <v>193</v>
      </c>
      <c r="B599">
        <v>9</v>
      </c>
      <c r="C599" t="s">
        <v>34</v>
      </c>
      <c r="D599">
        <v>51081010545</v>
      </c>
      <c r="E599">
        <v>510</v>
      </c>
      <c r="F599" t="s">
        <v>1189</v>
      </c>
      <c r="G599" t="s">
        <v>1175</v>
      </c>
      <c r="H599" t="s">
        <v>1183</v>
      </c>
      <c r="I599" t="s">
        <v>1202</v>
      </c>
      <c r="K599">
        <v>79141.214175000001</v>
      </c>
      <c r="N599">
        <v>4.416666666666667</v>
      </c>
      <c r="O599">
        <v>7.77</v>
      </c>
      <c r="P599" t="s">
        <v>1195</v>
      </c>
      <c r="R599" t="s">
        <v>1127</v>
      </c>
      <c r="U599">
        <v>193</v>
      </c>
      <c r="V599">
        <v>24422589</v>
      </c>
      <c r="W599">
        <v>58921</v>
      </c>
      <c r="AL599">
        <f>VLOOKUP(V599,Customer!$C$2:$U$504,19,FALSE)</f>
        <v>208</v>
      </c>
    </row>
    <row r="600" spans="1:38" x14ac:dyDescent="0.35">
      <c r="A600">
        <v>194</v>
      </c>
      <c r="B600">
        <v>5</v>
      </c>
      <c r="C600" t="s">
        <v>34</v>
      </c>
      <c r="D600">
        <v>51081015203</v>
      </c>
      <c r="E600">
        <v>510</v>
      </c>
      <c r="F600" t="s">
        <v>1188</v>
      </c>
      <c r="G600" t="s">
        <v>1174</v>
      </c>
      <c r="H600" t="s">
        <v>1177</v>
      </c>
      <c r="I600" t="s">
        <v>1201</v>
      </c>
      <c r="K600">
        <v>65666.676666666666</v>
      </c>
      <c r="N600">
        <v>4.083333333333333</v>
      </c>
      <c r="O600">
        <v>4</v>
      </c>
      <c r="P600" t="s">
        <v>1196</v>
      </c>
      <c r="R600" t="s">
        <v>1128</v>
      </c>
      <c r="U600">
        <v>194</v>
      </c>
      <c r="V600">
        <v>33864318</v>
      </c>
      <c r="W600">
        <v>56447</v>
      </c>
      <c r="AL600">
        <f>VLOOKUP(V600,Customer!$C$2:$U$504,19,FALSE)</f>
        <v>201</v>
      </c>
    </row>
    <row r="601" spans="1:38" x14ac:dyDescent="0.35">
      <c r="A601">
        <v>194</v>
      </c>
      <c r="B601">
        <v>16</v>
      </c>
      <c r="C601" t="s">
        <v>34</v>
      </c>
      <c r="D601">
        <v>51081017455</v>
      </c>
      <c r="E601">
        <v>510</v>
      </c>
      <c r="F601" t="s">
        <v>1193</v>
      </c>
      <c r="G601" t="s">
        <v>1185</v>
      </c>
      <c r="H601" t="s">
        <v>1184</v>
      </c>
      <c r="I601" t="s">
        <v>1199</v>
      </c>
      <c r="K601">
        <v>26185.384666666665</v>
      </c>
      <c r="N601">
        <v>0.66666666666666663</v>
      </c>
      <c r="O601">
        <v>3.61</v>
      </c>
      <c r="P601" t="s">
        <v>1198</v>
      </c>
      <c r="R601" t="s">
        <v>1128</v>
      </c>
      <c r="U601">
        <v>194</v>
      </c>
      <c r="V601">
        <v>33864318</v>
      </c>
      <c r="W601">
        <v>25570</v>
      </c>
      <c r="AL601">
        <f>VLOOKUP(V601,Customer!$C$2:$U$504,19,FALSE)</f>
        <v>201</v>
      </c>
    </row>
    <row r="602" spans="1:38" x14ac:dyDescent="0.35">
      <c r="A602">
        <v>194</v>
      </c>
      <c r="B602">
        <v>10</v>
      </c>
      <c r="C602" t="s">
        <v>34</v>
      </c>
      <c r="D602">
        <v>51081010299</v>
      </c>
      <c r="E602">
        <v>510</v>
      </c>
      <c r="F602" t="s">
        <v>1190</v>
      </c>
      <c r="G602" t="s">
        <v>1176</v>
      </c>
      <c r="H602" t="s">
        <v>1182</v>
      </c>
      <c r="I602" t="s">
        <v>1203</v>
      </c>
      <c r="K602">
        <v>46471.670400000003</v>
      </c>
      <c r="N602">
        <v>2.4166666666666665</v>
      </c>
      <c r="O602">
        <v>1.92</v>
      </c>
      <c r="P602" t="s">
        <v>1198</v>
      </c>
      <c r="R602" t="s">
        <v>1128</v>
      </c>
      <c r="U602">
        <v>194</v>
      </c>
      <c r="V602">
        <v>33864318</v>
      </c>
      <c r="W602">
        <v>44411</v>
      </c>
      <c r="AL602">
        <f>VLOOKUP(V602,Customer!$C$2:$U$504,19,FALSE)</f>
        <v>201</v>
      </c>
    </row>
    <row r="603" spans="1:38" x14ac:dyDescent="0.35">
      <c r="A603">
        <v>195</v>
      </c>
      <c r="B603">
        <v>6</v>
      </c>
      <c r="C603" t="s">
        <v>34</v>
      </c>
      <c r="D603">
        <v>51081019153</v>
      </c>
      <c r="E603">
        <v>510</v>
      </c>
      <c r="F603" t="s">
        <v>1189</v>
      </c>
      <c r="G603" t="s">
        <v>1175</v>
      </c>
      <c r="H603" t="s">
        <v>1183</v>
      </c>
      <c r="I603" t="s">
        <v>1202</v>
      </c>
      <c r="K603">
        <v>58879.60065</v>
      </c>
      <c r="N603">
        <v>3.1666666666666665</v>
      </c>
      <c r="O603">
        <v>7.77</v>
      </c>
      <c r="P603" t="s">
        <v>1195</v>
      </c>
      <c r="R603" t="s">
        <v>1129</v>
      </c>
      <c r="U603">
        <v>195</v>
      </c>
      <c r="V603">
        <v>24730456</v>
      </c>
      <c r="W603">
        <v>47253</v>
      </c>
      <c r="AL603">
        <f>VLOOKUP(V603,Customer!$C$2:$U$504,19,FALSE)</f>
        <v>208</v>
      </c>
    </row>
    <row r="604" spans="1:38" x14ac:dyDescent="0.35">
      <c r="A604">
        <v>195</v>
      </c>
      <c r="B604">
        <v>16</v>
      </c>
      <c r="C604" t="s">
        <v>34</v>
      </c>
      <c r="D604">
        <v>51081012814</v>
      </c>
      <c r="E604">
        <v>510</v>
      </c>
      <c r="F604" t="s">
        <v>1193</v>
      </c>
      <c r="G604" t="s">
        <v>1185</v>
      </c>
      <c r="H604" t="s">
        <v>1184</v>
      </c>
      <c r="I604" t="s">
        <v>1199</v>
      </c>
      <c r="K604">
        <v>18109.324466666665</v>
      </c>
      <c r="N604">
        <v>0.33333333333333331</v>
      </c>
      <c r="O604">
        <v>3.61</v>
      </c>
      <c r="P604" t="s">
        <v>1198</v>
      </c>
      <c r="R604" t="s">
        <v>1129</v>
      </c>
      <c r="U604">
        <v>195</v>
      </c>
      <c r="V604">
        <v>24730456</v>
      </c>
      <c r="W604">
        <v>17894</v>
      </c>
      <c r="AL604">
        <f>VLOOKUP(V604,Customer!$C$2:$U$504,19,FALSE)</f>
        <v>208</v>
      </c>
    </row>
    <row r="605" spans="1:38" x14ac:dyDescent="0.35">
      <c r="A605">
        <v>195</v>
      </c>
      <c r="B605">
        <v>15</v>
      </c>
      <c r="C605" t="s">
        <v>34</v>
      </c>
      <c r="D605">
        <v>51081012839</v>
      </c>
      <c r="E605">
        <v>510</v>
      </c>
      <c r="F605" t="s">
        <v>1192</v>
      </c>
      <c r="G605" t="s">
        <v>1173</v>
      </c>
      <c r="H605" t="s">
        <v>1181</v>
      </c>
      <c r="I605" t="s">
        <v>1205</v>
      </c>
      <c r="K605">
        <v>47586.590133333331</v>
      </c>
      <c r="N605">
        <v>2.6666666666666665</v>
      </c>
      <c r="O605">
        <v>10.210000000000001</v>
      </c>
      <c r="P605" t="s">
        <v>1195</v>
      </c>
      <c r="R605" t="s">
        <v>1129</v>
      </c>
      <c r="U605">
        <v>195</v>
      </c>
      <c r="V605">
        <v>24730456</v>
      </c>
      <c r="W605">
        <v>37403</v>
      </c>
      <c r="AL605">
        <f>VLOOKUP(V605,Customer!$C$2:$U$504,19,FALSE)</f>
        <v>208</v>
      </c>
    </row>
    <row r="606" spans="1:38" x14ac:dyDescent="0.35">
      <c r="A606">
        <v>195</v>
      </c>
      <c r="B606">
        <v>14</v>
      </c>
      <c r="C606" t="s">
        <v>34</v>
      </c>
      <c r="D606">
        <v>51081015647</v>
      </c>
      <c r="E606">
        <v>510</v>
      </c>
      <c r="F606" t="s">
        <v>1192</v>
      </c>
      <c r="G606" t="s">
        <v>1173</v>
      </c>
      <c r="H606" t="s">
        <v>1181</v>
      </c>
      <c r="I606" t="s">
        <v>1205</v>
      </c>
      <c r="K606">
        <v>8939.0970666666672</v>
      </c>
      <c r="N606">
        <v>1.3333333333333333</v>
      </c>
      <c r="O606">
        <v>10.210000000000001</v>
      </c>
      <c r="P606" t="s">
        <v>1195</v>
      </c>
      <c r="R606" t="s">
        <v>1129</v>
      </c>
      <c r="U606">
        <v>195</v>
      </c>
      <c r="V606">
        <v>24730456</v>
      </c>
      <c r="W606">
        <v>7868</v>
      </c>
      <c r="AL606">
        <f>VLOOKUP(V606,Customer!$C$2:$U$504,19,FALSE)</f>
        <v>208</v>
      </c>
    </row>
    <row r="607" spans="1:38" x14ac:dyDescent="0.35">
      <c r="A607">
        <v>196</v>
      </c>
      <c r="B607">
        <v>16</v>
      </c>
      <c r="C607" t="s">
        <v>34</v>
      </c>
      <c r="D607">
        <v>51081017828</v>
      </c>
      <c r="E607">
        <v>510</v>
      </c>
      <c r="F607" t="s">
        <v>1193</v>
      </c>
      <c r="G607" t="s">
        <v>1185</v>
      </c>
      <c r="H607" t="s">
        <v>1184</v>
      </c>
      <c r="I607" t="s">
        <v>1199</v>
      </c>
      <c r="K607">
        <v>84601.531350000005</v>
      </c>
      <c r="N607">
        <v>2.25</v>
      </c>
      <c r="O607">
        <v>3.61</v>
      </c>
      <c r="P607" t="s">
        <v>1198</v>
      </c>
      <c r="R607" t="s">
        <v>1127</v>
      </c>
      <c r="U607">
        <v>196</v>
      </c>
      <c r="V607">
        <v>82384753</v>
      </c>
      <c r="W607">
        <v>78246</v>
      </c>
      <c r="AL607">
        <f>VLOOKUP(V607,Customer!$C$2:$U$504,19,FALSE)</f>
        <v>202</v>
      </c>
    </row>
    <row r="608" spans="1:38" x14ac:dyDescent="0.35">
      <c r="A608">
        <v>196</v>
      </c>
      <c r="B608">
        <v>8</v>
      </c>
      <c r="C608" t="s">
        <v>34</v>
      </c>
      <c r="D608">
        <v>51081017057</v>
      </c>
      <c r="E608">
        <v>510</v>
      </c>
      <c r="F608" t="s">
        <v>1188</v>
      </c>
      <c r="G608" t="s">
        <v>1174</v>
      </c>
      <c r="H608" t="s">
        <v>1177</v>
      </c>
      <c r="I608" t="s">
        <v>1201</v>
      </c>
      <c r="K608">
        <v>68845.516666666663</v>
      </c>
      <c r="N608">
        <v>1.5833333333333333</v>
      </c>
      <c r="O608">
        <v>4</v>
      </c>
      <c r="P608" t="s">
        <v>1196</v>
      </c>
      <c r="R608" t="s">
        <v>1127</v>
      </c>
      <c r="U608">
        <v>196</v>
      </c>
      <c r="V608">
        <v>82384753</v>
      </c>
      <c r="W608">
        <v>64745</v>
      </c>
      <c r="AL608">
        <f>VLOOKUP(V608,Customer!$C$2:$U$504,19,FALSE)</f>
        <v>202</v>
      </c>
    </row>
    <row r="609" spans="1:38" x14ac:dyDescent="0.35">
      <c r="A609">
        <v>196</v>
      </c>
      <c r="B609">
        <v>10</v>
      </c>
      <c r="C609" t="s">
        <v>34</v>
      </c>
      <c r="D609">
        <v>51081018333</v>
      </c>
      <c r="E609">
        <v>510</v>
      </c>
      <c r="F609" t="s">
        <v>1190</v>
      </c>
      <c r="G609" t="s">
        <v>1176</v>
      </c>
      <c r="H609" t="s">
        <v>1182</v>
      </c>
      <c r="I609" t="s">
        <v>1203</v>
      </c>
      <c r="K609">
        <v>38390.464</v>
      </c>
      <c r="N609">
        <v>3.75</v>
      </c>
      <c r="O609">
        <v>1.92</v>
      </c>
      <c r="P609" t="s">
        <v>1198</v>
      </c>
      <c r="R609" t="s">
        <v>1127</v>
      </c>
      <c r="U609">
        <v>196</v>
      </c>
      <c r="V609">
        <v>82384753</v>
      </c>
      <c r="W609">
        <v>35812</v>
      </c>
      <c r="AL609">
        <f>VLOOKUP(V609,Customer!$C$2:$U$504,19,FALSE)</f>
        <v>202</v>
      </c>
    </row>
    <row r="610" spans="1:38" x14ac:dyDescent="0.35">
      <c r="A610">
        <v>196</v>
      </c>
      <c r="B610">
        <v>12</v>
      </c>
      <c r="C610" t="s">
        <v>34</v>
      </c>
      <c r="D610">
        <v>51081016796</v>
      </c>
      <c r="E610">
        <v>510</v>
      </c>
      <c r="F610" t="s">
        <v>1191</v>
      </c>
      <c r="G610" t="s">
        <v>1172</v>
      </c>
      <c r="H610" t="s">
        <v>1180</v>
      </c>
      <c r="I610" t="s">
        <v>1204</v>
      </c>
      <c r="K610">
        <v>1148.9500000000003</v>
      </c>
      <c r="N610">
        <v>4.083333333333333</v>
      </c>
      <c r="O610">
        <v>-11.7</v>
      </c>
      <c r="P610" t="s">
        <v>1194</v>
      </c>
      <c r="R610" t="s">
        <v>1127</v>
      </c>
      <c r="U610">
        <v>196</v>
      </c>
      <c r="V610">
        <v>82384753</v>
      </c>
      <c r="W610">
        <v>2200</v>
      </c>
      <c r="AL610">
        <f>VLOOKUP(V610,Customer!$C$2:$U$504,19,FALSE)</f>
        <v>202</v>
      </c>
    </row>
    <row r="611" spans="1:38" x14ac:dyDescent="0.35">
      <c r="A611">
        <v>197</v>
      </c>
      <c r="B611">
        <v>12</v>
      </c>
      <c r="C611" t="s">
        <v>34</v>
      </c>
      <c r="D611">
        <v>51081015381</v>
      </c>
      <c r="E611">
        <v>510</v>
      </c>
      <c r="F611" t="s">
        <v>1191</v>
      </c>
      <c r="G611" t="s">
        <v>1172</v>
      </c>
      <c r="H611" t="s">
        <v>1180</v>
      </c>
      <c r="I611" t="s">
        <v>1204</v>
      </c>
      <c r="K611">
        <v>16952.791000000005</v>
      </c>
      <c r="N611">
        <v>4.333333333333333</v>
      </c>
      <c r="O611">
        <v>-11.7</v>
      </c>
      <c r="P611" t="s">
        <v>1194</v>
      </c>
      <c r="R611" t="s">
        <v>1127</v>
      </c>
      <c r="U611">
        <v>197</v>
      </c>
      <c r="V611">
        <v>56562835</v>
      </c>
      <c r="W611">
        <v>34387</v>
      </c>
      <c r="AL611">
        <f>VLOOKUP(V611,Customer!$C$2:$U$504,19,FALSE)</f>
        <v>208</v>
      </c>
    </row>
    <row r="612" spans="1:38" x14ac:dyDescent="0.35">
      <c r="A612">
        <v>197</v>
      </c>
      <c r="B612">
        <v>15</v>
      </c>
      <c r="C612" t="s">
        <v>34</v>
      </c>
      <c r="D612">
        <v>51081014524</v>
      </c>
      <c r="E612">
        <v>510</v>
      </c>
      <c r="F612" t="s">
        <v>1192</v>
      </c>
      <c r="G612" t="s">
        <v>1173</v>
      </c>
      <c r="H612" t="s">
        <v>1181</v>
      </c>
      <c r="I612" t="s">
        <v>1205</v>
      </c>
      <c r="K612">
        <v>20516.017050000002</v>
      </c>
      <c r="N612">
        <v>1.75</v>
      </c>
      <c r="O612">
        <v>10.210000000000001</v>
      </c>
      <c r="P612" t="s">
        <v>1195</v>
      </c>
      <c r="R612" t="s">
        <v>1127</v>
      </c>
      <c r="U612">
        <v>197</v>
      </c>
      <c r="V612">
        <v>56562835</v>
      </c>
      <c r="W612">
        <v>17406</v>
      </c>
      <c r="AL612">
        <f>VLOOKUP(V612,Customer!$C$2:$U$504,19,FALSE)</f>
        <v>208</v>
      </c>
    </row>
    <row r="613" spans="1:38" x14ac:dyDescent="0.35">
      <c r="A613">
        <v>197</v>
      </c>
      <c r="B613">
        <v>14</v>
      </c>
      <c r="C613" t="s">
        <v>34</v>
      </c>
      <c r="D613">
        <v>51081014796</v>
      </c>
      <c r="E613">
        <v>510</v>
      </c>
      <c r="F613" t="s">
        <v>1192</v>
      </c>
      <c r="G613" t="s">
        <v>1173</v>
      </c>
      <c r="H613" t="s">
        <v>1181</v>
      </c>
      <c r="I613" t="s">
        <v>1205</v>
      </c>
      <c r="K613">
        <v>54590.251216666664</v>
      </c>
      <c r="N613">
        <v>1.8333333333333333</v>
      </c>
      <c r="O613">
        <v>10.210000000000001</v>
      </c>
      <c r="P613" t="s">
        <v>1195</v>
      </c>
      <c r="R613" t="s">
        <v>1127</v>
      </c>
      <c r="U613">
        <v>197</v>
      </c>
      <c r="V613">
        <v>56562835</v>
      </c>
      <c r="W613">
        <v>45983</v>
      </c>
      <c r="AL613">
        <f>VLOOKUP(V613,Customer!$C$2:$U$504,19,FALSE)</f>
        <v>208</v>
      </c>
    </row>
    <row r="614" spans="1:38" x14ac:dyDescent="0.35">
      <c r="A614">
        <v>197</v>
      </c>
      <c r="B614">
        <v>4</v>
      </c>
      <c r="C614" t="s">
        <v>34</v>
      </c>
      <c r="D614">
        <v>51081019422</v>
      </c>
      <c r="E614">
        <v>510</v>
      </c>
      <c r="F614" t="s">
        <v>1187</v>
      </c>
      <c r="G614" t="s">
        <v>1171</v>
      </c>
      <c r="H614" t="s">
        <v>1178</v>
      </c>
      <c r="I614" t="s">
        <v>1206</v>
      </c>
      <c r="K614">
        <v>75101.597999999998</v>
      </c>
      <c r="N614">
        <v>5</v>
      </c>
      <c r="O614">
        <v>5.74</v>
      </c>
      <c r="P614" t="s">
        <v>1197</v>
      </c>
      <c r="R614" t="s">
        <v>1127</v>
      </c>
      <c r="U614">
        <v>197</v>
      </c>
      <c r="V614">
        <v>56562835</v>
      </c>
      <c r="W614">
        <v>58354</v>
      </c>
      <c r="AL614">
        <f>VLOOKUP(V614,Customer!$C$2:$U$504,19,FALSE)</f>
        <v>208</v>
      </c>
    </row>
    <row r="615" spans="1:38" x14ac:dyDescent="0.35">
      <c r="A615">
        <v>197</v>
      </c>
      <c r="B615">
        <v>12</v>
      </c>
      <c r="C615" t="s">
        <v>34</v>
      </c>
      <c r="D615">
        <v>51081016254</v>
      </c>
      <c r="E615">
        <v>510</v>
      </c>
      <c r="F615" t="s">
        <v>1191</v>
      </c>
      <c r="G615" t="s">
        <v>1172</v>
      </c>
      <c r="H615" t="s">
        <v>1180</v>
      </c>
      <c r="I615" t="s">
        <v>1204</v>
      </c>
      <c r="K615">
        <v>7103.0675000000001</v>
      </c>
      <c r="N615">
        <v>1.5</v>
      </c>
      <c r="O615">
        <v>-11.7</v>
      </c>
      <c r="P615" t="s">
        <v>1194</v>
      </c>
      <c r="R615" t="s">
        <v>1127</v>
      </c>
      <c r="U615">
        <v>197</v>
      </c>
      <c r="V615">
        <v>56562835</v>
      </c>
      <c r="W615">
        <v>8615</v>
      </c>
      <c r="AL615">
        <f>VLOOKUP(V615,Customer!$C$2:$U$504,19,FALSE)</f>
        <v>208</v>
      </c>
    </row>
    <row r="616" spans="1:38" x14ac:dyDescent="0.35">
      <c r="A616">
        <v>198</v>
      </c>
      <c r="B616">
        <v>1</v>
      </c>
      <c r="C616" t="s">
        <v>34</v>
      </c>
      <c r="D616">
        <v>51081014192</v>
      </c>
      <c r="E616">
        <v>510</v>
      </c>
      <c r="F616" t="s">
        <v>1186</v>
      </c>
      <c r="G616" t="s">
        <v>1170</v>
      </c>
      <c r="H616" t="s">
        <v>1179</v>
      </c>
      <c r="I616" t="s">
        <v>1200</v>
      </c>
      <c r="K616">
        <v>7565.3159999999998</v>
      </c>
      <c r="N616">
        <v>0.58333333333333337</v>
      </c>
      <c r="O616">
        <v>5.6</v>
      </c>
      <c r="P616" t="s">
        <v>1196</v>
      </c>
      <c r="R616" t="s">
        <v>1127</v>
      </c>
      <c r="U616">
        <v>198</v>
      </c>
      <c r="V616">
        <v>46857273</v>
      </c>
      <c r="W616">
        <v>7326</v>
      </c>
      <c r="AL616">
        <f>VLOOKUP(V616,Customer!$C$2:$U$504,19,FALSE)</f>
        <v>209</v>
      </c>
    </row>
    <row r="617" spans="1:38" x14ac:dyDescent="0.35">
      <c r="A617">
        <v>198</v>
      </c>
      <c r="B617">
        <v>15</v>
      </c>
      <c r="C617" t="s">
        <v>34</v>
      </c>
      <c r="D617">
        <v>51081012538</v>
      </c>
      <c r="E617">
        <v>510</v>
      </c>
      <c r="F617" t="s">
        <v>1192</v>
      </c>
      <c r="G617" t="s">
        <v>1173</v>
      </c>
      <c r="H617" t="s">
        <v>1181</v>
      </c>
      <c r="I617" t="s">
        <v>1205</v>
      </c>
      <c r="K617">
        <v>68603.546633333332</v>
      </c>
      <c r="N617">
        <v>3.8333333333333335</v>
      </c>
      <c r="O617">
        <v>10.210000000000001</v>
      </c>
      <c r="P617" t="s">
        <v>1195</v>
      </c>
      <c r="R617" t="s">
        <v>1127</v>
      </c>
      <c r="U617">
        <v>198</v>
      </c>
      <c r="V617">
        <v>46857273</v>
      </c>
      <c r="W617">
        <v>49306</v>
      </c>
      <c r="AL617">
        <f>VLOOKUP(V617,Customer!$C$2:$U$504,19,FALSE)</f>
        <v>209</v>
      </c>
    </row>
    <row r="618" spans="1:38" x14ac:dyDescent="0.35">
      <c r="A618">
        <v>198</v>
      </c>
      <c r="B618">
        <v>13</v>
      </c>
      <c r="C618" t="s">
        <v>34</v>
      </c>
      <c r="D618">
        <v>51081010528</v>
      </c>
      <c r="E618">
        <v>510</v>
      </c>
      <c r="F618" t="s">
        <v>1192</v>
      </c>
      <c r="G618" t="s">
        <v>1173</v>
      </c>
      <c r="H618" t="s">
        <v>1181</v>
      </c>
      <c r="I618" t="s">
        <v>1205</v>
      </c>
      <c r="K618">
        <v>98551.062000000005</v>
      </c>
      <c r="N618">
        <v>5</v>
      </c>
      <c r="O618">
        <v>10.210000000000001</v>
      </c>
      <c r="P618" t="s">
        <v>1195</v>
      </c>
      <c r="R618" t="s">
        <v>1127</v>
      </c>
      <c r="U618">
        <v>198</v>
      </c>
      <c r="V618">
        <v>46857273</v>
      </c>
      <c r="W618">
        <v>65244</v>
      </c>
      <c r="AL618">
        <f>VLOOKUP(V618,Customer!$C$2:$U$504,19,FALSE)</f>
        <v>209</v>
      </c>
    </row>
    <row r="619" spans="1:38" x14ac:dyDescent="0.35">
      <c r="A619">
        <v>198</v>
      </c>
      <c r="B619">
        <v>9</v>
      </c>
      <c r="C619" t="s">
        <v>34</v>
      </c>
      <c r="D619">
        <v>51081013638</v>
      </c>
      <c r="E619">
        <v>510</v>
      </c>
      <c r="F619" t="s">
        <v>1189</v>
      </c>
      <c r="G619" t="s">
        <v>1175</v>
      </c>
      <c r="H619" t="s">
        <v>1183</v>
      </c>
      <c r="I619" t="s">
        <v>1202</v>
      </c>
      <c r="K619">
        <v>35580.123899999999</v>
      </c>
      <c r="N619">
        <v>1.4166666666666667</v>
      </c>
      <c r="O619">
        <v>7.77</v>
      </c>
      <c r="P619" t="s">
        <v>1195</v>
      </c>
      <c r="R619" t="s">
        <v>1127</v>
      </c>
      <c r="U619">
        <v>198</v>
      </c>
      <c r="V619">
        <v>46857273</v>
      </c>
      <c r="W619">
        <v>32052</v>
      </c>
      <c r="AL619">
        <f>VLOOKUP(V619,Customer!$C$2:$U$504,19,FALSE)</f>
        <v>209</v>
      </c>
    </row>
    <row r="620" spans="1:38" x14ac:dyDescent="0.35">
      <c r="A620">
        <v>199</v>
      </c>
      <c r="B620">
        <v>7</v>
      </c>
      <c r="C620" t="s">
        <v>34</v>
      </c>
      <c r="D620">
        <v>51081013386</v>
      </c>
      <c r="E620">
        <v>510</v>
      </c>
      <c r="F620" t="s">
        <v>1190</v>
      </c>
      <c r="G620" t="s">
        <v>1176</v>
      </c>
      <c r="H620" t="s">
        <v>1182</v>
      </c>
      <c r="I620" t="s">
        <v>1203</v>
      </c>
      <c r="K620">
        <v>59447.974399999999</v>
      </c>
      <c r="N620">
        <v>4</v>
      </c>
      <c r="O620">
        <v>1.92</v>
      </c>
      <c r="P620" t="s">
        <v>1198</v>
      </c>
      <c r="R620" t="s">
        <v>1128</v>
      </c>
      <c r="U620">
        <v>199</v>
      </c>
      <c r="V620">
        <v>47936892</v>
      </c>
      <c r="W620">
        <v>55208</v>
      </c>
      <c r="AL620">
        <f>VLOOKUP(V620,Customer!$C$2:$U$504,19,FALSE)</f>
        <v>211</v>
      </c>
    </row>
    <row r="621" spans="1:38" x14ac:dyDescent="0.35">
      <c r="A621">
        <v>199</v>
      </c>
      <c r="B621">
        <v>11</v>
      </c>
      <c r="C621" t="s">
        <v>34</v>
      </c>
      <c r="D621">
        <v>51081017280</v>
      </c>
      <c r="E621">
        <v>510</v>
      </c>
      <c r="F621" t="s">
        <v>1190</v>
      </c>
      <c r="G621" t="s">
        <v>1176</v>
      </c>
      <c r="H621" t="s">
        <v>1182</v>
      </c>
      <c r="I621" t="s">
        <v>1203</v>
      </c>
      <c r="K621">
        <v>87675.615999999995</v>
      </c>
      <c r="N621">
        <v>5</v>
      </c>
      <c r="O621">
        <v>1.92</v>
      </c>
      <c r="P621" t="s">
        <v>1198</v>
      </c>
      <c r="R621" t="s">
        <v>1128</v>
      </c>
      <c r="U621">
        <v>199</v>
      </c>
      <c r="V621">
        <v>47936892</v>
      </c>
      <c r="W621">
        <v>79996</v>
      </c>
      <c r="AL621">
        <f>VLOOKUP(V621,Customer!$C$2:$U$504,19,FALSE)</f>
        <v>211</v>
      </c>
    </row>
    <row r="622" spans="1:38" x14ac:dyDescent="0.35">
      <c r="A622">
        <v>199</v>
      </c>
      <c r="B622">
        <v>12</v>
      </c>
      <c r="C622" t="s">
        <v>34</v>
      </c>
      <c r="D622">
        <v>51081014272</v>
      </c>
      <c r="E622">
        <v>510</v>
      </c>
      <c r="F622" t="s">
        <v>1191</v>
      </c>
      <c r="G622" t="s">
        <v>1172</v>
      </c>
      <c r="H622" t="s">
        <v>1180</v>
      </c>
      <c r="I622" t="s">
        <v>1204</v>
      </c>
      <c r="K622">
        <v>1555.1415</v>
      </c>
      <c r="N622">
        <v>0.25</v>
      </c>
      <c r="O622">
        <v>-11.7</v>
      </c>
      <c r="P622" t="s">
        <v>1194</v>
      </c>
      <c r="R622" t="s">
        <v>1128</v>
      </c>
      <c r="U622">
        <v>199</v>
      </c>
      <c r="V622">
        <v>47936892</v>
      </c>
      <c r="W622">
        <v>1602</v>
      </c>
      <c r="AL622">
        <f>VLOOKUP(V622,Customer!$C$2:$U$504,19,FALSE)</f>
        <v>211</v>
      </c>
    </row>
    <row r="623" spans="1:38" x14ac:dyDescent="0.35">
      <c r="A623">
        <v>200</v>
      </c>
      <c r="B623">
        <v>10</v>
      </c>
      <c r="C623" t="s">
        <v>34</v>
      </c>
      <c r="D623">
        <v>51081014650</v>
      </c>
      <c r="E623">
        <v>510</v>
      </c>
      <c r="F623" t="s">
        <v>1190</v>
      </c>
      <c r="G623" t="s">
        <v>1176</v>
      </c>
      <c r="H623" t="s">
        <v>1182</v>
      </c>
      <c r="I623" t="s">
        <v>1203</v>
      </c>
      <c r="K623">
        <v>40467.542399999998</v>
      </c>
      <c r="N623">
        <v>3.6666666666666665</v>
      </c>
      <c r="O623">
        <v>1.92</v>
      </c>
      <c r="P623" t="s">
        <v>1198</v>
      </c>
      <c r="R623" t="s">
        <v>1127</v>
      </c>
      <c r="U623">
        <v>200</v>
      </c>
      <c r="V623">
        <v>16853971</v>
      </c>
      <c r="W623">
        <v>37806</v>
      </c>
      <c r="AL623">
        <f>VLOOKUP(V623,Customer!$C$2:$U$504,19,FALSE)</f>
        <v>215</v>
      </c>
    </row>
    <row r="624" spans="1:38" x14ac:dyDescent="0.35">
      <c r="A624">
        <v>200</v>
      </c>
      <c r="B624">
        <v>2</v>
      </c>
      <c r="C624" t="s">
        <v>34</v>
      </c>
      <c r="D624">
        <v>51081011868</v>
      </c>
      <c r="E624">
        <v>510</v>
      </c>
      <c r="F624" t="s">
        <v>1187</v>
      </c>
      <c r="G624" t="s">
        <v>1171</v>
      </c>
      <c r="H624" t="s">
        <v>1178</v>
      </c>
      <c r="I624" t="s">
        <v>1206</v>
      </c>
      <c r="K624">
        <v>32677.082000000002</v>
      </c>
      <c r="N624">
        <v>3.3333333333333335</v>
      </c>
      <c r="O624">
        <v>5.74</v>
      </c>
      <c r="P624" t="s">
        <v>1197</v>
      </c>
      <c r="R624" t="s">
        <v>1127</v>
      </c>
      <c r="U624">
        <v>200</v>
      </c>
      <c r="V624">
        <v>16853971</v>
      </c>
      <c r="W624">
        <v>27429</v>
      </c>
      <c r="AL624">
        <f>VLOOKUP(V624,Customer!$C$2:$U$504,19,FALSE)</f>
        <v>215</v>
      </c>
    </row>
    <row r="625" spans="1:38" x14ac:dyDescent="0.35">
      <c r="A625">
        <v>200</v>
      </c>
      <c r="B625">
        <v>4</v>
      </c>
      <c r="C625" t="s">
        <v>34</v>
      </c>
      <c r="D625">
        <v>51081011469</v>
      </c>
      <c r="E625">
        <v>510</v>
      </c>
      <c r="F625" t="s">
        <v>1187</v>
      </c>
      <c r="G625" t="s">
        <v>1171</v>
      </c>
      <c r="H625" t="s">
        <v>1178</v>
      </c>
      <c r="I625" t="s">
        <v>1206</v>
      </c>
      <c r="K625">
        <v>17519.081999999999</v>
      </c>
      <c r="N625">
        <v>2</v>
      </c>
      <c r="O625">
        <v>5.74</v>
      </c>
      <c r="P625" t="s">
        <v>1197</v>
      </c>
      <c r="R625" t="s">
        <v>1127</v>
      </c>
      <c r="U625">
        <v>200</v>
      </c>
      <c r="V625">
        <v>16853971</v>
      </c>
      <c r="W625">
        <v>15715</v>
      </c>
      <c r="AL625">
        <f>VLOOKUP(V625,Customer!$C$2:$U$504,19,FALSE)</f>
        <v>215</v>
      </c>
    </row>
    <row r="626" spans="1:38" x14ac:dyDescent="0.35">
      <c r="A626">
        <v>201</v>
      </c>
      <c r="B626">
        <v>7</v>
      </c>
      <c r="C626" t="s">
        <v>34</v>
      </c>
      <c r="D626">
        <v>51081018120</v>
      </c>
      <c r="E626">
        <v>510</v>
      </c>
      <c r="F626" t="s">
        <v>1190</v>
      </c>
      <c r="G626" t="s">
        <v>1176</v>
      </c>
      <c r="H626" t="s">
        <v>1182</v>
      </c>
      <c r="I626" t="s">
        <v>1203</v>
      </c>
      <c r="K626">
        <v>23299.2464</v>
      </c>
      <c r="N626">
        <v>1.8333333333333333</v>
      </c>
      <c r="O626">
        <v>1.92</v>
      </c>
      <c r="P626" t="s">
        <v>1198</v>
      </c>
      <c r="R626" t="s">
        <v>1127</v>
      </c>
      <c r="U626">
        <v>201</v>
      </c>
      <c r="V626">
        <v>15358264</v>
      </c>
      <c r="W626">
        <v>22507</v>
      </c>
      <c r="AL626">
        <f>VLOOKUP(V626,Customer!$C$2:$U$504,19,FALSE)</f>
        <v>207</v>
      </c>
    </row>
    <row r="627" spans="1:38" x14ac:dyDescent="0.35">
      <c r="A627">
        <v>202</v>
      </c>
      <c r="B627">
        <v>11</v>
      </c>
      <c r="C627" t="s">
        <v>34</v>
      </c>
      <c r="D627">
        <v>51081010469</v>
      </c>
      <c r="E627">
        <v>510</v>
      </c>
      <c r="F627" t="s">
        <v>1190</v>
      </c>
      <c r="G627" t="s">
        <v>1176</v>
      </c>
      <c r="H627" t="s">
        <v>1182</v>
      </c>
      <c r="I627" t="s">
        <v>1203</v>
      </c>
      <c r="K627">
        <v>15094.060799999999</v>
      </c>
      <c r="N627">
        <v>2.25</v>
      </c>
      <c r="O627">
        <v>1.92</v>
      </c>
      <c r="P627" t="s">
        <v>1198</v>
      </c>
      <c r="R627" t="s">
        <v>1127</v>
      </c>
      <c r="U627">
        <v>202</v>
      </c>
      <c r="V627">
        <v>79068231</v>
      </c>
      <c r="W627">
        <v>14469</v>
      </c>
      <c r="AL627">
        <f>VLOOKUP(V627,Customer!$C$2:$U$504,19,FALSE)</f>
        <v>204</v>
      </c>
    </row>
    <row r="628" spans="1:38" x14ac:dyDescent="0.35">
      <c r="A628">
        <v>202</v>
      </c>
      <c r="B628">
        <v>10</v>
      </c>
      <c r="C628" t="s">
        <v>34</v>
      </c>
      <c r="D628">
        <v>51081014739</v>
      </c>
      <c r="E628">
        <v>510</v>
      </c>
      <c r="F628" t="s">
        <v>1190</v>
      </c>
      <c r="G628" t="s">
        <v>1176</v>
      </c>
      <c r="H628" t="s">
        <v>1182</v>
      </c>
      <c r="I628" t="s">
        <v>1203</v>
      </c>
      <c r="K628">
        <v>25103.52</v>
      </c>
      <c r="N628">
        <v>4.166666666666667</v>
      </c>
      <c r="O628">
        <v>1.92</v>
      </c>
      <c r="P628" t="s">
        <v>1198</v>
      </c>
      <c r="R628" t="s">
        <v>1127</v>
      </c>
      <c r="U628">
        <v>202</v>
      </c>
      <c r="V628">
        <v>79068231</v>
      </c>
      <c r="W628">
        <v>23244</v>
      </c>
      <c r="AL628">
        <f>VLOOKUP(V628,Customer!$C$2:$U$504,19,FALSE)</f>
        <v>204</v>
      </c>
    </row>
    <row r="629" spans="1:38" x14ac:dyDescent="0.35">
      <c r="A629">
        <v>202</v>
      </c>
      <c r="B629">
        <v>16</v>
      </c>
      <c r="C629" t="s">
        <v>34</v>
      </c>
      <c r="D629">
        <v>51081011550</v>
      </c>
      <c r="E629">
        <v>510</v>
      </c>
      <c r="F629" t="s">
        <v>1193</v>
      </c>
      <c r="G629" t="s">
        <v>1185</v>
      </c>
      <c r="H629" t="s">
        <v>1184</v>
      </c>
      <c r="I629" t="s">
        <v>1199</v>
      </c>
      <c r="K629">
        <v>59695.256200000003</v>
      </c>
      <c r="N629">
        <v>2.8333333333333335</v>
      </c>
      <c r="O629">
        <v>3.61</v>
      </c>
      <c r="P629" t="s">
        <v>1198</v>
      </c>
      <c r="R629" t="s">
        <v>1127</v>
      </c>
      <c r="U629">
        <v>202</v>
      </c>
      <c r="V629">
        <v>79068231</v>
      </c>
      <c r="W629">
        <v>54156</v>
      </c>
      <c r="AL629">
        <f>VLOOKUP(V629,Customer!$C$2:$U$504,19,FALSE)</f>
        <v>204</v>
      </c>
    </row>
    <row r="630" spans="1:38" x14ac:dyDescent="0.35">
      <c r="A630">
        <v>203</v>
      </c>
      <c r="B630">
        <v>2</v>
      </c>
      <c r="C630" t="s">
        <v>34</v>
      </c>
      <c r="D630">
        <v>51081015847</v>
      </c>
      <c r="E630">
        <v>510</v>
      </c>
      <c r="F630" t="s">
        <v>1187</v>
      </c>
      <c r="G630" t="s">
        <v>1171</v>
      </c>
      <c r="H630" t="s">
        <v>1178</v>
      </c>
      <c r="I630" t="s">
        <v>1206</v>
      </c>
      <c r="K630">
        <v>42894.31</v>
      </c>
      <c r="N630">
        <v>4.583333333333333</v>
      </c>
      <c r="O630">
        <v>5.74</v>
      </c>
      <c r="P630" t="s">
        <v>1197</v>
      </c>
      <c r="R630" t="s">
        <v>1127</v>
      </c>
      <c r="U630">
        <v>203</v>
      </c>
      <c r="V630">
        <v>24792984</v>
      </c>
      <c r="W630">
        <v>33960</v>
      </c>
      <c r="AL630">
        <f>VLOOKUP(V630,Customer!$C$2:$U$504,19,FALSE)</f>
        <v>215</v>
      </c>
    </row>
    <row r="631" spans="1:38" x14ac:dyDescent="0.35">
      <c r="A631">
        <v>205</v>
      </c>
      <c r="B631">
        <v>1</v>
      </c>
      <c r="C631" t="s">
        <v>34</v>
      </c>
      <c r="D631">
        <v>51081016029</v>
      </c>
      <c r="E631">
        <v>510</v>
      </c>
      <c r="F631" t="s">
        <v>1186</v>
      </c>
      <c r="G631" t="s">
        <v>1170</v>
      </c>
      <c r="H631" t="s">
        <v>1179</v>
      </c>
      <c r="I631" t="s">
        <v>1200</v>
      </c>
      <c r="K631">
        <v>43791.898666666668</v>
      </c>
      <c r="N631">
        <v>2.6666666666666665</v>
      </c>
      <c r="O631">
        <v>5.6</v>
      </c>
      <c r="P631" t="s">
        <v>1196</v>
      </c>
      <c r="R631" t="s">
        <v>1127</v>
      </c>
      <c r="U631">
        <v>205</v>
      </c>
      <c r="V631">
        <v>51879402</v>
      </c>
      <c r="W631">
        <v>38102</v>
      </c>
      <c r="AL631">
        <f>VLOOKUP(V631,Customer!$C$2:$U$504,19,FALSE)</f>
        <v>210</v>
      </c>
    </row>
    <row r="632" spans="1:38" x14ac:dyDescent="0.35">
      <c r="A632">
        <v>205</v>
      </c>
      <c r="B632">
        <v>14</v>
      </c>
      <c r="C632" t="s">
        <v>34</v>
      </c>
      <c r="D632">
        <v>51081018992</v>
      </c>
      <c r="E632">
        <v>510</v>
      </c>
      <c r="F632" t="s">
        <v>1192</v>
      </c>
      <c r="G632" t="s">
        <v>1173</v>
      </c>
      <c r="H632" t="s">
        <v>1181</v>
      </c>
      <c r="I632" t="s">
        <v>1205</v>
      </c>
      <c r="K632">
        <v>67116.747416666665</v>
      </c>
      <c r="N632">
        <v>0.41666666666666669</v>
      </c>
      <c r="O632">
        <v>10.210000000000001</v>
      </c>
      <c r="P632" t="s">
        <v>1195</v>
      </c>
      <c r="R632" t="s">
        <v>1127</v>
      </c>
      <c r="U632">
        <v>205</v>
      </c>
      <c r="V632">
        <v>51879402</v>
      </c>
      <c r="W632">
        <v>64378</v>
      </c>
      <c r="AL632">
        <f>VLOOKUP(V632,Customer!$C$2:$U$504,19,FALSE)</f>
        <v>210</v>
      </c>
    </row>
    <row r="633" spans="1:38" x14ac:dyDescent="0.35">
      <c r="A633">
        <v>205</v>
      </c>
      <c r="B633">
        <v>10</v>
      </c>
      <c r="C633" t="s">
        <v>34</v>
      </c>
      <c r="D633">
        <v>51081011983</v>
      </c>
      <c r="E633">
        <v>510</v>
      </c>
      <c r="F633" t="s">
        <v>1190</v>
      </c>
      <c r="G633" t="s">
        <v>1176</v>
      </c>
      <c r="H633" t="s">
        <v>1182</v>
      </c>
      <c r="I633" t="s">
        <v>1203</v>
      </c>
      <c r="K633">
        <v>43439.976000000002</v>
      </c>
      <c r="N633">
        <v>1.6666666666666667</v>
      </c>
      <c r="O633">
        <v>1.92</v>
      </c>
      <c r="P633" t="s">
        <v>1198</v>
      </c>
      <c r="R633" t="s">
        <v>1127</v>
      </c>
      <c r="U633">
        <v>205</v>
      </c>
      <c r="V633">
        <v>51879402</v>
      </c>
      <c r="W633">
        <v>42093</v>
      </c>
      <c r="AL633">
        <f>VLOOKUP(V633,Customer!$C$2:$U$504,19,FALSE)</f>
        <v>210</v>
      </c>
    </row>
    <row r="634" spans="1:38" x14ac:dyDescent="0.35">
      <c r="A634">
        <v>205</v>
      </c>
      <c r="B634">
        <v>16</v>
      </c>
      <c r="C634" t="s">
        <v>34</v>
      </c>
      <c r="D634">
        <v>51081012390</v>
      </c>
      <c r="E634">
        <v>510</v>
      </c>
      <c r="F634" t="s">
        <v>1193</v>
      </c>
      <c r="G634" t="s">
        <v>1185</v>
      </c>
      <c r="H634" t="s">
        <v>1184</v>
      </c>
      <c r="I634" t="s">
        <v>1199</v>
      </c>
      <c r="K634">
        <v>73979.844583333339</v>
      </c>
      <c r="N634">
        <v>4.166666666666667</v>
      </c>
      <c r="O634">
        <v>3.61</v>
      </c>
      <c r="P634" t="s">
        <v>1198</v>
      </c>
      <c r="R634" t="s">
        <v>1127</v>
      </c>
      <c r="U634">
        <v>205</v>
      </c>
      <c r="V634">
        <v>51879402</v>
      </c>
      <c r="W634">
        <v>64307</v>
      </c>
      <c r="AL634">
        <f>VLOOKUP(V634,Customer!$C$2:$U$504,19,FALSE)</f>
        <v>210</v>
      </c>
    </row>
    <row r="635" spans="1:38" x14ac:dyDescent="0.35">
      <c r="A635">
        <v>206</v>
      </c>
      <c r="B635">
        <v>13</v>
      </c>
      <c r="C635" t="s">
        <v>34</v>
      </c>
      <c r="D635">
        <v>51081016321</v>
      </c>
      <c r="E635">
        <v>510</v>
      </c>
      <c r="F635" t="s">
        <v>1192</v>
      </c>
      <c r="G635" t="s">
        <v>1173</v>
      </c>
      <c r="H635" t="s">
        <v>1181</v>
      </c>
      <c r="I635" t="s">
        <v>1205</v>
      </c>
      <c r="K635">
        <v>12703.895533333332</v>
      </c>
      <c r="N635">
        <v>1.5833333333333333</v>
      </c>
      <c r="O635">
        <v>10.210000000000001</v>
      </c>
      <c r="P635" t="s">
        <v>1195</v>
      </c>
      <c r="R635" t="s">
        <v>1127</v>
      </c>
      <c r="U635">
        <v>206</v>
      </c>
      <c r="V635">
        <v>16062127</v>
      </c>
      <c r="W635">
        <v>10936</v>
      </c>
      <c r="AL635">
        <f>VLOOKUP(V635,Customer!$C$2:$U$504,19,FALSE)</f>
        <v>200</v>
      </c>
    </row>
    <row r="636" spans="1:38" x14ac:dyDescent="0.35">
      <c r="A636">
        <v>206</v>
      </c>
      <c r="B636">
        <v>14</v>
      </c>
      <c r="C636" t="s">
        <v>34</v>
      </c>
      <c r="D636">
        <v>51081011504</v>
      </c>
      <c r="E636">
        <v>510</v>
      </c>
      <c r="F636" t="s">
        <v>1192</v>
      </c>
      <c r="G636" t="s">
        <v>1173</v>
      </c>
      <c r="H636" t="s">
        <v>1181</v>
      </c>
      <c r="I636" t="s">
        <v>1205</v>
      </c>
      <c r="K636">
        <v>2321.6976</v>
      </c>
      <c r="N636">
        <v>2</v>
      </c>
      <c r="O636">
        <v>10.210000000000001</v>
      </c>
      <c r="P636" t="s">
        <v>1195</v>
      </c>
      <c r="R636" t="s">
        <v>1127</v>
      </c>
      <c r="U636">
        <v>206</v>
      </c>
      <c r="V636">
        <v>16062127</v>
      </c>
      <c r="W636">
        <v>1928</v>
      </c>
      <c r="AL636">
        <f>VLOOKUP(V636,Customer!$C$2:$U$504,19,FALSE)</f>
        <v>200</v>
      </c>
    </row>
    <row r="637" spans="1:38" x14ac:dyDescent="0.35">
      <c r="A637">
        <v>208</v>
      </c>
      <c r="B637">
        <v>10</v>
      </c>
      <c r="C637" t="s">
        <v>34</v>
      </c>
      <c r="D637">
        <v>51081016520</v>
      </c>
      <c r="E637">
        <v>510</v>
      </c>
      <c r="F637" t="s">
        <v>1190</v>
      </c>
      <c r="G637" t="s">
        <v>1176</v>
      </c>
      <c r="H637" t="s">
        <v>1182</v>
      </c>
      <c r="I637" t="s">
        <v>1203</v>
      </c>
      <c r="K637">
        <v>36946.278400000003</v>
      </c>
      <c r="N637">
        <v>3.5833333333333335</v>
      </c>
      <c r="O637">
        <v>1.92</v>
      </c>
      <c r="P637" t="s">
        <v>1198</v>
      </c>
      <c r="R637" t="s">
        <v>1127</v>
      </c>
      <c r="U637">
        <v>208</v>
      </c>
      <c r="V637">
        <v>99107034</v>
      </c>
      <c r="W637">
        <v>34568</v>
      </c>
      <c r="AL637">
        <f>VLOOKUP(V637,Customer!$C$2:$U$504,19,FALSE)</f>
        <v>206</v>
      </c>
    </row>
    <row r="638" spans="1:38" x14ac:dyDescent="0.35">
      <c r="A638">
        <v>208</v>
      </c>
      <c r="B638">
        <v>13</v>
      </c>
      <c r="C638" t="s">
        <v>34</v>
      </c>
      <c r="D638">
        <v>51081011618</v>
      </c>
      <c r="E638">
        <v>510</v>
      </c>
      <c r="F638" t="s">
        <v>1192</v>
      </c>
      <c r="G638" t="s">
        <v>1173</v>
      </c>
      <c r="H638" t="s">
        <v>1181</v>
      </c>
      <c r="I638" t="s">
        <v>1205</v>
      </c>
      <c r="K638">
        <v>5732.9287999999997</v>
      </c>
      <c r="N638">
        <v>1.3333333333333333</v>
      </c>
      <c r="O638">
        <v>10.210000000000001</v>
      </c>
      <c r="P638" t="s">
        <v>1195</v>
      </c>
      <c r="R638" t="s">
        <v>1127</v>
      </c>
      <c r="U638">
        <v>208</v>
      </c>
      <c r="V638">
        <v>99107034</v>
      </c>
      <c r="W638">
        <v>5046</v>
      </c>
      <c r="AL638">
        <f>VLOOKUP(V638,Customer!$C$2:$U$504,19,FALSE)</f>
        <v>206</v>
      </c>
    </row>
    <row r="639" spans="1:38" x14ac:dyDescent="0.35">
      <c r="A639">
        <v>208</v>
      </c>
      <c r="B639">
        <v>4</v>
      </c>
      <c r="C639" t="s">
        <v>34</v>
      </c>
      <c r="D639">
        <v>51081010663</v>
      </c>
      <c r="E639">
        <v>510</v>
      </c>
      <c r="F639" t="s">
        <v>1187</v>
      </c>
      <c r="G639" t="s">
        <v>1171</v>
      </c>
      <c r="H639" t="s">
        <v>1178</v>
      </c>
      <c r="I639" t="s">
        <v>1206</v>
      </c>
      <c r="K639">
        <v>65915.913516666667</v>
      </c>
      <c r="N639">
        <v>3.5833333333333335</v>
      </c>
      <c r="O639">
        <v>5.74</v>
      </c>
      <c r="P639" t="s">
        <v>1197</v>
      </c>
      <c r="R639" t="s">
        <v>1127</v>
      </c>
      <c r="U639">
        <v>208</v>
      </c>
      <c r="V639">
        <v>99107034</v>
      </c>
      <c r="W639">
        <v>54671</v>
      </c>
      <c r="AL639">
        <f>VLOOKUP(V639,Customer!$C$2:$U$504,19,FALSE)</f>
        <v>206</v>
      </c>
    </row>
    <row r="640" spans="1:38" x14ac:dyDescent="0.35">
      <c r="A640">
        <v>208</v>
      </c>
      <c r="B640">
        <v>10</v>
      </c>
      <c r="C640" t="s">
        <v>34</v>
      </c>
      <c r="D640">
        <v>51081016290</v>
      </c>
      <c r="E640">
        <v>510</v>
      </c>
      <c r="F640" t="s">
        <v>1190</v>
      </c>
      <c r="G640" t="s">
        <v>1176</v>
      </c>
      <c r="H640" t="s">
        <v>1182</v>
      </c>
      <c r="I640" t="s">
        <v>1203</v>
      </c>
      <c r="K640">
        <v>54541.311999999998</v>
      </c>
      <c r="N640">
        <v>1.25</v>
      </c>
      <c r="O640">
        <v>1.92</v>
      </c>
      <c r="P640" t="s">
        <v>1198</v>
      </c>
      <c r="R640" t="s">
        <v>1127</v>
      </c>
      <c r="U640">
        <v>208</v>
      </c>
      <c r="V640">
        <v>99107034</v>
      </c>
      <c r="W640">
        <v>53263</v>
      </c>
      <c r="AL640">
        <f>VLOOKUP(V640,Customer!$C$2:$U$504,19,FALSE)</f>
        <v>206</v>
      </c>
    </row>
    <row r="641" spans="1:38" x14ac:dyDescent="0.35">
      <c r="A641">
        <v>208</v>
      </c>
      <c r="B641">
        <v>15</v>
      </c>
      <c r="C641" t="s">
        <v>34</v>
      </c>
      <c r="D641">
        <v>51081018030</v>
      </c>
      <c r="E641">
        <v>510</v>
      </c>
      <c r="F641" t="s">
        <v>1192</v>
      </c>
      <c r="G641" t="s">
        <v>1173</v>
      </c>
      <c r="H641" t="s">
        <v>1181</v>
      </c>
      <c r="I641" t="s">
        <v>1205</v>
      </c>
      <c r="K641">
        <v>53886.175000000003</v>
      </c>
      <c r="N641">
        <v>1.6666666666666667</v>
      </c>
      <c r="O641">
        <v>10.210000000000001</v>
      </c>
      <c r="P641" t="s">
        <v>1195</v>
      </c>
      <c r="R641" t="s">
        <v>1127</v>
      </c>
      <c r="U641">
        <v>208</v>
      </c>
      <c r="V641">
        <v>99107034</v>
      </c>
      <c r="W641">
        <v>46050</v>
      </c>
      <c r="AL641">
        <f>VLOOKUP(V641,Customer!$C$2:$U$504,19,FALSE)</f>
        <v>206</v>
      </c>
    </row>
    <row r="642" spans="1:38" x14ac:dyDescent="0.35">
      <c r="A642">
        <v>209</v>
      </c>
      <c r="B642">
        <v>2</v>
      </c>
      <c r="C642" t="s">
        <v>34</v>
      </c>
      <c r="D642">
        <v>51081013240</v>
      </c>
      <c r="E642">
        <v>510</v>
      </c>
      <c r="F642" t="s">
        <v>1187</v>
      </c>
      <c r="G642" t="s">
        <v>1171</v>
      </c>
      <c r="H642" t="s">
        <v>1178</v>
      </c>
      <c r="I642" t="s">
        <v>1206</v>
      </c>
      <c r="K642">
        <v>15965.036983333333</v>
      </c>
      <c r="N642">
        <v>0.91666666666666663</v>
      </c>
      <c r="O642">
        <v>5.74</v>
      </c>
      <c r="P642" t="s">
        <v>1197</v>
      </c>
      <c r="R642" t="s">
        <v>1127</v>
      </c>
      <c r="U642">
        <v>209</v>
      </c>
      <c r="V642">
        <v>22542457</v>
      </c>
      <c r="W642">
        <v>15167</v>
      </c>
      <c r="AL642">
        <f>VLOOKUP(V642,Customer!$C$2:$U$504,19,FALSE)</f>
        <v>214</v>
      </c>
    </row>
    <row r="643" spans="1:38" x14ac:dyDescent="0.35">
      <c r="A643">
        <v>209</v>
      </c>
      <c r="B643">
        <v>4</v>
      </c>
      <c r="C643" t="s">
        <v>34</v>
      </c>
      <c r="D643">
        <v>51081012996</v>
      </c>
      <c r="E643">
        <v>510</v>
      </c>
      <c r="F643" t="s">
        <v>1187</v>
      </c>
      <c r="G643" t="s">
        <v>1171</v>
      </c>
      <c r="H643" t="s">
        <v>1178</v>
      </c>
      <c r="I643" t="s">
        <v>1206</v>
      </c>
      <c r="K643">
        <v>47729.224900000001</v>
      </c>
      <c r="N643">
        <v>0.25</v>
      </c>
      <c r="O643">
        <v>5.74</v>
      </c>
      <c r="P643" t="s">
        <v>1197</v>
      </c>
      <c r="R643" t="s">
        <v>1127</v>
      </c>
      <c r="U643">
        <v>209</v>
      </c>
      <c r="V643">
        <v>22542457</v>
      </c>
      <c r="W643">
        <v>47054</v>
      </c>
      <c r="AL643">
        <f>VLOOKUP(V643,Customer!$C$2:$U$504,19,FALSE)</f>
        <v>214</v>
      </c>
    </row>
    <row r="644" spans="1:38" x14ac:dyDescent="0.35">
      <c r="A644">
        <v>210</v>
      </c>
      <c r="B644">
        <v>1</v>
      </c>
      <c r="C644" t="s">
        <v>34</v>
      </c>
      <c r="D644">
        <v>51081014459</v>
      </c>
      <c r="E644">
        <v>510</v>
      </c>
      <c r="F644" t="s">
        <v>1186</v>
      </c>
      <c r="G644" t="s">
        <v>1170</v>
      </c>
      <c r="H644" t="s">
        <v>1179</v>
      </c>
      <c r="I644" t="s">
        <v>1200</v>
      </c>
      <c r="K644">
        <v>17857.964666666667</v>
      </c>
      <c r="N644">
        <v>1.9166666666666667</v>
      </c>
      <c r="O644">
        <v>5.6</v>
      </c>
      <c r="P644" t="s">
        <v>1196</v>
      </c>
      <c r="R644" t="s">
        <v>1131</v>
      </c>
      <c r="U644">
        <v>210</v>
      </c>
      <c r="V644">
        <v>84646994</v>
      </c>
      <c r="W644">
        <v>16127</v>
      </c>
      <c r="AL644">
        <f>VLOOKUP(V644,Customer!$C$2:$U$504,19,FALSE)</f>
        <v>210</v>
      </c>
    </row>
    <row r="645" spans="1:38" x14ac:dyDescent="0.35">
      <c r="A645">
        <v>210</v>
      </c>
      <c r="B645">
        <v>1</v>
      </c>
      <c r="C645" t="s">
        <v>34</v>
      </c>
      <c r="D645">
        <v>51081015978</v>
      </c>
      <c r="E645">
        <v>510</v>
      </c>
      <c r="F645" t="s">
        <v>1186</v>
      </c>
      <c r="G645" t="s">
        <v>1170</v>
      </c>
      <c r="H645" t="s">
        <v>1179</v>
      </c>
      <c r="I645" t="s">
        <v>1200</v>
      </c>
      <c r="K645">
        <v>10937.66</v>
      </c>
      <c r="N645">
        <v>2.9166666666666665</v>
      </c>
      <c r="O645">
        <v>5.6</v>
      </c>
      <c r="P645" t="s">
        <v>1196</v>
      </c>
      <c r="R645" t="s">
        <v>1131</v>
      </c>
      <c r="U645">
        <v>210</v>
      </c>
      <c r="V645">
        <v>84646994</v>
      </c>
      <c r="W645">
        <v>9402</v>
      </c>
      <c r="AL645">
        <f>VLOOKUP(V645,Customer!$C$2:$U$504,19,FALSE)</f>
        <v>210</v>
      </c>
    </row>
    <row r="646" spans="1:38" x14ac:dyDescent="0.35">
      <c r="A646">
        <v>210</v>
      </c>
      <c r="B646">
        <v>12</v>
      </c>
      <c r="C646" t="s">
        <v>34</v>
      </c>
      <c r="D646">
        <v>51081013128</v>
      </c>
      <c r="E646">
        <v>510</v>
      </c>
      <c r="F646" t="s">
        <v>1191</v>
      </c>
      <c r="G646" t="s">
        <v>1172</v>
      </c>
      <c r="H646" t="s">
        <v>1180</v>
      </c>
      <c r="I646" t="s">
        <v>1204</v>
      </c>
      <c r="K646">
        <v>44529.4715</v>
      </c>
      <c r="N646">
        <v>2.1666666666666665</v>
      </c>
      <c r="O646">
        <v>-11.7</v>
      </c>
      <c r="P646" t="s">
        <v>1194</v>
      </c>
      <c r="R646" t="s">
        <v>1131</v>
      </c>
      <c r="U646">
        <v>210</v>
      </c>
      <c r="V646">
        <v>84646994</v>
      </c>
      <c r="W646">
        <v>59651</v>
      </c>
      <c r="AL646">
        <f>VLOOKUP(V646,Customer!$C$2:$U$504,19,FALSE)</f>
        <v>210</v>
      </c>
    </row>
    <row r="647" spans="1:38" x14ac:dyDescent="0.35">
      <c r="A647">
        <v>211</v>
      </c>
      <c r="B647">
        <v>1</v>
      </c>
      <c r="C647" t="s">
        <v>34</v>
      </c>
      <c r="D647">
        <v>51081017544</v>
      </c>
      <c r="E647">
        <v>510</v>
      </c>
      <c r="F647" t="s">
        <v>1186</v>
      </c>
      <c r="G647" t="s">
        <v>1170</v>
      </c>
      <c r="H647" t="s">
        <v>1179</v>
      </c>
      <c r="I647" t="s">
        <v>1200</v>
      </c>
      <c r="K647">
        <v>28872.635999999999</v>
      </c>
      <c r="N647">
        <v>4.25</v>
      </c>
      <c r="O647">
        <v>5.6</v>
      </c>
      <c r="P647" t="s">
        <v>1196</v>
      </c>
      <c r="R647" t="s">
        <v>1127</v>
      </c>
      <c r="U647">
        <v>211</v>
      </c>
      <c r="V647">
        <v>94284238</v>
      </c>
      <c r="W647">
        <v>23322</v>
      </c>
      <c r="AL647">
        <f>VLOOKUP(V647,Customer!$C$2:$U$504,19,FALSE)</f>
        <v>215</v>
      </c>
    </row>
    <row r="648" spans="1:38" x14ac:dyDescent="0.35">
      <c r="A648">
        <v>211</v>
      </c>
      <c r="B648">
        <v>14</v>
      </c>
      <c r="C648" t="s">
        <v>34</v>
      </c>
      <c r="D648">
        <v>51081019592</v>
      </c>
      <c r="E648">
        <v>510</v>
      </c>
      <c r="F648" t="s">
        <v>1192</v>
      </c>
      <c r="G648" t="s">
        <v>1173</v>
      </c>
      <c r="H648" t="s">
        <v>1181</v>
      </c>
      <c r="I648" t="s">
        <v>1205</v>
      </c>
      <c r="K648">
        <v>7384.4986250000002</v>
      </c>
      <c r="N648">
        <v>2.25</v>
      </c>
      <c r="O648">
        <v>10.210000000000001</v>
      </c>
      <c r="P648" t="s">
        <v>1195</v>
      </c>
      <c r="R648" t="s">
        <v>1127</v>
      </c>
      <c r="U648">
        <v>211</v>
      </c>
      <c r="V648">
        <v>94284238</v>
      </c>
      <c r="W648">
        <v>6005</v>
      </c>
      <c r="AL648">
        <f>VLOOKUP(V648,Customer!$C$2:$U$504,19,FALSE)</f>
        <v>215</v>
      </c>
    </row>
    <row r="649" spans="1:38" x14ac:dyDescent="0.35">
      <c r="A649">
        <v>211</v>
      </c>
      <c r="B649">
        <v>7</v>
      </c>
      <c r="C649" t="s">
        <v>34</v>
      </c>
      <c r="D649">
        <v>51081015574</v>
      </c>
      <c r="E649">
        <v>510</v>
      </c>
      <c r="F649" t="s">
        <v>1190</v>
      </c>
      <c r="G649" t="s">
        <v>1176</v>
      </c>
      <c r="H649" t="s">
        <v>1182</v>
      </c>
      <c r="I649" t="s">
        <v>1203</v>
      </c>
      <c r="K649">
        <v>32545.996800000001</v>
      </c>
      <c r="N649">
        <v>1.75</v>
      </c>
      <c r="O649">
        <v>1.92</v>
      </c>
      <c r="P649" t="s">
        <v>1198</v>
      </c>
      <c r="R649" t="s">
        <v>1127</v>
      </c>
      <c r="U649">
        <v>211</v>
      </c>
      <c r="V649">
        <v>94284238</v>
      </c>
      <c r="W649">
        <v>31488</v>
      </c>
      <c r="AL649">
        <f>VLOOKUP(V649,Customer!$C$2:$U$504,19,FALSE)</f>
        <v>215</v>
      </c>
    </row>
    <row r="650" spans="1:38" x14ac:dyDescent="0.35">
      <c r="A650">
        <v>211</v>
      </c>
      <c r="B650">
        <v>4</v>
      </c>
      <c r="C650" t="s">
        <v>34</v>
      </c>
      <c r="D650">
        <v>51081019773</v>
      </c>
      <c r="E650">
        <v>510</v>
      </c>
      <c r="F650" t="s">
        <v>1187</v>
      </c>
      <c r="G650" t="s">
        <v>1171</v>
      </c>
      <c r="H650" t="s">
        <v>1178</v>
      </c>
      <c r="I650" t="s">
        <v>1206</v>
      </c>
      <c r="K650">
        <v>31999.822866666669</v>
      </c>
      <c r="N650">
        <v>3.0833333333333335</v>
      </c>
      <c r="O650">
        <v>5.74</v>
      </c>
      <c r="P650" t="s">
        <v>1197</v>
      </c>
      <c r="R650" t="s">
        <v>1127</v>
      </c>
      <c r="U650">
        <v>211</v>
      </c>
      <c r="V650">
        <v>94284238</v>
      </c>
      <c r="W650">
        <v>27188</v>
      </c>
      <c r="AL650">
        <f>VLOOKUP(V650,Customer!$C$2:$U$504,19,FALSE)</f>
        <v>215</v>
      </c>
    </row>
    <row r="651" spans="1:38" x14ac:dyDescent="0.35">
      <c r="A651">
        <v>211</v>
      </c>
      <c r="B651">
        <v>6</v>
      </c>
      <c r="C651" t="s">
        <v>34</v>
      </c>
      <c r="D651">
        <v>51081016840</v>
      </c>
      <c r="E651">
        <v>510</v>
      </c>
      <c r="F651" t="s">
        <v>1189</v>
      </c>
      <c r="G651" t="s">
        <v>1175</v>
      </c>
      <c r="H651" t="s">
        <v>1183</v>
      </c>
      <c r="I651" t="s">
        <v>1202</v>
      </c>
      <c r="K651">
        <v>39847.957499999997</v>
      </c>
      <c r="N651">
        <v>1</v>
      </c>
      <c r="O651">
        <v>7.77</v>
      </c>
      <c r="P651" t="s">
        <v>1195</v>
      </c>
      <c r="R651" t="s">
        <v>1127</v>
      </c>
      <c r="U651">
        <v>211</v>
      </c>
      <c r="V651">
        <v>94284238</v>
      </c>
      <c r="W651">
        <v>36975</v>
      </c>
      <c r="AL651">
        <f>VLOOKUP(V651,Customer!$C$2:$U$504,19,FALSE)</f>
        <v>215</v>
      </c>
    </row>
    <row r="652" spans="1:38" x14ac:dyDescent="0.35">
      <c r="A652">
        <v>211</v>
      </c>
      <c r="B652">
        <v>10</v>
      </c>
      <c r="C652" t="s">
        <v>34</v>
      </c>
      <c r="D652">
        <v>51081014245</v>
      </c>
      <c r="E652">
        <v>510</v>
      </c>
      <c r="F652" t="s">
        <v>1190</v>
      </c>
      <c r="G652" t="s">
        <v>1176</v>
      </c>
      <c r="H652" t="s">
        <v>1182</v>
      </c>
      <c r="I652" t="s">
        <v>1203</v>
      </c>
      <c r="K652">
        <v>34062.720000000001</v>
      </c>
      <c r="N652">
        <v>4.416666666666667</v>
      </c>
      <c r="O652">
        <v>1.92</v>
      </c>
      <c r="P652" t="s">
        <v>1198</v>
      </c>
      <c r="R652" t="s">
        <v>1127</v>
      </c>
      <c r="U652">
        <v>211</v>
      </c>
      <c r="V652">
        <v>94284238</v>
      </c>
      <c r="W652">
        <v>31400</v>
      </c>
      <c r="AL652">
        <f>VLOOKUP(V652,Customer!$C$2:$U$504,19,FALSE)</f>
        <v>215</v>
      </c>
    </row>
    <row r="653" spans="1:38" x14ac:dyDescent="0.35">
      <c r="A653">
        <v>211</v>
      </c>
      <c r="B653">
        <v>14</v>
      </c>
      <c r="C653" t="s">
        <v>34</v>
      </c>
      <c r="D653">
        <v>51081015831</v>
      </c>
      <c r="E653">
        <v>510</v>
      </c>
      <c r="F653" t="s">
        <v>1192</v>
      </c>
      <c r="G653" t="s">
        <v>1173</v>
      </c>
      <c r="H653" t="s">
        <v>1181</v>
      </c>
      <c r="I653" t="s">
        <v>1205</v>
      </c>
      <c r="K653">
        <v>4695.6390666666666</v>
      </c>
      <c r="N653">
        <v>1.3333333333333333</v>
      </c>
      <c r="O653">
        <v>10.210000000000001</v>
      </c>
      <c r="P653" t="s">
        <v>1195</v>
      </c>
      <c r="R653" t="s">
        <v>1127</v>
      </c>
      <c r="U653">
        <v>211</v>
      </c>
      <c r="V653">
        <v>94284238</v>
      </c>
      <c r="W653">
        <v>4133</v>
      </c>
      <c r="AL653">
        <f>VLOOKUP(V653,Customer!$C$2:$U$504,19,FALSE)</f>
        <v>215</v>
      </c>
    </row>
    <row r="654" spans="1:38" x14ac:dyDescent="0.35">
      <c r="A654">
        <v>211</v>
      </c>
      <c r="B654">
        <v>4</v>
      </c>
      <c r="C654" t="s">
        <v>34</v>
      </c>
      <c r="D654">
        <v>51081017956</v>
      </c>
      <c r="E654">
        <v>510</v>
      </c>
      <c r="F654" t="s">
        <v>1187</v>
      </c>
      <c r="G654" t="s">
        <v>1171</v>
      </c>
      <c r="H654" t="s">
        <v>1178</v>
      </c>
      <c r="I654" t="s">
        <v>1206</v>
      </c>
      <c r="K654">
        <v>49421.44266666667</v>
      </c>
      <c r="N654">
        <v>4.666666666666667</v>
      </c>
      <c r="O654">
        <v>5.74</v>
      </c>
      <c r="P654" t="s">
        <v>1197</v>
      </c>
      <c r="R654" t="s">
        <v>1127</v>
      </c>
      <c r="U654">
        <v>211</v>
      </c>
      <c r="V654">
        <v>94284238</v>
      </c>
      <c r="W654">
        <v>38980</v>
      </c>
      <c r="AL654">
        <f>VLOOKUP(V654,Customer!$C$2:$U$504,19,FALSE)</f>
        <v>215</v>
      </c>
    </row>
    <row r="655" spans="1:38" x14ac:dyDescent="0.35">
      <c r="A655">
        <v>212</v>
      </c>
      <c r="B655">
        <v>11</v>
      </c>
      <c r="C655" t="s">
        <v>34</v>
      </c>
      <c r="D655">
        <v>51081011900</v>
      </c>
      <c r="E655">
        <v>510</v>
      </c>
      <c r="F655" t="s">
        <v>1190</v>
      </c>
      <c r="G655" t="s">
        <v>1176</v>
      </c>
      <c r="H655" t="s">
        <v>1182</v>
      </c>
      <c r="I655" t="s">
        <v>1203</v>
      </c>
      <c r="K655">
        <v>29108.243200000001</v>
      </c>
      <c r="N655">
        <v>1.75</v>
      </c>
      <c r="O655">
        <v>1.92</v>
      </c>
      <c r="P655" t="s">
        <v>1198</v>
      </c>
      <c r="R655" t="s">
        <v>1130</v>
      </c>
      <c r="U655">
        <v>212</v>
      </c>
      <c r="V655">
        <v>87347871</v>
      </c>
      <c r="W655">
        <v>28162</v>
      </c>
      <c r="AL655">
        <f>VLOOKUP(V655,Customer!$C$2:$U$504,19,FALSE)</f>
        <v>210</v>
      </c>
    </row>
    <row r="656" spans="1:38" x14ac:dyDescent="0.35">
      <c r="A656">
        <v>212</v>
      </c>
      <c r="B656">
        <v>7</v>
      </c>
      <c r="C656" t="s">
        <v>34</v>
      </c>
      <c r="D656">
        <v>51081015298</v>
      </c>
      <c r="E656">
        <v>510</v>
      </c>
      <c r="F656" t="s">
        <v>1190</v>
      </c>
      <c r="G656" t="s">
        <v>1176</v>
      </c>
      <c r="H656" t="s">
        <v>1182</v>
      </c>
      <c r="I656" t="s">
        <v>1203</v>
      </c>
      <c r="K656">
        <v>79634.022400000002</v>
      </c>
      <c r="N656">
        <v>0.58333333333333337</v>
      </c>
      <c r="O656">
        <v>1.92</v>
      </c>
      <c r="P656" t="s">
        <v>1198</v>
      </c>
      <c r="R656" t="s">
        <v>1130</v>
      </c>
      <c r="U656">
        <v>212</v>
      </c>
      <c r="V656">
        <v>87347871</v>
      </c>
      <c r="W656">
        <v>78752</v>
      </c>
      <c r="AL656">
        <f>VLOOKUP(V656,Customer!$C$2:$U$504,19,FALSE)</f>
        <v>210</v>
      </c>
    </row>
    <row r="657" spans="1:38" x14ac:dyDescent="0.35">
      <c r="A657">
        <v>213</v>
      </c>
      <c r="B657">
        <v>4</v>
      </c>
      <c r="C657" t="s">
        <v>34</v>
      </c>
      <c r="D657">
        <v>51081019293</v>
      </c>
      <c r="E657">
        <v>510</v>
      </c>
      <c r="F657" t="s">
        <v>1187</v>
      </c>
      <c r="G657" t="s">
        <v>1171</v>
      </c>
      <c r="H657" t="s">
        <v>1178</v>
      </c>
      <c r="I657" t="s">
        <v>1206</v>
      </c>
      <c r="K657">
        <v>29135.055899999999</v>
      </c>
      <c r="N657">
        <v>1.8333333333333333</v>
      </c>
      <c r="O657">
        <v>5.74</v>
      </c>
      <c r="P657" t="s">
        <v>1197</v>
      </c>
      <c r="R657" t="s">
        <v>1127</v>
      </c>
      <c r="U657">
        <v>213</v>
      </c>
      <c r="V657">
        <v>14146373</v>
      </c>
      <c r="W657">
        <v>26361</v>
      </c>
      <c r="AL657">
        <f>VLOOKUP(V657,Customer!$C$2:$U$504,19,FALSE)</f>
        <v>211</v>
      </c>
    </row>
    <row r="658" spans="1:38" x14ac:dyDescent="0.35">
      <c r="A658">
        <v>213</v>
      </c>
      <c r="B658">
        <v>13</v>
      </c>
      <c r="C658" t="s">
        <v>34</v>
      </c>
      <c r="D658">
        <v>51081013622</v>
      </c>
      <c r="E658">
        <v>510</v>
      </c>
      <c r="F658" t="s">
        <v>1192</v>
      </c>
      <c r="G658" t="s">
        <v>1173</v>
      </c>
      <c r="H658" t="s">
        <v>1181</v>
      </c>
      <c r="I658" t="s">
        <v>1205</v>
      </c>
      <c r="K658">
        <v>39592.076475000002</v>
      </c>
      <c r="N658">
        <v>1.0833333333333333</v>
      </c>
      <c r="O658">
        <v>10.210000000000001</v>
      </c>
      <c r="P658" t="s">
        <v>1195</v>
      </c>
      <c r="R658" t="s">
        <v>1127</v>
      </c>
      <c r="U658">
        <v>213</v>
      </c>
      <c r="V658">
        <v>14146373</v>
      </c>
      <c r="W658">
        <v>35649</v>
      </c>
      <c r="AL658">
        <f>VLOOKUP(V658,Customer!$C$2:$U$504,19,FALSE)</f>
        <v>211</v>
      </c>
    </row>
    <row r="659" spans="1:38" x14ac:dyDescent="0.35">
      <c r="A659">
        <v>213</v>
      </c>
      <c r="B659">
        <v>8</v>
      </c>
      <c r="C659" t="s">
        <v>34</v>
      </c>
      <c r="D659">
        <v>51081013164</v>
      </c>
      <c r="E659">
        <v>510</v>
      </c>
      <c r="F659" t="s">
        <v>1188</v>
      </c>
      <c r="G659" t="s">
        <v>1174</v>
      </c>
      <c r="H659" t="s">
        <v>1177</v>
      </c>
      <c r="I659" t="s">
        <v>1201</v>
      </c>
      <c r="K659">
        <v>67068.686666666661</v>
      </c>
      <c r="N659">
        <v>1.5833333333333333</v>
      </c>
      <c r="O659">
        <v>4</v>
      </c>
      <c r="P659" t="s">
        <v>1196</v>
      </c>
      <c r="R659" t="s">
        <v>1127</v>
      </c>
      <c r="U659">
        <v>213</v>
      </c>
      <c r="V659">
        <v>14146373</v>
      </c>
      <c r="W659">
        <v>63074</v>
      </c>
      <c r="AL659">
        <f>VLOOKUP(V659,Customer!$C$2:$U$504,19,FALSE)</f>
        <v>211</v>
      </c>
    </row>
    <row r="660" spans="1:38" x14ac:dyDescent="0.35">
      <c r="A660">
        <v>214</v>
      </c>
      <c r="B660">
        <v>14</v>
      </c>
      <c r="C660" t="s">
        <v>34</v>
      </c>
      <c r="D660">
        <v>51081016590</v>
      </c>
      <c r="E660">
        <v>510</v>
      </c>
      <c r="F660" t="s">
        <v>1192</v>
      </c>
      <c r="G660" t="s">
        <v>1173</v>
      </c>
      <c r="H660" t="s">
        <v>1181</v>
      </c>
      <c r="I660" t="s">
        <v>1205</v>
      </c>
      <c r="K660">
        <v>21891.505883333331</v>
      </c>
      <c r="N660">
        <v>3.9166666666666665</v>
      </c>
      <c r="O660">
        <v>10.210000000000001</v>
      </c>
      <c r="P660" t="s">
        <v>1195</v>
      </c>
      <c r="R660" t="s">
        <v>1127</v>
      </c>
      <c r="U660">
        <v>214</v>
      </c>
      <c r="V660">
        <v>82611166</v>
      </c>
      <c r="W660">
        <v>15638</v>
      </c>
      <c r="AL660">
        <f>VLOOKUP(V660,Customer!$C$2:$U$504,19,FALSE)</f>
        <v>205</v>
      </c>
    </row>
    <row r="661" spans="1:38" x14ac:dyDescent="0.35">
      <c r="A661">
        <v>214</v>
      </c>
      <c r="B661">
        <v>13</v>
      </c>
      <c r="C661" t="s">
        <v>34</v>
      </c>
      <c r="D661">
        <v>51081019839</v>
      </c>
      <c r="E661">
        <v>510</v>
      </c>
      <c r="F661" t="s">
        <v>1192</v>
      </c>
      <c r="G661" t="s">
        <v>1173</v>
      </c>
      <c r="H661" t="s">
        <v>1181</v>
      </c>
      <c r="I661" t="s">
        <v>1205</v>
      </c>
      <c r="K661">
        <v>28543.453466666666</v>
      </c>
      <c r="N661">
        <v>4.833333333333333</v>
      </c>
      <c r="O661">
        <v>10.210000000000001</v>
      </c>
      <c r="P661" t="s">
        <v>1195</v>
      </c>
      <c r="R661" t="s">
        <v>1127</v>
      </c>
      <c r="U661">
        <v>214</v>
      </c>
      <c r="V661">
        <v>82611166</v>
      </c>
      <c r="W661">
        <v>19112</v>
      </c>
      <c r="AL661">
        <f>VLOOKUP(V661,Customer!$C$2:$U$504,19,FALSE)</f>
        <v>205</v>
      </c>
    </row>
    <row r="662" spans="1:38" x14ac:dyDescent="0.35">
      <c r="A662">
        <v>215</v>
      </c>
      <c r="B662">
        <v>1</v>
      </c>
      <c r="C662" t="s">
        <v>34</v>
      </c>
      <c r="D662">
        <v>51081013065</v>
      </c>
      <c r="E662">
        <v>510</v>
      </c>
      <c r="F662" t="s">
        <v>1186</v>
      </c>
      <c r="G662" t="s">
        <v>1170</v>
      </c>
      <c r="H662" t="s">
        <v>1179</v>
      </c>
      <c r="I662" t="s">
        <v>1200</v>
      </c>
      <c r="K662">
        <v>27552.968000000001</v>
      </c>
      <c r="N662">
        <v>2.6666666666666665</v>
      </c>
      <c r="O662">
        <v>5.6</v>
      </c>
      <c r="P662" t="s">
        <v>1196</v>
      </c>
      <c r="R662" t="s">
        <v>1127</v>
      </c>
      <c r="U662">
        <v>215</v>
      </c>
      <c r="V662">
        <v>16370317</v>
      </c>
      <c r="W662">
        <v>23973</v>
      </c>
      <c r="AL662">
        <f>VLOOKUP(V662,Customer!$C$2:$U$504,19,FALSE)</f>
        <v>206</v>
      </c>
    </row>
    <row r="663" spans="1:38" x14ac:dyDescent="0.35">
      <c r="A663">
        <v>215</v>
      </c>
      <c r="B663">
        <v>13</v>
      </c>
      <c r="C663" t="s">
        <v>34</v>
      </c>
      <c r="D663">
        <v>51081014181</v>
      </c>
      <c r="E663">
        <v>510</v>
      </c>
      <c r="F663" t="s">
        <v>1192</v>
      </c>
      <c r="G663" t="s">
        <v>1173</v>
      </c>
      <c r="H663" t="s">
        <v>1181</v>
      </c>
      <c r="I663" t="s">
        <v>1205</v>
      </c>
      <c r="K663">
        <v>90736.488849999994</v>
      </c>
      <c r="N663">
        <v>2.25</v>
      </c>
      <c r="O663">
        <v>10.210000000000001</v>
      </c>
      <c r="P663" t="s">
        <v>1195</v>
      </c>
      <c r="R663" t="s">
        <v>1127</v>
      </c>
      <c r="U663">
        <v>215</v>
      </c>
      <c r="V663">
        <v>16370317</v>
      </c>
      <c r="W663">
        <v>73786</v>
      </c>
      <c r="AL663">
        <f>VLOOKUP(V663,Customer!$C$2:$U$504,19,FALSE)</f>
        <v>206</v>
      </c>
    </row>
    <row r="664" spans="1:38" x14ac:dyDescent="0.35">
      <c r="A664">
        <v>215</v>
      </c>
      <c r="B664">
        <v>7</v>
      </c>
      <c r="C664" t="s">
        <v>34</v>
      </c>
      <c r="D664">
        <v>51081018656</v>
      </c>
      <c r="E664">
        <v>510</v>
      </c>
      <c r="F664" t="s">
        <v>1190</v>
      </c>
      <c r="G664" t="s">
        <v>1176</v>
      </c>
      <c r="H664" t="s">
        <v>1182</v>
      </c>
      <c r="I664" t="s">
        <v>1203</v>
      </c>
      <c r="K664">
        <v>29860.036800000002</v>
      </c>
      <c r="N664">
        <v>3.8333333333333335</v>
      </c>
      <c r="O664">
        <v>1.92</v>
      </c>
      <c r="P664" t="s">
        <v>1198</v>
      </c>
      <c r="R664" t="s">
        <v>1127</v>
      </c>
      <c r="U664">
        <v>215</v>
      </c>
      <c r="V664">
        <v>16370317</v>
      </c>
      <c r="W664">
        <v>27813</v>
      </c>
      <c r="AL664">
        <f>VLOOKUP(V664,Customer!$C$2:$U$504,19,FALSE)</f>
        <v>206</v>
      </c>
    </row>
    <row r="665" spans="1:38" x14ac:dyDescent="0.35">
      <c r="A665">
        <v>215</v>
      </c>
      <c r="B665">
        <v>11</v>
      </c>
      <c r="C665" t="s">
        <v>34</v>
      </c>
      <c r="D665">
        <v>51081018044</v>
      </c>
      <c r="E665">
        <v>510</v>
      </c>
      <c r="F665" t="s">
        <v>1190</v>
      </c>
      <c r="G665" t="s">
        <v>1176</v>
      </c>
      <c r="H665" t="s">
        <v>1182</v>
      </c>
      <c r="I665" t="s">
        <v>1203</v>
      </c>
      <c r="K665">
        <v>2466.4463999999998</v>
      </c>
      <c r="N665">
        <v>4.333333333333333</v>
      </c>
      <c r="O665">
        <v>1.92</v>
      </c>
      <c r="P665" t="s">
        <v>1198</v>
      </c>
      <c r="R665" t="s">
        <v>1127</v>
      </c>
      <c r="U665">
        <v>215</v>
      </c>
      <c r="V665">
        <v>16370317</v>
      </c>
      <c r="W665">
        <v>2277</v>
      </c>
      <c r="AL665">
        <f>VLOOKUP(V665,Customer!$C$2:$U$504,19,FALSE)</f>
        <v>206</v>
      </c>
    </row>
    <row r="666" spans="1:38" x14ac:dyDescent="0.35">
      <c r="A666">
        <v>215</v>
      </c>
      <c r="B666">
        <v>5</v>
      </c>
      <c r="C666" t="s">
        <v>34</v>
      </c>
      <c r="D666">
        <v>51081017658</v>
      </c>
      <c r="E666">
        <v>510</v>
      </c>
      <c r="F666" t="s">
        <v>1188</v>
      </c>
      <c r="G666" t="s">
        <v>1174</v>
      </c>
      <c r="H666" t="s">
        <v>1177</v>
      </c>
      <c r="I666" t="s">
        <v>1201</v>
      </c>
      <c r="K666">
        <v>23139.09</v>
      </c>
      <c r="N666">
        <v>4.25</v>
      </c>
      <c r="O666">
        <v>4</v>
      </c>
      <c r="P666" t="s">
        <v>1196</v>
      </c>
      <c r="R666" t="s">
        <v>1127</v>
      </c>
      <c r="U666">
        <v>215</v>
      </c>
      <c r="V666">
        <v>16370317</v>
      </c>
      <c r="W666">
        <v>19777</v>
      </c>
      <c r="AL666">
        <f>VLOOKUP(V666,Customer!$C$2:$U$504,19,FALSE)</f>
        <v>206</v>
      </c>
    </row>
    <row r="667" spans="1:38" x14ac:dyDescent="0.35">
      <c r="A667">
        <v>216</v>
      </c>
      <c r="B667">
        <v>4</v>
      </c>
      <c r="C667" t="s">
        <v>34</v>
      </c>
      <c r="D667">
        <v>51081018773</v>
      </c>
      <c r="E667">
        <v>510</v>
      </c>
      <c r="F667" t="s">
        <v>1187</v>
      </c>
      <c r="G667" t="s">
        <v>1171</v>
      </c>
      <c r="H667" t="s">
        <v>1178</v>
      </c>
      <c r="I667" t="s">
        <v>1206</v>
      </c>
      <c r="K667">
        <v>77109.929600000003</v>
      </c>
      <c r="N667">
        <v>1.3333333333333333</v>
      </c>
      <c r="O667">
        <v>5.74</v>
      </c>
      <c r="P667" t="s">
        <v>1197</v>
      </c>
      <c r="R667" t="s">
        <v>1127</v>
      </c>
      <c r="U667">
        <v>216</v>
      </c>
      <c r="V667">
        <v>13926193</v>
      </c>
      <c r="W667">
        <v>71628</v>
      </c>
      <c r="AL667">
        <f>VLOOKUP(V667,Customer!$C$2:$U$504,19,FALSE)</f>
        <v>207</v>
      </c>
    </row>
    <row r="668" spans="1:38" x14ac:dyDescent="0.35">
      <c r="A668">
        <v>216</v>
      </c>
      <c r="B668">
        <v>9</v>
      </c>
      <c r="C668" t="s">
        <v>34</v>
      </c>
      <c r="D668">
        <v>51081019288</v>
      </c>
      <c r="E668">
        <v>510</v>
      </c>
      <c r="F668" t="s">
        <v>1189</v>
      </c>
      <c r="G668" t="s">
        <v>1175</v>
      </c>
      <c r="H668" t="s">
        <v>1183</v>
      </c>
      <c r="I668" t="s">
        <v>1202</v>
      </c>
      <c r="K668">
        <v>79052.301374999995</v>
      </c>
      <c r="N668">
        <v>2.9166666666666665</v>
      </c>
      <c r="O668">
        <v>7.77</v>
      </c>
      <c r="P668" t="s">
        <v>1195</v>
      </c>
      <c r="R668" t="s">
        <v>1127</v>
      </c>
      <c r="U668">
        <v>216</v>
      </c>
      <c r="V668">
        <v>13926193</v>
      </c>
      <c r="W668">
        <v>64447</v>
      </c>
      <c r="AL668">
        <f>VLOOKUP(V668,Customer!$C$2:$U$504,19,FALSE)</f>
        <v>207</v>
      </c>
    </row>
    <row r="669" spans="1:38" x14ac:dyDescent="0.35">
      <c r="A669">
        <v>216</v>
      </c>
      <c r="B669">
        <v>15</v>
      </c>
      <c r="C669" t="s">
        <v>34</v>
      </c>
      <c r="D669">
        <v>51081014881</v>
      </c>
      <c r="E669">
        <v>510</v>
      </c>
      <c r="F669" t="s">
        <v>1192</v>
      </c>
      <c r="G669" t="s">
        <v>1173</v>
      </c>
      <c r="H669" t="s">
        <v>1181</v>
      </c>
      <c r="I669" t="s">
        <v>1205</v>
      </c>
      <c r="K669">
        <v>35697.314025</v>
      </c>
      <c r="N669">
        <v>4.75</v>
      </c>
      <c r="O669">
        <v>10.210000000000001</v>
      </c>
      <c r="P669" t="s">
        <v>1195</v>
      </c>
      <c r="R669" t="s">
        <v>1127</v>
      </c>
      <c r="U669">
        <v>216</v>
      </c>
      <c r="V669">
        <v>13926193</v>
      </c>
      <c r="W669">
        <v>24039</v>
      </c>
      <c r="AL669">
        <f>VLOOKUP(V669,Customer!$C$2:$U$504,19,FALSE)</f>
        <v>207</v>
      </c>
    </row>
    <row r="670" spans="1:38" x14ac:dyDescent="0.35">
      <c r="A670">
        <v>217</v>
      </c>
      <c r="B670">
        <v>10</v>
      </c>
      <c r="C670" t="s">
        <v>34</v>
      </c>
      <c r="D670">
        <v>51081011533</v>
      </c>
      <c r="E670">
        <v>510</v>
      </c>
      <c r="F670" t="s">
        <v>1190</v>
      </c>
      <c r="G670" t="s">
        <v>1176</v>
      </c>
      <c r="H670" t="s">
        <v>1182</v>
      </c>
      <c r="I670" t="s">
        <v>1203</v>
      </c>
      <c r="K670">
        <v>14907.8032</v>
      </c>
      <c r="N670">
        <v>0.33333333333333331</v>
      </c>
      <c r="O670">
        <v>1.92</v>
      </c>
      <c r="P670" t="s">
        <v>1198</v>
      </c>
      <c r="R670" t="s">
        <v>1127</v>
      </c>
      <c r="U670">
        <v>217</v>
      </c>
      <c r="V670">
        <v>36968166</v>
      </c>
      <c r="W670">
        <v>14813</v>
      </c>
      <c r="AL670">
        <f>VLOOKUP(V670,Customer!$C$2:$U$504,19,FALSE)</f>
        <v>210</v>
      </c>
    </row>
    <row r="671" spans="1:38" x14ac:dyDescent="0.35">
      <c r="A671">
        <v>217</v>
      </c>
      <c r="B671">
        <v>9</v>
      </c>
      <c r="C671" t="s">
        <v>34</v>
      </c>
      <c r="D671">
        <v>51081013644</v>
      </c>
      <c r="E671">
        <v>510</v>
      </c>
      <c r="F671" t="s">
        <v>1189</v>
      </c>
      <c r="G671" t="s">
        <v>1175</v>
      </c>
      <c r="H671" t="s">
        <v>1183</v>
      </c>
      <c r="I671" t="s">
        <v>1202</v>
      </c>
      <c r="K671">
        <v>31925.97075</v>
      </c>
      <c r="N671">
        <v>4.5</v>
      </c>
      <c r="O671">
        <v>7.77</v>
      </c>
      <c r="P671" t="s">
        <v>1195</v>
      </c>
      <c r="R671" t="s">
        <v>1127</v>
      </c>
      <c r="U671">
        <v>217</v>
      </c>
      <c r="V671">
        <v>36968166</v>
      </c>
      <c r="W671">
        <v>23655</v>
      </c>
      <c r="AL671">
        <f>VLOOKUP(V671,Customer!$C$2:$U$504,19,FALSE)</f>
        <v>210</v>
      </c>
    </row>
    <row r="672" spans="1:38" x14ac:dyDescent="0.35">
      <c r="A672">
        <v>217</v>
      </c>
      <c r="B672">
        <v>5</v>
      </c>
      <c r="C672" t="s">
        <v>34</v>
      </c>
      <c r="D672">
        <v>51081013653</v>
      </c>
      <c r="E672">
        <v>510</v>
      </c>
      <c r="F672" t="s">
        <v>1188</v>
      </c>
      <c r="G672" t="s">
        <v>1174</v>
      </c>
      <c r="H672" t="s">
        <v>1177</v>
      </c>
      <c r="I672" t="s">
        <v>1201</v>
      </c>
      <c r="K672">
        <v>15546.5</v>
      </c>
      <c r="N672">
        <v>0.83333333333333337</v>
      </c>
      <c r="O672">
        <v>4</v>
      </c>
      <c r="P672" t="s">
        <v>1196</v>
      </c>
      <c r="R672" t="s">
        <v>1127</v>
      </c>
      <c r="U672">
        <v>217</v>
      </c>
      <c r="V672">
        <v>36968166</v>
      </c>
      <c r="W672">
        <v>15045</v>
      </c>
      <c r="AL672">
        <f>VLOOKUP(V672,Customer!$C$2:$U$504,19,FALSE)</f>
        <v>210</v>
      </c>
    </row>
    <row r="673" spans="1:38" x14ac:dyDescent="0.35">
      <c r="A673">
        <v>217</v>
      </c>
      <c r="B673">
        <v>13</v>
      </c>
      <c r="C673" t="s">
        <v>34</v>
      </c>
      <c r="D673">
        <v>51081019867</v>
      </c>
      <c r="E673">
        <v>510</v>
      </c>
      <c r="F673" t="s">
        <v>1192</v>
      </c>
      <c r="G673" t="s">
        <v>1173</v>
      </c>
      <c r="H673" t="s">
        <v>1181</v>
      </c>
      <c r="I673" t="s">
        <v>1205</v>
      </c>
      <c r="K673">
        <v>26942.154999999999</v>
      </c>
      <c r="N673">
        <v>2.9166666666666665</v>
      </c>
      <c r="O673">
        <v>10.210000000000001</v>
      </c>
      <c r="P673" t="s">
        <v>1195</v>
      </c>
      <c r="R673" t="s">
        <v>1127</v>
      </c>
      <c r="U673">
        <v>217</v>
      </c>
      <c r="V673">
        <v>36968166</v>
      </c>
      <c r="W673">
        <v>20760</v>
      </c>
      <c r="AL673">
        <f>VLOOKUP(V673,Customer!$C$2:$U$504,19,FALSE)</f>
        <v>210</v>
      </c>
    </row>
    <row r="674" spans="1:38" x14ac:dyDescent="0.35">
      <c r="A674">
        <v>217</v>
      </c>
      <c r="B674">
        <v>13</v>
      </c>
      <c r="C674" t="s">
        <v>34</v>
      </c>
      <c r="D674">
        <v>51081013681</v>
      </c>
      <c r="E674">
        <v>510</v>
      </c>
      <c r="F674" t="s">
        <v>1192</v>
      </c>
      <c r="G674" t="s">
        <v>1173</v>
      </c>
      <c r="H674" t="s">
        <v>1181</v>
      </c>
      <c r="I674" t="s">
        <v>1205</v>
      </c>
      <c r="K674">
        <v>38804.650650000003</v>
      </c>
      <c r="N674">
        <v>1.5</v>
      </c>
      <c r="O674">
        <v>10.210000000000001</v>
      </c>
      <c r="P674" t="s">
        <v>1195</v>
      </c>
      <c r="R674" t="s">
        <v>1127</v>
      </c>
      <c r="U674">
        <v>217</v>
      </c>
      <c r="V674">
        <v>36968166</v>
      </c>
      <c r="W674">
        <v>33651</v>
      </c>
      <c r="AL674">
        <f>VLOOKUP(V674,Customer!$C$2:$U$504,19,FALSE)</f>
        <v>210</v>
      </c>
    </row>
    <row r="675" spans="1:38" x14ac:dyDescent="0.35">
      <c r="A675">
        <v>217</v>
      </c>
      <c r="B675">
        <v>13</v>
      </c>
      <c r="C675" t="s">
        <v>34</v>
      </c>
      <c r="D675">
        <v>51081017782</v>
      </c>
      <c r="E675">
        <v>510</v>
      </c>
      <c r="F675" t="s">
        <v>1192</v>
      </c>
      <c r="G675" t="s">
        <v>1173</v>
      </c>
      <c r="H675" t="s">
        <v>1181</v>
      </c>
      <c r="I675" t="s">
        <v>1205</v>
      </c>
      <c r="K675">
        <v>101442.586625</v>
      </c>
      <c r="N675">
        <v>4.416666666666667</v>
      </c>
      <c r="O675">
        <v>10.210000000000001</v>
      </c>
      <c r="P675" t="s">
        <v>1195</v>
      </c>
      <c r="R675" t="s">
        <v>1127</v>
      </c>
      <c r="U675">
        <v>217</v>
      </c>
      <c r="V675">
        <v>36968166</v>
      </c>
      <c r="W675">
        <v>69915</v>
      </c>
      <c r="AL675">
        <f>VLOOKUP(V675,Customer!$C$2:$U$504,19,FALSE)</f>
        <v>210</v>
      </c>
    </row>
    <row r="676" spans="1:38" x14ac:dyDescent="0.35">
      <c r="A676">
        <v>217</v>
      </c>
      <c r="B676">
        <v>14</v>
      </c>
      <c r="C676" t="s">
        <v>34</v>
      </c>
      <c r="D676">
        <v>51081013060</v>
      </c>
      <c r="E676">
        <v>510</v>
      </c>
      <c r="F676" t="s">
        <v>1192</v>
      </c>
      <c r="G676" t="s">
        <v>1173</v>
      </c>
      <c r="H676" t="s">
        <v>1181</v>
      </c>
      <c r="I676" t="s">
        <v>1205</v>
      </c>
      <c r="K676">
        <v>53400.439066666666</v>
      </c>
      <c r="N676">
        <v>2.4166666666666665</v>
      </c>
      <c r="O676">
        <v>10.210000000000001</v>
      </c>
      <c r="P676" t="s">
        <v>1195</v>
      </c>
      <c r="R676" t="s">
        <v>1127</v>
      </c>
      <c r="U676">
        <v>217</v>
      </c>
      <c r="V676">
        <v>36968166</v>
      </c>
      <c r="W676">
        <v>42832</v>
      </c>
      <c r="AL676">
        <f>VLOOKUP(V676,Customer!$C$2:$U$504,19,FALSE)</f>
        <v>210</v>
      </c>
    </row>
    <row r="677" spans="1:38" x14ac:dyDescent="0.35">
      <c r="A677">
        <v>218</v>
      </c>
      <c r="B677">
        <v>11</v>
      </c>
      <c r="C677" t="s">
        <v>34</v>
      </c>
      <c r="D677">
        <v>51081013852</v>
      </c>
      <c r="E677">
        <v>510</v>
      </c>
      <c r="F677" t="s">
        <v>1190</v>
      </c>
      <c r="G677" t="s">
        <v>1176</v>
      </c>
      <c r="H677" t="s">
        <v>1182</v>
      </c>
      <c r="I677" t="s">
        <v>1203</v>
      </c>
      <c r="K677">
        <v>82585.612800000003</v>
      </c>
      <c r="N677">
        <v>4.916666666666667</v>
      </c>
      <c r="O677">
        <v>1.92</v>
      </c>
      <c r="P677" t="s">
        <v>1198</v>
      </c>
      <c r="R677" t="s">
        <v>1128</v>
      </c>
      <c r="U677">
        <v>218</v>
      </c>
      <c r="V677">
        <v>64579091</v>
      </c>
      <c r="W677">
        <v>75462</v>
      </c>
      <c r="AL677">
        <f>VLOOKUP(V677,Customer!$C$2:$U$504,19,FALSE)</f>
        <v>204</v>
      </c>
    </row>
    <row r="678" spans="1:38" x14ac:dyDescent="0.35">
      <c r="A678">
        <v>218</v>
      </c>
      <c r="B678">
        <v>5</v>
      </c>
      <c r="C678" t="s">
        <v>34</v>
      </c>
      <c r="D678">
        <v>51081012204</v>
      </c>
      <c r="E678">
        <v>510</v>
      </c>
      <c r="F678" t="s">
        <v>1188</v>
      </c>
      <c r="G678" t="s">
        <v>1174</v>
      </c>
      <c r="H678" t="s">
        <v>1177</v>
      </c>
      <c r="I678" t="s">
        <v>1201</v>
      </c>
      <c r="K678">
        <v>70115.133333333331</v>
      </c>
      <c r="N678">
        <v>1.3333333333333333</v>
      </c>
      <c r="O678">
        <v>4</v>
      </c>
      <c r="P678" t="s">
        <v>1196</v>
      </c>
      <c r="R678" t="s">
        <v>1128</v>
      </c>
      <c r="U678">
        <v>218</v>
      </c>
      <c r="V678">
        <v>64579091</v>
      </c>
      <c r="W678">
        <v>66565</v>
      </c>
      <c r="AL678">
        <f>VLOOKUP(V678,Customer!$C$2:$U$504,19,FALSE)</f>
        <v>204</v>
      </c>
    </row>
    <row r="679" spans="1:38" x14ac:dyDescent="0.35">
      <c r="A679">
        <v>218</v>
      </c>
      <c r="B679">
        <v>5</v>
      </c>
      <c r="C679" t="s">
        <v>34</v>
      </c>
      <c r="D679">
        <v>51081010529</v>
      </c>
      <c r="E679">
        <v>510</v>
      </c>
      <c r="F679" t="s">
        <v>1188</v>
      </c>
      <c r="G679" t="s">
        <v>1174</v>
      </c>
      <c r="H679" t="s">
        <v>1177</v>
      </c>
      <c r="I679" t="s">
        <v>1201</v>
      </c>
      <c r="K679">
        <v>17122.91</v>
      </c>
      <c r="N679">
        <v>4.75</v>
      </c>
      <c r="O679">
        <v>4</v>
      </c>
      <c r="P679" t="s">
        <v>1196</v>
      </c>
      <c r="R679" t="s">
        <v>1128</v>
      </c>
      <c r="U679">
        <v>218</v>
      </c>
      <c r="V679">
        <v>64579091</v>
      </c>
      <c r="W679">
        <v>14389</v>
      </c>
      <c r="AL679">
        <f>VLOOKUP(V679,Customer!$C$2:$U$504,19,FALSE)</f>
        <v>204</v>
      </c>
    </row>
    <row r="680" spans="1:38" x14ac:dyDescent="0.35">
      <c r="A680">
        <v>218</v>
      </c>
      <c r="B680">
        <v>12</v>
      </c>
      <c r="C680" t="s">
        <v>34</v>
      </c>
      <c r="D680">
        <v>51081018528</v>
      </c>
      <c r="E680">
        <v>510</v>
      </c>
      <c r="F680" t="s">
        <v>1191</v>
      </c>
      <c r="G680" t="s">
        <v>1172</v>
      </c>
      <c r="H680" t="s">
        <v>1180</v>
      </c>
      <c r="I680" t="s">
        <v>1204</v>
      </c>
      <c r="K680">
        <v>57172.6175</v>
      </c>
      <c r="N680">
        <v>1.8333333333333333</v>
      </c>
      <c r="O680">
        <v>-11.7</v>
      </c>
      <c r="P680" t="s">
        <v>1194</v>
      </c>
      <c r="R680" t="s">
        <v>1128</v>
      </c>
      <c r="U680">
        <v>218</v>
      </c>
      <c r="V680">
        <v>64579091</v>
      </c>
      <c r="W680">
        <v>72785</v>
      </c>
      <c r="AL680">
        <f>VLOOKUP(V680,Customer!$C$2:$U$504,19,FALSE)</f>
        <v>204</v>
      </c>
    </row>
    <row r="681" spans="1:38" x14ac:dyDescent="0.35">
      <c r="A681">
        <v>218</v>
      </c>
      <c r="B681">
        <v>14</v>
      </c>
      <c r="C681" t="s">
        <v>34</v>
      </c>
      <c r="D681">
        <v>51081015234</v>
      </c>
      <c r="E681">
        <v>510</v>
      </c>
      <c r="F681" t="s">
        <v>1192</v>
      </c>
      <c r="G681" t="s">
        <v>1173</v>
      </c>
      <c r="H681" t="s">
        <v>1181</v>
      </c>
      <c r="I681" t="s">
        <v>1205</v>
      </c>
      <c r="K681">
        <v>68635.032066666667</v>
      </c>
      <c r="N681">
        <v>0.66666666666666663</v>
      </c>
      <c r="O681">
        <v>10.210000000000001</v>
      </c>
      <c r="P681" t="s">
        <v>1195</v>
      </c>
      <c r="R681" t="s">
        <v>1128</v>
      </c>
      <c r="U681">
        <v>218</v>
      </c>
      <c r="V681">
        <v>64579091</v>
      </c>
      <c r="W681">
        <v>64261</v>
      </c>
      <c r="AL681">
        <f>VLOOKUP(V681,Customer!$C$2:$U$504,19,FALSE)</f>
        <v>204</v>
      </c>
    </row>
    <row r="682" spans="1:38" x14ac:dyDescent="0.35">
      <c r="A682">
        <v>219</v>
      </c>
      <c r="B682">
        <v>1</v>
      </c>
      <c r="C682" t="s">
        <v>34</v>
      </c>
      <c r="D682">
        <v>51081011638</v>
      </c>
      <c r="E682">
        <v>510</v>
      </c>
      <c r="F682" t="s">
        <v>1186</v>
      </c>
      <c r="G682" t="s">
        <v>1170</v>
      </c>
      <c r="H682" t="s">
        <v>1179</v>
      </c>
      <c r="I682" t="s">
        <v>1200</v>
      </c>
      <c r="K682">
        <v>76772.081999999995</v>
      </c>
      <c r="N682">
        <v>3.25</v>
      </c>
      <c r="O682">
        <v>5.6</v>
      </c>
      <c r="P682" t="s">
        <v>1196</v>
      </c>
      <c r="R682" t="s">
        <v>1127</v>
      </c>
      <c r="U682">
        <v>219</v>
      </c>
      <c r="V682">
        <v>99784195</v>
      </c>
      <c r="W682">
        <v>64951</v>
      </c>
      <c r="AL682">
        <f>VLOOKUP(V682,Customer!$C$2:$U$504,19,FALSE)</f>
        <v>210</v>
      </c>
    </row>
    <row r="683" spans="1:38" x14ac:dyDescent="0.35">
      <c r="A683">
        <v>219</v>
      </c>
      <c r="B683">
        <v>15</v>
      </c>
      <c r="C683" t="s">
        <v>34</v>
      </c>
      <c r="D683">
        <v>51081013897</v>
      </c>
      <c r="E683">
        <v>510</v>
      </c>
      <c r="F683" t="s">
        <v>1192</v>
      </c>
      <c r="G683" t="s">
        <v>1173</v>
      </c>
      <c r="H683" t="s">
        <v>1181</v>
      </c>
      <c r="I683" t="s">
        <v>1205</v>
      </c>
      <c r="K683">
        <v>113436.372825</v>
      </c>
      <c r="N683">
        <v>4.25</v>
      </c>
      <c r="O683">
        <v>10.210000000000001</v>
      </c>
      <c r="P683" t="s">
        <v>1195</v>
      </c>
      <c r="R683" t="s">
        <v>1127</v>
      </c>
      <c r="U683">
        <v>219</v>
      </c>
      <c r="V683">
        <v>99784195</v>
      </c>
      <c r="W683">
        <v>79109</v>
      </c>
      <c r="AL683">
        <f>VLOOKUP(V683,Customer!$C$2:$U$504,19,FALSE)</f>
        <v>210</v>
      </c>
    </row>
    <row r="684" spans="1:38" x14ac:dyDescent="0.35">
      <c r="A684">
        <v>219</v>
      </c>
      <c r="B684">
        <v>4</v>
      </c>
      <c r="C684" t="s">
        <v>34</v>
      </c>
      <c r="D684">
        <v>51081018331</v>
      </c>
      <c r="E684">
        <v>510</v>
      </c>
      <c r="F684" t="s">
        <v>1187</v>
      </c>
      <c r="G684" t="s">
        <v>1171</v>
      </c>
      <c r="H684" t="s">
        <v>1178</v>
      </c>
      <c r="I684" t="s">
        <v>1206</v>
      </c>
      <c r="K684">
        <v>55412.000316666672</v>
      </c>
      <c r="N684">
        <v>3.5833333333333335</v>
      </c>
      <c r="O684">
        <v>5.74</v>
      </c>
      <c r="P684" t="s">
        <v>1197</v>
      </c>
      <c r="R684" t="s">
        <v>1127</v>
      </c>
      <c r="U684">
        <v>219</v>
      </c>
      <c r="V684">
        <v>99784195</v>
      </c>
      <c r="W684">
        <v>45959</v>
      </c>
      <c r="AL684">
        <f>VLOOKUP(V684,Customer!$C$2:$U$504,19,FALSE)</f>
        <v>210</v>
      </c>
    </row>
    <row r="685" spans="1:38" x14ac:dyDescent="0.35">
      <c r="A685">
        <v>219</v>
      </c>
      <c r="B685">
        <v>14</v>
      </c>
      <c r="C685" t="s">
        <v>34</v>
      </c>
      <c r="D685">
        <v>51081010362</v>
      </c>
      <c r="E685">
        <v>510</v>
      </c>
      <c r="F685" t="s">
        <v>1192</v>
      </c>
      <c r="G685" t="s">
        <v>1173</v>
      </c>
      <c r="H685" t="s">
        <v>1181</v>
      </c>
      <c r="I685" t="s">
        <v>1205</v>
      </c>
      <c r="K685">
        <v>81419.796600000001</v>
      </c>
      <c r="N685">
        <v>4.5</v>
      </c>
      <c r="O685">
        <v>10.210000000000001</v>
      </c>
      <c r="P685" t="s">
        <v>1195</v>
      </c>
      <c r="R685" t="s">
        <v>1127</v>
      </c>
      <c r="U685">
        <v>219</v>
      </c>
      <c r="V685">
        <v>99784195</v>
      </c>
      <c r="W685">
        <v>55788</v>
      </c>
      <c r="AL685">
        <f>VLOOKUP(V685,Customer!$C$2:$U$504,19,FALSE)</f>
        <v>210</v>
      </c>
    </row>
    <row r="686" spans="1:38" x14ac:dyDescent="0.35">
      <c r="A686">
        <v>219</v>
      </c>
      <c r="B686">
        <v>12</v>
      </c>
      <c r="C686" t="s">
        <v>34</v>
      </c>
      <c r="D686">
        <v>51081015246</v>
      </c>
      <c r="E686">
        <v>510</v>
      </c>
      <c r="F686" t="s">
        <v>1191</v>
      </c>
      <c r="G686" t="s">
        <v>1172</v>
      </c>
      <c r="H686" t="s">
        <v>1180</v>
      </c>
      <c r="I686" t="s">
        <v>1204</v>
      </c>
      <c r="K686">
        <v>15691.9805</v>
      </c>
      <c r="N686">
        <v>0.5</v>
      </c>
      <c r="O686">
        <v>-11.7</v>
      </c>
      <c r="P686" t="s">
        <v>1194</v>
      </c>
      <c r="R686" t="s">
        <v>1127</v>
      </c>
      <c r="U686">
        <v>219</v>
      </c>
      <c r="V686">
        <v>99784195</v>
      </c>
      <c r="W686">
        <v>16667</v>
      </c>
      <c r="AL686">
        <f>VLOOKUP(V686,Customer!$C$2:$U$504,19,FALSE)</f>
        <v>210</v>
      </c>
    </row>
    <row r="687" spans="1:38" x14ac:dyDescent="0.35">
      <c r="A687">
        <v>220</v>
      </c>
      <c r="B687">
        <v>5</v>
      </c>
      <c r="C687" t="s">
        <v>34</v>
      </c>
      <c r="D687">
        <v>51081011512</v>
      </c>
      <c r="E687">
        <v>510</v>
      </c>
      <c r="F687" t="s">
        <v>1188</v>
      </c>
      <c r="G687" t="s">
        <v>1174</v>
      </c>
      <c r="H687" t="s">
        <v>1177</v>
      </c>
      <c r="I687" t="s">
        <v>1201</v>
      </c>
      <c r="K687">
        <v>19512.36</v>
      </c>
      <c r="N687">
        <v>4.666666666666667</v>
      </c>
      <c r="O687">
        <v>4</v>
      </c>
      <c r="P687" t="s">
        <v>1196</v>
      </c>
      <c r="R687" t="s">
        <v>1129</v>
      </c>
      <c r="U687">
        <v>220</v>
      </c>
      <c r="V687">
        <v>26142550</v>
      </c>
      <c r="W687">
        <v>16443</v>
      </c>
      <c r="AL687">
        <f>VLOOKUP(V687,Customer!$C$2:$U$504,19,FALSE)</f>
        <v>212</v>
      </c>
    </row>
    <row r="688" spans="1:38" x14ac:dyDescent="0.35">
      <c r="A688">
        <v>220</v>
      </c>
      <c r="B688">
        <v>6</v>
      </c>
      <c r="C688" t="s">
        <v>34</v>
      </c>
      <c r="D688">
        <v>51081011976</v>
      </c>
      <c r="E688">
        <v>510</v>
      </c>
      <c r="F688" t="s">
        <v>1189</v>
      </c>
      <c r="G688" t="s">
        <v>1175</v>
      </c>
      <c r="H688" t="s">
        <v>1183</v>
      </c>
      <c r="I688" t="s">
        <v>1202</v>
      </c>
      <c r="K688">
        <v>44153.13</v>
      </c>
      <c r="N688">
        <v>3.3333333333333335</v>
      </c>
      <c r="O688">
        <v>7.77</v>
      </c>
      <c r="P688" t="s">
        <v>1195</v>
      </c>
      <c r="R688" t="s">
        <v>1129</v>
      </c>
      <c r="U688">
        <v>220</v>
      </c>
      <c r="V688">
        <v>26142550</v>
      </c>
      <c r="W688">
        <v>35070</v>
      </c>
      <c r="AL688">
        <f>VLOOKUP(V688,Customer!$C$2:$U$504,19,FALSE)</f>
        <v>212</v>
      </c>
    </row>
    <row r="689" spans="1:38" x14ac:dyDescent="0.35">
      <c r="A689">
        <v>220</v>
      </c>
      <c r="B689">
        <v>1</v>
      </c>
      <c r="C689" t="s">
        <v>34</v>
      </c>
      <c r="D689">
        <v>51081018754</v>
      </c>
      <c r="E689">
        <v>510</v>
      </c>
      <c r="F689" t="s">
        <v>1186</v>
      </c>
      <c r="G689" t="s">
        <v>1170</v>
      </c>
      <c r="H689" t="s">
        <v>1179</v>
      </c>
      <c r="I689" t="s">
        <v>1200</v>
      </c>
      <c r="K689">
        <v>14555.371999999999</v>
      </c>
      <c r="N689">
        <v>3.1666666666666665</v>
      </c>
      <c r="O689">
        <v>5.6</v>
      </c>
      <c r="P689" t="s">
        <v>1196</v>
      </c>
      <c r="R689" t="s">
        <v>1129</v>
      </c>
      <c r="U689">
        <v>220</v>
      </c>
      <c r="V689">
        <v>26142550</v>
      </c>
      <c r="W689">
        <v>12363</v>
      </c>
      <c r="AL689">
        <f>VLOOKUP(V689,Customer!$C$2:$U$504,19,FALSE)</f>
        <v>212</v>
      </c>
    </row>
    <row r="690" spans="1:38" x14ac:dyDescent="0.35">
      <c r="A690">
        <v>221</v>
      </c>
      <c r="B690">
        <v>1</v>
      </c>
      <c r="C690" t="s">
        <v>34</v>
      </c>
      <c r="D690">
        <v>51081012084</v>
      </c>
      <c r="E690">
        <v>510</v>
      </c>
      <c r="F690" t="s">
        <v>1186</v>
      </c>
      <c r="G690" t="s">
        <v>1170</v>
      </c>
      <c r="H690" t="s">
        <v>1179</v>
      </c>
      <c r="I690" t="s">
        <v>1200</v>
      </c>
      <c r="K690">
        <v>4581.942</v>
      </c>
      <c r="N690">
        <v>0.58333333333333337</v>
      </c>
      <c r="O690">
        <v>5.6</v>
      </c>
      <c r="P690" t="s">
        <v>1196</v>
      </c>
      <c r="R690" t="s">
        <v>1129</v>
      </c>
      <c r="U690">
        <v>221</v>
      </c>
      <c r="V690">
        <v>84801731</v>
      </c>
      <c r="W690">
        <v>4437</v>
      </c>
      <c r="AL690">
        <f>VLOOKUP(V690,Customer!$C$2:$U$504,19,FALSE)</f>
        <v>206</v>
      </c>
    </row>
    <row r="691" spans="1:38" x14ac:dyDescent="0.35">
      <c r="A691">
        <v>221</v>
      </c>
      <c r="B691">
        <v>7</v>
      </c>
      <c r="C691" t="s">
        <v>34</v>
      </c>
      <c r="D691">
        <v>51081016652</v>
      </c>
      <c r="E691">
        <v>510</v>
      </c>
      <c r="F691" t="s">
        <v>1190</v>
      </c>
      <c r="G691" t="s">
        <v>1176</v>
      </c>
      <c r="H691" t="s">
        <v>1182</v>
      </c>
      <c r="I691" t="s">
        <v>1203</v>
      </c>
      <c r="K691">
        <v>34002.060799999999</v>
      </c>
      <c r="N691">
        <v>2.25</v>
      </c>
      <c r="O691">
        <v>1.92</v>
      </c>
      <c r="P691" t="s">
        <v>1198</v>
      </c>
      <c r="R691" t="s">
        <v>1129</v>
      </c>
      <c r="U691">
        <v>221</v>
      </c>
      <c r="V691">
        <v>84801731</v>
      </c>
      <c r="W691">
        <v>32594</v>
      </c>
      <c r="AL691">
        <f>VLOOKUP(V691,Customer!$C$2:$U$504,19,FALSE)</f>
        <v>206</v>
      </c>
    </row>
    <row r="692" spans="1:38" x14ac:dyDescent="0.35">
      <c r="A692">
        <v>222</v>
      </c>
      <c r="B692">
        <v>11</v>
      </c>
      <c r="C692" t="s">
        <v>34</v>
      </c>
      <c r="D692">
        <v>51081012847</v>
      </c>
      <c r="E692">
        <v>510</v>
      </c>
      <c r="F692" t="s">
        <v>1190</v>
      </c>
      <c r="G692" t="s">
        <v>1176</v>
      </c>
      <c r="H692" t="s">
        <v>1182</v>
      </c>
      <c r="I692" t="s">
        <v>1203</v>
      </c>
      <c r="K692">
        <v>21086.153600000001</v>
      </c>
      <c r="N692">
        <v>2.3333333333333335</v>
      </c>
      <c r="O692">
        <v>1.92</v>
      </c>
      <c r="P692" t="s">
        <v>1198</v>
      </c>
      <c r="R692" t="s">
        <v>1130</v>
      </c>
      <c r="U692">
        <v>222</v>
      </c>
      <c r="V692">
        <v>15479410</v>
      </c>
      <c r="W692">
        <v>20182</v>
      </c>
      <c r="AL692">
        <f>VLOOKUP(V692,Customer!$C$2:$U$504,19,FALSE)</f>
        <v>200</v>
      </c>
    </row>
    <row r="693" spans="1:38" x14ac:dyDescent="0.35">
      <c r="A693">
        <v>222</v>
      </c>
      <c r="B693">
        <v>8</v>
      </c>
      <c r="C693" t="s">
        <v>34</v>
      </c>
      <c r="D693">
        <v>51081015572</v>
      </c>
      <c r="E693">
        <v>510</v>
      </c>
      <c r="F693" t="s">
        <v>1188</v>
      </c>
      <c r="G693" t="s">
        <v>1174</v>
      </c>
      <c r="H693" t="s">
        <v>1177</v>
      </c>
      <c r="I693" t="s">
        <v>1201</v>
      </c>
      <c r="K693">
        <v>14851.473333333333</v>
      </c>
      <c r="N693">
        <v>2.1666666666666665</v>
      </c>
      <c r="O693">
        <v>4</v>
      </c>
      <c r="P693" t="s">
        <v>1196</v>
      </c>
      <c r="R693" t="s">
        <v>1130</v>
      </c>
      <c r="U693">
        <v>222</v>
      </c>
      <c r="V693">
        <v>15479410</v>
      </c>
      <c r="W693">
        <v>13667</v>
      </c>
      <c r="AL693">
        <f>VLOOKUP(V693,Customer!$C$2:$U$504,19,FALSE)</f>
        <v>200</v>
      </c>
    </row>
    <row r="694" spans="1:38" x14ac:dyDescent="0.35">
      <c r="A694">
        <v>223</v>
      </c>
      <c r="B694">
        <v>2</v>
      </c>
      <c r="C694" t="s">
        <v>34</v>
      </c>
      <c r="D694">
        <v>51081014887</v>
      </c>
      <c r="E694">
        <v>510</v>
      </c>
      <c r="F694" t="s">
        <v>1187</v>
      </c>
      <c r="G694" t="s">
        <v>1171</v>
      </c>
      <c r="H694" t="s">
        <v>1178</v>
      </c>
      <c r="I694" t="s">
        <v>1206</v>
      </c>
      <c r="K694">
        <v>43407.333483333336</v>
      </c>
      <c r="N694">
        <v>0.58333333333333337</v>
      </c>
      <c r="O694">
        <v>5.74</v>
      </c>
      <c r="P694" t="s">
        <v>1197</v>
      </c>
      <c r="R694" t="s">
        <v>1127</v>
      </c>
      <c r="U694">
        <v>223</v>
      </c>
      <c r="V694">
        <v>86728788</v>
      </c>
      <c r="W694">
        <v>42001</v>
      </c>
      <c r="AL694">
        <f>VLOOKUP(V694,Customer!$C$2:$U$504,19,FALSE)</f>
        <v>200</v>
      </c>
    </row>
    <row r="695" spans="1:38" x14ac:dyDescent="0.35">
      <c r="A695">
        <v>223</v>
      </c>
      <c r="B695">
        <v>5</v>
      </c>
      <c r="C695" t="s">
        <v>34</v>
      </c>
      <c r="D695">
        <v>51081019436</v>
      </c>
      <c r="E695">
        <v>510</v>
      </c>
      <c r="F695" t="s">
        <v>1188</v>
      </c>
      <c r="G695" t="s">
        <v>1174</v>
      </c>
      <c r="H695" t="s">
        <v>1177</v>
      </c>
      <c r="I695" t="s">
        <v>1201</v>
      </c>
      <c r="K695">
        <v>11512.796666666667</v>
      </c>
      <c r="N695">
        <v>1.9166666666666667</v>
      </c>
      <c r="O695">
        <v>4</v>
      </c>
      <c r="P695" t="s">
        <v>1196</v>
      </c>
      <c r="R695" t="s">
        <v>1127</v>
      </c>
      <c r="U695">
        <v>223</v>
      </c>
      <c r="V695">
        <v>86728788</v>
      </c>
      <c r="W695">
        <v>10693</v>
      </c>
      <c r="AL695">
        <f>VLOOKUP(V695,Customer!$C$2:$U$504,19,FALSE)</f>
        <v>200</v>
      </c>
    </row>
    <row r="696" spans="1:38" x14ac:dyDescent="0.35">
      <c r="A696">
        <v>224</v>
      </c>
      <c r="B696">
        <v>12</v>
      </c>
      <c r="C696" t="s">
        <v>34</v>
      </c>
      <c r="D696">
        <v>51081010655</v>
      </c>
      <c r="E696">
        <v>510</v>
      </c>
      <c r="F696" t="s">
        <v>1191</v>
      </c>
      <c r="G696" t="s">
        <v>1172</v>
      </c>
      <c r="H696" t="s">
        <v>1180</v>
      </c>
      <c r="I696" t="s">
        <v>1204</v>
      </c>
      <c r="K696">
        <v>28633.366000000002</v>
      </c>
      <c r="N696">
        <v>3.6666666666666665</v>
      </c>
      <c r="O696">
        <v>-11.7</v>
      </c>
      <c r="P696" t="s">
        <v>1194</v>
      </c>
      <c r="R696" t="s">
        <v>1131</v>
      </c>
      <c r="U696">
        <v>224</v>
      </c>
      <c r="V696">
        <v>13199725</v>
      </c>
      <c r="W696">
        <v>50146</v>
      </c>
      <c r="AL696">
        <f>VLOOKUP(V696,Customer!$C$2:$U$504,19,FALSE)</f>
        <v>214</v>
      </c>
    </row>
    <row r="697" spans="1:38" x14ac:dyDescent="0.35">
      <c r="A697">
        <v>224</v>
      </c>
      <c r="B697">
        <v>14</v>
      </c>
      <c r="C697" t="s">
        <v>34</v>
      </c>
      <c r="D697">
        <v>51081019272</v>
      </c>
      <c r="E697">
        <v>510</v>
      </c>
      <c r="F697" t="s">
        <v>1192</v>
      </c>
      <c r="G697" t="s">
        <v>1173</v>
      </c>
      <c r="H697" t="s">
        <v>1181</v>
      </c>
      <c r="I697" t="s">
        <v>1205</v>
      </c>
      <c r="K697">
        <v>62358.986649999999</v>
      </c>
      <c r="N697">
        <v>2.1666666666666665</v>
      </c>
      <c r="O697">
        <v>10.210000000000001</v>
      </c>
      <c r="P697" t="s">
        <v>1195</v>
      </c>
      <c r="R697" t="s">
        <v>1131</v>
      </c>
      <c r="U697">
        <v>224</v>
      </c>
      <c r="V697">
        <v>13199725</v>
      </c>
      <c r="W697">
        <v>51063</v>
      </c>
      <c r="AL697">
        <f>VLOOKUP(V697,Customer!$C$2:$U$504,19,FALSE)</f>
        <v>214</v>
      </c>
    </row>
    <row r="698" spans="1:38" x14ac:dyDescent="0.35">
      <c r="A698">
        <v>225</v>
      </c>
      <c r="B698">
        <v>2</v>
      </c>
      <c r="C698" t="s">
        <v>34</v>
      </c>
      <c r="D698">
        <v>51081013243</v>
      </c>
      <c r="E698">
        <v>510</v>
      </c>
      <c r="F698" t="s">
        <v>1187</v>
      </c>
      <c r="G698" t="s">
        <v>1171</v>
      </c>
      <c r="H698" t="s">
        <v>1178</v>
      </c>
      <c r="I698" t="s">
        <v>1206</v>
      </c>
      <c r="K698">
        <v>96759.579499999993</v>
      </c>
      <c r="N698">
        <v>4.75</v>
      </c>
      <c r="O698">
        <v>5.74</v>
      </c>
      <c r="P698" t="s">
        <v>1197</v>
      </c>
      <c r="R698" t="s">
        <v>1127</v>
      </c>
      <c r="U698">
        <v>225</v>
      </c>
      <c r="V698">
        <v>56039336</v>
      </c>
      <c r="W698">
        <v>76030</v>
      </c>
      <c r="AL698">
        <f>VLOOKUP(V698,Customer!$C$2:$U$504,19,FALSE)</f>
        <v>214</v>
      </c>
    </row>
    <row r="699" spans="1:38" x14ac:dyDescent="0.35">
      <c r="A699">
        <v>225</v>
      </c>
      <c r="B699">
        <v>4</v>
      </c>
      <c r="C699" t="s">
        <v>34</v>
      </c>
      <c r="D699">
        <v>51081014468</v>
      </c>
      <c r="E699">
        <v>510</v>
      </c>
      <c r="F699" t="s">
        <v>1187</v>
      </c>
      <c r="G699" t="s">
        <v>1171</v>
      </c>
      <c r="H699" t="s">
        <v>1178</v>
      </c>
      <c r="I699" t="s">
        <v>1206</v>
      </c>
      <c r="K699">
        <v>13265.422433333333</v>
      </c>
      <c r="N699">
        <v>3.8333333333333335</v>
      </c>
      <c r="O699">
        <v>5.74</v>
      </c>
      <c r="P699" t="s">
        <v>1197</v>
      </c>
      <c r="R699" t="s">
        <v>1127</v>
      </c>
      <c r="U699">
        <v>225</v>
      </c>
      <c r="V699">
        <v>56039336</v>
      </c>
      <c r="W699">
        <v>10873</v>
      </c>
      <c r="AL699">
        <f>VLOOKUP(V699,Customer!$C$2:$U$504,19,FALSE)</f>
        <v>214</v>
      </c>
    </row>
    <row r="700" spans="1:38" x14ac:dyDescent="0.35">
      <c r="A700">
        <v>226</v>
      </c>
      <c r="B700">
        <v>14</v>
      </c>
      <c r="C700" t="s">
        <v>34</v>
      </c>
      <c r="D700">
        <v>51081019627</v>
      </c>
      <c r="E700">
        <v>510</v>
      </c>
      <c r="F700" t="s">
        <v>1192</v>
      </c>
      <c r="G700" t="s">
        <v>1173</v>
      </c>
      <c r="H700" t="s">
        <v>1181</v>
      </c>
      <c r="I700" t="s">
        <v>1205</v>
      </c>
      <c r="K700">
        <v>41350.792000000001</v>
      </c>
      <c r="N700">
        <v>1</v>
      </c>
      <c r="O700">
        <v>10.210000000000001</v>
      </c>
      <c r="P700" t="s">
        <v>1195</v>
      </c>
      <c r="R700" t="s">
        <v>1127</v>
      </c>
      <c r="U700">
        <v>226</v>
      </c>
      <c r="V700">
        <v>64778433</v>
      </c>
      <c r="W700">
        <v>37520</v>
      </c>
      <c r="AL700">
        <f>VLOOKUP(V700,Customer!$C$2:$U$504,19,FALSE)</f>
        <v>212</v>
      </c>
    </row>
    <row r="701" spans="1:38" x14ac:dyDescent="0.35">
      <c r="A701">
        <v>226</v>
      </c>
      <c r="B701">
        <v>3</v>
      </c>
      <c r="C701" t="s">
        <v>34</v>
      </c>
      <c r="D701">
        <v>51081015068</v>
      </c>
      <c r="E701">
        <v>510</v>
      </c>
      <c r="F701" t="s">
        <v>1186</v>
      </c>
      <c r="G701" t="s">
        <v>1170</v>
      </c>
      <c r="H701" t="s">
        <v>1179</v>
      </c>
      <c r="I701" t="s">
        <v>1200</v>
      </c>
      <c r="K701">
        <v>59063.127999999997</v>
      </c>
      <c r="N701">
        <v>4.833333333333333</v>
      </c>
      <c r="O701">
        <v>5.6</v>
      </c>
      <c r="P701" t="s">
        <v>1196</v>
      </c>
      <c r="R701" t="s">
        <v>1127</v>
      </c>
      <c r="U701">
        <v>226</v>
      </c>
      <c r="V701">
        <v>64778433</v>
      </c>
      <c r="W701">
        <v>46482</v>
      </c>
      <c r="AL701">
        <f>VLOOKUP(V701,Customer!$C$2:$U$504,19,FALSE)</f>
        <v>212</v>
      </c>
    </row>
    <row r="702" spans="1:38" x14ac:dyDescent="0.35">
      <c r="A702">
        <v>226</v>
      </c>
      <c r="B702">
        <v>4</v>
      </c>
      <c r="C702" t="s">
        <v>34</v>
      </c>
      <c r="D702">
        <v>51081015553</v>
      </c>
      <c r="E702">
        <v>510</v>
      </c>
      <c r="F702" t="s">
        <v>1187</v>
      </c>
      <c r="G702" t="s">
        <v>1171</v>
      </c>
      <c r="H702" t="s">
        <v>1178</v>
      </c>
      <c r="I702" t="s">
        <v>1206</v>
      </c>
      <c r="K702">
        <v>73159.78</v>
      </c>
      <c r="N702">
        <v>3.3333333333333335</v>
      </c>
      <c r="O702">
        <v>5.74</v>
      </c>
      <c r="P702" t="s">
        <v>1197</v>
      </c>
      <c r="R702" t="s">
        <v>1127</v>
      </c>
      <c r="U702">
        <v>226</v>
      </c>
      <c r="V702">
        <v>64778433</v>
      </c>
      <c r="W702">
        <v>61410</v>
      </c>
      <c r="AL702">
        <f>VLOOKUP(V702,Customer!$C$2:$U$504,19,FALSE)</f>
        <v>212</v>
      </c>
    </row>
    <row r="703" spans="1:38" x14ac:dyDescent="0.35">
      <c r="A703">
        <v>226</v>
      </c>
      <c r="B703">
        <v>16</v>
      </c>
      <c r="C703" t="s">
        <v>34</v>
      </c>
      <c r="D703">
        <v>51081014478</v>
      </c>
      <c r="E703">
        <v>510</v>
      </c>
      <c r="F703" t="s">
        <v>1193</v>
      </c>
      <c r="G703" t="s">
        <v>1185</v>
      </c>
      <c r="H703" t="s">
        <v>1184</v>
      </c>
      <c r="I703" t="s">
        <v>1199</v>
      </c>
      <c r="K703">
        <v>28828.291250000002</v>
      </c>
      <c r="N703">
        <v>4.166666666666667</v>
      </c>
      <c r="O703">
        <v>3.61</v>
      </c>
      <c r="P703" t="s">
        <v>1198</v>
      </c>
      <c r="R703" t="s">
        <v>1127</v>
      </c>
      <c r="U703">
        <v>226</v>
      </c>
      <c r="V703">
        <v>64778433</v>
      </c>
      <c r="W703">
        <v>25059</v>
      </c>
      <c r="AL703">
        <f>VLOOKUP(V703,Customer!$C$2:$U$504,19,FALSE)</f>
        <v>212</v>
      </c>
    </row>
    <row r="704" spans="1:38" x14ac:dyDescent="0.35">
      <c r="A704">
        <v>226</v>
      </c>
      <c r="B704">
        <v>11</v>
      </c>
      <c r="C704" t="s">
        <v>34</v>
      </c>
      <c r="D704">
        <v>51081017946</v>
      </c>
      <c r="E704">
        <v>510</v>
      </c>
      <c r="F704" t="s">
        <v>1190</v>
      </c>
      <c r="G704" t="s">
        <v>1176</v>
      </c>
      <c r="H704" t="s">
        <v>1182</v>
      </c>
      <c r="I704" t="s">
        <v>1203</v>
      </c>
      <c r="K704">
        <v>55249.487999999998</v>
      </c>
      <c r="N704">
        <v>0.41666666666666669</v>
      </c>
      <c r="O704">
        <v>1.92</v>
      </c>
      <c r="P704" t="s">
        <v>1198</v>
      </c>
      <c r="R704" t="s">
        <v>1127</v>
      </c>
      <c r="U704">
        <v>226</v>
      </c>
      <c r="V704">
        <v>64778433</v>
      </c>
      <c r="W704">
        <v>54811</v>
      </c>
      <c r="AL704">
        <f>VLOOKUP(V704,Customer!$C$2:$U$504,19,FALSE)</f>
        <v>212</v>
      </c>
    </row>
    <row r="705" spans="1:38" x14ac:dyDescent="0.35">
      <c r="A705">
        <v>227</v>
      </c>
      <c r="B705">
        <v>4</v>
      </c>
      <c r="C705" t="s">
        <v>34</v>
      </c>
      <c r="D705">
        <v>51081016310</v>
      </c>
      <c r="E705">
        <v>510</v>
      </c>
      <c r="F705" t="s">
        <v>1187</v>
      </c>
      <c r="G705" t="s">
        <v>1171</v>
      </c>
      <c r="H705" t="s">
        <v>1178</v>
      </c>
      <c r="I705" t="s">
        <v>1206</v>
      </c>
      <c r="K705">
        <v>9093.4039166666662</v>
      </c>
      <c r="N705">
        <v>0.41666666666666669</v>
      </c>
      <c r="O705">
        <v>5.74</v>
      </c>
      <c r="P705" t="s">
        <v>1197</v>
      </c>
      <c r="R705" t="s">
        <v>1129</v>
      </c>
      <c r="U705">
        <v>227</v>
      </c>
      <c r="V705">
        <v>89947612</v>
      </c>
      <c r="W705">
        <v>8881</v>
      </c>
      <c r="AL705">
        <f>VLOOKUP(V705,Customer!$C$2:$U$504,19,FALSE)</f>
        <v>209</v>
      </c>
    </row>
    <row r="706" spans="1:38" x14ac:dyDescent="0.35">
      <c r="A706">
        <v>227</v>
      </c>
      <c r="B706">
        <v>11</v>
      </c>
      <c r="C706" t="s">
        <v>34</v>
      </c>
      <c r="D706">
        <v>51081018766</v>
      </c>
      <c r="E706">
        <v>510</v>
      </c>
      <c r="F706" t="s">
        <v>1190</v>
      </c>
      <c r="G706" t="s">
        <v>1176</v>
      </c>
      <c r="H706" t="s">
        <v>1182</v>
      </c>
      <c r="I706" t="s">
        <v>1203</v>
      </c>
      <c r="K706">
        <v>82631.656000000003</v>
      </c>
      <c r="N706">
        <v>2.5</v>
      </c>
      <c r="O706">
        <v>1.92</v>
      </c>
      <c r="P706" t="s">
        <v>1198</v>
      </c>
      <c r="R706" t="s">
        <v>1129</v>
      </c>
      <c r="U706">
        <v>227</v>
      </c>
      <c r="V706">
        <v>89947612</v>
      </c>
      <c r="W706">
        <v>78847</v>
      </c>
      <c r="AL706">
        <f>VLOOKUP(V706,Customer!$C$2:$U$504,19,FALSE)</f>
        <v>209</v>
      </c>
    </row>
    <row r="707" spans="1:38" x14ac:dyDescent="0.35">
      <c r="A707">
        <v>227</v>
      </c>
      <c r="B707">
        <v>5</v>
      </c>
      <c r="C707" t="s">
        <v>34</v>
      </c>
      <c r="D707">
        <v>51081010172</v>
      </c>
      <c r="E707">
        <v>510</v>
      </c>
      <c r="F707" t="s">
        <v>1188</v>
      </c>
      <c r="G707" t="s">
        <v>1174</v>
      </c>
      <c r="H707" t="s">
        <v>1177</v>
      </c>
      <c r="I707" t="s">
        <v>1201</v>
      </c>
      <c r="K707">
        <v>81741.279999999999</v>
      </c>
      <c r="N707">
        <v>2.25</v>
      </c>
      <c r="O707">
        <v>4</v>
      </c>
      <c r="P707" t="s">
        <v>1196</v>
      </c>
      <c r="R707" t="s">
        <v>1129</v>
      </c>
      <c r="U707">
        <v>227</v>
      </c>
      <c r="V707">
        <v>89947612</v>
      </c>
      <c r="W707">
        <v>74992</v>
      </c>
      <c r="AL707">
        <f>VLOOKUP(V707,Customer!$C$2:$U$504,19,FALSE)</f>
        <v>209</v>
      </c>
    </row>
    <row r="708" spans="1:38" x14ac:dyDescent="0.35">
      <c r="A708">
        <v>227</v>
      </c>
      <c r="B708">
        <v>9</v>
      </c>
      <c r="C708" t="s">
        <v>34</v>
      </c>
      <c r="D708">
        <v>51081015961</v>
      </c>
      <c r="E708">
        <v>510</v>
      </c>
      <c r="F708" t="s">
        <v>1189</v>
      </c>
      <c r="G708" t="s">
        <v>1175</v>
      </c>
      <c r="H708" t="s">
        <v>1183</v>
      </c>
      <c r="I708" t="s">
        <v>1202</v>
      </c>
      <c r="K708">
        <v>35880.927150000003</v>
      </c>
      <c r="N708">
        <v>1.8333333333333333</v>
      </c>
      <c r="O708">
        <v>7.77</v>
      </c>
      <c r="P708" t="s">
        <v>1195</v>
      </c>
      <c r="R708" t="s">
        <v>1129</v>
      </c>
      <c r="U708">
        <v>227</v>
      </c>
      <c r="V708">
        <v>89947612</v>
      </c>
      <c r="W708">
        <v>31407</v>
      </c>
      <c r="AL708">
        <f>VLOOKUP(V708,Customer!$C$2:$U$504,19,FALSE)</f>
        <v>209</v>
      </c>
    </row>
    <row r="709" spans="1:38" x14ac:dyDescent="0.35">
      <c r="A709">
        <v>227</v>
      </c>
      <c r="B709">
        <v>12</v>
      </c>
      <c r="C709" t="s">
        <v>34</v>
      </c>
      <c r="D709">
        <v>51081019996</v>
      </c>
      <c r="E709">
        <v>510</v>
      </c>
      <c r="F709" t="s">
        <v>1191</v>
      </c>
      <c r="G709" t="s">
        <v>1172</v>
      </c>
      <c r="H709" t="s">
        <v>1180</v>
      </c>
      <c r="I709" t="s">
        <v>1204</v>
      </c>
      <c r="K709">
        <v>9936.0642500000013</v>
      </c>
      <c r="N709">
        <v>2.4166666666666665</v>
      </c>
      <c r="O709">
        <v>-11.7</v>
      </c>
      <c r="P709" t="s">
        <v>1194</v>
      </c>
      <c r="R709" t="s">
        <v>1129</v>
      </c>
      <c r="U709">
        <v>227</v>
      </c>
      <c r="V709">
        <v>89947612</v>
      </c>
      <c r="W709">
        <v>13853</v>
      </c>
      <c r="AL709">
        <f>VLOOKUP(V709,Customer!$C$2:$U$504,19,FALSE)</f>
        <v>209</v>
      </c>
    </row>
    <row r="710" spans="1:38" x14ac:dyDescent="0.35">
      <c r="A710">
        <v>227</v>
      </c>
      <c r="B710">
        <v>13</v>
      </c>
      <c r="C710" t="s">
        <v>34</v>
      </c>
      <c r="D710">
        <v>51081019675</v>
      </c>
      <c r="E710">
        <v>510</v>
      </c>
      <c r="F710" t="s">
        <v>1192</v>
      </c>
      <c r="G710" t="s">
        <v>1173</v>
      </c>
      <c r="H710" t="s">
        <v>1181</v>
      </c>
      <c r="I710" t="s">
        <v>1205</v>
      </c>
      <c r="K710">
        <v>44760.896766666672</v>
      </c>
      <c r="N710">
        <v>2.3333333333333335</v>
      </c>
      <c r="O710">
        <v>10.210000000000001</v>
      </c>
      <c r="P710" t="s">
        <v>1195</v>
      </c>
      <c r="R710" t="s">
        <v>1129</v>
      </c>
      <c r="U710">
        <v>227</v>
      </c>
      <c r="V710">
        <v>89947612</v>
      </c>
      <c r="W710">
        <v>36149</v>
      </c>
      <c r="AL710">
        <f>VLOOKUP(V710,Customer!$C$2:$U$504,19,FALSE)</f>
        <v>209</v>
      </c>
    </row>
    <row r="711" spans="1:38" x14ac:dyDescent="0.35">
      <c r="A711">
        <v>227</v>
      </c>
      <c r="B711">
        <v>15</v>
      </c>
      <c r="C711" t="s">
        <v>34</v>
      </c>
      <c r="D711">
        <v>51081010275</v>
      </c>
      <c r="E711">
        <v>510</v>
      </c>
      <c r="F711" t="s">
        <v>1192</v>
      </c>
      <c r="G711" t="s">
        <v>1173</v>
      </c>
      <c r="H711" t="s">
        <v>1181</v>
      </c>
      <c r="I711" t="s">
        <v>1205</v>
      </c>
      <c r="K711">
        <v>93075.921950000004</v>
      </c>
      <c r="N711">
        <v>3.25</v>
      </c>
      <c r="O711">
        <v>10.210000000000001</v>
      </c>
      <c r="P711" t="s">
        <v>1195</v>
      </c>
      <c r="R711" t="s">
        <v>1129</v>
      </c>
      <c r="U711">
        <v>227</v>
      </c>
      <c r="V711">
        <v>89947612</v>
      </c>
      <c r="W711">
        <v>69886</v>
      </c>
      <c r="AL711">
        <f>VLOOKUP(V711,Customer!$C$2:$U$504,19,FALSE)</f>
        <v>209</v>
      </c>
    </row>
    <row r="712" spans="1:38" x14ac:dyDescent="0.35">
      <c r="A712">
        <v>228</v>
      </c>
      <c r="B712">
        <v>4</v>
      </c>
      <c r="C712" t="s">
        <v>34</v>
      </c>
      <c r="D712">
        <v>51081014062</v>
      </c>
      <c r="E712">
        <v>510</v>
      </c>
      <c r="F712" t="s">
        <v>1187</v>
      </c>
      <c r="G712" t="s">
        <v>1171</v>
      </c>
      <c r="H712" t="s">
        <v>1178</v>
      </c>
      <c r="I712" t="s">
        <v>1206</v>
      </c>
      <c r="K712">
        <v>31695.704533333334</v>
      </c>
      <c r="N712">
        <v>2.3333333333333335</v>
      </c>
      <c r="O712">
        <v>5.74</v>
      </c>
      <c r="P712" t="s">
        <v>1197</v>
      </c>
      <c r="R712" t="s">
        <v>1127</v>
      </c>
      <c r="U712">
        <v>228</v>
      </c>
      <c r="V712">
        <v>84381111</v>
      </c>
      <c r="W712">
        <v>27952</v>
      </c>
      <c r="AL712">
        <f>VLOOKUP(V712,Customer!$C$2:$U$504,19,FALSE)</f>
        <v>209</v>
      </c>
    </row>
    <row r="713" spans="1:38" x14ac:dyDescent="0.35">
      <c r="A713">
        <v>228</v>
      </c>
      <c r="B713">
        <v>8</v>
      </c>
      <c r="C713" t="s">
        <v>34</v>
      </c>
      <c r="D713">
        <v>51081019350</v>
      </c>
      <c r="E713">
        <v>510</v>
      </c>
      <c r="F713" t="s">
        <v>1188</v>
      </c>
      <c r="G713" t="s">
        <v>1174</v>
      </c>
      <c r="H713" t="s">
        <v>1177</v>
      </c>
      <c r="I713" t="s">
        <v>1201</v>
      </c>
      <c r="K713">
        <v>79695.199999999997</v>
      </c>
      <c r="N713">
        <v>1.3333333333333333</v>
      </c>
      <c r="O713">
        <v>4</v>
      </c>
      <c r="P713" t="s">
        <v>1196</v>
      </c>
      <c r="R713" t="s">
        <v>1127</v>
      </c>
      <c r="U713">
        <v>228</v>
      </c>
      <c r="V713">
        <v>84381111</v>
      </c>
      <c r="W713">
        <v>75660</v>
      </c>
      <c r="AL713">
        <f>VLOOKUP(V713,Customer!$C$2:$U$504,19,FALSE)</f>
        <v>209</v>
      </c>
    </row>
    <row r="714" spans="1:38" x14ac:dyDescent="0.35">
      <c r="A714">
        <v>228</v>
      </c>
      <c r="B714">
        <v>11</v>
      </c>
      <c r="C714" t="s">
        <v>34</v>
      </c>
      <c r="D714">
        <v>51081015317</v>
      </c>
      <c r="E714">
        <v>510</v>
      </c>
      <c r="F714" t="s">
        <v>1190</v>
      </c>
      <c r="G714" t="s">
        <v>1176</v>
      </c>
      <c r="H714" t="s">
        <v>1182</v>
      </c>
      <c r="I714" t="s">
        <v>1203</v>
      </c>
      <c r="K714">
        <v>33491.091200000003</v>
      </c>
      <c r="N714">
        <v>1.5833333333333333</v>
      </c>
      <c r="O714">
        <v>1.92</v>
      </c>
      <c r="P714" t="s">
        <v>1198</v>
      </c>
      <c r="R714" t="s">
        <v>1127</v>
      </c>
      <c r="U714">
        <v>228</v>
      </c>
      <c r="V714">
        <v>84381111</v>
      </c>
      <c r="W714">
        <v>32503</v>
      </c>
      <c r="AL714">
        <f>VLOOKUP(V714,Customer!$C$2:$U$504,19,FALSE)</f>
        <v>209</v>
      </c>
    </row>
    <row r="715" spans="1:38" x14ac:dyDescent="0.35">
      <c r="A715">
        <v>229</v>
      </c>
      <c r="B715">
        <v>5</v>
      </c>
      <c r="C715" t="s">
        <v>34</v>
      </c>
      <c r="D715">
        <v>51081014037</v>
      </c>
      <c r="E715">
        <v>510</v>
      </c>
      <c r="F715" t="s">
        <v>1188</v>
      </c>
      <c r="G715" t="s">
        <v>1174</v>
      </c>
      <c r="H715" t="s">
        <v>1177</v>
      </c>
      <c r="I715" t="s">
        <v>1201</v>
      </c>
      <c r="K715">
        <v>18644.68</v>
      </c>
      <c r="N715">
        <v>4</v>
      </c>
      <c r="O715">
        <v>4</v>
      </c>
      <c r="P715" t="s">
        <v>1196</v>
      </c>
      <c r="R715" t="s">
        <v>1127</v>
      </c>
      <c r="U715">
        <v>229</v>
      </c>
      <c r="V715">
        <v>16041590</v>
      </c>
      <c r="W715">
        <v>16073</v>
      </c>
      <c r="AL715">
        <f>VLOOKUP(V715,Customer!$C$2:$U$504,19,FALSE)</f>
        <v>204</v>
      </c>
    </row>
    <row r="716" spans="1:38" x14ac:dyDescent="0.35">
      <c r="A716">
        <v>229</v>
      </c>
      <c r="B716">
        <v>16</v>
      </c>
      <c r="C716" t="s">
        <v>34</v>
      </c>
      <c r="D716">
        <v>51081016596</v>
      </c>
      <c r="E716">
        <v>510</v>
      </c>
      <c r="F716" t="s">
        <v>1193</v>
      </c>
      <c r="G716" t="s">
        <v>1185</v>
      </c>
      <c r="H716" t="s">
        <v>1184</v>
      </c>
      <c r="I716" t="s">
        <v>1199</v>
      </c>
      <c r="K716">
        <v>60071.369749999998</v>
      </c>
      <c r="N716">
        <v>0.83333333333333337</v>
      </c>
      <c r="O716">
        <v>3.61</v>
      </c>
      <c r="P716" t="s">
        <v>1198</v>
      </c>
      <c r="R716" t="s">
        <v>1127</v>
      </c>
      <c r="U716">
        <v>229</v>
      </c>
      <c r="V716">
        <v>16041590</v>
      </c>
      <c r="W716">
        <v>58317</v>
      </c>
      <c r="AL716">
        <f>VLOOKUP(V716,Customer!$C$2:$U$504,19,FALSE)</f>
        <v>204</v>
      </c>
    </row>
    <row r="717" spans="1:38" x14ac:dyDescent="0.35">
      <c r="A717">
        <v>229</v>
      </c>
      <c r="B717">
        <v>15</v>
      </c>
      <c r="C717" t="s">
        <v>34</v>
      </c>
      <c r="D717">
        <v>51081016437</v>
      </c>
      <c r="E717">
        <v>510</v>
      </c>
      <c r="F717" t="s">
        <v>1192</v>
      </c>
      <c r="G717" t="s">
        <v>1173</v>
      </c>
      <c r="H717" t="s">
        <v>1181</v>
      </c>
      <c r="I717" t="s">
        <v>1205</v>
      </c>
      <c r="K717">
        <v>11151.015466666666</v>
      </c>
      <c r="N717">
        <v>0.33333333333333331</v>
      </c>
      <c r="O717">
        <v>10.210000000000001</v>
      </c>
      <c r="P717" t="s">
        <v>1195</v>
      </c>
      <c r="R717" t="s">
        <v>1127</v>
      </c>
      <c r="U717">
        <v>229</v>
      </c>
      <c r="V717">
        <v>16041590</v>
      </c>
      <c r="W717">
        <v>10784</v>
      </c>
      <c r="AL717">
        <f>VLOOKUP(V717,Customer!$C$2:$U$504,19,FALSE)</f>
        <v>204</v>
      </c>
    </row>
    <row r="718" spans="1:38" x14ac:dyDescent="0.35">
      <c r="A718">
        <v>229</v>
      </c>
      <c r="B718">
        <v>9</v>
      </c>
      <c r="C718" t="s">
        <v>34</v>
      </c>
      <c r="D718">
        <v>51081015725</v>
      </c>
      <c r="E718">
        <v>510</v>
      </c>
      <c r="F718" t="s">
        <v>1189</v>
      </c>
      <c r="G718" t="s">
        <v>1175</v>
      </c>
      <c r="H718" t="s">
        <v>1183</v>
      </c>
      <c r="I718" t="s">
        <v>1202</v>
      </c>
      <c r="K718">
        <v>17407.825199999999</v>
      </c>
      <c r="N718">
        <v>3.6666666666666665</v>
      </c>
      <c r="O718">
        <v>7.77</v>
      </c>
      <c r="P718" t="s">
        <v>1195</v>
      </c>
      <c r="R718" t="s">
        <v>1127</v>
      </c>
      <c r="U718">
        <v>229</v>
      </c>
      <c r="V718">
        <v>16041590</v>
      </c>
      <c r="W718">
        <v>13548</v>
      </c>
      <c r="AL718">
        <f>VLOOKUP(V718,Customer!$C$2:$U$504,19,FALSE)</f>
        <v>204</v>
      </c>
    </row>
    <row r="719" spans="1:38" x14ac:dyDescent="0.35">
      <c r="A719">
        <v>229</v>
      </c>
      <c r="B719">
        <v>9</v>
      </c>
      <c r="C719" t="s">
        <v>34</v>
      </c>
      <c r="D719">
        <v>51081013770</v>
      </c>
      <c r="E719">
        <v>510</v>
      </c>
      <c r="F719" t="s">
        <v>1189</v>
      </c>
      <c r="G719" t="s">
        <v>1175</v>
      </c>
      <c r="H719" t="s">
        <v>1183</v>
      </c>
      <c r="I719" t="s">
        <v>1202</v>
      </c>
      <c r="K719">
        <v>7127.6625999999997</v>
      </c>
      <c r="N719">
        <v>2</v>
      </c>
      <c r="O719">
        <v>7.77</v>
      </c>
      <c r="P719" t="s">
        <v>1195</v>
      </c>
      <c r="R719" t="s">
        <v>1127</v>
      </c>
      <c r="U719">
        <v>229</v>
      </c>
      <c r="V719">
        <v>16041590</v>
      </c>
      <c r="W719">
        <v>6169</v>
      </c>
      <c r="AL719">
        <f>VLOOKUP(V719,Customer!$C$2:$U$504,19,FALSE)</f>
        <v>204</v>
      </c>
    </row>
    <row r="720" spans="1:38" x14ac:dyDescent="0.35">
      <c r="A720">
        <v>229</v>
      </c>
      <c r="B720">
        <v>4</v>
      </c>
      <c r="C720" t="s">
        <v>34</v>
      </c>
      <c r="D720">
        <v>51081013891</v>
      </c>
      <c r="E720">
        <v>510</v>
      </c>
      <c r="F720" t="s">
        <v>1187</v>
      </c>
      <c r="G720" t="s">
        <v>1171</v>
      </c>
      <c r="H720" t="s">
        <v>1178</v>
      </c>
      <c r="I720" t="s">
        <v>1206</v>
      </c>
      <c r="K720">
        <v>15847.561799999999</v>
      </c>
      <c r="N720">
        <v>3.25</v>
      </c>
      <c r="O720">
        <v>5.74</v>
      </c>
      <c r="P720" t="s">
        <v>1197</v>
      </c>
      <c r="R720" t="s">
        <v>1127</v>
      </c>
      <c r="U720">
        <v>229</v>
      </c>
      <c r="V720">
        <v>16041590</v>
      </c>
      <c r="W720">
        <v>13356</v>
      </c>
      <c r="AL720">
        <f>VLOOKUP(V720,Customer!$C$2:$U$504,19,FALSE)</f>
        <v>204</v>
      </c>
    </row>
    <row r="721" spans="1:38" x14ac:dyDescent="0.35">
      <c r="A721">
        <v>230</v>
      </c>
      <c r="B721">
        <v>7</v>
      </c>
      <c r="C721" t="s">
        <v>34</v>
      </c>
      <c r="D721">
        <v>51081010572</v>
      </c>
      <c r="E721">
        <v>510</v>
      </c>
      <c r="F721" t="s">
        <v>1190</v>
      </c>
      <c r="G721" t="s">
        <v>1176</v>
      </c>
      <c r="H721" t="s">
        <v>1182</v>
      </c>
      <c r="I721" t="s">
        <v>1203</v>
      </c>
      <c r="K721">
        <v>20806.624</v>
      </c>
      <c r="N721">
        <v>2.25</v>
      </c>
      <c r="O721">
        <v>1.92</v>
      </c>
      <c r="P721" t="s">
        <v>1198</v>
      </c>
      <c r="R721" t="s">
        <v>1127</v>
      </c>
      <c r="U721">
        <v>230</v>
      </c>
      <c r="V721">
        <v>13806114</v>
      </c>
      <c r="W721">
        <v>19945</v>
      </c>
      <c r="AL721">
        <f>VLOOKUP(V721,Customer!$C$2:$U$504,19,FALSE)</f>
        <v>208</v>
      </c>
    </row>
    <row r="722" spans="1:38" x14ac:dyDescent="0.35">
      <c r="A722">
        <v>230</v>
      </c>
      <c r="B722">
        <v>9</v>
      </c>
      <c r="C722" t="s">
        <v>34</v>
      </c>
      <c r="D722">
        <v>51081013954</v>
      </c>
      <c r="E722">
        <v>510</v>
      </c>
      <c r="F722" t="s">
        <v>1189</v>
      </c>
      <c r="G722" t="s">
        <v>1175</v>
      </c>
      <c r="H722" t="s">
        <v>1183</v>
      </c>
      <c r="I722" t="s">
        <v>1202</v>
      </c>
      <c r="K722">
        <v>51112.037100000001</v>
      </c>
      <c r="N722">
        <v>3.6666666666666665</v>
      </c>
      <c r="O722">
        <v>7.77</v>
      </c>
      <c r="P722" t="s">
        <v>1195</v>
      </c>
      <c r="R722" t="s">
        <v>1127</v>
      </c>
      <c r="U722">
        <v>230</v>
      </c>
      <c r="V722">
        <v>13806114</v>
      </c>
      <c r="W722">
        <v>39779</v>
      </c>
      <c r="AL722">
        <f>VLOOKUP(V722,Customer!$C$2:$U$504,19,FALSE)</f>
        <v>208</v>
      </c>
    </row>
    <row r="723" spans="1:38" x14ac:dyDescent="0.35">
      <c r="A723">
        <v>230</v>
      </c>
      <c r="B723">
        <v>13</v>
      </c>
      <c r="C723" t="s">
        <v>34</v>
      </c>
      <c r="D723">
        <v>51081019047</v>
      </c>
      <c r="E723">
        <v>510</v>
      </c>
      <c r="F723" t="s">
        <v>1192</v>
      </c>
      <c r="G723" t="s">
        <v>1173</v>
      </c>
      <c r="H723" t="s">
        <v>1181</v>
      </c>
      <c r="I723" t="s">
        <v>1205</v>
      </c>
      <c r="K723">
        <v>84463.262000000002</v>
      </c>
      <c r="N723">
        <v>2.5</v>
      </c>
      <c r="O723">
        <v>10.210000000000001</v>
      </c>
      <c r="P723" t="s">
        <v>1195</v>
      </c>
      <c r="R723" t="s">
        <v>1127</v>
      </c>
      <c r="U723">
        <v>230</v>
      </c>
      <c r="V723">
        <v>13806114</v>
      </c>
      <c r="W723">
        <v>67288</v>
      </c>
      <c r="AL723">
        <f>VLOOKUP(V723,Customer!$C$2:$U$504,19,FALSE)</f>
        <v>208</v>
      </c>
    </row>
    <row r="724" spans="1:38" x14ac:dyDescent="0.35">
      <c r="A724">
        <v>230</v>
      </c>
      <c r="B724">
        <v>12</v>
      </c>
      <c r="C724" t="s">
        <v>34</v>
      </c>
      <c r="D724">
        <v>51081015379</v>
      </c>
      <c r="E724">
        <v>510</v>
      </c>
      <c r="F724" t="s">
        <v>1191</v>
      </c>
      <c r="G724" t="s">
        <v>1172</v>
      </c>
      <c r="H724" t="s">
        <v>1180</v>
      </c>
      <c r="I724" t="s">
        <v>1204</v>
      </c>
      <c r="K724">
        <v>10100.372499999999</v>
      </c>
      <c r="N724">
        <v>0.41666666666666669</v>
      </c>
      <c r="O724">
        <v>-11.7</v>
      </c>
      <c r="P724" t="s">
        <v>1194</v>
      </c>
      <c r="R724" t="s">
        <v>1127</v>
      </c>
      <c r="U724">
        <v>230</v>
      </c>
      <c r="V724">
        <v>13806114</v>
      </c>
      <c r="W724">
        <v>10618</v>
      </c>
      <c r="AL724">
        <f>VLOOKUP(V724,Customer!$C$2:$U$504,19,FALSE)</f>
        <v>208</v>
      </c>
    </row>
    <row r="725" spans="1:38" x14ac:dyDescent="0.35">
      <c r="A725">
        <v>231</v>
      </c>
      <c r="B725">
        <v>3</v>
      </c>
      <c r="C725" t="s">
        <v>34</v>
      </c>
      <c r="D725">
        <v>51081016916</v>
      </c>
      <c r="E725">
        <v>510</v>
      </c>
      <c r="F725" t="s">
        <v>1186</v>
      </c>
      <c r="G725" t="s">
        <v>1170</v>
      </c>
      <c r="H725" t="s">
        <v>1179</v>
      </c>
      <c r="I725" t="s">
        <v>1200</v>
      </c>
      <c r="K725">
        <v>18903.336666666666</v>
      </c>
      <c r="N725">
        <v>4.416666666666667</v>
      </c>
      <c r="O725">
        <v>5.6</v>
      </c>
      <c r="P725" t="s">
        <v>1196</v>
      </c>
      <c r="R725" t="s">
        <v>1127</v>
      </c>
      <c r="U725">
        <v>231</v>
      </c>
      <c r="V725">
        <v>40428848</v>
      </c>
      <c r="W725">
        <v>15155</v>
      </c>
      <c r="AL725">
        <f>VLOOKUP(V725,Customer!$C$2:$U$504,19,FALSE)</f>
        <v>208</v>
      </c>
    </row>
    <row r="726" spans="1:38" x14ac:dyDescent="0.35">
      <c r="A726">
        <v>232</v>
      </c>
      <c r="B726">
        <v>7</v>
      </c>
      <c r="C726" t="s">
        <v>34</v>
      </c>
      <c r="D726">
        <v>51081016182</v>
      </c>
      <c r="E726">
        <v>510</v>
      </c>
      <c r="F726" t="s">
        <v>1190</v>
      </c>
      <c r="G726" t="s">
        <v>1176</v>
      </c>
      <c r="H726" t="s">
        <v>1182</v>
      </c>
      <c r="I726" t="s">
        <v>1203</v>
      </c>
      <c r="K726">
        <v>10285.9424</v>
      </c>
      <c r="N726">
        <v>1.5</v>
      </c>
      <c r="O726">
        <v>1.92</v>
      </c>
      <c r="P726" t="s">
        <v>1198</v>
      </c>
      <c r="R726" t="s">
        <v>1131</v>
      </c>
      <c r="U726">
        <v>232</v>
      </c>
      <c r="V726">
        <v>93269887</v>
      </c>
      <c r="W726">
        <v>9998</v>
      </c>
      <c r="AL726">
        <f>VLOOKUP(V726,Customer!$C$2:$U$504,19,FALSE)</f>
        <v>212</v>
      </c>
    </row>
    <row r="727" spans="1:38" x14ac:dyDescent="0.35">
      <c r="A727">
        <v>232</v>
      </c>
      <c r="B727">
        <v>7</v>
      </c>
      <c r="C727" t="s">
        <v>34</v>
      </c>
      <c r="D727">
        <v>51081012671</v>
      </c>
      <c r="E727">
        <v>510</v>
      </c>
      <c r="F727" t="s">
        <v>1190</v>
      </c>
      <c r="G727" t="s">
        <v>1176</v>
      </c>
      <c r="H727" t="s">
        <v>1182</v>
      </c>
      <c r="I727" t="s">
        <v>1203</v>
      </c>
      <c r="K727">
        <v>3878.0511999999999</v>
      </c>
      <c r="N727">
        <v>0.75</v>
      </c>
      <c r="O727">
        <v>1.92</v>
      </c>
      <c r="P727" t="s">
        <v>1198</v>
      </c>
      <c r="R727" t="s">
        <v>1131</v>
      </c>
      <c r="U727">
        <v>232</v>
      </c>
      <c r="V727">
        <v>93269887</v>
      </c>
      <c r="W727">
        <v>3823</v>
      </c>
      <c r="AL727">
        <f>VLOOKUP(V727,Customer!$C$2:$U$504,19,FALSE)</f>
        <v>212</v>
      </c>
    </row>
    <row r="728" spans="1:38" x14ac:dyDescent="0.35">
      <c r="A728">
        <v>232</v>
      </c>
      <c r="B728">
        <v>14</v>
      </c>
      <c r="C728" t="s">
        <v>34</v>
      </c>
      <c r="D728">
        <v>51081013349</v>
      </c>
      <c r="E728">
        <v>510</v>
      </c>
      <c r="F728" t="s">
        <v>1192</v>
      </c>
      <c r="G728" t="s">
        <v>1173</v>
      </c>
      <c r="H728" t="s">
        <v>1181</v>
      </c>
      <c r="I728" t="s">
        <v>1205</v>
      </c>
      <c r="K728">
        <v>13339.064975000001</v>
      </c>
      <c r="N728">
        <v>1.75</v>
      </c>
      <c r="O728">
        <v>10.210000000000001</v>
      </c>
      <c r="P728" t="s">
        <v>1195</v>
      </c>
      <c r="R728" t="s">
        <v>1131</v>
      </c>
      <c r="U728">
        <v>232</v>
      </c>
      <c r="V728">
        <v>93269887</v>
      </c>
      <c r="W728">
        <v>11317</v>
      </c>
      <c r="AL728">
        <f>VLOOKUP(V728,Customer!$C$2:$U$504,19,FALSE)</f>
        <v>212</v>
      </c>
    </row>
    <row r="729" spans="1:38" x14ac:dyDescent="0.35">
      <c r="A729">
        <v>232</v>
      </c>
      <c r="B729">
        <v>3</v>
      </c>
      <c r="C729" t="s">
        <v>34</v>
      </c>
      <c r="D729">
        <v>51081016433</v>
      </c>
      <c r="E729">
        <v>510</v>
      </c>
      <c r="F729" t="s">
        <v>1186</v>
      </c>
      <c r="G729" t="s">
        <v>1170</v>
      </c>
      <c r="H729" t="s">
        <v>1179</v>
      </c>
      <c r="I729" t="s">
        <v>1200</v>
      </c>
      <c r="K729">
        <v>49078.34133333333</v>
      </c>
      <c r="N729">
        <v>0.33333333333333331</v>
      </c>
      <c r="O729">
        <v>5.6</v>
      </c>
      <c r="P729" t="s">
        <v>1196</v>
      </c>
      <c r="R729" t="s">
        <v>1131</v>
      </c>
      <c r="U729">
        <v>232</v>
      </c>
      <c r="V729">
        <v>93269887</v>
      </c>
      <c r="W729">
        <v>48179</v>
      </c>
      <c r="AL729">
        <f>VLOOKUP(V729,Customer!$C$2:$U$504,19,FALSE)</f>
        <v>212</v>
      </c>
    </row>
    <row r="730" spans="1:38" x14ac:dyDescent="0.35">
      <c r="A730">
        <v>232</v>
      </c>
      <c r="B730">
        <v>14</v>
      </c>
      <c r="C730" t="s">
        <v>34</v>
      </c>
      <c r="D730">
        <v>51081012586</v>
      </c>
      <c r="E730">
        <v>510</v>
      </c>
      <c r="F730" t="s">
        <v>1192</v>
      </c>
      <c r="G730" t="s">
        <v>1173</v>
      </c>
      <c r="H730" t="s">
        <v>1181</v>
      </c>
      <c r="I730" t="s">
        <v>1205</v>
      </c>
      <c r="K730">
        <v>17679.979083333335</v>
      </c>
      <c r="N730">
        <v>2.5833333333333335</v>
      </c>
      <c r="O730">
        <v>10.210000000000001</v>
      </c>
      <c r="P730" t="s">
        <v>1195</v>
      </c>
      <c r="R730" t="s">
        <v>1131</v>
      </c>
      <c r="U730">
        <v>232</v>
      </c>
      <c r="V730">
        <v>93269887</v>
      </c>
      <c r="W730">
        <v>13990</v>
      </c>
      <c r="AL730">
        <f>VLOOKUP(V730,Customer!$C$2:$U$504,19,FALSE)</f>
        <v>212</v>
      </c>
    </row>
    <row r="731" spans="1:38" x14ac:dyDescent="0.35">
      <c r="A731">
        <v>232</v>
      </c>
      <c r="B731">
        <v>15</v>
      </c>
      <c r="C731" t="s">
        <v>34</v>
      </c>
      <c r="D731">
        <v>51081016816</v>
      </c>
      <c r="E731">
        <v>510</v>
      </c>
      <c r="F731" t="s">
        <v>1192</v>
      </c>
      <c r="G731" t="s">
        <v>1173</v>
      </c>
      <c r="H731" t="s">
        <v>1181</v>
      </c>
      <c r="I731" t="s">
        <v>1205</v>
      </c>
      <c r="K731">
        <v>63060.840266666666</v>
      </c>
      <c r="N731">
        <v>4.833333333333333</v>
      </c>
      <c r="O731">
        <v>10.210000000000001</v>
      </c>
      <c r="P731" t="s">
        <v>1195</v>
      </c>
      <c r="R731" t="s">
        <v>1131</v>
      </c>
      <c r="U731">
        <v>232</v>
      </c>
      <c r="V731">
        <v>93269887</v>
      </c>
      <c r="W731">
        <v>42224</v>
      </c>
      <c r="AL731">
        <f>VLOOKUP(V731,Customer!$C$2:$U$504,19,FALSE)</f>
        <v>212</v>
      </c>
    </row>
    <row r="732" spans="1:38" x14ac:dyDescent="0.35">
      <c r="A732">
        <v>233</v>
      </c>
      <c r="B732">
        <v>14</v>
      </c>
      <c r="C732" t="s">
        <v>34</v>
      </c>
      <c r="D732">
        <v>51081016177</v>
      </c>
      <c r="E732">
        <v>510</v>
      </c>
      <c r="F732" t="s">
        <v>1192</v>
      </c>
      <c r="G732" t="s">
        <v>1173</v>
      </c>
      <c r="H732" t="s">
        <v>1181</v>
      </c>
      <c r="I732" t="s">
        <v>1205</v>
      </c>
      <c r="K732">
        <v>72944.415000000008</v>
      </c>
      <c r="N732">
        <v>2</v>
      </c>
      <c r="O732">
        <v>10.210000000000001</v>
      </c>
      <c r="P732" t="s">
        <v>1195</v>
      </c>
      <c r="R732" t="s">
        <v>1128</v>
      </c>
      <c r="U732">
        <v>233</v>
      </c>
      <c r="V732">
        <v>92539798</v>
      </c>
      <c r="W732">
        <v>60575</v>
      </c>
      <c r="AL732">
        <f>VLOOKUP(V732,Customer!$C$2:$U$504,19,FALSE)</f>
        <v>207</v>
      </c>
    </row>
    <row r="733" spans="1:38" x14ac:dyDescent="0.35">
      <c r="A733">
        <v>233</v>
      </c>
      <c r="B733">
        <v>8</v>
      </c>
      <c r="C733" t="s">
        <v>34</v>
      </c>
      <c r="D733">
        <v>51081015571</v>
      </c>
      <c r="E733">
        <v>510</v>
      </c>
      <c r="F733" t="s">
        <v>1188</v>
      </c>
      <c r="G733" t="s">
        <v>1174</v>
      </c>
      <c r="H733" t="s">
        <v>1177</v>
      </c>
      <c r="I733" t="s">
        <v>1201</v>
      </c>
      <c r="K733">
        <v>79923.12</v>
      </c>
      <c r="N733">
        <v>3.5</v>
      </c>
      <c r="O733">
        <v>4</v>
      </c>
      <c r="P733" t="s">
        <v>1196</v>
      </c>
      <c r="R733" t="s">
        <v>1128</v>
      </c>
      <c r="U733">
        <v>233</v>
      </c>
      <c r="V733">
        <v>92539798</v>
      </c>
      <c r="W733">
        <v>70108</v>
      </c>
      <c r="AL733">
        <f>VLOOKUP(V733,Customer!$C$2:$U$504,19,FALSE)</f>
        <v>207</v>
      </c>
    </row>
    <row r="734" spans="1:38" x14ac:dyDescent="0.35">
      <c r="A734">
        <v>233</v>
      </c>
      <c r="B734">
        <v>11</v>
      </c>
      <c r="C734" t="s">
        <v>34</v>
      </c>
      <c r="D734">
        <v>51081019640</v>
      </c>
      <c r="E734">
        <v>510</v>
      </c>
      <c r="F734" t="s">
        <v>1190</v>
      </c>
      <c r="G734" t="s">
        <v>1176</v>
      </c>
      <c r="H734" t="s">
        <v>1182</v>
      </c>
      <c r="I734" t="s">
        <v>1203</v>
      </c>
      <c r="K734">
        <v>79781.856</v>
      </c>
      <c r="N734">
        <v>1.6666666666666667</v>
      </c>
      <c r="O734">
        <v>1.92</v>
      </c>
      <c r="P734" t="s">
        <v>1198</v>
      </c>
      <c r="R734" t="s">
        <v>1128</v>
      </c>
      <c r="U734">
        <v>233</v>
      </c>
      <c r="V734">
        <v>92539798</v>
      </c>
      <c r="W734">
        <v>77308</v>
      </c>
      <c r="AL734">
        <f>VLOOKUP(V734,Customer!$C$2:$U$504,19,FALSE)</f>
        <v>207</v>
      </c>
    </row>
    <row r="735" spans="1:38" x14ac:dyDescent="0.35">
      <c r="A735">
        <v>233</v>
      </c>
      <c r="B735">
        <v>3</v>
      </c>
      <c r="C735" t="s">
        <v>34</v>
      </c>
      <c r="D735">
        <v>51081011111</v>
      </c>
      <c r="E735">
        <v>510</v>
      </c>
      <c r="F735" t="s">
        <v>1186</v>
      </c>
      <c r="G735" t="s">
        <v>1170</v>
      </c>
      <c r="H735" t="s">
        <v>1179</v>
      </c>
      <c r="I735" t="s">
        <v>1200</v>
      </c>
      <c r="K735">
        <v>35237.479999999996</v>
      </c>
      <c r="N735">
        <v>3.8333333333333335</v>
      </c>
      <c r="O735">
        <v>5.6</v>
      </c>
      <c r="P735" t="s">
        <v>1196</v>
      </c>
      <c r="R735" t="s">
        <v>1128</v>
      </c>
      <c r="U735">
        <v>233</v>
      </c>
      <c r="V735">
        <v>92539798</v>
      </c>
      <c r="W735">
        <v>29010</v>
      </c>
      <c r="AL735">
        <f>VLOOKUP(V735,Customer!$C$2:$U$504,19,FALSE)</f>
        <v>207</v>
      </c>
    </row>
    <row r="736" spans="1:38" x14ac:dyDescent="0.35">
      <c r="A736">
        <v>233</v>
      </c>
      <c r="B736">
        <v>13</v>
      </c>
      <c r="C736" t="s">
        <v>34</v>
      </c>
      <c r="D736">
        <v>51081015537</v>
      </c>
      <c r="E736">
        <v>510</v>
      </c>
      <c r="F736" t="s">
        <v>1192</v>
      </c>
      <c r="G736" t="s">
        <v>1173</v>
      </c>
      <c r="H736" t="s">
        <v>1181</v>
      </c>
      <c r="I736" t="s">
        <v>1205</v>
      </c>
      <c r="K736">
        <v>83628.203624999995</v>
      </c>
      <c r="N736">
        <v>2.75</v>
      </c>
      <c r="O736">
        <v>10.210000000000001</v>
      </c>
      <c r="P736" t="s">
        <v>1195</v>
      </c>
      <c r="R736" t="s">
        <v>1128</v>
      </c>
      <c r="U736">
        <v>233</v>
      </c>
      <c r="V736">
        <v>92539798</v>
      </c>
      <c r="W736">
        <v>65295</v>
      </c>
      <c r="AL736">
        <f>VLOOKUP(V736,Customer!$C$2:$U$504,19,FALSE)</f>
        <v>207</v>
      </c>
    </row>
    <row r="737" spans="1:38" x14ac:dyDescent="0.35">
      <c r="A737">
        <v>233</v>
      </c>
      <c r="B737">
        <v>5</v>
      </c>
      <c r="C737" t="s">
        <v>34</v>
      </c>
      <c r="D737">
        <v>51081012689</v>
      </c>
      <c r="E737">
        <v>510</v>
      </c>
      <c r="F737" t="s">
        <v>1188</v>
      </c>
      <c r="G737" t="s">
        <v>1174</v>
      </c>
      <c r="H737" t="s">
        <v>1177</v>
      </c>
      <c r="I737" t="s">
        <v>1201</v>
      </c>
      <c r="K737">
        <v>21266.633333333335</v>
      </c>
      <c r="N737">
        <v>0.41666666666666669</v>
      </c>
      <c r="O737">
        <v>4</v>
      </c>
      <c r="P737" t="s">
        <v>1196</v>
      </c>
      <c r="R737" t="s">
        <v>1128</v>
      </c>
      <c r="U737">
        <v>233</v>
      </c>
      <c r="V737">
        <v>92539798</v>
      </c>
      <c r="W737">
        <v>20918</v>
      </c>
      <c r="AL737">
        <f>VLOOKUP(V737,Customer!$C$2:$U$504,19,FALSE)</f>
        <v>207</v>
      </c>
    </row>
    <row r="738" spans="1:38" x14ac:dyDescent="0.35">
      <c r="A738">
        <v>234</v>
      </c>
      <c r="B738">
        <v>8</v>
      </c>
      <c r="C738" t="s">
        <v>34</v>
      </c>
      <c r="D738">
        <v>51081012701</v>
      </c>
      <c r="E738">
        <v>510</v>
      </c>
      <c r="F738" t="s">
        <v>1188</v>
      </c>
      <c r="G738" t="s">
        <v>1174</v>
      </c>
      <c r="H738" t="s">
        <v>1177</v>
      </c>
      <c r="I738" t="s">
        <v>1201</v>
      </c>
      <c r="K738">
        <v>36637.08</v>
      </c>
      <c r="N738">
        <v>2.25</v>
      </c>
      <c r="O738">
        <v>4</v>
      </c>
      <c r="P738" t="s">
        <v>1196</v>
      </c>
      <c r="R738" t="s">
        <v>1127</v>
      </c>
      <c r="U738">
        <v>234</v>
      </c>
      <c r="V738">
        <v>95441195</v>
      </c>
      <c r="W738">
        <v>33612</v>
      </c>
      <c r="AL738">
        <f>VLOOKUP(V738,Customer!$C$2:$U$504,19,FALSE)</f>
        <v>214</v>
      </c>
    </row>
    <row r="739" spans="1:38" x14ac:dyDescent="0.35">
      <c r="A739">
        <v>234</v>
      </c>
      <c r="B739">
        <v>12</v>
      </c>
      <c r="C739" t="s">
        <v>34</v>
      </c>
      <c r="D739">
        <v>51081014462</v>
      </c>
      <c r="E739">
        <v>510</v>
      </c>
      <c r="F739" t="s">
        <v>1191</v>
      </c>
      <c r="G739" t="s">
        <v>1172</v>
      </c>
      <c r="H739" t="s">
        <v>1180</v>
      </c>
      <c r="I739" t="s">
        <v>1204</v>
      </c>
      <c r="K739">
        <v>5826.2625000000007</v>
      </c>
      <c r="N739">
        <v>2.5</v>
      </c>
      <c r="O739">
        <v>-11.7</v>
      </c>
      <c r="P739" t="s">
        <v>1194</v>
      </c>
      <c r="R739" t="s">
        <v>1127</v>
      </c>
      <c r="U739">
        <v>234</v>
      </c>
      <c r="V739">
        <v>95441195</v>
      </c>
      <c r="W739">
        <v>8235</v>
      </c>
      <c r="AL739">
        <f>VLOOKUP(V739,Customer!$C$2:$U$504,19,FALSE)</f>
        <v>214</v>
      </c>
    </row>
    <row r="740" spans="1:38" x14ac:dyDescent="0.35">
      <c r="A740">
        <v>235</v>
      </c>
      <c r="B740">
        <v>6</v>
      </c>
      <c r="C740" t="s">
        <v>34</v>
      </c>
      <c r="D740">
        <v>51081012358</v>
      </c>
      <c r="E740">
        <v>510</v>
      </c>
      <c r="F740" t="s">
        <v>1189</v>
      </c>
      <c r="G740" t="s">
        <v>1175</v>
      </c>
      <c r="H740" t="s">
        <v>1183</v>
      </c>
      <c r="I740" t="s">
        <v>1202</v>
      </c>
      <c r="K740">
        <v>5438.5424999999996</v>
      </c>
      <c r="N740">
        <v>1.6666666666666667</v>
      </c>
      <c r="O740">
        <v>7.77</v>
      </c>
      <c r="P740" t="s">
        <v>1195</v>
      </c>
      <c r="R740" t="s">
        <v>1129</v>
      </c>
      <c r="U740">
        <v>235</v>
      </c>
      <c r="V740">
        <v>69463496</v>
      </c>
      <c r="W740">
        <v>4815</v>
      </c>
      <c r="AL740">
        <f>VLOOKUP(V740,Customer!$C$2:$U$504,19,FALSE)</f>
        <v>208</v>
      </c>
    </row>
    <row r="741" spans="1:38" x14ac:dyDescent="0.35">
      <c r="A741">
        <v>235</v>
      </c>
      <c r="B741">
        <v>7</v>
      </c>
      <c r="C741" t="s">
        <v>34</v>
      </c>
      <c r="D741">
        <v>51081016062</v>
      </c>
      <c r="E741">
        <v>510</v>
      </c>
      <c r="F741" t="s">
        <v>1190</v>
      </c>
      <c r="G741" t="s">
        <v>1176</v>
      </c>
      <c r="H741" t="s">
        <v>1182</v>
      </c>
      <c r="I741" t="s">
        <v>1203</v>
      </c>
      <c r="K741">
        <v>38647.487999999998</v>
      </c>
      <c r="N741">
        <v>0.5</v>
      </c>
      <c r="O741">
        <v>1.92</v>
      </c>
      <c r="P741" t="s">
        <v>1198</v>
      </c>
      <c r="R741" t="s">
        <v>1129</v>
      </c>
      <c r="U741">
        <v>235</v>
      </c>
      <c r="V741">
        <v>69463496</v>
      </c>
      <c r="W741">
        <v>38280</v>
      </c>
      <c r="AL741">
        <f>VLOOKUP(V741,Customer!$C$2:$U$504,19,FALSE)</f>
        <v>208</v>
      </c>
    </row>
    <row r="742" spans="1:38" x14ac:dyDescent="0.35">
      <c r="A742">
        <v>236</v>
      </c>
      <c r="B742">
        <v>9</v>
      </c>
      <c r="C742" t="s">
        <v>34</v>
      </c>
      <c r="D742">
        <v>51081016413</v>
      </c>
      <c r="E742">
        <v>510</v>
      </c>
      <c r="F742" t="s">
        <v>1189</v>
      </c>
      <c r="G742" t="s">
        <v>1175</v>
      </c>
      <c r="H742" t="s">
        <v>1183</v>
      </c>
      <c r="I742" t="s">
        <v>1202</v>
      </c>
      <c r="K742">
        <v>55504.998974999995</v>
      </c>
      <c r="N742">
        <v>3.4166666666666665</v>
      </c>
      <c r="O742">
        <v>7.77</v>
      </c>
      <c r="P742" t="s">
        <v>1195</v>
      </c>
      <c r="R742" t="s">
        <v>1131</v>
      </c>
      <c r="U742">
        <v>236</v>
      </c>
      <c r="V742">
        <v>45305735</v>
      </c>
      <c r="W742">
        <v>43861</v>
      </c>
      <c r="AL742">
        <f>VLOOKUP(V742,Customer!$C$2:$U$504,19,FALSE)</f>
        <v>201</v>
      </c>
    </row>
    <row r="743" spans="1:38" x14ac:dyDescent="0.35">
      <c r="A743">
        <v>236</v>
      </c>
      <c r="B743">
        <v>6</v>
      </c>
      <c r="C743" t="s">
        <v>34</v>
      </c>
      <c r="D743">
        <v>51081012069</v>
      </c>
      <c r="E743">
        <v>510</v>
      </c>
      <c r="F743" t="s">
        <v>1189</v>
      </c>
      <c r="G743" t="s">
        <v>1175</v>
      </c>
      <c r="H743" t="s">
        <v>1183</v>
      </c>
      <c r="I743" t="s">
        <v>1202</v>
      </c>
      <c r="K743">
        <v>73384.718599999993</v>
      </c>
      <c r="N743">
        <v>2.3333333333333335</v>
      </c>
      <c r="O743">
        <v>7.77</v>
      </c>
      <c r="P743" t="s">
        <v>1195</v>
      </c>
      <c r="R743" t="s">
        <v>1131</v>
      </c>
      <c r="U743">
        <v>236</v>
      </c>
      <c r="V743">
        <v>45305735</v>
      </c>
      <c r="W743">
        <v>62122</v>
      </c>
      <c r="AL743">
        <f>VLOOKUP(V743,Customer!$C$2:$U$504,19,FALSE)</f>
        <v>201</v>
      </c>
    </row>
    <row r="744" spans="1:38" x14ac:dyDescent="0.35">
      <c r="A744">
        <v>236</v>
      </c>
      <c r="B744">
        <v>8</v>
      </c>
      <c r="C744" t="s">
        <v>34</v>
      </c>
      <c r="D744">
        <v>51081015359</v>
      </c>
      <c r="E744">
        <v>510</v>
      </c>
      <c r="F744" t="s">
        <v>1188</v>
      </c>
      <c r="G744" t="s">
        <v>1174</v>
      </c>
      <c r="H744" t="s">
        <v>1177</v>
      </c>
      <c r="I744" t="s">
        <v>1201</v>
      </c>
      <c r="K744">
        <v>73224.94666666667</v>
      </c>
      <c r="N744">
        <v>1.8333333333333333</v>
      </c>
      <c r="O744">
        <v>4</v>
      </c>
      <c r="P744" t="s">
        <v>1196</v>
      </c>
      <c r="R744" t="s">
        <v>1131</v>
      </c>
      <c r="U744">
        <v>236</v>
      </c>
      <c r="V744">
        <v>45305735</v>
      </c>
      <c r="W744">
        <v>68222</v>
      </c>
      <c r="AL744">
        <f>VLOOKUP(V744,Customer!$C$2:$U$504,19,FALSE)</f>
        <v>201</v>
      </c>
    </row>
    <row r="745" spans="1:38" x14ac:dyDescent="0.35">
      <c r="A745">
        <v>236</v>
      </c>
      <c r="B745">
        <v>9</v>
      </c>
      <c r="C745" t="s">
        <v>34</v>
      </c>
      <c r="D745">
        <v>51081015254</v>
      </c>
      <c r="E745">
        <v>510</v>
      </c>
      <c r="F745" t="s">
        <v>1189</v>
      </c>
      <c r="G745" t="s">
        <v>1175</v>
      </c>
      <c r="H745" t="s">
        <v>1183</v>
      </c>
      <c r="I745" t="s">
        <v>1202</v>
      </c>
      <c r="K745">
        <v>14953.689675</v>
      </c>
      <c r="N745">
        <v>2.75</v>
      </c>
      <c r="O745">
        <v>7.77</v>
      </c>
      <c r="P745" t="s">
        <v>1195</v>
      </c>
      <c r="R745" t="s">
        <v>1131</v>
      </c>
      <c r="U745">
        <v>236</v>
      </c>
      <c r="V745">
        <v>45305735</v>
      </c>
      <c r="W745">
        <v>12321</v>
      </c>
      <c r="AL745">
        <f>VLOOKUP(V745,Customer!$C$2:$U$504,19,FALSE)</f>
        <v>201</v>
      </c>
    </row>
    <row r="746" spans="1:38" x14ac:dyDescent="0.35">
      <c r="A746">
        <v>237</v>
      </c>
      <c r="B746">
        <v>4</v>
      </c>
      <c r="C746" t="s">
        <v>34</v>
      </c>
      <c r="D746">
        <v>51081011225</v>
      </c>
      <c r="E746">
        <v>510</v>
      </c>
      <c r="F746" t="s">
        <v>1187</v>
      </c>
      <c r="G746" t="s">
        <v>1171</v>
      </c>
      <c r="H746" t="s">
        <v>1178</v>
      </c>
      <c r="I746" t="s">
        <v>1206</v>
      </c>
      <c r="K746">
        <v>6256.3016833333331</v>
      </c>
      <c r="N746">
        <v>4.416666666666667</v>
      </c>
      <c r="O746">
        <v>5.74</v>
      </c>
      <c r="P746" t="s">
        <v>1197</v>
      </c>
      <c r="R746" t="s">
        <v>1130</v>
      </c>
      <c r="U746">
        <v>237</v>
      </c>
      <c r="V746">
        <v>99398103</v>
      </c>
      <c r="W746">
        <v>4991</v>
      </c>
      <c r="AL746">
        <f>VLOOKUP(V746,Customer!$C$2:$U$504,19,FALSE)</f>
        <v>200</v>
      </c>
    </row>
    <row r="747" spans="1:38" x14ac:dyDescent="0.35">
      <c r="A747">
        <v>237</v>
      </c>
      <c r="B747">
        <v>16</v>
      </c>
      <c r="C747" t="s">
        <v>34</v>
      </c>
      <c r="D747">
        <v>51081018808</v>
      </c>
      <c r="E747">
        <v>510</v>
      </c>
      <c r="F747" t="s">
        <v>1193</v>
      </c>
      <c r="G747" t="s">
        <v>1185</v>
      </c>
      <c r="H747" t="s">
        <v>1184</v>
      </c>
      <c r="I747" t="s">
        <v>1199</v>
      </c>
      <c r="K747">
        <v>33459.170266666668</v>
      </c>
      <c r="N747">
        <v>3.6666666666666665</v>
      </c>
      <c r="O747">
        <v>3.61</v>
      </c>
      <c r="P747" t="s">
        <v>1198</v>
      </c>
      <c r="R747" t="s">
        <v>1130</v>
      </c>
      <c r="U747">
        <v>237</v>
      </c>
      <c r="V747">
        <v>99398103</v>
      </c>
      <c r="W747">
        <v>29548</v>
      </c>
      <c r="AL747">
        <f>VLOOKUP(V747,Customer!$C$2:$U$504,19,FALSE)</f>
        <v>200</v>
      </c>
    </row>
    <row r="748" spans="1:38" x14ac:dyDescent="0.35">
      <c r="A748">
        <v>237</v>
      </c>
      <c r="B748">
        <v>7</v>
      </c>
      <c r="C748" t="s">
        <v>34</v>
      </c>
      <c r="D748">
        <v>51081018983</v>
      </c>
      <c r="E748">
        <v>510</v>
      </c>
      <c r="F748" t="s">
        <v>1190</v>
      </c>
      <c r="G748" t="s">
        <v>1176</v>
      </c>
      <c r="H748" t="s">
        <v>1182</v>
      </c>
      <c r="I748" t="s">
        <v>1203</v>
      </c>
      <c r="K748">
        <v>36598.639999999999</v>
      </c>
      <c r="N748">
        <v>2.0833333333333335</v>
      </c>
      <c r="O748">
        <v>1.92</v>
      </c>
      <c r="P748" t="s">
        <v>1198</v>
      </c>
      <c r="R748" t="s">
        <v>1130</v>
      </c>
      <c r="U748">
        <v>237</v>
      </c>
      <c r="V748">
        <v>99398103</v>
      </c>
      <c r="W748">
        <v>35191</v>
      </c>
      <c r="AL748">
        <f>VLOOKUP(V748,Customer!$C$2:$U$504,19,FALSE)</f>
        <v>200</v>
      </c>
    </row>
    <row r="749" spans="1:38" x14ac:dyDescent="0.35">
      <c r="A749">
        <v>237</v>
      </c>
      <c r="B749">
        <v>13</v>
      </c>
      <c r="C749" t="s">
        <v>34</v>
      </c>
      <c r="D749">
        <v>51081013610</v>
      </c>
      <c r="E749">
        <v>510</v>
      </c>
      <c r="F749" t="s">
        <v>1192</v>
      </c>
      <c r="G749" t="s">
        <v>1173</v>
      </c>
      <c r="H749" t="s">
        <v>1181</v>
      </c>
      <c r="I749" t="s">
        <v>1205</v>
      </c>
      <c r="K749">
        <v>55867.053</v>
      </c>
      <c r="N749">
        <v>1.25</v>
      </c>
      <c r="O749">
        <v>10.210000000000001</v>
      </c>
      <c r="P749" t="s">
        <v>1195</v>
      </c>
      <c r="R749" t="s">
        <v>1130</v>
      </c>
      <c r="U749">
        <v>237</v>
      </c>
      <c r="V749">
        <v>99398103</v>
      </c>
      <c r="W749">
        <v>49544</v>
      </c>
      <c r="AL749">
        <f>VLOOKUP(V749,Customer!$C$2:$U$504,19,FALSE)</f>
        <v>200</v>
      </c>
    </row>
    <row r="750" spans="1:38" x14ac:dyDescent="0.35">
      <c r="A750">
        <v>237</v>
      </c>
      <c r="B750">
        <v>16</v>
      </c>
      <c r="C750" t="s">
        <v>34</v>
      </c>
      <c r="D750">
        <v>51081019021</v>
      </c>
      <c r="E750">
        <v>510</v>
      </c>
      <c r="F750" t="s">
        <v>1193</v>
      </c>
      <c r="G750" t="s">
        <v>1185</v>
      </c>
      <c r="H750" t="s">
        <v>1184</v>
      </c>
      <c r="I750" t="s">
        <v>1199</v>
      </c>
      <c r="K750">
        <v>52315.665166666666</v>
      </c>
      <c r="N750">
        <v>2.9166666666666665</v>
      </c>
      <c r="O750">
        <v>3.61</v>
      </c>
      <c r="P750" t="s">
        <v>1198</v>
      </c>
      <c r="R750" t="s">
        <v>1130</v>
      </c>
      <c r="U750">
        <v>237</v>
      </c>
      <c r="V750">
        <v>99398103</v>
      </c>
      <c r="W750">
        <v>47332</v>
      </c>
      <c r="AL750">
        <f>VLOOKUP(V750,Customer!$C$2:$U$504,19,FALSE)</f>
        <v>200</v>
      </c>
    </row>
    <row r="751" spans="1:38" x14ac:dyDescent="0.35">
      <c r="A751">
        <v>238</v>
      </c>
      <c r="B751">
        <v>11</v>
      </c>
      <c r="C751" t="s">
        <v>34</v>
      </c>
      <c r="D751">
        <v>51081015109</v>
      </c>
      <c r="E751">
        <v>510</v>
      </c>
      <c r="F751" t="s">
        <v>1190</v>
      </c>
      <c r="G751" t="s">
        <v>1176</v>
      </c>
      <c r="H751" t="s">
        <v>1182</v>
      </c>
      <c r="I751" t="s">
        <v>1203</v>
      </c>
      <c r="K751">
        <v>10651.105599999999</v>
      </c>
      <c r="N751">
        <v>4.333333333333333</v>
      </c>
      <c r="O751">
        <v>1.92</v>
      </c>
      <c r="P751" t="s">
        <v>1198</v>
      </c>
      <c r="R751" t="s">
        <v>1127</v>
      </c>
      <c r="U751">
        <v>238</v>
      </c>
      <c r="V751">
        <v>40164993</v>
      </c>
      <c r="W751">
        <v>9833</v>
      </c>
      <c r="AL751">
        <f>VLOOKUP(V751,Customer!$C$2:$U$504,19,FALSE)</f>
        <v>203</v>
      </c>
    </row>
    <row r="752" spans="1:38" x14ac:dyDescent="0.35">
      <c r="A752">
        <v>238</v>
      </c>
      <c r="B752">
        <v>3</v>
      </c>
      <c r="C752" t="s">
        <v>34</v>
      </c>
      <c r="D752">
        <v>51081010383</v>
      </c>
      <c r="E752">
        <v>510</v>
      </c>
      <c r="F752" t="s">
        <v>1186</v>
      </c>
      <c r="G752" t="s">
        <v>1170</v>
      </c>
      <c r="H752" t="s">
        <v>1179</v>
      </c>
      <c r="I752" t="s">
        <v>1200</v>
      </c>
      <c r="K752">
        <v>68709.239999999991</v>
      </c>
      <c r="N752">
        <v>4</v>
      </c>
      <c r="O752">
        <v>5.6</v>
      </c>
      <c r="P752" t="s">
        <v>1196</v>
      </c>
      <c r="R752" t="s">
        <v>1127</v>
      </c>
      <c r="U752">
        <v>238</v>
      </c>
      <c r="V752">
        <v>40164993</v>
      </c>
      <c r="W752">
        <v>56135</v>
      </c>
      <c r="AL752">
        <f>VLOOKUP(V752,Customer!$C$2:$U$504,19,FALSE)</f>
        <v>203</v>
      </c>
    </row>
    <row r="753" spans="1:38" x14ac:dyDescent="0.35">
      <c r="A753">
        <v>239</v>
      </c>
      <c r="B753">
        <v>13</v>
      </c>
      <c r="C753" t="s">
        <v>34</v>
      </c>
      <c r="D753">
        <v>51081013213</v>
      </c>
      <c r="E753">
        <v>510</v>
      </c>
      <c r="F753" t="s">
        <v>1192</v>
      </c>
      <c r="G753" t="s">
        <v>1173</v>
      </c>
      <c r="H753" t="s">
        <v>1181</v>
      </c>
      <c r="I753" t="s">
        <v>1205</v>
      </c>
      <c r="K753">
        <v>63768.514875000001</v>
      </c>
      <c r="N753">
        <v>3.75</v>
      </c>
      <c r="O753">
        <v>10.210000000000001</v>
      </c>
      <c r="P753" t="s">
        <v>1195</v>
      </c>
      <c r="R753" t="s">
        <v>1127</v>
      </c>
      <c r="U753">
        <v>239</v>
      </c>
      <c r="V753">
        <v>64105759</v>
      </c>
      <c r="W753">
        <v>46113</v>
      </c>
      <c r="AL753">
        <f>VLOOKUP(V753,Customer!$C$2:$U$504,19,FALSE)</f>
        <v>205</v>
      </c>
    </row>
    <row r="754" spans="1:38" x14ac:dyDescent="0.35">
      <c r="A754">
        <v>239</v>
      </c>
      <c r="B754">
        <v>15</v>
      </c>
      <c r="C754" t="s">
        <v>34</v>
      </c>
      <c r="D754">
        <v>51081016369</v>
      </c>
      <c r="E754">
        <v>510</v>
      </c>
      <c r="F754" t="s">
        <v>1192</v>
      </c>
      <c r="G754" t="s">
        <v>1173</v>
      </c>
      <c r="H754" t="s">
        <v>1181</v>
      </c>
      <c r="I754" t="s">
        <v>1205</v>
      </c>
      <c r="K754">
        <v>96834.3321</v>
      </c>
      <c r="N754">
        <v>3.25</v>
      </c>
      <c r="O754">
        <v>10.210000000000001</v>
      </c>
      <c r="P754" t="s">
        <v>1195</v>
      </c>
      <c r="R754" t="s">
        <v>1127</v>
      </c>
      <c r="U754">
        <v>239</v>
      </c>
      <c r="V754">
        <v>64105759</v>
      </c>
      <c r="W754">
        <v>72708</v>
      </c>
      <c r="AL754">
        <f>VLOOKUP(V754,Customer!$C$2:$U$504,19,FALSE)</f>
        <v>205</v>
      </c>
    </row>
    <row r="755" spans="1:38" x14ac:dyDescent="0.35">
      <c r="A755">
        <v>240</v>
      </c>
      <c r="B755">
        <v>13</v>
      </c>
      <c r="C755" t="s">
        <v>34</v>
      </c>
      <c r="D755">
        <v>51081016568</v>
      </c>
      <c r="E755">
        <v>510</v>
      </c>
      <c r="F755" t="s">
        <v>1192</v>
      </c>
      <c r="G755" t="s">
        <v>1173</v>
      </c>
      <c r="H755" t="s">
        <v>1181</v>
      </c>
      <c r="I755" t="s">
        <v>1205</v>
      </c>
      <c r="K755">
        <v>18894.681166666669</v>
      </c>
      <c r="N755">
        <v>1.6666666666666667</v>
      </c>
      <c r="O755">
        <v>10.210000000000001</v>
      </c>
      <c r="P755" t="s">
        <v>1195</v>
      </c>
      <c r="R755" t="s">
        <v>1127</v>
      </c>
      <c r="U755">
        <v>240</v>
      </c>
      <c r="V755">
        <v>51464832</v>
      </c>
      <c r="W755">
        <v>16147</v>
      </c>
      <c r="AL755">
        <f>VLOOKUP(V755,Customer!$C$2:$U$504,19,FALSE)</f>
        <v>206</v>
      </c>
    </row>
    <row r="756" spans="1:38" x14ac:dyDescent="0.35">
      <c r="A756">
        <v>240</v>
      </c>
      <c r="B756">
        <v>13</v>
      </c>
      <c r="C756" t="s">
        <v>34</v>
      </c>
      <c r="D756">
        <v>51081016060</v>
      </c>
      <c r="E756">
        <v>510</v>
      </c>
      <c r="F756" t="s">
        <v>1192</v>
      </c>
      <c r="G756" t="s">
        <v>1173</v>
      </c>
      <c r="H756" t="s">
        <v>1181</v>
      </c>
      <c r="I756" t="s">
        <v>1205</v>
      </c>
      <c r="K756">
        <v>108183.628</v>
      </c>
      <c r="N756">
        <v>3.9166666666666665</v>
      </c>
      <c r="O756">
        <v>10.210000000000001</v>
      </c>
      <c r="P756" t="s">
        <v>1195</v>
      </c>
      <c r="R756" t="s">
        <v>1127</v>
      </c>
      <c r="U756">
        <v>240</v>
      </c>
      <c r="V756">
        <v>51464832</v>
      </c>
      <c r="W756">
        <v>77280</v>
      </c>
      <c r="AL756">
        <f>VLOOKUP(V756,Customer!$C$2:$U$504,19,FALSE)</f>
        <v>206</v>
      </c>
    </row>
    <row r="757" spans="1:38" x14ac:dyDescent="0.35">
      <c r="A757">
        <v>240</v>
      </c>
      <c r="B757">
        <v>16</v>
      </c>
      <c r="C757" t="s">
        <v>34</v>
      </c>
      <c r="D757">
        <v>51081014270</v>
      </c>
      <c r="E757">
        <v>510</v>
      </c>
      <c r="F757" t="s">
        <v>1193</v>
      </c>
      <c r="G757" t="s">
        <v>1185</v>
      </c>
      <c r="H757" t="s">
        <v>1184</v>
      </c>
      <c r="I757" t="s">
        <v>1199</v>
      </c>
      <c r="K757">
        <v>49322.895441666667</v>
      </c>
      <c r="N757">
        <v>0.91666666666666663</v>
      </c>
      <c r="O757">
        <v>3.61</v>
      </c>
      <c r="P757" t="s">
        <v>1198</v>
      </c>
      <c r="R757" t="s">
        <v>1127</v>
      </c>
      <c r="U757">
        <v>240</v>
      </c>
      <c r="V757">
        <v>51464832</v>
      </c>
      <c r="W757">
        <v>47743</v>
      </c>
      <c r="AL757">
        <f>VLOOKUP(V757,Customer!$C$2:$U$504,19,FALSE)</f>
        <v>206</v>
      </c>
    </row>
    <row r="758" spans="1:38" x14ac:dyDescent="0.35">
      <c r="A758">
        <v>240</v>
      </c>
      <c r="B758">
        <v>10</v>
      </c>
      <c r="C758" t="s">
        <v>34</v>
      </c>
      <c r="D758">
        <v>51081017731</v>
      </c>
      <c r="E758">
        <v>510</v>
      </c>
      <c r="F758" t="s">
        <v>1190</v>
      </c>
      <c r="G758" t="s">
        <v>1176</v>
      </c>
      <c r="H758" t="s">
        <v>1182</v>
      </c>
      <c r="I758" t="s">
        <v>1203</v>
      </c>
      <c r="K758">
        <v>9117.1247999999996</v>
      </c>
      <c r="N758">
        <v>2.1666666666666665</v>
      </c>
      <c r="O758">
        <v>1.92</v>
      </c>
      <c r="P758" t="s">
        <v>1198</v>
      </c>
      <c r="R758" t="s">
        <v>1127</v>
      </c>
      <c r="U758">
        <v>240</v>
      </c>
      <c r="V758">
        <v>51464832</v>
      </c>
      <c r="W758">
        <v>8753</v>
      </c>
      <c r="AL758">
        <f>VLOOKUP(V758,Customer!$C$2:$U$504,19,FALSE)</f>
        <v>206</v>
      </c>
    </row>
    <row r="759" spans="1:38" x14ac:dyDescent="0.35">
      <c r="A759">
        <v>240</v>
      </c>
      <c r="B759">
        <v>8</v>
      </c>
      <c r="C759" t="s">
        <v>34</v>
      </c>
      <c r="D759">
        <v>51081011775</v>
      </c>
      <c r="E759">
        <v>510</v>
      </c>
      <c r="F759" t="s">
        <v>1188</v>
      </c>
      <c r="G759" t="s">
        <v>1174</v>
      </c>
      <c r="H759" t="s">
        <v>1177</v>
      </c>
      <c r="I759" t="s">
        <v>1201</v>
      </c>
      <c r="K759">
        <v>9390.1966666666667</v>
      </c>
      <c r="N759">
        <v>3.5833333333333335</v>
      </c>
      <c r="O759">
        <v>4</v>
      </c>
      <c r="P759" t="s">
        <v>1196</v>
      </c>
      <c r="R759" t="s">
        <v>1127</v>
      </c>
      <c r="U759">
        <v>240</v>
      </c>
      <c r="V759">
        <v>51464832</v>
      </c>
      <c r="W759">
        <v>8213</v>
      </c>
      <c r="AL759">
        <f>VLOOKUP(V759,Customer!$C$2:$U$504,19,FALSE)</f>
        <v>206</v>
      </c>
    </row>
    <row r="760" spans="1:38" x14ac:dyDescent="0.35">
      <c r="A760">
        <v>241</v>
      </c>
      <c r="B760">
        <v>6</v>
      </c>
      <c r="C760" t="s">
        <v>34</v>
      </c>
      <c r="D760">
        <v>51081019377</v>
      </c>
      <c r="E760">
        <v>510</v>
      </c>
      <c r="F760" t="s">
        <v>1189</v>
      </c>
      <c r="G760" t="s">
        <v>1175</v>
      </c>
      <c r="H760" t="s">
        <v>1183</v>
      </c>
      <c r="I760" t="s">
        <v>1202</v>
      </c>
      <c r="K760">
        <v>82608.308999999994</v>
      </c>
      <c r="N760">
        <v>2.3333333333333335</v>
      </c>
      <c r="O760">
        <v>7.77</v>
      </c>
      <c r="P760" t="s">
        <v>1195</v>
      </c>
      <c r="R760" t="s">
        <v>1127</v>
      </c>
      <c r="U760">
        <v>241</v>
      </c>
      <c r="V760">
        <v>76928539</v>
      </c>
      <c r="W760">
        <v>69930</v>
      </c>
      <c r="AL760">
        <f>VLOOKUP(V760,Customer!$C$2:$U$504,19,FALSE)</f>
        <v>208</v>
      </c>
    </row>
    <row r="761" spans="1:38" x14ac:dyDescent="0.35">
      <c r="A761">
        <v>241</v>
      </c>
      <c r="B761">
        <v>14</v>
      </c>
      <c r="C761" t="s">
        <v>34</v>
      </c>
      <c r="D761">
        <v>51081013544</v>
      </c>
      <c r="E761">
        <v>510</v>
      </c>
      <c r="F761" t="s">
        <v>1192</v>
      </c>
      <c r="G761" t="s">
        <v>1173</v>
      </c>
      <c r="H761" t="s">
        <v>1181</v>
      </c>
      <c r="I761" t="s">
        <v>1205</v>
      </c>
      <c r="K761">
        <v>94529.301866666676</v>
      </c>
      <c r="N761">
        <v>4.666666666666667</v>
      </c>
      <c r="O761">
        <v>10.210000000000001</v>
      </c>
      <c r="P761" t="s">
        <v>1195</v>
      </c>
      <c r="R761" t="s">
        <v>1127</v>
      </c>
      <c r="U761">
        <v>241</v>
      </c>
      <c r="V761">
        <v>76928539</v>
      </c>
      <c r="W761">
        <v>64024</v>
      </c>
      <c r="AL761">
        <f>VLOOKUP(V761,Customer!$C$2:$U$504,19,FALSE)</f>
        <v>208</v>
      </c>
    </row>
    <row r="762" spans="1:38" x14ac:dyDescent="0.35">
      <c r="A762">
        <v>241</v>
      </c>
      <c r="B762">
        <v>16</v>
      </c>
      <c r="C762" t="s">
        <v>34</v>
      </c>
      <c r="D762">
        <v>51081018232</v>
      </c>
      <c r="E762">
        <v>510</v>
      </c>
      <c r="F762" t="s">
        <v>1193</v>
      </c>
      <c r="G762" t="s">
        <v>1185</v>
      </c>
      <c r="H762" t="s">
        <v>1184</v>
      </c>
      <c r="I762" t="s">
        <v>1199</v>
      </c>
      <c r="K762">
        <v>63711.5164</v>
      </c>
      <c r="N762">
        <v>0.75</v>
      </c>
      <c r="O762">
        <v>3.61</v>
      </c>
      <c r="P762" t="s">
        <v>1198</v>
      </c>
      <c r="R762" t="s">
        <v>1127</v>
      </c>
      <c r="U762">
        <v>241</v>
      </c>
      <c r="V762">
        <v>76928539</v>
      </c>
      <c r="W762">
        <v>62032</v>
      </c>
      <c r="AL762">
        <f>VLOOKUP(V762,Customer!$C$2:$U$504,19,FALSE)</f>
        <v>208</v>
      </c>
    </row>
    <row r="763" spans="1:38" x14ac:dyDescent="0.35">
      <c r="A763">
        <v>241</v>
      </c>
      <c r="B763">
        <v>7</v>
      </c>
      <c r="C763" t="s">
        <v>34</v>
      </c>
      <c r="D763">
        <v>51081016666</v>
      </c>
      <c r="E763">
        <v>510</v>
      </c>
      <c r="F763" t="s">
        <v>1190</v>
      </c>
      <c r="G763" t="s">
        <v>1176</v>
      </c>
      <c r="H763" t="s">
        <v>1182</v>
      </c>
      <c r="I763" t="s">
        <v>1203</v>
      </c>
      <c r="K763">
        <v>15892.185600000001</v>
      </c>
      <c r="N763">
        <v>1.1666666666666667</v>
      </c>
      <c r="O763">
        <v>1.92</v>
      </c>
      <c r="P763" t="s">
        <v>1198</v>
      </c>
      <c r="R763" t="s">
        <v>1127</v>
      </c>
      <c r="U763">
        <v>241</v>
      </c>
      <c r="V763">
        <v>76928539</v>
      </c>
      <c r="W763">
        <v>15544</v>
      </c>
      <c r="AL763">
        <f>VLOOKUP(V763,Customer!$C$2:$U$504,19,FALSE)</f>
        <v>208</v>
      </c>
    </row>
    <row r="764" spans="1:38" x14ac:dyDescent="0.35">
      <c r="A764">
        <v>242</v>
      </c>
      <c r="B764">
        <v>4</v>
      </c>
      <c r="C764" t="s">
        <v>34</v>
      </c>
      <c r="D764">
        <v>51081018442</v>
      </c>
      <c r="E764">
        <v>510</v>
      </c>
      <c r="F764" t="s">
        <v>1187</v>
      </c>
      <c r="G764" t="s">
        <v>1171</v>
      </c>
      <c r="H764" t="s">
        <v>1178</v>
      </c>
      <c r="I764" t="s">
        <v>1206</v>
      </c>
      <c r="K764">
        <v>97616.437050000008</v>
      </c>
      <c r="N764">
        <v>4.916666666666667</v>
      </c>
      <c r="O764">
        <v>5.74</v>
      </c>
      <c r="P764" t="s">
        <v>1197</v>
      </c>
      <c r="R764" t="s">
        <v>1127</v>
      </c>
      <c r="U764">
        <v>242</v>
      </c>
      <c r="V764">
        <v>62704975</v>
      </c>
      <c r="W764">
        <v>76131</v>
      </c>
      <c r="AL764">
        <f>VLOOKUP(V764,Customer!$C$2:$U$504,19,FALSE)</f>
        <v>207</v>
      </c>
    </row>
    <row r="765" spans="1:38" x14ac:dyDescent="0.35">
      <c r="A765">
        <v>242</v>
      </c>
      <c r="B765">
        <v>6</v>
      </c>
      <c r="C765" t="s">
        <v>34</v>
      </c>
      <c r="D765">
        <v>51081010332</v>
      </c>
      <c r="E765">
        <v>510</v>
      </c>
      <c r="F765" t="s">
        <v>1189</v>
      </c>
      <c r="G765" t="s">
        <v>1175</v>
      </c>
      <c r="H765" t="s">
        <v>1183</v>
      </c>
      <c r="I765" t="s">
        <v>1202</v>
      </c>
      <c r="K765">
        <v>57597.7592</v>
      </c>
      <c r="N765">
        <v>1.8333333333333333</v>
      </c>
      <c r="O765">
        <v>7.77</v>
      </c>
      <c r="P765" t="s">
        <v>1195</v>
      </c>
      <c r="R765" t="s">
        <v>1127</v>
      </c>
      <c r="U765">
        <v>242</v>
      </c>
      <c r="V765">
        <v>62704975</v>
      </c>
      <c r="W765">
        <v>50416</v>
      </c>
      <c r="AL765">
        <f>VLOOKUP(V765,Customer!$C$2:$U$504,19,FALSE)</f>
        <v>207</v>
      </c>
    </row>
    <row r="766" spans="1:38" x14ac:dyDescent="0.35">
      <c r="A766">
        <v>242</v>
      </c>
      <c r="B766">
        <v>6</v>
      </c>
      <c r="C766" t="s">
        <v>34</v>
      </c>
      <c r="D766">
        <v>51081015826</v>
      </c>
      <c r="E766">
        <v>510</v>
      </c>
      <c r="F766" t="s">
        <v>1189</v>
      </c>
      <c r="G766" t="s">
        <v>1175</v>
      </c>
      <c r="H766" t="s">
        <v>1183</v>
      </c>
      <c r="I766" t="s">
        <v>1202</v>
      </c>
      <c r="K766">
        <v>94571.32514999999</v>
      </c>
      <c r="N766">
        <v>4.5</v>
      </c>
      <c r="O766">
        <v>7.77</v>
      </c>
      <c r="P766" t="s">
        <v>1195</v>
      </c>
      <c r="R766" t="s">
        <v>1127</v>
      </c>
      <c r="U766">
        <v>242</v>
      </c>
      <c r="V766">
        <v>62704975</v>
      </c>
      <c r="W766">
        <v>70071</v>
      </c>
      <c r="AL766">
        <f>VLOOKUP(V766,Customer!$C$2:$U$504,19,FALSE)</f>
        <v>207</v>
      </c>
    </row>
    <row r="767" spans="1:38" x14ac:dyDescent="0.35">
      <c r="A767">
        <v>242</v>
      </c>
      <c r="B767">
        <v>12</v>
      </c>
      <c r="C767" t="s">
        <v>34</v>
      </c>
      <c r="D767">
        <v>51081010737</v>
      </c>
      <c r="E767">
        <v>510</v>
      </c>
      <c r="F767" t="s">
        <v>1191</v>
      </c>
      <c r="G767" t="s">
        <v>1172</v>
      </c>
      <c r="H767" t="s">
        <v>1180</v>
      </c>
      <c r="I767" t="s">
        <v>1204</v>
      </c>
      <c r="K767">
        <v>38122.635999999999</v>
      </c>
      <c r="N767">
        <v>1.3333333333333333</v>
      </c>
      <c r="O767">
        <v>-11.7</v>
      </c>
      <c r="P767" t="s">
        <v>1194</v>
      </c>
      <c r="R767" t="s">
        <v>1127</v>
      </c>
      <c r="U767">
        <v>242</v>
      </c>
      <c r="V767">
        <v>62704975</v>
      </c>
      <c r="W767">
        <v>45169</v>
      </c>
      <c r="AL767">
        <f>VLOOKUP(V767,Customer!$C$2:$U$504,19,FALSE)</f>
        <v>207</v>
      </c>
    </row>
    <row r="768" spans="1:38" x14ac:dyDescent="0.35">
      <c r="A768">
        <v>243</v>
      </c>
      <c r="B768">
        <v>5</v>
      </c>
      <c r="C768" t="s">
        <v>34</v>
      </c>
      <c r="D768">
        <v>51081019458</v>
      </c>
      <c r="E768">
        <v>510</v>
      </c>
      <c r="F768" t="s">
        <v>1188</v>
      </c>
      <c r="G768" t="s">
        <v>1174</v>
      </c>
      <c r="H768" t="s">
        <v>1177</v>
      </c>
      <c r="I768" t="s">
        <v>1201</v>
      </c>
      <c r="K768">
        <v>32252.639999999999</v>
      </c>
      <c r="N768">
        <v>4</v>
      </c>
      <c r="O768">
        <v>4</v>
      </c>
      <c r="P768" t="s">
        <v>1196</v>
      </c>
      <c r="R768" t="s">
        <v>1130</v>
      </c>
      <c r="U768">
        <v>243</v>
      </c>
      <c r="V768">
        <v>30413507</v>
      </c>
      <c r="W768">
        <v>27804</v>
      </c>
      <c r="AL768">
        <f>VLOOKUP(V768,Customer!$C$2:$U$504,19,FALSE)</f>
        <v>214</v>
      </c>
    </row>
    <row r="769" spans="1:38" x14ac:dyDescent="0.35">
      <c r="A769">
        <v>243</v>
      </c>
      <c r="B769">
        <v>6</v>
      </c>
      <c r="C769" t="s">
        <v>34</v>
      </c>
      <c r="D769">
        <v>51081013556</v>
      </c>
      <c r="E769">
        <v>510</v>
      </c>
      <c r="F769" t="s">
        <v>1189</v>
      </c>
      <c r="G769" t="s">
        <v>1175</v>
      </c>
      <c r="H769" t="s">
        <v>1183</v>
      </c>
      <c r="I769" t="s">
        <v>1202</v>
      </c>
      <c r="K769">
        <v>77337.759900000005</v>
      </c>
      <c r="N769">
        <v>2.1666666666666665</v>
      </c>
      <c r="O769">
        <v>7.77</v>
      </c>
      <c r="P769" t="s">
        <v>1195</v>
      </c>
      <c r="R769" t="s">
        <v>1130</v>
      </c>
      <c r="U769">
        <v>243</v>
      </c>
      <c r="V769">
        <v>30413507</v>
      </c>
      <c r="W769">
        <v>66194</v>
      </c>
      <c r="AL769">
        <f>VLOOKUP(V769,Customer!$C$2:$U$504,19,FALSE)</f>
        <v>214</v>
      </c>
    </row>
    <row r="770" spans="1:38" x14ac:dyDescent="0.35">
      <c r="A770">
        <v>244</v>
      </c>
      <c r="B770">
        <v>8</v>
      </c>
      <c r="C770" t="s">
        <v>34</v>
      </c>
      <c r="D770">
        <v>51081014522</v>
      </c>
      <c r="E770">
        <v>510</v>
      </c>
      <c r="F770" t="s">
        <v>1188</v>
      </c>
      <c r="G770" t="s">
        <v>1174</v>
      </c>
      <c r="H770" t="s">
        <v>1177</v>
      </c>
      <c r="I770" t="s">
        <v>1201</v>
      </c>
      <c r="K770">
        <v>63223.16</v>
      </c>
      <c r="N770">
        <v>0.66666666666666663</v>
      </c>
      <c r="O770">
        <v>4</v>
      </c>
      <c r="P770" t="s">
        <v>1196</v>
      </c>
      <c r="R770" t="s">
        <v>1127</v>
      </c>
      <c r="U770">
        <v>244</v>
      </c>
      <c r="V770">
        <v>19203814</v>
      </c>
      <c r="W770">
        <v>61581</v>
      </c>
      <c r="AL770">
        <f>VLOOKUP(V770,Customer!$C$2:$U$504,19,FALSE)</f>
        <v>209</v>
      </c>
    </row>
    <row r="771" spans="1:38" x14ac:dyDescent="0.35">
      <c r="A771">
        <v>244</v>
      </c>
      <c r="B771">
        <v>11</v>
      </c>
      <c r="C771" t="s">
        <v>34</v>
      </c>
      <c r="D771">
        <v>51081017747</v>
      </c>
      <c r="E771">
        <v>510</v>
      </c>
      <c r="F771" t="s">
        <v>1190</v>
      </c>
      <c r="G771" t="s">
        <v>1176</v>
      </c>
      <c r="H771" t="s">
        <v>1182</v>
      </c>
      <c r="I771" t="s">
        <v>1203</v>
      </c>
      <c r="K771">
        <v>36332.475200000001</v>
      </c>
      <c r="N771">
        <v>0.5</v>
      </c>
      <c r="O771">
        <v>1.92</v>
      </c>
      <c r="P771" t="s">
        <v>1198</v>
      </c>
      <c r="R771" t="s">
        <v>1127</v>
      </c>
      <c r="U771">
        <v>244</v>
      </c>
      <c r="V771">
        <v>19203814</v>
      </c>
      <c r="W771">
        <v>35987</v>
      </c>
      <c r="AL771">
        <f>VLOOKUP(V771,Customer!$C$2:$U$504,19,FALSE)</f>
        <v>209</v>
      </c>
    </row>
    <row r="772" spans="1:38" x14ac:dyDescent="0.35">
      <c r="A772">
        <v>244</v>
      </c>
      <c r="B772">
        <v>15</v>
      </c>
      <c r="C772" t="s">
        <v>34</v>
      </c>
      <c r="D772">
        <v>51081012252</v>
      </c>
      <c r="E772">
        <v>510</v>
      </c>
      <c r="F772" t="s">
        <v>1192</v>
      </c>
      <c r="G772" t="s">
        <v>1173</v>
      </c>
      <c r="H772" t="s">
        <v>1181</v>
      </c>
      <c r="I772" t="s">
        <v>1205</v>
      </c>
      <c r="K772">
        <v>5944.4906499999997</v>
      </c>
      <c r="N772">
        <v>2.25</v>
      </c>
      <c r="O772">
        <v>10.210000000000001</v>
      </c>
      <c r="P772" t="s">
        <v>1195</v>
      </c>
      <c r="R772" t="s">
        <v>1127</v>
      </c>
      <c r="U772">
        <v>244</v>
      </c>
      <c r="V772">
        <v>19203814</v>
      </c>
      <c r="W772">
        <v>4834</v>
      </c>
      <c r="AL772">
        <f>VLOOKUP(V772,Customer!$C$2:$U$504,19,FALSE)</f>
        <v>209</v>
      </c>
    </row>
    <row r="773" spans="1:38" x14ac:dyDescent="0.35">
      <c r="A773">
        <v>244</v>
      </c>
      <c r="B773">
        <v>2</v>
      </c>
      <c r="C773" t="s">
        <v>34</v>
      </c>
      <c r="D773">
        <v>51081011526</v>
      </c>
      <c r="E773">
        <v>510</v>
      </c>
      <c r="F773" t="s">
        <v>1187</v>
      </c>
      <c r="G773" t="s">
        <v>1171</v>
      </c>
      <c r="H773" t="s">
        <v>1178</v>
      </c>
      <c r="I773" t="s">
        <v>1206</v>
      </c>
      <c r="K773">
        <v>46912.436999999998</v>
      </c>
      <c r="N773">
        <v>5</v>
      </c>
      <c r="O773">
        <v>5.74</v>
      </c>
      <c r="P773" t="s">
        <v>1197</v>
      </c>
      <c r="R773" t="s">
        <v>1127</v>
      </c>
      <c r="U773">
        <v>244</v>
      </c>
      <c r="V773">
        <v>19203814</v>
      </c>
      <c r="W773">
        <v>36451</v>
      </c>
      <c r="AL773">
        <f>VLOOKUP(V773,Customer!$C$2:$U$504,19,FALSE)</f>
        <v>209</v>
      </c>
    </row>
    <row r="774" spans="1:38" x14ac:dyDescent="0.35">
      <c r="A774">
        <v>245</v>
      </c>
      <c r="B774">
        <v>14</v>
      </c>
      <c r="C774" t="s">
        <v>34</v>
      </c>
      <c r="D774">
        <v>51081010836</v>
      </c>
      <c r="E774">
        <v>510</v>
      </c>
      <c r="F774" t="s">
        <v>1192</v>
      </c>
      <c r="G774" t="s">
        <v>1173</v>
      </c>
      <c r="H774" t="s">
        <v>1181</v>
      </c>
      <c r="I774" t="s">
        <v>1205</v>
      </c>
      <c r="K774">
        <v>80972.615149999998</v>
      </c>
      <c r="N774">
        <v>1.75</v>
      </c>
      <c r="O774">
        <v>10.210000000000001</v>
      </c>
      <c r="P774" t="s">
        <v>1195</v>
      </c>
      <c r="R774" t="s">
        <v>1127</v>
      </c>
      <c r="U774">
        <v>245</v>
      </c>
      <c r="V774">
        <v>22209359</v>
      </c>
      <c r="W774">
        <v>68698</v>
      </c>
      <c r="AL774">
        <f>VLOOKUP(V774,Customer!$C$2:$U$504,19,FALSE)</f>
        <v>205</v>
      </c>
    </row>
    <row r="775" spans="1:38" x14ac:dyDescent="0.35">
      <c r="A775">
        <v>245</v>
      </c>
      <c r="B775">
        <v>3</v>
      </c>
      <c r="C775" t="s">
        <v>34</v>
      </c>
      <c r="D775">
        <v>51081019405</v>
      </c>
      <c r="E775">
        <v>510</v>
      </c>
      <c r="F775" t="s">
        <v>1186</v>
      </c>
      <c r="G775" t="s">
        <v>1170</v>
      </c>
      <c r="H775" t="s">
        <v>1179</v>
      </c>
      <c r="I775" t="s">
        <v>1200</v>
      </c>
      <c r="K775">
        <v>74833.171999999991</v>
      </c>
      <c r="N775">
        <v>4.083333333333333</v>
      </c>
      <c r="O775">
        <v>5.6</v>
      </c>
      <c r="P775" t="s">
        <v>1196</v>
      </c>
      <c r="R775" t="s">
        <v>1127</v>
      </c>
      <c r="U775">
        <v>245</v>
      </c>
      <c r="V775">
        <v>22209359</v>
      </c>
      <c r="W775">
        <v>60906</v>
      </c>
      <c r="AL775">
        <f>VLOOKUP(V775,Customer!$C$2:$U$504,19,FALSE)</f>
        <v>205</v>
      </c>
    </row>
    <row r="776" spans="1:38" x14ac:dyDescent="0.35">
      <c r="A776">
        <v>245</v>
      </c>
      <c r="B776">
        <v>10</v>
      </c>
      <c r="C776" t="s">
        <v>34</v>
      </c>
      <c r="D776">
        <v>51081016013</v>
      </c>
      <c r="E776">
        <v>510</v>
      </c>
      <c r="F776" t="s">
        <v>1190</v>
      </c>
      <c r="G776" t="s">
        <v>1176</v>
      </c>
      <c r="H776" t="s">
        <v>1182</v>
      </c>
      <c r="I776" t="s">
        <v>1203</v>
      </c>
      <c r="K776">
        <v>77278.169599999994</v>
      </c>
      <c r="N776">
        <v>2.25</v>
      </c>
      <c r="O776">
        <v>1.92</v>
      </c>
      <c r="P776" t="s">
        <v>1198</v>
      </c>
      <c r="R776" t="s">
        <v>1127</v>
      </c>
      <c r="U776">
        <v>245</v>
      </c>
      <c r="V776">
        <v>22209359</v>
      </c>
      <c r="W776">
        <v>74078</v>
      </c>
      <c r="AL776">
        <f>VLOOKUP(V776,Customer!$C$2:$U$504,19,FALSE)</f>
        <v>205</v>
      </c>
    </row>
    <row r="777" spans="1:38" x14ac:dyDescent="0.35">
      <c r="A777">
        <v>245</v>
      </c>
      <c r="B777">
        <v>1</v>
      </c>
      <c r="C777" t="s">
        <v>34</v>
      </c>
      <c r="D777">
        <v>51081014371</v>
      </c>
      <c r="E777">
        <v>510</v>
      </c>
      <c r="F777" t="s">
        <v>1186</v>
      </c>
      <c r="G777" t="s">
        <v>1170</v>
      </c>
      <c r="H777" t="s">
        <v>1179</v>
      </c>
      <c r="I777" t="s">
        <v>1200</v>
      </c>
      <c r="K777">
        <v>5088.4279999999999</v>
      </c>
      <c r="N777">
        <v>1.5833333333333333</v>
      </c>
      <c r="O777">
        <v>5.6</v>
      </c>
      <c r="P777" t="s">
        <v>1196</v>
      </c>
      <c r="R777" t="s">
        <v>1127</v>
      </c>
      <c r="U777">
        <v>245</v>
      </c>
      <c r="V777">
        <v>22209359</v>
      </c>
      <c r="W777">
        <v>4674</v>
      </c>
      <c r="AL777">
        <f>VLOOKUP(V777,Customer!$C$2:$U$504,19,FALSE)</f>
        <v>205</v>
      </c>
    </row>
    <row r="778" spans="1:38" x14ac:dyDescent="0.35">
      <c r="A778">
        <v>245</v>
      </c>
      <c r="B778">
        <v>2</v>
      </c>
      <c r="C778" t="s">
        <v>34</v>
      </c>
      <c r="D778">
        <v>51081011558</v>
      </c>
      <c r="E778">
        <v>510</v>
      </c>
      <c r="F778" t="s">
        <v>1187</v>
      </c>
      <c r="G778" t="s">
        <v>1171</v>
      </c>
      <c r="H778" t="s">
        <v>1178</v>
      </c>
      <c r="I778" t="s">
        <v>1206</v>
      </c>
      <c r="K778">
        <v>14195.594999999999</v>
      </c>
      <c r="N778">
        <v>1</v>
      </c>
      <c r="O778">
        <v>5.74</v>
      </c>
      <c r="P778" t="s">
        <v>1197</v>
      </c>
      <c r="R778" t="s">
        <v>1127</v>
      </c>
      <c r="U778">
        <v>245</v>
      </c>
      <c r="V778">
        <v>22209359</v>
      </c>
      <c r="W778">
        <v>13425</v>
      </c>
      <c r="AL778">
        <f>VLOOKUP(V778,Customer!$C$2:$U$504,19,FALSE)</f>
        <v>205</v>
      </c>
    </row>
    <row r="779" spans="1:38" x14ac:dyDescent="0.35">
      <c r="A779">
        <v>246</v>
      </c>
      <c r="B779">
        <v>8</v>
      </c>
      <c r="C779" t="s">
        <v>34</v>
      </c>
      <c r="D779">
        <v>51081018133</v>
      </c>
      <c r="E779">
        <v>510</v>
      </c>
      <c r="F779" t="s">
        <v>1188</v>
      </c>
      <c r="G779" t="s">
        <v>1174</v>
      </c>
      <c r="H779" t="s">
        <v>1177</v>
      </c>
      <c r="I779" t="s">
        <v>1201</v>
      </c>
      <c r="K779">
        <v>44204.160000000003</v>
      </c>
      <c r="N779">
        <v>1.8333333333333333</v>
      </c>
      <c r="O779">
        <v>4</v>
      </c>
      <c r="P779" t="s">
        <v>1196</v>
      </c>
      <c r="R779" t="s">
        <v>1127</v>
      </c>
      <c r="U779">
        <v>246</v>
      </c>
      <c r="V779">
        <v>90376818</v>
      </c>
      <c r="W779">
        <v>41184</v>
      </c>
      <c r="AL779">
        <f>VLOOKUP(V779,Customer!$C$2:$U$504,19,FALSE)</f>
        <v>209</v>
      </c>
    </row>
    <row r="780" spans="1:38" x14ac:dyDescent="0.35">
      <c r="A780">
        <v>246</v>
      </c>
      <c r="B780">
        <v>6</v>
      </c>
      <c r="C780" t="s">
        <v>34</v>
      </c>
      <c r="D780">
        <v>51081017127</v>
      </c>
      <c r="E780">
        <v>510</v>
      </c>
      <c r="F780" t="s">
        <v>1189</v>
      </c>
      <c r="G780" t="s">
        <v>1175</v>
      </c>
      <c r="H780" t="s">
        <v>1183</v>
      </c>
      <c r="I780" t="s">
        <v>1202</v>
      </c>
      <c r="K780">
        <v>31200.286124999999</v>
      </c>
      <c r="N780">
        <v>3.4166666666666665</v>
      </c>
      <c r="O780">
        <v>7.77</v>
      </c>
      <c r="P780" t="s">
        <v>1195</v>
      </c>
      <c r="R780" t="s">
        <v>1127</v>
      </c>
      <c r="U780">
        <v>246</v>
      </c>
      <c r="V780">
        <v>90376818</v>
      </c>
      <c r="W780">
        <v>24655</v>
      </c>
      <c r="AL780">
        <f>VLOOKUP(V780,Customer!$C$2:$U$504,19,FALSE)</f>
        <v>209</v>
      </c>
    </row>
    <row r="781" spans="1:38" x14ac:dyDescent="0.35">
      <c r="A781">
        <v>247</v>
      </c>
      <c r="B781">
        <v>5</v>
      </c>
      <c r="C781" t="s">
        <v>34</v>
      </c>
      <c r="D781">
        <v>51081012834</v>
      </c>
      <c r="E781">
        <v>510</v>
      </c>
      <c r="F781" t="s">
        <v>1188</v>
      </c>
      <c r="G781" t="s">
        <v>1174</v>
      </c>
      <c r="H781" t="s">
        <v>1177</v>
      </c>
      <c r="I781" t="s">
        <v>1201</v>
      </c>
      <c r="K781">
        <v>77711.866666666669</v>
      </c>
      <c r="N781">
        <v>4.583333333333333</v>
      </c>
      <c r="O781">
        <v>4</v>
      </c>
      <c r="P781" t="s">
        <v>1196</v>
      </c>
      <c r="R781" t="s">
        <v>1127</v>
      </c>
      <c r="U781">
        <v>247</v>
      </c>
      <c r="V781">
        <v>42430598</v>
      </c>
      <c r="W781">
        <v>65672</v>
      </c>
      <c r="AL781">
        <f>VLOOKUP(V781,Customer!$C$2:$U$504,19,FALSE)</f>
        <v>208</v>
      </c>
    </row>
    <row r="782" spans="1:38" x14ac:dyDescent="0.35">
      <c r="A782">
        <v>247</v>
      </c>
      <c r="B782">
        <v>15</v>
      </c>
      <c r="C782" t="s">
        <v>34</v>
      </c>
      <c r="D782">
        <v>51081015042</v>
      </c>
      <c r="E782">
        <v>510</v>
      </c>
      <c r="F782" t="s">
        <v>1192</v>
      </c>
      <c r="G782" t="s">
        <v>1173</v>
      </c>
      <c r="H782" t="s">
        <v>1181</v>
      </c>
      <c r="I782" t="s">
        <v>1205</v>
      </c>
      <c r="K782">
        <v>86543.545833333337</v>
      </c>
      <c r="N782">
        <v>1.5833333333333333</v>
      </c>
      <c r="O782">
        <v>10.210000000000001</v>
      </c>
      <c r="P782" t="s">
        <v>1195</v>
      </c>
      <c r="R782" t="s">
        <v>1127</v>
      </c>
      <c r="U782">
        <v>247</v>
      </c>
      <c r="V782">
        <v>42430598</v>
      </c>
      <c r="W782">
        <v>74500</v>
      </c>
      <c r="AL782">
        <f>VLOOKUP(V782,Customer!$C$2:$U$504,19,FALSE)</f>
        <v>208</v>
      </c>
    </row>
    <row r="783" spans="1:38" x14ac:dyDescent="0.35">
      <c r="A783">
        <v>247</v>
      </c>
      <c r="B783">
        <v>10</v>
      </c>
      <c r="C783" t="s">
        <v>34</v>
      </c>
      <c r="D783">
        <v>51081016677</v>
      </c>
      <c r="E783">
        <v>510</v>
      </c>
      <c r="F783" t="s">
        <v>1190</v>
      </c>
      <c r="G783" t="s">
        <v>1176</v>
      </c>
      <c r="H783" t="s">
        <v>1182</v>
      </c>
      <c r="I783" t="s">
        <v>1203</v>
      </c>
      <c r="K783">
        <v>61637.072</v>
      </c>
      <c r="N783">
        <v>2.5</v>
      </c>
      <c r="O783">
        <v>1.92</v>
      </c>
      <c r="P783" t="s">
        <v>1198</v>
      </c>
      <c r="R783" t="s">
        <v>1127</v>
      </c>
      <c r="U783">
        <v>247</v>
      </c>
      <c r="V783">
        <v>42430598</v>
      </c>
      <c r="W783">
        <v>58814</v>
      </c>
      <c r="AL783">
        <f>VLOOKUP(V783,Customer!$C$2:$U$504,19,FALSE)</f>
        <v>208</v>
      </c>
    </row>
    <row r="784" spans="1:38" x14ac:dyDescent="0.35">
      <c r="A784">
        <v>247</v>
      </c>
      <c r="B784">
        <v>12</v>
      </c>
      <c r="C784" t="s">
        <v>34</v>
      </c>
      <c r="D784">
        <v>51081017204</v>
      </c>
      <c r="E784">
        <v>510</v>
      </c>
      <c r="F784" t="s">
        <v>1191</v>
      </c>
      <c r="G784" t="s">
        <v>1172</v>
      </c>
      <c r="H784" t="s">
        <v>1180</v>
      </c>
      <c r="I784" t="s">
        <v>1204</v>
      </c>
      <c r="K784">
        <v>4579.3275000000003</v>
      </c>
      <c r="N784">
        <v>3.5</v>
      </c>
      <c r="O784">
        <v>-11.7</v>
      </c>
      <c r="P784" t="s">
        <v>1194</v>
      </c>
      <c r="R784" t="s">
        <v>1127</v>
      </c>
      <c r="U784">
        <v>247</v>
      </c>
      <c r="V784">
        <v>42430598</v>
      </c>
      <c r="W784">
        <v>7755</v>
      </c>
      <c r="AL784">
        <f>VLOOKUP(V784,Customer!$C$2:$U$504,19,FALSE)</f>
        <v>208</v>
      </c>
    </row>
    <row r="785" spans="1:38" x14ac:dyDescent="0.35">
      <c r="A785">
        <v>248</v>
      </c>
      <c r="B785">
        <v>2</v>
      </c>
      <c r="C785" t="s">
        <v>34</v>
      </c>
      <c r="D785">
        <v>51081011037</v>
      </c>
      <c r="E785">
        <v>510</v>
      </c>
      <c r="F785" t="s">
        <v>1187</v>
      </c>
      <c r="G785" t="s">
        <v>1171</v>
      </c>
      <c r="H785" t="s">
        <v>1178</v>
      </c>
      <c r="I785" t="s">
        <v>1206</v>
      </c>
      <c r="K785">
        <v>58557.274799999999</v>
      </c>
      <c r="N785">
        <v>3.0833333333333335</v>
      </c>
      <c r="O785">
        <v>5.74</v>
      </c>
      <c r="P785" t="s">
        <v>1197</v>
      </c>
      <c r="R785" t="s">
        <v>1129</v>
      </c>
      <c r="U785">
        <v>248</v>
      </c>
      <c r="V785">
        <v>97410353</v>
      </c>
      <c r="W785">
        <v>49752</v>
      </c>
      <c r="AL785">
        <f>VLOOKUP(V785,Customer!$C$2:$U$504,19,FALSE)</f>
        <v>201</v>
      </c>
    </row>
    <row r="786" spans="1:38" x14ac:dyDescent="0.35">
      <c r="A786">
        <v>249</v>
      </c>
      <c r="B786">
        <v>9</v>
      </c>
      <c r="C786" t="s">
        <v>34</v>
      </c>
      <c r="D786">
        <v>51081013600</v>
      </c>
      <c r="E786">
        <v>510</v>
      </c>
      <c r="F786" t="s">
        <v>1189</v>
      </c>
      <c r="G786" t="s">
        <v>1175</v>
      </c>
      <c r="H786" t="s">
        <v>1183</v>
      </c>
      <c r="I786" t="s">
        <v>1202</v>
      </c>
      <c r="K786">
        <v>8450.8451999999997</v>
      </c>
      <c r="N786">
        <v>4.666666666666667</v>
      </c>
      <c r="O786">
        <v>7.77</v>
      </c>
      <c r="P786" t="s">
        <v>1195</v>
      </c>
      <c r="R786" t="s">
        <v>1127</v>
      </c>
      <c r="U786">
        <v>249</v>
      </c>
      <c r="V786">
        <v>80759058</v>
      </c>
      <c r="W786">
        <v>6202</v>
      </c>
      <c r="AL786">
        <f>VLOOKUP(V786,Customer!$C$2:$U$504,19,FALSE)</f>
        <v>212</v>
      </c>
    </row>
    <row r="787" spans="1:38" x14ac:dyDescent="0.35">
      <c r="A787">
        <v>249</v>
      </c>
      <c r="B787">
        <v>3</v>
      </c>
      <c r="C787" t="s">
        <v>34</v>
      </c>
      <c r="D787">
        <v>51081013886</v>
      </c>
      <c r="E787">
        <v>510</v>
      </c>
      <c r="F787" t="s">
        <v>1186</v>
      </c>
      <c r="G787" t="s">
        <v>1170</v>
      </c>
      <c r="H787" t="s">
        <v>1179</v>
      </c>
      <c r="I787" t="s">
        <v>1200</v>
      </c>
      <c r="K787">
        <v>79066.246666666673</v>
      </c>
      <c r="N787">
        <v>0.83333333333333337</v>
      </c>
      <c r="O787">
        <v>5.6</v>
      </c>
      <c r="P787" t="s">
        <v>1196</v>
      </c>
      <c r="R787" t="s">
        <v>1127</v>
      </c>
      <c r="U787">
        <v>249</v>
      </c>
      <c r="V787">
        <v>80759058</v>
      </c>
      <c r="W787">
        <v>75541</v>
      </c>
      <c r="AL787">
        <f>VLOOKUP(V787,Customer!$C$2:$U$504,19,FALSE)</f>
        <v>212</v>
      </c>
    </row>
    <row r="788" spans="1:38" x14ac:dyDescent="0.35">
      <c r="A788">
        <v>249</v>
      </c>
      <c r="B788">
        <v>11</v>
      </c>
      <c r="C788" t="s">
        <v>34</v>
      </c>
      <c r="D788">
        <v>51081012512</v>
      </c>
      <c r="E788">
        <v>510</v>
      </c>
      <c r="F788" t="s">
        <v>1190</v>
      </c>
      <c r="G788" t="s">
        <v>1176</v>
      </c>
      <c r="H788" t="s">
        <v>1182</v>
      </c>
      <c r="I788" t="s">
        <v>1203</v>
      </c>
      <c r="K788">
        <v>53032.022400000002</v>
      </c>
      <c r="N788">
        <v>2.1666666666666665</v>
      </c>
      <c r="O788">
        <v>1.92</v>
      </c>
      <c r="P788" t="s">
        <v>1198</v>
      </c>
      <c r="R788" t="s">
        <v>1127</v>
      </c>
      <c r="U788">
        <v>249</v>
      </c>
      <c r="V788">
        <v>80759058</v>
      </c>
      <c r="W788">
        <v>50914</v>
      </c>
      <c r="AL788">
        <f>VLOOKUP(V788,Customer!$C$2:$U$504,19,FALSE)</f>
        <v>212</v>
      </c>
    </row>
    <row r="789" spans="1:38" x14ac:dyDescent="0.35">
      <c r="A789">
        <v>249</v>
      </c>
      <c r="B789">
        <v>6</v>
      </c>
      <c r="C789" t="s">
        <v>34</v>
      </c>
      <c r="D789">
        <v>51081012336</v>
      </c>
      <c r="E789">
        <v>510</v>
      </c>
      <c r="F789" t="s">
        <v>1189</v>
      </c>
      <c r="G789" t="s">
        <v>1175</v>
      </c>
      <c r="H789" t="s">
        <v>1183</v>
      </c>
      <c r="I789" t="s">
        <v>1202</v>
      </c>
      <c r="K789">
        <v>47868.850525000002</v>
      </c>
      <c r="N789">
        <v>1.75</v>
      </c>
      <c r="O789">
        <v>7.77</v>
      </c>
      <c r="P789" t="s">
        <v>1195</v>
      </c>
      <c r="R789" t="s">
        <v>1127</v>
      </c>
      <c r="U789">
        <v>249</v>
      </c>
      <c r="V789">
        <v>80759058</v>
      </c>
      <c r="W789">
        <v>42139</v>
      </c>
      <c r="AL789">
        <f>VLOOKUP(V789,Customer!$C$2:$U$504,19,FALSE)</f>
        <v>212</v>
      </c>
    </row>
    <row r="790" spans="1:38" x14ac:dyDescent="0.35">
      <c r="A790">
        <v>250</v>
      </c>
      <c r="B790">
        <v>12</v>
      </c>
      <c r="C790" t="s">
        <v>34</v>
      </c>
      <c r="D790">
        <v>51081013049</v>
      </c>
      <c r="E790">
        <v>510</v>
      </c>
      <c r="F790" t="s">
        <v>1191</v>
      </c>
      <c r="G790" t="s">
        <v>1172</v>
      </c>
      <c r="H790" t="s">
        <v>1180</v>
      </c>
      <c r="I790" t="s">
        <v>1204</v>
      </c>
      <c r="K790">
        <v>11917.466000000002</v>
      </c>
      <c r="N790">
        <v>4.833333333333333</v>
      </c>
      <c r="O790">
        <v>-11.7</v>
      </c>
      <c r="P790" t="s">
        <v>1194</v>
      </c>
      <c r="R790" t="s">
        <v>1127</v>
      </c>
      <c r="U790">
        <v>250</v>
      </c>
      <c r="V790">
        <v>13789861</v>
      </c>
      <c r="W790">
        <v>27428</v>
      </c>
      <c r="AL790">
        <f>VLOOKUP(V790,Customer!$C$2:$U$504,19,FALSE)</f>
        <v>211</v>
      </c>
    </row>
    <row r="791" spans="1:38" x14ac:dyDescent="0.35">
      <c r="A791">
        <v>250</v>
      </c>
      <c r="B791">
        <v>11</v>
      </c>
      <c r="C791" t="s">
        <v>34</v>
      </c>
      <c r="D791">
        <v>51081014216</v>
      </c>
      <c r="E791">
        <v>510</v>
      </c>
      <c r="F791" t="s">
        <v>1190</v>
      </c>
      <c r="G791" t="s">
        <v>1176</v>
      </c>
      <c r="H791" t="s">
        <v>1182</v>
      </c>
      <c r="I791" t="s">
        <v>1203</v>
      </c>
      <c r="K791">
        <v>71545.823999999993</v>
      </c>
      <c r="N791">
        <v>0.41666666666666669</v>
      </c>
      <c r="O791">
        <v>1.92</v>
      </c>
      <c r="P791" t="s">
        <v>1198</v>
      </c>
      <c r="R791" t="s">
        <v>1127</v>
      </c>
      <c r="U791">
        <v>250</v>
      </c>
      <c r="V791">
        <v>13789861</v>
      </c>
      <c r="W791">
        <v>70978</v>
      </c>
      <c r="AL791">
        <f>VLOOKUP(V791,Customer!$C$2:$U$504,19,FALSE)</f>
        <v>211</v>
      </c>
    </row>
    <row r="792" spans="1:38" x14ac:dyDescent="0.35">
      <c r="A792">
        <v>250</v>
      </c>
      <c r="B792">
        <v>6</v>
      </c>
      <c r="C792" t="s">
        <v>34</v>
      </c>
      <c r="D792">
        <v>51081018633</v>
      </c>
      <c r="E792">
        <v>510</v>
      </c>
      <c r="F792" t="s">
        <v>1189</v>
      </c>
      <c r="G792" t="s">
        <v>1175</v>
      </c>
      <c r="H792" t="s">
        <v>1183</v>
      </c>
      <c r="I792" t="s">
        <v>1202</v>
      </c>
      <c r="K792">
        <v>66919.924799999993</v>
      </c>
      <c r="N792">
        <v>2.6666666666666665</v>
      </c>
      <c r="O792">
        <v>7.77</v>
      </c>
      <c r="P792" t="s">
        <v>1195</v>
      </c>
      <c r="R792" t="s">
        <v>1127</v>
      </c>
      <c r="U792">
        <v>250</v>
      </c>
      <c r="V792">
        <v>13789861</v>
      </c>
      <c r="W792">
        <v>55434</v>
      </c>
      <c r="AL792">
        <f>VLOOKUP(V792,Customer!$C$2:$U$504,19,FALSE)</f>
        <v>211</v>
      </c>
    </row>
    <row r="793" spans="1:38" x14ac:dyDescent="0.35">
      <c r="A793">
        <v>250</v>
      </c>
      <c r="B793">
        <v>3</v>
      </c>
      <c r="C793" t="s">
        <v>34</v>
      </c>
      <c r="D793">
        <v>51081010067</v>
      </c>
      <c r="E793">
        <v>510</v>
      </c>
      <c r="F793" t="s">
        <v>1186</v>
      </c>
      <c r="G793" t="s">
        <v>1170</v>
      </c>
      <c r="H793" t="s">
        <v>1179</v>
      </c>
      <c r="I793" t="s">
        <v>1200</v>
      </c>
      <c r="K793">
        <v>24178.160666666667</v>
      </c>
      <c r="N793">
        <v>3.9166666666666665</v>
      </c>
      <c r="O793">
        <v>5.6</v>
      </c>
      <c r="P793" t="s">
        <v>1196</v>
      </c>
      <c r="R793" t="s">
        <v>1127</v>
      </c>
      <c r="U793">
        <v>250</v>
      </c>
      <c r="V793">
        <v>13789861</v>
      </c>
      <c r="W793">
        <v>19829</v>
      </c>
      <c r="AL793">
        <f>VLOOKUP(V793,Customer!$C$2:$U$504,19,FALSE)</f>
        <v>211</v>
      </c>
    </row>
    <row r="794" spans="1:38" x14ac:dyDescent="0.35">
      <c r="A794">
        <v>251</v>
      </c>
      <c r="B794">
        <v>8</v>
      </c>
      <c r="C794" t="s">
        <v>34</v>
      </c>
      <c r="D794">
        <v>51081012221</v>
      </c>
      <c r="E794">
        <v>510</v>
      </c>
      <c r="F794" t="s">
        <v>1188</v>
      </c>
      <c r="G794" t="s">
        <v>1174</v>
      </c>
      <c r="H794" t="s">
        <v>1177</v>
      </c>
      <c r="I794" t="s">
        <v>1201</v>
      </c>
      <c r="K794">
        <v>21816.639999999999</v>
      </c>
      <c r="N794">
        <v>1.3333333333333333</v>
      </c>
      <c r="O794">
        <v>4</v>
      </c>
      <c r="P794" t="s">
        <v>1196</v>
      </c>
      <c r="R794" t="s">
        <v>1127</v>
      </c>
      <c r="U794">
        <v>251</v>
      </c>
      <c r="V794">
        <v>39747507</v>
      </c>
      <c r="W794">
        <v>20712</v>
      </c>
      <c r="AL794">
        <f>VLOOKUP(V794,Customer!$C$2:$U$504,19,FALSE)</f>
        <v>200</v>
      </c>
    </row>
    <row r="795" spans="1:38" x14ac:dyDescent="0.35">
      <c r="A795">
        <v>251</v>
      </c>
      <c r="B795">
        <v>14</v>
      </c>
      <c r="C795" t="s">
        <v>34</v>
      </c>
      <c r="D795">
        <v>51081016215</v>
      </c>
      <c r="E795">
        <v>510</v>
      </c>
      <c r="F795" t="s">
        <v>1192</v>
      </c>
      <c r="G795" t="s">
        <v>1173</v>
      </c>
      <c r="H795" t="s">
        <v>1181</v>
      </c>
      <c r="I795" t="s">
        <v>1205</v>
      </c>
      <c r="K795">
        <v>53808.19741666667</v>
      </c>
      <c r="N795">
        <v>0.83333333333333337</v>
      </c>
      <c r="O795">
        <v>10.210000000000001</v>
      </c>
      <c r="P795" t="s">
        <v>1195</v>
      </c>
      <c r="R795" t="s">
        <v>1127</v>
      </c>
      <c r="U795">
        <v>251</v>
      </c>
      <c r="V795">
        <v>39747507</v>
      </c>
      <c r="W795">
        <v>49589</v>
      </c>
      <c r="AL795">
        <f>VLOOKUP(V795,Customer!$C$2:$U$504,19,FALSE)</f>
        <v>200</v>
      </c>
    </row>
    <row r="796" spans="1:38" x14ac:dyDescent="0.35">
      <c r="A796">
        <v>251</v>
      </c>
      <c r="B796">
        <v>10</v>
      </c>
      <c r="C796" t="s">
        <v>34</v>
      </c>
      <c r="D796">
        <v>51081012710</v>
      </c>
      <c r="E796">
        <v>510</v>
      </c>
      <c r="F796" t="s">
        <v>1190</v>
      </c>
      <c r="G796" t="s">
        <v>1176</v>
      </c>
      <c r="H796" t="s">
        <v>1182</v>
      </c>
      <c r="I796" t="s">
        <v>1203</v>
      </c>
      <c r="K796">
        <v>6810.5343999999996</v>
      </c>
      <c r="N796">
        <v>0.25</v>
      </c>
      <c r="O796">
        <v>1.92</v>
      </c>
      <c r="P796" t="s">
        <v>1198</v>
      </c>
      <c r="R796" t="s">
        <v>1127</v>
      </c>
      <c r="U796">
        <v>251</v>
      </c>
      <c r="V796">
        <v>39747507</v>
      </c>
      <c r="W796">
        <v>6778</v>
      </c>
      <c r="AL796">
        <f>VLOOKUP(V796,Customer!$C$2:$U$504,19,FALSE)</f>
        <v>200</v>
      </c>
    </row>
    <row r="797" spans="1:38" x14ac:dyDescent="0.35">
      <c r="A797">
        <v>252</v>
      </c>
      <c r="B797">
        <v>8</v>
      </c>
      <c r="C797" t="s">
        <v>34</v>
      </c>
      <c r="D797">
        <v>51081017187</v>
      </c>
      <c r="E797">
        <v>510</v>
      </c>
      <c r="F797" t="s">
        <v>1188</v>
      </c>
      <c r="G797" t="s">
        <v>1174</v>
      </c>
      <c r="H797" t="s">
        <v>1177</v>
      </c>
      <c r="I797" t="s">
        <v>1201</v>
      </c>
      <c r="K797">
        <v>68974.44</v>
      </c>
      <c r="N797">
        <v>0.5</v>
      </c>
      <c r="O797">
        <v>4</v>
      </c>
      <c r="P797" t="s">
        <v>1196</v>
      </c>
      <c r="R797" t="s">
        <v>1127</v>
      </c>
      <c r="U797">
        <v>252</v>
      </c>
      <c r="V797">
        <v>24819214</v>
      </c>
      <c r="W797">
        <v>67622</v>
      </c>
      <c r="AL797">
        <f>VLOOKUP(V797,Customer!$C$2:$U$504,19,FALSE)</f>
        <v>215</v>
      </c>
    </row>
    <row r="798" spans="1:38" x14ac:dyDescent="0.35">
      <c r="A798">
        <v>252</v>
      </c>
      <c r="B798">
        <v>15</v>
      </c>
      <c r="C798" t="s">
        <v>34</v>
      </c>
      <c r="D798">
        <v>51081010431</v>
      </c>
      <c r="E798">
        <v>510</v>
      </c>
      <c r="F798" t="s">
        <v>1192</v>
      </c>
      <c r="G798" t="s">
        <v>1173</v>
      </c>
      <c r="H798" t="s">
        <v>1181</v>
      </c>
      <c r="I798" t="s">
        <v>1205</v>
      </c>
      <c r="K798">
        <v>56859.674666666666</v>
      </c>
      <c r="N798">
        <v>2.3333333333333335</v>
      </c>
      <c r="O798">
        <v>10.210000000000001</v>
      </c>
      <c r="P798" t="s">
        <v>1195</v>
      </c>
      <c r="R798" t="s">
        <v>1127</v>
      </c>
      <c r="U798">
        <v>252</v>
      </c>
      <c r="V798">
        <v>24819214</v>
      </c>
      <c r="W798">
        <v>45920</v>
      </c>
      <c r="AL798">
        <f>VLOOKUP(V798,Customer!$C$2:$U$504,19,FALSE)</f>
        <v>215</v>
      </c>
    </row>
    <row r="799" spans="1:38" x14ac:dyDescent="0.35">
      <c r="A799">
        <v>252</v>
      </c>
      <c r="B799">
        <v>10</v>
      </c>
      <c r="C799" t="s">
        <v>34</v>
      </c>
      <c r="D799">
        <v>51081015540</v>
      </c>
      <c r="E799">
        <v>510</v>
      </c>
      <c r="F799" t="s">
        <v>1190</v>
      </c>
      <c r="G799" t="s">
        <v>1176</v>
      </c>
      <c r="H799" t="s">
        <v>1182</v>
      </c>
      <c r="I799" t="s">
        <v>1203</v>
      </c>
      <c r="K799">
        <v>83826.304000000004</v>
      </c>
      <c r="N799">
        <v>2.5833333333333335</v>
      </c>
      <c r="O799">
        <v>1.92</v>
      </c>
      <c r="P799" t="s">
        <v>1198</v>
      </c>
      <c r="R799" t="s">
        <v>1127</v>
      </c>
      <c r="U799">
        <v>252</v>
      </c>
      <c r="V799">
        <v>24819214</v>
      </c>
      <c r="W799">
        <v>79865</v>
      </c>
      <c r="AL799">
        <f>VLOOKUP(V799,Customer!$C$2:$U$504,19,FALSE)</f>
        <v>215</v>
      </c>
    </row>
    <row r="800" spans="1:38" x14ac:dyDescent="0.35">
      <c r="A800">
        <v>252</v>
      </c>
      <c r="B800">
        <v>9</v>
      </c>
      <c r="C800" t="s">
        <v>34</v>
      </c>
      <c r="D800">
        <v>51081018219</v>
      </c>
      <c r="E800">
        <v>510</v>
      </c>
      <c r="F800" t="s">
        <v>1189</v>
      </c>
      <c r="G800" t="s">
        <v>1175</v>
      </c>
      <c r="H800" t="s">
        <v>1183</v>
      </c>
      <c r="I800" t="s">
        <v>1202</v>
      </c>
      <c r="K800">
        <v>23502.991150000002</v>
      </c>
      <c r="N800">
        <v>2.5833333333333335</v>
      </c>
      <c r="O800">
        <v>7.77</v>
      </c>
      <c r="P800" t="s">
        <v>1195</v>
      </c>
      <c r="R800" t="s">
        <v>1127</v>
      </c>
      <c r="U800">
        <v>252</v>
      </c>
      <c r="V800">
        <v>24819214</v>
      </c>
      <c r="W800">
        <v>19574</v>
      </c>
      <c r="AL800">
        <f>VLOOKUP(V800,Customer!$C$2:$U$504,19,FALSE)</f>
        <v>215</v>
      </c>
    </row>
    <row r="801" spans="1:38" x14ac:dyDescent="0.35">
      <c r="A801">
        <v>253</v>
      </c>
      <c r="B801">
        <v>15</v>
      </c>
      <c r="C801" t="s">
        <v>34</v>
      </c>
      <c r="D801">
        <v>51081012999</v>
      </c>
      <c r="E801">
        <v>510</v>
      </c>
      <c r="F801" t="s">
        <v>1192</v>
      </c>
      <c r="G801" t="s">
        <v>1173</v>
      </c>
      <c r="H801" t="s">
        <v>1181</v>
      </c>
      <c r="I801" t="s">
        <v>1205</v>
      </c>
      <c r="K801">
        <v>21649.088241666668</v>
      </c>
      <c r="N801">
        <v>1.0833333333333333</v>
      </c>
      <c r="O801">
        <v>10.210000000000001</v>
      </c>
      <c r="P801" t="s">
        <v>1195</v>
      </c>
      <c r="R801" t="s">
        <v>1127</v>
      </c>
      <c r="U801">
        <v>253</v>
      </c>
      <c r="V801">
        <v>65959870</v>
      </c>
      <c r="W801">
        <v>19493</v>
      </c>
      <c r="AL801">
        <f>VLOOKUP(V801,Customer!$C$2:$U$504,19,FALSE)</f>
        <v>202</v>
      </c>
    </row>
    <row r="802" spans="1:38" x14ac:dyDescent="0.35">
      <c r="A802">
        <v>253</v>
      </c>
      <c r="B802">
        <v>10</v>
      </c>
      <c r="C802" t="s">
        <v>34</v>
      </c>
      <c r="D802">
        <v>51081012417</v>
      </c>
      <c r="E802">
        <v>510</v>
      </c>
      <c r="F802" t="s">
        <v>1190</v>
      </c>
      <c r="G802" t="s">
        <v>1176</v>
      </c>
      <c r="H802" t="s">
        <v>1182</v>
      </c>
      <c r="I802" t="s">
        <v>1203</v>
      </c>
      <c r="K802">
        <v>25843.4208</v>
      </c>
      <c r="N802">
        <v>3.0833333333333335</v>
      </c>
      <c r="O802">
        <v>1.92</v>
      </c>
      <c r="P802" t="s">
        <v>1198</v>
      </c>
      <c r="R802" t="s">
        <v>1127</v>
      </c>
      <c r="U802">
        <v>253</v>
      </c>
      <c r="V802">
        <v>65959870</v>
      </c>
      <c r="W802">
        <v>24399</v>
      </c>
      <c r="AL802">
        <f>VLOOKUP(V802,Customer!$C$2:$U$504,19,FALSE)</f>
        <v>202</v>
      </c>
    </row>
    <row r="803" spans="1:38" x14ac:dyDescent="0.35">
      <c r="A803">
        <v>254</v>
      </c>
      <c r="B803">
        <v>11</v>
      </c>
      <c r="C803" t="s">
        <v>34</v>
      </c>
      <c r="D803">
        <v>51081019211</v>
      </c>
      <c r="E803">
        <v>510</v>
      </c>
      <c r="F803" t="s">
        <v>1190</v>
      </c>
      <c r="G803" t="s">
        <v>1176</v>
      </c>
      <c r="H803" t="s">
        <v>1182</v>
      </c>
      <c r="I803" t="s">
        <v>1203</v>
      </c>
      <c r="K803">
        <v>42934.819199999998</v>
      </c>
      <c r="N803">
        <v>1</v>
      </c>
      <c r="O803">
        <v>1.92</v>
      </c>
      <c r="P803" t="s">
        <v>1198</v>
      </c>
      <c r="R803" t="s">
        <v>1127</v>
      </c>
      <c r="U803">
        <v>254</v>
      </c>
      <c r="V803">
        <v>97699434</v>
      </c>
      <c r="W803">
        <v>42126</v>
      </c>
      <c r="AL803">
        <f>VLOOKUP(V803,Customer!$C$2:$U$504,19,FALSE)</f>
        <v>214</v>
      </c>
    </row>
    <row r="804" spans="1:38" x14ac:dyDescent="0.35">
      <c r="A804">
        <v>255</v>
      </c>
      <c r="B804">
        <v>15</v>
      </c>
      <c r="C804" t="s">
        <v>34</v>
      </c>
      <c r="D804">
        <v>51081018217</v>
      </c>
      <c r="E804">
        <v>510</v>
      </c>
      <c r="F804" t="s">
        <v>1192</v>
      </c>
      <c r="G804" t="s">
        <v>1173</v>
      </c>
      <c r="H804" t="s">
        <v>1181</v>
      </c>
      <c r="I804" t="s">
        <v>1205</v>
      </c>
      <c r="K804">
        <v>59097.585825000002</v>
      </c>
      <c r="N804">
        <v>1.75</v>
      </c>
      <c r="O804">
        <v>10.210000000000001</v>
      </c>
      <c r="P804" t="s">
        <v>1195</v>
      </c>
      <c r="R804" t="s">
        <v>1127</v>
      </c>
      <c r="U804">
        <v>255</v>
      </c>
      <c r="V804">
        <v>66867961</v>
      </c>
      <c r="W804">
        <v>50139</v>
      </c>
      <c r="AL804">
        <f>VLOOKUP(V804,Customer!$C$2:$U$504,19,FALSE)</f>
        <v>209</v>
      </c>
    </row>
    <row r="805" spans="1:38" x14ac:dyDescent="0.35">
      <c r="A805">
        <v>255</v>
      </c>
      <c r="B805">
        <v>12</v>
      </c>
      <c r="C805" t="s">
        <v>34</v>
      </c>
      <c r="D805">
        <v>51081011118</v>
      </c>
      <c r="E805">
        <v>510</v>
      </c>
      <c r="F805" t="s">
        <v>1191</v>
      </c>
      <c r="G805" t="s">
        <v>1172</v>
      </c>
      <c r="H805" t="s">
        <v>1180</v>
      </c>
      <c r="I805" t="s">
        <v>1204</v>
      </c>
      <c r="K805">
        <v>52561.258750000001</v>
      </c>
      <c r="N805">
        <v>0.25</v>
      </c>
      <c r="O805">
        <v>-11.7</v>
      </c>
      <c r="P805" t="s">
        <v>1194</v>
      </c>
      <c r="R805" t="s">
        <v>1127</v>
      </c>
      <c r="U805">
        <v>255</v>
      </c>
      <c r="V805">
        <v>66867961</v>
      </c>
      <c r="W805">
        <v>54145</v>
      </c>
      <c r="AL805">
        <f>VLOOKUP(V805,Customer!$C$2:$U$504,19,FALSE)</f>
        <v>209</v>
      </c>
    </row>
    <row r="806" spans="1:38" x14ac:dyDescent="0.35">
      <c r="A806">
        <v>257</v>
      </c>
      <c r="B806">
        <v>16</v>
      </c>
      <c r="C806" t="s">
        <v>34</v>
      </c>
      <c r="D806">
        <v>51081011041</v>
      </c>
      <c r="E806">
        <v>510</v>
      </c>
      <c r="F806" t="s">
        <v>1193</v>
      </c>
      <c r="G806" t="s">
        <v>1185</v>
      </c>
      <c r="H806" t="s">
        <v>1184</v>
      </c>
      <c r="I806" t="s">
        <v>1199</v>
      </c>
      <c r="K806">
        <v>10576.222666666667</v>
      </c>
      <c r="N806">
        <v>1.6666666666666667</v>
      </c>
      <c r="O806">
        <v>3.61</v>
      </c>
      <c r="P806" t="s">
        <v>1198</v>
      </c>
      <c r="R806" t="s">
        <v>1127</v>
      </c>
      <c r="U806">
        <v>257</v>
      </c>
      <c r="V806">
        <v>47451087</v>
      </c>
      <c r="W806">
        <v>9976</v>
      </c>
      <c r="AL806">
        <f>VLOOKUP(V806,Customer!$C$2:$U$504,19,FALSE)</f>
        <v>200</v>
      </c>
    </row>
    <row r="807" spans="1:38" x14ac:dyDescent="0.35">
      <c r="A807">
        <v>257</v>
      </c>
      <c r="B807">
        <v>14</v>
      </c>
      <c r="C807" t="s">
        <v>34</v>
      </c>
      <c r="D807">
        <v>51081014051</v>
      </c>
      <c r="E807">
        <v>510</v>
      </c>
      <c r="F807" t="s">
        <v>1192</v>
      </c>
      <c r="G807" t="s">
        <v>1173</v>
      </c>
      <c r="H807" t="s">
        <v>1181</v>
      </c>
      <c r="I807" t="s">
        <v>1205</v>
      </c>
      <c r="K807">
        <v>18539.423733333333</v>
      </c>
      <c r="N807">
        <v>1.3333333333333333</v>
      </c>
      <c r="O807">
        <v>10.210000000000001</v>
      </c>
      <c r="P807" t="s">
        <v>1195</v>
      </c>
      <c r="R807" t="s">
        <v>1127</v>
      </c>
      <c r="U807">
        <v>257</v>
      </c>
      <c r="V807">
        <v>47451087</v>
      </c>
      <c r="W807">
        <v>16318</v>
      </c>
      <c r="AL807">
        <f>VLOOKUP(V807,Customer!$C$2:$U$504,19,FALSE)</f>
        <v>200</v>
      </c>
    </row>
    <row r="808" spans="1:38" x14ac:dyDescent="0.35">
      <c r="A808">
        <v>258</v>
      </c>
      <c r="B808">
        <v>14</v>
      </c>
      <c r="C808" t="s">
        <v>34</v>
      </c>
      <c r="D808">
        <v>51081012284</v>
      </c>
      <c r="E808">
        <v>510</v>
      </c>
      <c r="F808" t="s">
        <v>1192</v>
      </c>
      <c r="G808" t="s">
        <v>1173</v>
      </c>
      <c r="H808" t="s">
        <v>1181</v>
      </c>
      <c r="I808" t="s">
        <v>1205</v>
      </c>
      <c r="K808">
        <v>10784.702500000001</v>
      </c>
      <c r="N808">
        <v>4.166666666666667</v>
      </c>
      <c r="O808">
        <v>10.210000000000001</v>
      </c>
      <c r="P808" t="s">
        <v>1195</v>
      </c>
      <c r="R808" t="s">
        <v>1127</v>
      </c>
      <c r="U808">
        <v>258</v>
      </c>
      <c r="V808">
        <v>75499539</v>
      </c>
      <c r="W808">
        <v>7566</v>
      </c>
      <c r="AL808">
        <f>VLOOKUP(V808,Customer!$C$2:$U$504,19,FALSE)</f>
        <v>214</v>
      </c>
    </row>
    <row r="809" spans="1:38" x14ac:dyDescent="0.35">
      <c r="A809">
        <v>258</v>
      </c>
      <c r="B809">
        <v>5</v>
      </c>
      <c r="C809" t="s">
        <v>34</v>
      </c>
      <c r="D809">
        <v>51081013539</v>
      </c>
      <c r="E809">
        <v>510</v>
      </c>
      <c r="F809" t="s">
        <v>1188</v>
      </c>
      <c r="G809" t="s">
        <v>1174</v>
      </c>
      <c r="H809" t="s">
        <v>1177</v>
      </c>
      <c r="I809" t="s">
        <v>1201</v>
      </c>
      <c r="K809">
        <v>79769.023333333331</v>
      </c>
      <c r="N809">
        <v>3.0833333333333335</v>
      </c>
      <c r="O809">
        <v>4</v>
      </c>
      <c r="P809" t="s">
        <v>1196</v>
      </c>
      <c r="R809" t="s">
        <v>1127</v>
      </c>
      <c r="U809">
        <v>258</v>
      </c>
      <c r="V809">
        <v>75499539</v>
      </c>
      <c r="W809">
        <v>71011</v>
      </c>
      <c r="AL809">
        <f>VLOOKUP(V809,Customer!$C$2:$U$504,19,FALSE)</f>
        <v>214</v>
      </c>
    </row>
    <row r="810" spans="1:38" x14ac:dyDescent="0.35">
      <c r="A810">
        <v>259</v>
      </c>
      <c r="B810">
        <v>3</v>
      </c>
      <c r="C810" t="s">
        <v>34</v>
      </c>
      <c r="D810">
        <v>51081015982</v>
      </c>
      <c r="E810">
        <v>510</v>
      </c>
      <c r="F810" t="s">
        <v>1186</v>
      </c>
      <c r="G810" t="s">
        <v>1170</v>
      </c>
      <c r="H810" t="s">
        <v>1179</v>
      </c>
      <c r="I810" t="s">
        <v>1200</v>
      </c>
      <c r="K810">
        <v>26953.736000000001</v>
      </c>
      <c r="N810">
        <v>4.25</v>
      </c>
      <c r="O810">
        <v>5.6</v>
      </c>
      <c r="P810" t="s">
        <v>1196</v>
      </c>
      <c r="R810" t="s">
        <v>1127</v>
      </c>
      <c r="U810">
        <v>259</v>
      </c>
      <c r="V810">
        <v>96035633</v>
      </c>
      <c r="W810">
        <v>21772</v>
      </c>
      <c r="AL810">
        <f>VLOOKUP(V810,Customer!$C$2:$U$504,19,FALSE)</f>
        <v>211</v>
      </c>
    </row>
    <row r="811" spans="1:38" x14ac:dyDescent="0.35">
      <c r="A811">
        <v>259</v>
      </c>
      <c r="B811">
        <v>6</v>
      </c>
      <c r="C811" t="s">
        <v>34</v>
      </c>
      <c r="D811">
        <v>51081017629</v>
      </c>
      <c r="E811">
        <v>510</v>
      </c>
      <c r="F811" t="s">
        <v>1189</v>
      </c>
      <c r="G811" t="s">
        <v>1175</v>
      </c>
      <c r="H811" t="s">
        <v>1183</v>
      </c>
      <c r="I811" t="s">
        <v>1202</v>
      </c>
      <c r="K811">
        <v>15826.392</v>
      </c>
      <c r="N811">
        <v>2.6666666666666665</v>
      </c>
      <c r="O811">
        <v>7.77</v>
      </c>
      <c r="P811" t="s">
        <v>1195</v>
      </c>
      <c r="R811" t="s">
        <v>1127</v>
      </c>
      <c r="U811">
        <v>259</v>
      </c>
      <c r="V811">
        <v>96035633</v>
      </c>
      <c r="W811">
        <v>13110</v>
      </c>
      <c r="AL811">
        <f>VLOOKUP(V811,Customer!$C$2:$U$504,19,FALSE)</f>
        <v>211</v>
      </c>
    </row>
    <row r="812" spans="1:38" x14ac:dyDescent="0.35">
      <c r="A812">
        <v>259</v>
      </c>
      <c r="B812">
        <v>15</v>
      </c>
      <c r="C812" t="s">
        <v>34</v>
      </c>
      <c r="D812">
        <v>51081019729</v>
      </c>
      <c r="E812">
        <v>510</v>
      </c>
      <c r="F812" t="s">
        <v>1192</v>
      </c>
      <c r="G812" t="s">
        <v>1173</v>
      </c>
      <c r="H812" t="s">
        <v>1181</v>
      </c>
      <c r="I812" t="s">
        <v>1205</v>
      </c>
      <c r="K812">
        <v>107245.20898333334</v>
      </c>
      <c r="N812">
        <v>4.916666666666667</v>
      </c>
      <c r="O812">
        <v>10.210000000000001</v>
      </c>
      <c r="P812" t="s">
        <v>1195</v>
      </c>
      <c r="R812" t="s">
        <v>1127</v>
      </c>
      <c r="U812">
        <v>259</v>
      </c>
      <c r="V812">
        <v>96035633</v>
      </c>
      <c r="W812">
        <v>71402</v>
      </c>
      <c r="AL812">
        <f>VLOOKUP(V812,Customer!$C$2:$U$504,19,FALSE)</f>
        <v>211</v>
      </c>
    </row>
    <row r="813" spans="1:38" x14ac:dyDescent="0.35">
      <c r="A813">
        <v>260</v>
      </c>
      <c r="B813">
        <v>2</v>
      </c>
      <c r="C813" t="s">
        <v>34</v>
      </c>
      <c r="D813">
        <v>51081019003</v>
      </c>
      <c r="E813">
        <v>510</v>
      </c>
      <c r="F813" t="s">
        <v>1187</v>
      </c>
      <c r="G813" t="s">
        <v>1171</v>
      </c>
      <c r="H813" t="s">
        <v>1178</v>
      </c>
      <c r="I813" t="s">
        <v>1206</v>
      </c>
      <c r="K813">
        <v>71376.883549999999</v>
      </c>
      <c r="N813">
        <v>0.91666666666666663</v>
      </c>
      <c r="O813">
        <v>5.74</v>
      </c>
      <c r="P813" t="s">
        <v>1197</v>
      </c>
      <c r="R813" t="s">
        <v>1127</v>
      </c>
      <c r="U813">
        <v>260</v>
      </c>
      <c r="V813">
        <v>57724029</v>
      </c>
      <c r="W813">
        <v>67809</v>
      </c>
      <c r="AL813">
        <f>VLOOKUP(V813,Customer!$C$2:$U$504,19,FALSE)</f>
        <v>209</v>
      </c>
    </row>
    <row r="814" spans="1:38" x14ac:dyDescent="0.35">
      <c r="A814">
        <v>261</v>
      </c>
      <c r="B814">
        <v>14</v>
      </c>
      <c r="C814" t="s">
        <v>34</v>
      </c>
      <c r="D814">
        <v>51081018023</v>
      </c>
      <c r="E814">
        <v>510</v>
      </c>
      <c r="F814" t="s">
        <v>1192</v>
      </c>
      <c r="G814" t="s">
        <v>1173</v>
      </c>
      <c r="H814" t="s">
        <v>1181</v>
      </c>
      <c r="I814" t="s">
        <v>1205</v>
      </c>
      <c r="K814">
        <v>55058.756566666663</v>
      </c>
      <c r="N814">
        <v>4.833333333333333</v>
      </c>
      <c r="O814">
        <v>10.210000000000001</v>
      </c>
      <c r="P814" t="s">
        <v>1195</v>
      </c>
      <c r="R814" t="s">
        <v>1127</v>
      </c>
      <c r="U814">
        <v>261</v>
      </c>
      <c r="V814">
        <v>63046488</v>
      </c>
      <c r="W814">
        <v>36866</v>
      </c>
      <c r="AL814">
        <f>VLOOKUP(V814,Customer!$C$2:$U$504,19,FALSE)</f>
        <v>200</v>
      </c>
    </row>
    <row r="815" spans="1:38" x14ac:dyDescent="0.35">
      <c r="A815">
        <v>261</v>
      </c>
      <c r="B815">
        <v>4</v>
      </c>
      <c r="C815" t="s">
        <v>34</v>
      </c>
      <c r="D815">
        <v>51081019664</v>
      </c>
      <c r="E815">
        <v>510</v>
      </c>
      <c r="F815" t="s">
        <v>1187</v>
      </c>
      <c r="G815" t="s">
        <v>1171</v>
      </c>
      <c r="H815" t="s">
        <v>1178</v>
      </c>
      <c r="I815" t="s">
        <v>1206</v>
      </c>
      <c r="K815">
        <v>74757.019499999995</v>
      </c>
      <c r="N815">
        <v>1.1666666666666667</v>
      </c>
      <c r="O815">
        <v>5.74</v>
      </c>
      <c r="P815" t="s">
        <v>1197</v>
      </c>
      <c r="R815" t="s">
        <v>1127</v>
      </c>
      <c r="U815">
        <v>261</v>
      </c>
      <c r="V815">
        <v>63046488</v>
      </c>
      <c r="W815">
        <v>70065</v>
      </c>
      <c r="AL815">
        <f>VLOOKUP(V815,Customer!$C$2:$U$504,19,FALSE)</f>
        <v>200</v>
      </c>
    </row>
    <row r="816" spans="1:38" x14ac:dyDescent="0.35">
      <c r="A816">
        <v>261</v>
      </c>
      <c r="B816">
        <v>11</v>
      </c>
      <c r="C816" t="s">
        <v>34</v>
      </c>
      <c r="D816">
        <v>51081013841</v>
      </c>
      <c r="E816">
        <v>510</v>
      </c>
      <c r="F816" t="s">
        <v>1190</v>
      </c>
      <c r="G816" t="s">
        <v>1176</v>
      </c>
      <c r="H816" t="s">
        <v>1182</v>
      </c>
      <c r="I816" t="s">
        <v>1203</v>
      </c>
      <c r="K816">
        <v>83517.388800000001</v>
      </c>
      <c r="N816">
        <v>3.25</v>
      </c>
      <c r="O816">
        <v>1.92</v>
      </c>
      <c r="P816" t="s">
        <v>1198</v>
      </c>
      <c r="R816" t="s">
        <v>1127</v>
      </c>
      <c r="U816">
        <v>261</v>
      </c>
      <c r="V816">
        <v>63046488</v>
      </c>
      <c r="W816">
        <v>78612</v>
      </c>
      <c r="AL816">
        <f>VLOOKUP(V816,Customer!$C$2:$U$504,19,FALSE)</f>
        <v>200</v>
      </c>
    </row>
    <row r="817" spans="1:38" x14ac:dyDescent="0.35">
      <c r="A817">
        <v>262</v>
      </c>
      <c r="B817">
        <v>11</v>
      </c>
      <c r="C817" t="s">
        <v>34</v>
      </c>
      <c r="D817">
        <v>51081014389</v>
      </c>
      <c r="E817">
        <v>510</v>
      </c>
      <c r="F817" t="s">
        <v>1190</v>
      </c>
      <c r="G817" t="s">
        <v>1176</v>
      </c>
      <c r="H817" t="s">
        <v>1182</v>
      </c>
      <c r="I817" t="s">
        <v>1203</v>
      </c>
      <c r="K817">
        <v>42044.2</v>
      </c>
      <c r="N817">
        <v>2.8333333333333335</v>
      </c>
      <c r="O817">
        <v>1.92</v>
      </c>
      <c r="P817" t="s">
        <v>1198</v>
      </c>
      <c r="R817" t="s">
        <v>1130</v>
      </c>
      <c r="U817">
        <v>262</v>
      </c>
      <c r="V817">
        <v>68670576</v>
      </c>
      <c r="W817">
        <v>39875</v>
      </c>
      <c r="AL817">
        <f>VLOOKUP(V817,Customer!$C$2:$U$504,19,FALSE)</f>
        <v>203</v>
      </c>
    </row>
    <row r="818" spans="1:38" x14ac:dyDescent="0.35">
      <c r="A818">
        <v>262</v>
      </c>
      <c r="B818">
        <v>7</v>
      </c>
      <c r="C818" t="s">
        <v>34</v>
      </c>
      <c r="D818">
        <v>51081016275</v>
      </c>
      <c r="E818">
        <v>510</v>
      </c>
      <c r="F818" t="s">
        <v>1190</v>
      </c>
      <c r="G818" t="s">
        <v>1176</v>
      </c>
      <c r="H818" t="s">
        <v>1182</v>
      </c>
      <c r="I818" t="s">
        <v>1203</v>
      </c>
      <c r="K818">
        <v>41867.179199999999</v>
      </c>
      <c r="N818">
        <v>3.8333333333333335</v>
      </c>
      <c r="O818">
        <v>1.92</v>
      </c>
      <c r="P818" t="s">
        <v>1198</v>
      </c>
      <c r="R818" t="s">
        <v>1130</v>
      </c>
      <c r="U818">
        <v>262</v>
      </c>
      <c r="V818">
        <v>68670576</v>
      </c>
      <c r="W818">
        <v>38997</v>
      </c>
      <c r="AL818">
        <f>VLOOKUP(V818,Customer!$C$2:$U$504,19,FALSE)</f>
        <v>203</v>
      </c>
    </row>
    <row r="819" spans="1:38" x14ac:dyDescent="0.35">
      <c r="A819">
        <v>263</v>
      </c>
      <c r="B819">
        <v>8</v>
      </c>
      <c r="C819" t="s">
        <v>34</v>
      </c>
      <c r="D819">
        <v>51081015180</v>
      </c>
      <c r="E819">
        <v>510</v>
      </c>
      <c r="F819" t="s">
        <v>1188</v>
      </c>
      <c r="G819" t="s">
        <v>1174</v>
      </c>
      <c r="H819" t="s">
        <v>1177</v>
      </c>
      <c r="I819" t="s">
        <v>1201</v>
      </c>
      <c r="K819">
        <v>4584.8999999999996</v>
      </c>
      <c r="N819">
        <v>0.83333333333333337</v>
      </c>
      <c r="O819">
        <v>4</v>
      </c>
      <c r="P819" t="s">
        <v>1196</v>
      </c>
      <c r="R819" t="s">
        <v>1127</v>
      </c>
      <c r="U819">
        <v>263</v>
      </c>
      <c r="V819">
        <v>49093621</v>
      </c>
      <c r="W819">
        <v>4437</v>
      </c>
      <c r="AL819">
        <f>VLOOKUP(V819,Customer!$C$2:$U$504,19,FALSE)</f>
        <v>204</v>
      </c>
    </row>
    <row r="820" spans="1:38" x14ac:dyDescent="0.35">
      <c r="A820">
        <v>263</v>
      </c>
      <c r="B820">
        <v>3</v>
      </c>
      <c r="C820" t="s">
        <v>34</v>
      </c>
      <c r="D820">
        <v>51081015637</v>
      </c>
      <c r="E820">
        <v>510</v>
      </c>
      <c r="F820" t="s">
        <v>1186</v>
      </c>
      <c r="G820" t="s">
        <v>1170</v>
      </c>
      <c r="H820" t="s">
        <v>1179</v>
      </c>
      <c r="I820" t="s">
        <v>1200</v>
      </c>
      <c r="K820">
        <v>26040.02</v>
      </c>
      <c r="N820">
        <v>0.83333333333333337</v>
      </c>
      <c r="O820">
        <v>5.6</v>
      </c>
      <c r="P820" t="s">
        <v>1196</v>
      </c>
      <c r="R820" t="s">
        <v>1127</v>
      </c>
      <c r="U820">
        <v>263</v>
      </c>
      <c r="V820">
        <v>49093621</v>
      </c>
      <c r="W820">
        <v>24879</v>
      </c>
      <c r="AL820">
        <f>VLOOKUP(V820,Customer!$C$2:$U$504,19,FALSE)</f>
        <v>204</v>
      </c>
    </row>
    <row r="821" spans="1:38" x14ac:dyDescent="0.35">
      <c r="A821">
        <v>264</v>
      </c>
      <c r="B821">
        <v>16</v>
      </c>
      <c r="C821" t="s">
        <v>34</v>
      </c>
      <c r="D821">
        <v>51081016594</v>
      </c>
      <c r="E821">
        <v>510</v>
      </c>
      <c r="F821" t="s">
        <v>1193</v>
      </c>
      <c r="G821" t="s">
        <v>1185</v>
      </c>
      <c r="H821" t="s">
        <v>1184</v>
      </c>
      <c r="I821" t="s">
        <v>1199</v>
      </c>
      <c r="K821">
        <v>3398.591175</v>
      </c>
      <c r="N821">
        <v>0.75</v>
      </c>
      <c r="O821">
        <v>3.61</v>
      </c>
      <c r="P821" t="s">
        <v>1198</v>
      </c>
      <c r="R821" t="s">
        <v>1127</v>
      </c>
      <c r="U821">
        <v>264</v>
      </c>
      <c r="V821">
        <v>13536489</v>
      </c>
      <c r="W821">
        <v>3309</v>
      </c>
      <c r="AL821">
        <f>VLOOKUP(V821,Customer!$C$2:$U$504,19,FALSE)</f>
        <v>213</v>
      </c>
    </row>
    <row r="822" spans="1:38" x14ac:dyDescent="0.35">
      <c r="A822">
        <v>264</v>
      </c>
      <c r="B822">
        <v>3</v>
      </c>
      <c r="C822" t="s">
        <v>34</v>
      </c>
      <c r="D822">
        <v>51081019851</v>
      </c>
      <c r="E822">
        <v>510</v>
      </c>
      <c r="F822" t="s">
        <v>1186</v>
      </c>
      <c r="G822" t="s">
        <v>1170</v>
      </c>
      <c r="H822" t="s">
        <v>1179</v>
      </c>
      <c r="I822" t="s">
        <v>1200</v>
      </c>
      <c r="K822">
        <v>70231.932000000001</v>
      </c>
      <c r="N822">
        <v>0.5</v>
      </c>
      <c r="O822">
        <v>5.6</v>
      </c>
      <c r="P822" t="s">
        <v>1196</v>
      </c>
      <c r="R822" t="s">
        <v>1127</v>
      </c>
      <c r="U822">
        <v>264</v>
      </c>
      <c r="V822">
        <v>13536489</v>
      </c>
      <c r="W822">
        <v>68319</v>
      </c>
      <c r="AL822">
        <f>VLOOKUP(V822,Customer!$C$2:$U$504,19,FALSE)</f>
        <v>213</v>
      </c>
    </row>
    <row r="823" spans="1:38" x14ac:dyDescent="0.35">
      <c r="A823">
        <v>264</v>
      </c>
      <c r="B823">
        <v>15</v>
      </c>
      <c r="C823" t="s">
        <v>34</v>
      </c>
      <c r="D823">
        <v>51081010772</v>
      </c>
      <c r="E823">
        <v>510</v>
      </c>
      <c r="F823" t="s">
        <v>1192</v>
      </c>
      <c r="G823" t="s">
        <v>1173</v>
      </c>
      <c r="H823" t="s">
        <v>1181</v>
      </c>
      <c r="I823" t="s">
        <v>1205</v>
      </c>
      <c r="K823">
        <v>89561.615625000006</v>
      </c>
      <c r="N823">
        <v>1.25</v>
      </c>
      <c r="O823">
        <v>10.210000000000001</v>
      </c>
      <c r="P823" t="s">
        <v>1195</v>
      </c>
      <c r="R823" t="s">
        <v>1127</v>
      </c>
      <c r="U823">
        <v>264</v>
      </c>
      <c r="V823">
        <v>13536489</v>
      </c>
      <c r="W823">
        <v>79425</v>
      </c>
      <c r="AL823">
        <f>VLOOKUP(V823,Customer!$C$2:$U$504,19,FALSE)</f>
        <v>213</v>
      </c>
    </row>
    <row r="824" spans="1:38" x14ac:dyDescent="0.35">
      <c r="A824">
        <v>264</v>
      </c>
      <c r="B824">
        <v>16</v>
      </c>
      <c r="C824" t="s">
        <v>34</v>
      </c>
      <c r="D824">
        <v>51081010860</v>
      </c>
      <c r="E824">
        <v>510</v>
      </c>
      <c r="F824" t="s">
        <v>1193</v>
      </c>
      <c r="G824" t="s">
        <v>1185</v>
      </c>
      <c r="H824" t="s">
        <v>1184</v>
      </c>
      <c r="I824" t="s">
        <v>1199</v>
      </c>
      <c r="K824">
        <v>2554.335525</v>
      </c>
      <c r="N824">
        <v>0.75</v>
      </c>
      <c r="O824">
        <v>3.61</v>
      </c>
      <c r="P824" t="s">
        <v>1198</v>
      </c>
      <c r="R824" t="s">
        <v>1127</v>
      </c>
      <c r="U824">
        <v>264</v>
      </c>
      <c r="V824">
        <v>13536489</v>
      </c>
      <c r="W824">
        <v>2487</v>
      </c>
      <c r="AL824">
        <f>VLOOKUP(V824,Customer!$C$2:$U$504,19,FALSE)</f>
        <v>213</v>
      </c>
    </row>
    <row r="825" spans="1:38" x14ac:dyDescent="0.35">
      <c r="A825">
        <v>264</v>
      </c>
      <c r="B825">
        <v>15</v>
      </c>
      <c r="C825" t="s">
        <v>34</v>
      </c>
      <c r="D825">
        <v>51081010637</v>
      </c>
      <c r="E825">
        <v>510</v>
      </c>
      <c r="F825" t="s">
        <v>1192</v>
      </c>
      <c r="G825" t="s">
        <v>1173</v>
      </c>
      <c r="H825" t="s">
        <v>1181</v>
      </c>
      <c r="I825" t="s">
        <v>1205</v>
      </c>
      <c r="K825">
        <v>41535.551866666669</v>
      </c>
      <c r="N825">
        <v>2.8333333333333335</v>
      </c>
      <c r="O825">
        <v>10.210000000000001</v>
      </c>
      <c r="P825" t="s">
        <v>1195</v>
      </c>
      <c r="R825" t="s">
        <v>1127</v>
      </c>
      <c r="U825">
        <v>264</v>
      </c>
      <c r="V825">
        <v>13536489</v>
      </c>
      <c r="W825">
        <v>32216</v>
      </c>
      <c r="AL825">
        <f>VLOOKUP(V825,Customer!$C$2:$U$504,19,FALSE)</f>
        <v>213</v>
      </c>
    </row>
    <row r="826" spans="1:38" x14ac:dyDescent="0.35">
      <c r="A826">
        <v>265</v>
      </c>
      <c r="B826">
        <v>4</v>
      </c>
      <c r="C826" t="s">
        <v>34</v>
      </c>
      <c r="D826">
        <v>51081011202</v>
      </c>
      <c r="E826">
        <v>510</v>
      </c>
      <c r="F826" t="s">
        <v>1187</v>
      </c>
      <c r="G826" t="s">
        <v>1171</v>
      </c>
      <c r="H826" t="s">
        <v>1178</v>
      </c>
      <c r="I826" t="s">
        <v>1206</v>
      </c>
      <c r="K826">
        <v>58697.313183333332</v>
      </c>
      <c r="N826">
        <v>1.0833333333333333</v>
      </c>
      <c r="O826">
        <v>5.74</v>
      </c>
      <c r="P826" t="s">
        <v>1197</v>
      </c>
      <c r="R826" t="s">
        <v>1127</v>
      </c>
      <c r="U826">
        <v>265</v>
      </c>
      <c r="V826">
        <v>27709427</v>
      </c>
      <c r="W826">
        <v>55261</v>
      </c>
      <c r="AL826">
        <f>VLOOKUP(V826,Customer!$C$2:$U$504,19,FALSE)</f>
        <v>207</v>
      </c>
    </row>
    <row r="827" spans="1:38" x14ac:dyDescent="0.35">
      <c r="A827">
        <v>265</v>
      </c>
      <c r="B827">
        <v>6</v>
      </c>
      <c r="C827" t="s">
        <v>34</v>
      </c>
      <c r="D827">
        <v>51081013170</v>
      </c>
      <c r="E827">
        <v>510</v>
      </c>
      <c r="F827" t="s">
        <v>1189</v>
      </c>
      <c r="G827" t="s">
        <v>1175</v>
      </c>
      <c r="H827" t="s">
        <v>1183</v>
      </c>
      <c r="I827" t="s">
        <v>1202</v>
      </c>
      <c r="K827">
        <v>56905.5311</v>
      </c>
      <c r="N827">
        <v>3.8333333333333335</v>
      </c>
      <c r="O827">
        <v>7.77</v>
      </c>
      <c r="P827" t="s">
        <v>1195</v>
      </c>
      <c r="R827" t="s">
        <v>1127</v>
      </c>
      <c r="U827">
        <v>265</v>
      </c>
      <c r="V827">
        <v>27709427</v>
      </c>
      <c r="W827">
        <v>43846</v>
      </c>
      <c r="AL827">
        <f>VLOOKUP(V827,Customer!$C$2:$U$504,19,FALSE)</f>
        <v>207</v>
      </c>
    </row>
    <row r="828" spans="1:38" x14ac:dyDescent="0.35">
      <c r="A828">
        <v>265</v>
      </c>
      <c r="B828">
        <v>13</v>
      </c>
      <c r="C828" t="s">
        <v>34</v>
      </c>
      <c r="D828">
        <v>51081018772</v>
      </c>
      <c r="E828">
        <v>510</v>
      </c>
      <c r="F828" t="s">
        <v>1192</v>
      </c>
      <c r="G828" t="s">
        <v>1173</v>
      </c>
      <c r="H828" t="s">
        <v>1181</v>
      </c>
      <c r="I828" t="s">
        <v>1205</v>
      </c>
      <c r="K828">
        <v>89868.075375</v>
      </c>
      <c r="N828">
        <v>1.75</v>
      </c>
      <c r="O828">
        <v>10.210000000000001</v>
      </c>
      <c r="P828" t="s">
        <v>1195</v>
      </c>
      <c r="R828" t="s">
        <v>1127</v>
      </c>
      <c r="U828">
        <v>265</v>
      </c>
      <c r="V828">
        <v>27709427</v>
      </c>
      <c r="W828">
        <v>76245</v>
      </c>
      <c r="AL828">
        <f>VLOOKUP(V828,Customer!$C$2:$U$504,19,FALSE)</f>
        <v>207</v>
      </c>
    </row>
    <row r="829" spans="1:38" x14ac:dyDescent="0.35">
      <c r="A829">
        <v>265</v>
      </c>
      <c r="B829">
        <v>3</v>
      </c>
      <c r="C829" t="s">
        <v>34</v>
      </c>
      <c r="D829">
        <v>51081013027</v>
      </c>
      <c r="E829">
        <v>510</v>
      </c>
      <c r="F829" t="s">
        <v>1186</v>
      </c>
      <c r="G829" t="s">
        <v>1170</v>
      </c>
      <c r="H829" t="s">
        <v>1179</v>
      </c>
      <c r="I829" t="s">
        <v>1200</v>
      </c>
      <c r="K829">
        <v>64772.966666666667</v>
      </c>
      <c r="N829">
        <v>0.83333333333333337</v>
      </c>
      <c r="O829">
        <v>5.6</v>
      </c>
      <c r="P829" t="s">
        <v>1196</v>
      </c>
      <c r="R829" t="s">
        <v>1127</v>
      </c>
      <c r="U829">
        <v>265</v>
      </c>
      <c r="V829">
        <v>27709427</v>
      </c>
      <c r="W829">
        <v>61885</v>
      </c>
      <c r="AL829">
        <f>VLOOKUP(V829,Customer!$C$2:$U$504,19,FALSE)</f>
        <v>207</v>
      </c>
    </row>
    <row r="830" spans="1:38" x14ac:dyDescent="0.35">
      <c r="A830">
        <v>265</v>
      </c>
      <c r="B830">
        <v>11</v>
      </c>
      <c r="C830" t="s">
        <v>34</v>
      </c>
      <c r="D830">
        <v>51081019439</v>
      </c>
      <c r="E830">
        <v>510</v>
      </c>
      <c r="F830" t="s">
        <v>1190</v>
      </c>
      <c r="G830" t="s">
        <v>1176</v>
      </c>
      <c r="H830" t="s">
        <v>1182</v>
      </c>
      <c r="I830" t="s">
        <v>1203</v>
      </c>
      <c r="K830">
        <v>70143.584000000003</v>
      </c>
      <c r="N830">
        <v>1.5</v>
      </c>
      <c r="O830">
        <v>1.92</v>
      </c>
      <c r="P830" t="s">
        <v>1198</v>
      </c>
      <c r="R830" t="s">
        <v>1127</v>
      </c>
      <c r="U830">
        <v>265</v>
      </c>
      <c r="V830">
        <v>27709427</v>
      </c>
      <c r="W830">
        <v>68180</v>
      </c>
      <c r="AL830">
        <f>VLOOKUP(V830,Customer!$C$2:$U$504,19,FALSE)</f>
        <v>207</v>
      </c>
    </row>
    <row r="831" spans="1:38" x14ac:dyDescent="0.35">
      <c r="A831">
        <v>266</v>
      </c>
      <c r="B831">
        <v>7</v>
      </c>
      <c r="C831" t="s">
        <v>34</v>
      </c>
      <c r="D831">
        <v>51081010890</v>
      </c>
      <c r="E831">
        <v>510</v>
      </c>
      <c r="F831" t="s">
        <v>1190</v>
      </c>
      <c r="G831" t="s">
        <v>1176</v>
      </c>
      <c r="H831" t="s">
        <v>1182</v>
      </c>
      <c r="I831" t="s">
        <v>1203</v>
      </c>
      <c r="K831">
        <v>76045.792000000001</v>
      </c>
      <c r="N831">
        <v>1.8333333333333333</v>
      </c>
      <c r="O831">
        <v>1.92</v>
      </c>
      <c r="P831" t="s">
        <v>1198</v>
      </c>
      <c r="R831" t="s">
        <v>1128</v>
      </c>
      <c r="U831">
        <v>266</v>
      </c>
      <c r="V831">
        <v>58644827</v>
      </c>
      <c r="W831">
        <v>73460</v>
      </c>
      <c r="AL831">
        <f>VLOOKUP(V831,Customer!$C$2:$U$504,19,FALSE)</f>
        <v>202</v>
      </c>
    </row>
    <row r="832" spans="1:38" x14ac:dyDescent="0.35">
      <c r="A832">
        <v>267</v>
      </c>
      <c r="B832">
        <v>4</v>
      </c>
      <c r="C832" t="s">
        <v>34</v>
      </c>
      <c r="D832">
        <v>51081017833</v>
      </c>
      <c r="E832">
        <v>510</v>
      </c>
      <c r="F832" t="s">
        <v>1187</v>
      </c>
      <c r="G832" t="s">
        <v>1171</v>
      </c>
      <c r="H832" t="s">
        <v>1178</v>
      </c>
      <c r="I832" t="s">
        <v>1206</v>
      </c>
      <c r="K832">
        <v>35741.636599999998</v>
      </c>
      <c r="N832">
        <v>0.25</v>
      </c>
      <c r="O832">
        <v>5.74</v>
      </c>
      <c r="P832" t="s">
        <v>1197</v>
      </c>
      <c r="R832" t="s">
        <v>1127</v>
      </c>
      <c r="U832">
        <v>267</v>
      </c>
      <c r="V832">
        <v>90885648</v>
      </c>
      <c r="W832">
        <v>35236</v>
      </c>
      <c r="AL832">
        <f>VLOOKUP(V832,Customer!$C$2:$U$504,19,FALSE)</f>
        <v>202</v>
      </c>
    </row>
    <row r="833" spans="1:38" x14ac:dyDescent="0.35">
      <c r="A833">
        <v>267</v>
      </c>
      <c r="B833">
        <v>1</v>
      </c>
      <c r="C833" t="s">
        <v>34</v>
      </c>
      <c r="D833">
        <v>51081015546</v>
      </c>
      <c r="E833">
        <v>510</v>
      </c>
      <c r="F833" t="s">
        <v>1186</v>
      </c>
      <c r="G833" t="s">
        <v>1170</v>
      </c>
      <c r="H833" t="s">
        <v>1179</v>
      </c>
      <c r="I833" t="s">
        <v>1200</v>
      </c>
      <c r="K833">
        <v>24154.616666666665</v>
      </c>
      <c r="N833">
        <v>2.0833333333333335</v>
      </c>
      <c r="O833">
        <v>5.6</v>
      </c>
      <c r="P833" t="s">
        <v>1196</v>
      </c>
      <c r="R833" t="s">
        <v>1127</v>
      </c>
      <c r="U833">
        <v>267</v>
      </c>
      <c r="V833">
        <v>90885648</v>
      </c>
      <c r="W833">
        <v>21631</v>
      </c>
      <c r="AL833">
        <f>VLOOKUP(V833,Customer!$C$2:$U$504,19,FALSE)</f>
        <v>202</v>
      </c>
    </row>
    <row r="834" spans="1:38" x14ac:dyDescent="0.35">
      <c r="A834">
        <v>267</v>
      </c>
      <c r="B834">
        <v>2</v>
      </c>
      <c r="C834" t="s">
        <v>34</v>
      </c>
      <c r="D834">
        <v>51081014297</v>
      </c>
      <c r="E834">
        <v>510</v>
      </c>
      <c r="F834" t="s">
        <v>1187</v>
      </c>
      <c r="G834" t="s">
        <v>1171</v>
      </c>
      <c r="H834" t="s">
        <v>1178</v>
      </c>
      <c r="I834" t="s">
        <v>1206</v>
      </c>
      <c r="K834">
        <v>45474.381416666663</v>
      </c>
      <c r="N834">
        <v>2.9166666666666665</v>
      </c>
      <c r="O834">
        <v>5.74</v>
      </c>
      <c r="P834" t="s">
        <v>1197</v>
      </c>
      <c r="R834" t="s">
        <v>1127</v>
      </c>
      <c r="U834">
        <v>267</v>
      </c>
      <c r="V834">
        <v>90885648</v>
      </c>
      <c r="W834">
        <v>38953</v>
      </c>
      <c r="AL834">
        <f>VLOOKUP(V834,Customer!$C$2:$U$504,19,FALSE)</f>
        <v>202</v>
      </c>
    </row>
    <row r="835" spans="1:38" x14ac:dyDescent="0.35">
      <c r="A835">
        <v>268</v>
      </c>
      <c r="B835">
        <v>13</v>
      </c>
      <c r="C835" t="s">
        <v>34</v>
      </c>
      <c r="D835">
        <v>51081012117</v>
      </c>
      <c r="E835">
        <v>510</v>
      </c>
      <c r="F835" t="s">
        <v>1192</v>
      </c>
      <c r="G835" t="s">
        <v>1173</v>
      </c>
      <c r="H835" t="s">
        <v>1181</v>
      </c>
      <c r="I835" t="s">
        <v>1205</v>
      </c>
      <c r="K835">
        <v>25117.564249999999</v>
      </c>
      <c r="N835">
        <v>1.75</v>
      </c>
      <c r="O835">
        <v>10.210000000000001</v>
      </c>
      <c r="P835" t="s">
        <v>1195</v>
      </c>
      <c r="R835" t="s">
        <v>1127</v>
      </c>
      <c r="U835">
        <v>268</v>
      </c>
      <c r="V835">
        <v>15688839</v>
      </c>
      <c r="W835">
        <v>21310</v>
      </c>
      <c r="AL835">
        <f>VLOOKUP(V835,Customer!$C$2:$U$504,19,FALSE)</f>
        <v>213</v>
      </c>
    </row>
    <row r="836" spans="1:38" x14ac:dyDescent="0.35">
      <c r="A836">
        <v>268</v>
      </c>
      <c r="B836">
        <v>7</v>
      </c>
      <c r="C836" t="s">
        <v>34</v>
      </c>
      <c r="D836">
        <v>51081019168</v>
      </c>
      <c r="E836">
        <v>510</v>
      </c>
      <c r="F836" t="s">
        <v>1190</v>
      </c>
      <c r="G836" t="s">
        <v>1176</v>
      </c>
      <c r="H836" t="s">
        <v>1182</v>
      </c>
      <c r="I836" t="s">
        <v>1203</v>
      </c>
      <c r="K836">
        <v>14260.3392</v>
      </c>
      <c r="N836">
        <v>2.4166666666666665</v>
      </c>
      <c r="O836">
        <v>1.92</v>
      </c>
      <c r="P836" t="s">
        <v>1198</v>
      </c>
      <c r="R836" t="s">
        <v>1127</v>
      </c>
      <c r="U836">
        <v>268</v>
      </c>
      <c r="V836">
        <v>15688839</v>
      </c>
      <c r="W836">
        <v>13628</v>
      </c>
      <c r="AL836">
        <f>VLOOKUP(V836,Customer!$C$2:$U$504,19,FALSE)</f>
        <v>213</v>
      </c>
    </row>
    <row r="837" spans="1:38" x14ac:dyDescent="0.35">
      <c r="A837">
        <v>268</v>
      </c>
      <c r="B837">
        <v>2</v>
      </c>
      <c r="C837" t="s">
        <v>34</v>
      </c>
      <c r="D837">
        <v>51081010096</v>
      </c>
      <c r="E837">
        <v>510</v>
      </c>
      <c r="F837" t="s">
        <v>1187</v>
      </c>
      <c r="G837" t="s">
        <v>1171</v>
      </c>
      <c r="H837" t="s">
        <v>1178</v>
      </c>
      <c r="I837" t="s">
        <v>1206</v>
      </c>
      <c r="K837">
        <v>73370.223100000003</v>
      </c>
      <c r="N837">
        <v>0.75</v>
      </c>
      <c r="O837">
        <v>5.74</v>
      </c>
      <c r="P837" t="s">
        <v>1197</v>
      </c>
      <c r="R837" t="s">
        <v>1127</v>
      </c>
      <c r="U837">
        <v>268</v>
      </c>
      <c r="V837">
        <v>15688839</v>
      </c>
      <c r="W837">
        <v>70342</v>
      </c>
      <c r="AL837">
        <f>VLOOKUP(V837,Customer!$C$2:$U$504,19,FALSE)</f>
        <v>213</v>
      </c>
    </row>
    <row r="838" spans="1:38" x14ac:dyDescent="0.35">
      <c r="A838">
        <v>268</v>
      </c>
      <c r="B838">
        <v>10</v>
      </c>
      <c r="C838" t="s">
        <v>34</v>
      </c>
      <c r="D838">
        <v>51081010795</v>
      </c>
      <c r="E838">
        <v>510</v>
      </c>
      <c r="F838" t="s">
        <v>1190</v>
      </c>
      <c r="G838" t="s">
        <v>1176</v>
      </c>
      <c r="H838" t="s">
        <v>1182</v>
      </c>
      <c r="I838" t="s">
        <v>1203</v>
      </c>
      <c r="K838">
        <v>16473.815999999999</v>
      </c>
      <c r="N838">
        <v>1.6666666666666667</v>
      </c>
      <c r="O838">
        <v>1.92</v>
      </c>
      <c r="P838" t="s">
        <v>1198</v>
      </c>
      <c r="R838" t="s">
        <v>1127</v>
      </c>
      <c r="U838">
        <v>268</v>
      </c>
      <c r="V838">
        <v>15688839</v>
      </c>
      <c r="W838">
        <v>15963</v>
      </c>
      <c r="AL838">
        <f>VLOOKUP(V838,Customer!$C$2:$U$504,19,FALSE)</f>
        <v>213</v>
      </c>
    </row>
    <row r="839" spans="1:38" x14ac:dyDescent="0.35">
      <c r="A839">
        <v>269</v>
      </c>
      <c r="B839">
        <v>3</v>
      </c>
      <c r="C839" t="s">
        <v>34</v>
      </c>
      <c r="D839">
        <v>51081019655</v>
      </c>
      <c r="E839">
        <v>510</v>
      </c>
      <c r="F839" t="s">
        <v>1186</v>
      </c>
      <c r="G839" t="s">
        <v>1170</v>
      </c>
      <c r="H839" t="s">
        <v>1179</v>
      </c>
      <c r="I839" t="s">
        <v>1200</v>
      </c>
      <c r="K839">
        <v>26283.48</v>
      </c>
      <c r="N839">
        <v>3.3333333333333335</v>
      </c>
      <c r="O839">
        <v>5.6</v>
      </c>
      <c r="P839" t="s">
        <v>1196</v>
      </c>
      <c r="R839" t="s">
        <v>1127</v>
      </c>
      <c r="U839">
        <v>269</v>
      </c>
      <c r="V839">
        <v>66715035</v>
      </c>
      <c r="W839">
        <v>22149</v>
      </c>
      <c r="AL839">
        <f>VLOOKUP(V839,Customer!$C$2:$U$504,19,FALSE)</f>
        <v>215</v>
      </c>
    </row>
    <row r="840" spans="1:38" x14ac:dyDescent="0.35">
      <c r="A840">
        <v>269</v>
      </c>
      <c r="B840">
        <v>13</v>
      </c>
      <c r="C840" t="s">
        <v>34</v>
      </c>
      <c r="D840">
        <v>51081014907</v>
      </c>
      <c r="E840">
        <v>510</v>
      </c>
      <c r="F840" t="s">
        <v>1192</v>
      </c>
      <c r="G840" t="s">
        <v>1173</v>
      </c>
      <c r="H840" t="s">
        <v>1181</v>
      </c>
      <c r="I840" t="s">
        <v>1205</v>
      </c>
      <c r="K840">
        <v>17023.573666666667</v>
      </c>
      <c r="N840">
        <v>3.3333333333333335</v>
      </c>
      <c r="O840">
        <v>10.210000000000001</v>
      </c>
      <c r="P840" t="s">
        <v>1195</v>
      </c>
      <c r="R840" t="s">
        <v>1127</v>
      </c>
      <c r="U840">
        <v>269</v>
      </c>
      <c r="V840">
        <v>66715035</v>
      </c>
      <c r="W840">
        <v>12701</v>
      </c>
      <c r="AL840">
        <f>VLOOKUP(V840,Customer!$C$2:$U$504,19,FALSE)</f>
        <v>215</v>
      </c>
    </row>
    <row r="841" spans="1:38" x14ac:dyDescent="0.35">
      <c r="A841">
        <v>269</v>
      </c>
      <c r="B841">
        <v>6</v>
      </c>
      <c r="C841" t="s">
        <v>34</v>
      </c>
      <c r="D841">
        <v>51081012149</v>
      </c>
      <c r="E841">
        <v>510</v>
      </c>
      <c r="F841" t="s">
        <v>1189</v>
      </c>
      <c r="G841" t="s">
        <v>1175</v>
      </c>
      <c r="H841" t="s">
        <v>1183</v>
      </c>
      <c r="I841" t="s">
        <v>1202</v>
      </c>
      <c r="K841">
        <v>74313.184399999998</v>
      </c>
      <c r="N841">
        <v>4</v>
      </c>
      <c r="O841">
        <v>7.77</v>
      </c>
      <c r="P841" t="s">
        <v>1195</v>
      </c>
      <c r="R841" t="s">
        <v>1127</v>
      </c>
      <c r="U841">
        <v>269</v>
      </c>
      <c r="V841">
        <v>66715035</v>
      </c>
      <c r="W841">
        <v>56693</v>
      </c>
      <c r="AL841">
        <f>VLOOKUP(V841,Customer!$C$2:$U$504,19,FALSE)</f>
        <v>215</v>
      </c>
    </row>
    <row r="842" spans="1:38" x14ac:dyDescent="0.35">
      <c r="A842">
        <v>269</v>
      </c>
      <c r="B842">
        <v>5</v>
      </c>
      <c r="C842" t="s">
        <v>34</v>
      </c>
      <c r="D842">
        <v>51081018768</v>
      </c>
      <c r="E842">
        <v>510</v>
      </c>
      <c r="F842" t="s">
        <v>1188</v>
      </c>
      <c r="G842" t="s">
        <v>1174</v>
      </c>
      <c r="H842" t="s">
        <v>1177</v>
      </c>
      <c r="I842" t="s">
        <v>1201</v>
      </c>
      <c r="K842">
        <v>2886.52</v>
      </c>
      <c r="N842">
        <v>3.1666666666666665</v>
      </c>
      <c r="O842">
        <v>4</v>
      </c>
      <c r="P842" t="s">
        <v>1196</v>
      </c>
      <c r="R842" t="s">
        <v>1127</v>
      </c>
      <c r="U842">
        <v>269</v>
      </c>
      <c r="V842">
        <v>66715035</v>
      </c>
      <c r="W842">
        <v>2562</v>
      </c>
      <c r="AL842">
        <f>VLOOKUP(V842,Customer!$C$2:$U$504,19,FALSE)</f>
        <v>215</v>
      </c>
    </row>
    <row r="843" spans="1:38" x14ac:dyDescent="0.35">
      <c r="A843">
        <v>269</v>
      </c>
      <c r="B843">
        <v>6</v>
      </c>
      <c r="C843" t="s">
        <v>34</v>
      </c>
      <c r="D843">
        <v>51081013743</v>
      </c>
      <c r="E843">
        <v>510</v>
      </c>
      <c r="F843" t="s">
        <v>1189</v>
      </c>
      <c r="G843" t="s">
        <v>1175</v>
      </c>
      <c r="H843" t="s">
        <v>1183</v>
      </c>
      <c r="I843" t="s">
        <v>1202</v>
      </c>
      <c r="K843">
        <v>50968.255799999999</v>
      </c>
      <c r="N843">
        <v>1.1666666666666667</v>
      </c>
      <c r="O843">
        <v>7.77</v>
      </c>
      <c r="P843" t="s">
        <v>1195</v>
      </c>
      <c r="R843" t="s">
        <v>1127</v>
      </c>
      <c r="U843">
        <v>269</v>
      </c>
      <c r="V843">
        <v>66715035</v>
      </c>
      <c r="W843">
        <v>46732</v>
      </c>
      <c r="AL843">
        <f>VLOOKUP(V843,Customer!$C$2:$U$504,19,FALSE)</f>
        <v>215</v>
      </c>
    </row>
    <row r="844" spans="1:38" x14ac:dyDescent="0.35">
      <c r="A844">
        <v>270</v>
      </c>
      <c r="B844">
        <v>8</v>
      </c>
      <c r="C844" t="s">
        <v>34</v>
      </c>
      <c r="D844">
        <v>51081017789</v>
      </c>
      <c r="E844">
        <v>510</v>
      </c>
      <c r="F844" t="s">
        <v>1188</v>
      </c>
      <c r="G844" t="s">
        <v>1174</v>
      </c>
      <c r="H844" t="s">
        <v>1177</v>
      </c>
      <c r="I844" t="s">
        <v>1201</v>
      </c>
      <c r="K844">
        <v>68698.89</v>
      </c>
      <c r="N844">
        <v>4.25</v>
      </c>
      <c r="O844">
        <v>4</v>
      </c>
      <c r="P844" t="s">
        <v>1196</v>
      </c>
      <c r="R844" t="s">
        <v>1127</v>
      </c>
      <c r="U844">
        <v>270</v>
      </c>
      <c r="V844">
        <v>89242965</v>
      </c>
      <c r="W844">
        <v>58717</v>
      </c>
      <c r="AL844">
        <f>VLOOKUP(V844,Customer!$C$2:$U$504,19,FALSE)</f>
        <v>212</v>
      </c>
    </row>
    <row r="845" spans="1:38" x14ac:dyDescent="0.35">
      <c r="A845">
        <v>270</v>
      </c>
      <c r="B845">
        <v>16</v>
      </c>
      <c r="C845" t="s">
        <v>34</v>
      </c>
      <c r="D845">
        <v>51081015318</v>
      </c>
      <c r="E845">
        <v>510</v>
      </c>
      <c r="F845" t="s">
        <v>1193</v>
      </c>
      <c r="G845" t="s">
        <v>1185</v>
      </c>
      <c r="H845" t="s">
        <v>1184</v>
      </c>
      <c r="I845" t="s">
        <v>1199</v>
      </c>
      <c r="K845">
        <v>2126.5846000000001</v>
      </c>
      <c r="N845">
        <v>3.6666666666666665</v>
      </c>
      <c r="O845">
        <v>3.61</v>
      </c>
      <c r="P845" t="s">
        <v>1198</v>
      </c>
      <c r="R845" t="s">
        <v>1127</v>
      </c>
      <c r="U845">
        <v>270</v>
      </c>
      <c r="V845">
        <v>89242965</v>
      </c>
      <c r="W845">
        <v>1878</v>
      </c>
      <c r="AL845">
        <f>VLOOKUP(V845,Customer!$C$2:$U$504,19,FALSE)</f>
        <v>212</v>
      </c>
    </row>
    <row r="846" spans="1:38" x14ac:dyDescent="0.35">
      <c r="A846">
        <v>271</v>
      </c>
      <c r="B846">
        <v>15</v>
      </c>
      <c r="C846" t="s">
        <v>34</v>
      </c>
      <c r="D846">
        <v>51081017993</v>
      </c>
      <c r="E846">
        <v>510</v>
      </c>
      <c r="F846" t="s">
        <v>1192</v>
      </c>
      <c r="G846" t="s">
        <v>1173</v>
      </c>
      <c r="H846" t="s">
        <v>1181</v>
      </c>
      <c r="I846" t="s">
        <v>1205</v>
      </c>
      <c r="K846">
        <v>46483.700666666671</v>
      </c>
      <c r="N846">
        <v>1.6666666666666667</v>
      </c>
      <c r="O846">
        <v>10.210000000000001</v>
      </c>
      <c r="P846" t="s">
        <v>1195</v>
      </c>
      <c r="R846" t="s">
        <v>1127</v>
      </c>
      <c r="U846">
        <v>271</v>
      </c>
      <c r="V846">
        <v>15216819</v>
      </c>
      <c r="W846">
        <v>39724</v>
      </c>
      <c r="AL846">
        <f>VLOOKUP(V846,Customer!$C$2:$U$504,19,FALSE)</f>
        <v>209</v>
      </c>
    </row>
    <row r="847" spans="1:38" x14ac:dyDescent="0.35">
      <c r="A847">
        <v>271</v>
      </c>
      <c r="B847">
        <v>11</v>
      </c>
      <c r="C847" t="s">
        <v>34</v>
      </c>
      <c r="D847">
        <v>51081014872</v>
      </c>
      <c r="E847">
        <v>510</v>
      </c>
      <c r="F847" t="s">
        <v>1190</v>
      </c>
      <c r="G847" t="s">
        <v>1176</v>
      </c>
      <c r="H847" t="s">
        <v>1182</v>
      </c>
      <c r="I847" t="s">
        <v>1203</v>
      </c>
      <c r="K847">
        <v>56671.224000000002</v>
      </c>
      <c r="N847">
        <v>0.66666666666666663</v>
      </c>
      <c r="O847">
        <v>1.92</v>
      </c>
      <c r="P847" t="s">
        <v>1198</v>
      </c>
      <c r="R847" t="s">
        <v>1127</v>
      </c>
      <c r="U847">
        <v>271</v>
      </c>
      <c r="V847">
        <v>15216819</v>
      </c>
      <c r="W847">
        <v>55955</v>
      </c>
      <c r="AL847">
        <f>VLOOKUP(V847,Customer!$C$2:$U$504,19,FALSE)</f>
        <v>209</v>
      </c>
    </row>
    <row r="848" spans="1:38" x14ac:dyDescent="0.35">
      <c r="A848">
        <v>271</v>
      </c>
      <c r="B848">
        <v>2</v>
      </c>
      <c r="C848" t="s">
        <v>34</v>
      </c>
      <c r="D848">
        <v>51081012921</v>
      </c>
      <c r="E848">
        <v>510</v>
      </c>
      <c r="F848" t="s">
        <v>1187</v>
      </c>
      <c r="G848" t="s">
        <v>1171</v>
      </c>
      <c r="H848" t="s">
        <v>1178</v>
      </c>
      <c r="I848" t="s">
        <v>1206</v>
      </c>
      <c r="K848">
        <v>81623.230200000005</v>
      </c>
      <c r="N848">
        <v>0.5</v>
      </c>
      <c r="O848">
        <v>5.74</v>
      </c>
      <c r="P848" t="s">
        <v>1197</v>
      </c>
      <c r="R848" t="s">
        <v>1127</v>
      </c>
      <c r="U848">
        <v>271</v>
      </c>
      <c r="V848">
        <v>15216819</v>
      </c>
      <c r="W848">
        <v>79346</v>
      </c>
      <c r="AL848">
        <f>VLOOKUP(V848,Customer!$C$2:$U$504,19,FALSE)</f>
        <v>209</v>
      </c>
    </row>
    <row r="849" spans="1:38" x14ac:dyDescent="0.35">
      <c r="A849">
        <v>271</v>
      </c>
      <c r="B849">
        <v>9</v>
      </c>
      <c r="C849" t="s">
        <v>34</v>
      </c>
      <c r="D849">
        <v>51081016498</v>
      </c>
      <c r="E849">
        <v>510</v>
      </c>
      <c r="F849" t="s">
        <v>1189</v>
      </c>
      <c r="G849" t="s">
        <v>1175</v>
      </c>
      <c r="H849" t="s">
        <v>1183</v>
      </c>
      <c r="I849" t="s">
        <v>1202</v>
      </c>
      <c r="K849">
        <v>28610.630574999999</v>
      </c>
      <c r="N849">
        <v>3.0833333333333335</v>
      </c>
      <c r="O849">
        <v>7.77</v>
      </c>
      <c r="P849" t="s">
        <v>1195</v>
      </c>
      <c r="R849" t="s">
        <v>1127</v>
      </c>
      <c r="U849">
        <v>271</v>
      </c>
      <c r="V849">
        <v>15216819</v>
      </c>
      <c r="W849">
        <v>23081</v>
      </c>
      <c r="AL849">
        <f>VLOOKUP(V849,Customer!$C$2:$U$504,19,FALSE)</f>
        <v>209</v>
      </c>
    </row>
    <row r="850" spans="1:38" x14ac:dyDescent="0.35">
      <c r="A850">
        <v>272</v>
      </c>
      <c r="B850">
        <v>8</v>
      </c>
      <c r="C850" t="s">
        <v>34</v>
      </c>
      <c r="D850">
        <v>51081012017</v>
      </c>
      <c r="E850">
        <v>510</v>
      </c>
      <c r="F850" t="s">
        <v>1188</v>
      </c>
      <c r="G850" t="s">
        <v>1174</v>
      </c>
      <c r="H850" t="s">
        <v>1177</v>
      </c>
      <c r="I850" t="s">
        <v>1201</v>
      </c>
      <c r="K850">
        <v>16279.16</v>
      </c>
      <c r="N850">
        <v>2.8333333333333335</v>
      </c>
      <c r="O850">
        <v>4</v>
      </c>
      <c r="P850" t="s">
        <v>1196</v>
      </c>
      <c r="R850" t="s">
        <v>1127</v>
      </c>
      <c r="U850">
        <v>272</v>
      </c>
      <c r="V850">
        <v>93457194</v>
      </c>
      <c r="W850">
        <v>14622</v>
      </c>
      <c r="AL850">
        <f>VLOOKUP(V850,Customer!$C$2:$U$504,19,FALSE)</f>
        <v>212</v>
      </c>
    </row>
    <row r="851" spans="1:38" x14ac:dyDescent="0.35">
      <c r="A851">
        <v>272</v>
      </c>
      <c r="B851">
        <v>15</v>
      </c>
      <c r="C851" t="s">
        <v>34</v>
      </c>
      <c r="D851">
        <v>51081011172</v>
      </c>
      <c r="E851">
        <v>510</v>
      </c>
      <c r="F851" t="s">
        <v>1192</v>
      </c>
      <c r="G851" t="s">
        <v>1173</v>
      </c>
      <c r="H851" t="s">
        <v>1181</v>
      </c>
      <c r="I851" t="s">
        <v>1205</v>
      </c>
      <c r="K851">
        <v>88178.716400000005</v>
      </c>
      <c r="N851">
        <v>1.3333333333333333</v>
      </c>
      <c r="O851">
        <v>10.210000000000001</v>
      </c>
      <c r="P851" t="s">
        <v>1195</v>
      </c>
      <c r="R851" t="s">
        <v>1127</v>
      </c>
      <c r="U851">
        <v>272</v>
      </c>
      <c r="V851">
        <v>93457194</v>
      </c>
      <c r="W851">
        <v>77613</v>
      </c>
      <c r="AL851">
        <f>VLOOKUP(V851,Customer!$C$2:$U$504,19,FALSE)</f>
        <v>212</v>
      </c>
    </row>
    <row r="852" spans="1:38" x14ac:dyDescent="0.35">
      <c r="A852">
        <v>273</v>
      </c>
      <c r="B852">
        <v>5</v>
      </c>
      <c r="C852" t="s">
        <v>34</v>
      </c>
      <c r="D852">
        <v>51081019201</v>
      </c>
      <c r="E852">
        <v>510</v>
      </c>
      <c r="F852" t="s">
        <v>1188</v>
      </c>
      <c r="G852" t="s">
        <v>1174</v>
      </c>
      <c r="H852" t="s">
        <v>1177</v>
      </c>
      <c r="I852" t="s">
        <v>1201</v>
      </c>
      <c r="K852">
        <v>6433.56</v>
      </c>
      <c r="N852">
        <v>2.75</v>
      </c>
      <c r="O852">
        <v>4</v>
      </c>
      <c r="P852" t="s">
        <v>1196</v>
      </c>
      <c r="R852" t="s">
        <v>1127</v>
      </c>
      <c r="U852">
        <v>273</v>
      </c>
      <c r="V852">
        <v>60441149</v>
      </c>
      <c r="W852">
        <v>5796</v>
      </c>
      <c r="AL852">
        <f>VLOOKUP(V852,Customer!$C$2:$U$504,19,FALSE)</f>
        <v>208</v>
      </c>
    </row>
    <row r="853" spans="1:38" x14ac:dyDescent="0.35">
      <c r="A853">
        <v>273</v>
      </c>
      <c r="B853">
        <v>12</v>
      </c>
      <c r="C853" t="s">
        <v>34</v>
      </c>
      <c r="D853">
        <v>51081013782</v>
      </c>
      <c r="E853">
        <v>510</v>
      </c>
      <c r="F853" t="s">
        <v>1191</v>
      </c>
      <c r="G853" t="s">
        <v>1172</v>
      </c>
      <c r="H853" t="s">
        <v>1180</v>
      </c>
      <c r="I853" t="s">
        <v>1204</v>
      </c>
      <c r="K853">
        <v>26481.03875</v>
      </c>
      <c r="N853">
        <v>4.916666666666667</v>
      </c>
      <c r="O853">
        <v>-11.7</v>
      </c>
      <c r="P853" t="s">
        <v>1194</v>
      </c>
      <c r="R853" t="s">
        <v>1127</v>
      </c>
      <c r="U853">
        <v>273</v>
      </c>
      <c r="V853">
        <v>60441149</v>
      </c>
      <c r="W853">
        <v>62345</v>
      </c>
      <c r="AL853">
        <f>VLOOKUP(V853,Customer!$C$2:$U$504,19,FALSE)</f>
        <v>208</v>
      </c>
    </row>
    <row r="854" spans="1:38" x14ac:dyDescent="0.35">
      <c r="A854">
        <v>273</v>
      </c>
      <c r="B854">
        <v>12</v>
      </c>
      <c r="C854" t="s">
        <v>34</v>
      </c>
      <c r="D854">
        <v>51081015889</v>
      </c>
      <c r="E854">
        <v>510</v>
      </c>
      <c r="F854" t="s">
        <v>1191</v>
      </c>
      <c r="G854" t="s">
        <v>1172</v>
      </c>
      <c r="H854" t="s">
        <v>1180</v>
      </c>
      <c r="I854" t="s">
        <v>1204</v>
      </c>
      <c r="K854">
        <v>8396.7262499999997</v>
      </c>
      <c r="N854">
        <v>1.4166666666666667</v>
      </c>
      <c r="O854">
        <v>-11.7</v>
      </c>
      <c r="P854" t="s">
        <v>1194</v>
      </c>
      <c r="R854" t="s">
        <v>1127</v>
      </c>
      <c r="U854">
        <v>273</v>
      </c>
      <c r="V854">
        <v>60441149</v>
      </c>
      <c r="W854">
        <v>10065</v>
      </c>
      <c r="AL854">
        <f>VLOOKUP(V854,Customer!$C$2:$U$504,19,FALSE)</f>
        <v>208</v>
      </c>
    </row>
    <row r="855" spans="1:38" x14ac:dyDescent="0.35">
      <c r="A855">
        <v>273</v>
      </c>
      <c r="B855">
        <v>7</v>
      </c>
      <c r="C855" t="s">
        <v>34</v>
      </c>
      <c r="D855">
        <v>51081015878</v>
      </c>
      <c r="E855">
        <v>510</v>
      </c>
      <c r="F855" t="s">
        <v>1190</v>
      </c>
      <c r="G855" t="s">
        <v>1176</v>
      </c>
      <c r="H855" t="s">
        <v>1182</v>
      </c>
      <c r="I855" t="s">
        <v>1203</v>
      </c>
      <c r="K855">
        <v>23273.432000000001</v>
      </c>
      <c r="N855">
        <v>1</v>
      </c>
      <c r="O855">
        <v>1.92</v>
      </c>
      <c r="P855" t="s">
        <v>1198</v>
      </c>
      <c r="R855" t="s">
        <v>1127</v>
      </c>
      <c r="U855">
        <v>273</v>
      </c>
      <c r="V855">
        <v>60441149</v>
      </c>
      <c r="W855">
        <v>22835</v>
      </c>
      <c r="AL855">
        <f>VLOOKUP(V855,Customer!$C$2:$U$504,19,FALSE)</f>
        <v>208</v>
      </c>
    </row>
    <row r="856" spans="1:38" x14ac:dyDescent="0.35">
      <c r="A856">
        <v>273</v>
      </c>
      <c r="B856">
        <v>13</v>
      </c>
      <c r="C856" t="s">
        <v>34</v>
      </c>
      <c r="D856">
        <v>51081011650</v>
      </c>
      <c r="E856">
        <v>510</v>
      </c>
      <c r="F856" t="s">
        <v>1192</v>
      </c>
      <c r="G856" t="s">
        <v>1173</v>
      </c>
      <c r="H856" t="s">
        <v>1181</v>
      </c>
      <c r="I856" t="s">
        <v>1205</v>
      </c>
      <c r="K856">
        <v>42180.431975</v>
      </c>
      <c r="N856">
        <v>4.916666666666667</v>
      </c>
      <c r="O856">
        <v>10.210000000000001</v>
      </c>
      <c r="P856" t="s">
        <v>1195</v>
      </c>
      <c r="R856" t="s">
        <v>1127</v>
      </c>
      <c r="U856">
        <v>273</v>
      </c>
      <c r="V856">
        <v>60441149</v>
      </c>
      <c r="W856">
        <v>28083</v>
      </c>
      <c r="AL856">
        <f>VLOOKUP(V856,Customer!$C$2:$U$504,19,FALSE)</f>
        <v>208</v>
      </c>
    </row>
    <row r="857" spans="1:38" x14ac:dyDescent="0.35">
      <c r="A857">
        <v>273</v>
      </c>
      <c r="B857">
        <v>8</v>
      </c>
      <c r="C857" t="s">
        <v>34</v>
      </c>
      <c r="D857">
        <v>51081016577</v>
      </c>
      <c r="E857">
        <v>510</v>
      </c>
      <c r="F857" t="s">
        <v>1188</v>
      </c>
      <c r="G857" t="s">
        <v>1174</v>
      </c>
      <c r="H857" t="s">
        <v>1177</v>
      </c>
      <c r="I857" t="s">
        <v>1201</v>
      </c>
      <c r="K857">
        <v>71269.816666666666</v>
      </c>
      <c r="N857">
        <v>2.5833333333333335</v>
      </c>
      <c r="O857">
        <v>4</v>
      </c>
      <c r="P857" t="s">
        <v>1196</v>
      </c>
      <c r="R857" t="s">
        <v>1127</v>
      </c>
      <c r="U857">
        <v>273</v>
      </c>
      <c r="V857">
        <v>60441149</v>
      </c>
      <c r="W857">
        <v>64595</v>
      </c>
      <c r="AL857">
        <f>VLOOKUP(V857,Customer!$C$2:$U$504,19,FALSE)</f>
        <v>208</v>
      </c>
    </row>
    <row r="858" spans="1:38" x14ac:dyDescent="0.35">
      <c r="A858">
        <v>273</v>
      </c>
      <c r="B858">
        <v>5</v>
      </c>
      <c r="C858" t="s">
        <v>34</v>
      </c>
      <c r="D858">
        <v>51081017971</v>
      </c>
      <c r="E858">
        <v>510</v>
      </c>
      <c r="F858" t="s">
        <v>1188</v>
      </c>
      <c r="G858" t="s">
        <v>1174</v>
      </c>
      <c r="H858" t="s">
        <v>1177</v>
      </c>
      <c r="I858" t="s">
        <v>1201</v>
      </c>
      <c r="K858">
        <v>10356.866666666667</v>
      </c>
      <c r="N858">
        <v>1.5833333333333333</v>
      </c>
      <c r="O858">
        <v>4</v>
      </c>
      <c r="P858" t="s">
        <v>1196</v>
      </c>
      <c r="R858" t="s">
        <v>1127</v>
      </c>
      <c r="U858">
        <v>273</v>
      </c>
      <c r="V858">
        <v>60441149</v>
      </c>
      <c r="W858">
        <v>9740</v>
      </c>
      <c r="AL858">
        <f>VLOOKUP(V858,Customer!$C$2:$U$504,19,FALSE)</f>
        <v>208</v>
      </c>
    </row>
    <row r="859" spans="1:38" x14ac:dyDescent="0.35">
      <c r="A859">
        <v>274</v>
      </c>
      <c r="B859">
        <v>10</v>
      </c>
      <c r="C859" t="s">
        <v>34</v>
      </c>
      <c r="D859">
        <v>51081012989</v>
      </c>
      <c r="E859">
        <v>510</v>
      </c>
      <c r="F859" t="s">
        <v>1190</v>
      </c>
      <c r="G859" t="s">
        <v>1176</v>
      </c>
      <c r="H859" t="s">
        <v>1182</v>
      </c>
      <c r="I859" t="s">
        <v>1203</v>
      </c>
      <c r="K859">
        <v>58093.817600000002</v>
      </c>
      <c r="N859">
        <v>4.25</v>
      </c>
      <c r="O859">
        <v>1.92</v>
      </c>
      <c r="P859" t="s">
        <v>1198</v>
      </c>
      <c r="R859" t="s">
        <v>1127</v>
      </c>
      <c r="U859">
        <v>274</v>
      </c>
      <c r="V859">
        <v>94295633</v>
      </c>
      <c r="W859">
        <v>53711</v>
      </c>
      <c r="AL859">
        <f>VLOOKUP(V859,Customer!$C$2:$U$504,19,FALSE)</f>
        <v>206</v>
      </c>
    </row>
    <row r="860" spans="1:38" x14ac:dyDescent="0.35">
      <c r="A860">
        <v>275</v>
      </c>
      <c r="B860">
        <v>14</v>
      </c>
      <c r="C860" t="s">
        <v>34</v>
      </c>
      <c r="D860">
        <v>51081014585</v>
      </c>
      <c r="E860">
        <v>510</v>
      </c>
      <c r="F860" t="s">
        <v>1192</v>
      </c>
      <c r="G860" t="s">
        <v>1173</v>
      </c>
      <c r="H860" t="s">
        <v>1181</v>
      </c>
      <c r="I860" t="s">
        <v>1205</v>
      </c>
      <c r="K860">
        <v>14554.001583333333</v>
      </c>
      <c r="N860">
        <v>3.4166666666666665</v>
      </c>
      <c r="O860">
        <v>10.210000000000001</v>
      </c>
      <c r="P860" t="s">
        <v>1195</v>
      </c>
      <c r="R860" t="s">
        <v>1127</v>
      </c>
      <c r="U860">
        <v>275</v>
      </c>
      <c r="V860">
        <v>32752665</v>
      </c>
      <c r="W860">
        <v>10790</v>
      </c>
      <c r="AL860">
        <f>VLOOKUP(V860,Customer!$C$2:$U$504,19,FALSE)</f>
        <v>207</v>
      </c>
    </row>
    <row r="861" spans="1:38" x14ac:dyDescent="0.35">
      <c r="A861">
        <v>275</v>
      </c>
      <c r="B861">
        <v>15</v>
      </c>
      <c r="C861" t="s">
        <v>34</v>
      </c>
      <c r="D861">
        <v>51081011990</v>
      </c>
      <c r="E861">
        <v>510</v>
      </c>
      <c r="F861" t="s">
        <v>1192</v>
      </c>
      <c r="G861" t="s">
        <v>1173</v>
      </c>
      <c r="H861" t="s">
        <v>1181</v>
      </c>
      <c r="I861" t="s">
        <v>1205</v>
      </c>
      <c r="K861">
        <v>40331.421249999999</v>
      </c>
      <c r="N861">
        <v>1.5</v>
      </c>
      <c r="O861">
        <v>10.210000000000001</v>
      </c>
      <c r="P861" t="s">
        <v>1195</v>
      </c>
      <c r="R861" t="s">
        <v>1127</v>
      </c>
      <c r="U861">
        <v>275</v>
      </c>
      <c r="V861">
        <v>32752665</v>
      </c>
      <c r="W861">
        <v>34975</v>
      </c>
      <c r="AL861">
        <f>VLOOKUP(V861,Customer!$C$2:$U$504,19,FALSE)</f>
        <v>207</v>
      </c>
    </row>
    <row r="862" spans="1:38" x14ac:dyDescent="0.35">
      <c r="A862">
        <v>276</v>
      </c>
      <c r="B862">
        <v>15</v>
      </c>
      <c r="C862" t="s">
        <v>34</v>
      </c>
      <c r="D862">
        <v>51081013777</v>
      </c>
      <c r="E862">
        <v>510</v>
      </c>
      <c r="F862" t="s">
        <v>1192</v>
      </c>
      <c r="G862" t="s">
        <v>1173</v>
      </c>
      <c r="H862" t="s">
        <v>1181</v>
      </c>
      <c r="I862" t="s">
        <v>1205</v>
      </c>
      <c r="K862">
        <v>103735.74788333333</v>
      </c>
      <c r="N862">
        <v>3.0833333333333335</v>
      </c>
      <c r="O862">
        <v>10.210000000000001</v>
      </c>
      <c r="P862" t="s">
        <v>1195</v>
      </c>
      <c r="R862" t="s">
        <v>1127</v>
      </c>
      <c r="U862">
        <v>276</v>
      </c>
      <c r="V862">
        <v>50379369</v>
      </c>
      <c r="W862">
        <v>78898</v>
      </c>
      <c r="AL862">
        <f>VLOOKUP(V862,Customer!$C$2:$U$504,19,FALSE)</f>
        <v>200</v>
      </c>
    </row>
    <row r="863" spans="1:38" x14ac:dyDescent="0.35">
      <c r="A863">
        <v>276</v>
      </c>
      <c r="B863">
        <v>2</v>
      </c>
      <c r="C863" t="s">
        <v>34</v>
      </c>
      <c r="D863">
        <v>51081017614</v>
      </c>
      <c r="E863">
        <v>510</v>
      </c>
      <c r="F863" t="s">
        <v>1187</v>
      </c>
      <c r="G863" t="s">
        <v>1171</v>
      </c>
      <c r="H863" t="s">
        <v>1178</v>
      </c>
      <c r="I863" t="s">
        <v>1206</v>
      </c>
      <c r="K863">
        <v>28131.5344</v>
      </c>
      <c r="N863">
        <v>1.4166666666666667</v>
      </c>
      <c r="O863">
        <v>5.74</v>
      </c>
      <c r="P863" t="s">
        <v>1197</v>
      </c>
      <c r="R863" t="s">
        <v>1127</v>
      </c>
      <c r="U863">
        <v>276</v>
      </c>
      <c r="V863">
        <v>50379369</v>
      </c>
      <c r="W863">
        <v>26016</v>
      </c>
      <c r="AL863">
        <f>VLOOKUP(V863,Customer!$C$2:$U$504,19,FALSE)</f>
        <v>200</v>
      </c>
    </row>
    <row r="864" spans="1:38" x14ac:dyDescent="0.35">
      <c r="A864">
        <v>276</v>
      </c>
      <c r="B864">
        <v>15</v>
      </c>
      <c r="C864" t="s">
        <v>34</v>
      </c>
      <c r="D864">
        <v>51081014639</v>
      </c>
      <c r="E864">
        <v>510</v>
      </c>
      <c r="F864" t="s">
        <v>1192</v>
      </c>
      <c r="G864" t="s">
        <v>1173</v>
      </c>
      <c r="H864" t="s">
        <v>1181</v>
      </c>
      <c r="I864" t="s">
        <v>1205</v>
      </c>
      <c r="K864">
        <v>97854.757083333345</v>
      </c>
      <c r="N864">
        <v>4.916666666666667</v>
      </c>
      <c r="O864">
        <v>10.210000000000001</v>
      </c>
      <c r="P864" t="s">
        <v>1195</v>
      </c>
      <c r="R864" t="s">
        <v>1127</v>
      </c>
      <c r="U864">
        <v>276</v>
      </c>
      <c r="V864">
        <v>50379369</v>
      </c>
      <c r="W864">
        <v>65150</v>
      </c>
      <c r="AL864">
        <f>VLOOKUP(V864,Customer!$C$2:$U$504,19,FALSE)</f>
        <v>200</v>
      </c>
    </row>
    <row r="865" spans="1:38" x14ac:dyDescent="0.35">
      <c r="A865">
        <v>276</v>
      </c>
      <c r="B865">
        <v>1</v>
      </c>
      <c r="C865" t="s">
        <v>34</v>
      </c>
      <c r="D865">
        <v>51081015297</v>
      </c>
      <c r="E865">
        <v>510</v>
      </c>
      <c r="F865" t="s">
        <v>1186</v>
      </c>
      <c r="G865" t="s">
        <v>1170</v>
      </c>
      <c r="H865" t="s">
        <v>1179</v>
      </c>
      <c r="I865" t="s">
        <v>1200</v>
      </c>
      <c r="K865">
        <v>92142.911999999997</v>
      </c>
      <c r="N865">
        <v>3.6666666666666665</v>
      </c>
      <c r="O865">
        <v>5.6</v>
      </c>
      <c r="P865" t="s">
        <v>1196</v>
      </c>
      <c r="R865" t="s">
        <v>1127</v>
      </c>
      <c r="U865">
        <v>276</v>
      </c>
      <c r="V865">
        <v>50379369</v>
      </c>
      <c r="W865">
        <v>76446</v>
      </c>
      <c r="AL865">
        <f>VLOOKUP(V865,Customer!$C$2:$U$504,19,FALSE)</f>
        <v>200</v>
      </c>
    </row>
    <row r="866" spans="1:38" x14ac:dyDescent="0.35">
      <c r="A866">
        <v>276</v>
      </c>
      <c r="B866">
        <v>6</v>
      </c>
      <c r="C866" t="s">
        <v>34</v>
      </c>
      <c r="D866">
        <v>51081019037</v>
      </c>
      <c r="E866">
        <v>510</v>
      </c>
      <c r="F866" t="s">
        <v>1189</v>
      </c>
      <c r="G866" t="s">
        <v>1175</v>
      </c>
      <c r="H866" t="s">
        <v>1183</v>
      </c>
      <c r="I866" t="s">
        <v>1202</v>
      </c>
      <c r="K866">
        <v>33694.372799999997</v>
      </c>
      <c r="N866">
        <v>4.666666666666667</v>
      </c>
      <c r="O866">
        <v>7.77</v>
      </c>
      <c r="P866" t="s">
        <v>1195</v>
      </c>
      <c r="R866" t="s">
        <v>1127</v>
      </c>
      <c r="U866">
        <v>276</v>
      </c>
      <c r="V866">
        <v>50379369</v>
      </c>
      <c r="W866">
        <v>24728</v>
      </c>
      <c r="AL866">
        <f>VLOOKUP(V866,Customer!$C$2:$U$504,19,FALSE)</f>
        <v>200</v>
      </c>
    </row>
    <row r="867" spans="1:38" x14ac:dyDescent="0.35">
      <c r="A867">
        <v>276</v>
      </c>
      <c r="B867">
        <v>11</v>
      </c>
      <c r="C867" t="s">
        <v>34</v>
      </c>
      <c r="D867">
        <v>51081011194</v>
      </c>
      <c r="E867">
        <v>510</v>
      </c>
      <c r="F867" t="s">
        <v>1190</v>
      </c>
      <c r="G867" t="s">
        <v>1176</v>
      </c>
      <c r="H867" t="s">
        <v>1182</v>
      </c>
      <c r="I867" t="s">
        <v>1203</v>
      </c>
      <c r="K867">
        <v>32011.3904</v>
      </c>
      <c r="N867">
        <v>4.833333333333333</v>
      </c>
      <c r="O867">
        <v>1.92</v>
      </c>
      <c r="P867" t="s">
        <v>1198</v>
      </c>
      <c r="R867" t="s">
        <v>1127</v>
      </c>
      <c r="U867">
        <v>276</v>
      </c>
      <c r="V867">
        <v>50379369</v>
      </c>
      <c r="W867">
        <v>29293</v>
      </c>
      <c r="AL867">
        <f>VLOOKUP(V867,Customer!$C$2:$U$504,19,FALSE)</f>
        <v>200</v>
      </c>
    </row>
    <row r="868" spans="1:38" x14ac:dyDescent="0.35">
      <c r="A868">
        <v>276</v>
      </c>
      <c r="B868">
        <v>11</v>
      </c>
      <c r="C868" t="s">
        <v>34</v>
      </c>
      <c r="D868">
        <v>51081015108</v>
      </c>
      <c r="E868">
        <v>510</v>
      </c>
      <c r="F868" t="s">
        <v>1190</v>
      </c>
      <c r="G868" t="s">
        <v>1176</v>
      </c>
      <c r="H868" t="s">
        <v>1182</v>
      </c>
      <c r="I868" t="s">
        <v>1203</v>
      </c>
      <c r="K868">
        <v>72665.960000000006</v>
      </c>
      <c r="N868">
        <v>0.5</v>
      </c>
      <c r="O868">
        <v>1.92</v>
      </c>
      <c r="P868" t="s">
        <v>1198</v>
      </c>
      <c r="R868" t="s">
        <v>1127</v>
      </c>
      <c r="U868">
        <v>276</v>
      </c>
      <c r="V868">
        <v>50379369</v>
      </c>
      <c r="W868">
        <v>71975</v>
      </c>
      <c r="AL868">
        <f>VLOOKUP(V868,Customer!$C$2:$U$504,19,FALSE)</f>
        <v>200</v>
      </c>
    </row>
    <row r="869" spans="1:38" x14ac:dyDescent="0.35">
      <c r="A869">
        <v>276</v>
      </c>
      <c r="B869">
        <v>1</v>
      </c>
      <c r="C869" t="s">
        <v>34</v>
      </c>
      <c r="D869">
        <v>51081018234</v>
      </c>
      <c r="E869">
        <v>510</v>
      </c>
      <c r="F869" t="s">
        <v>1186</v>
      </c>
      <c r="G869" t="s">
        <v>1170</v>
      </c>
      <c r="H869" t="s">
        <v>1179</v>
      </c>
      <c r="I869" t="s">
        <v>1200</v>
      </c>
      <c r="K869">
        <v>12110.709333333334</v>
      </c>
      <c r="N869">
        <v>1.1666666666666667</v>
      </c>
      <c r="O869">
        <v>5.6</v>
      </c>
      <c r="P869" t="s">
        <v>1196</v>
      </c>
      <c r="R869" t="s">
        <v>1127</v>
      </c>
      <c r="U869">
        <v>276</v>
      </c>
      <c r="V869">
        <v>50379369</v>
      </c>
      <c r="W869">
        <v>11368</v>
      </c>
      <c r="AL869">
        <f>VLOOKUP(V869,Customer!$C$2:$U$504,19,FALSE)</f>
        <v>200</v>
      </c>
    </row>
    <row r="870" spans="1:38" x14ac:dyDescent="0.35">
      <c r="A870">
        <v>277</v>
      </c>
      <c r="B870">
        <v>3</v>
      </c>
      <c r="C870" t="s">
        <v>34</v>
      </c>
      <c r="D870">
        <v>51081016104</v>
      </c>
      <c r="E870">
        <v>510</v>
      </c>
      <c r="F870" t="s">
        <v>1186</v>
      </c>
      <c r="G870" t="s">
        <v>1170</v>
      </c>
      <c r="H870" t="s">
        <v>1179</v>
      </c>
      <c r="I870" t="s">
        <v>1200</v>
      </c>
      <c r="K870">
        <v>18742.776000000002</v>
      </c>
      <c r="N870">
        <v>0.25</v>
      </c>
      <c r="O870">
        <v>5.6</v>
      </c>
      <c r="P870" t="s">
        <v>1196</v>
      </c>
      <c r="R870" t="s">
        <v>1127</v>
      </c>
      <c r="U870">
        <v>277</v>
      </c>
      <c r="V870">
        <v>86457376</v>
      </c>
      <c r="W870">
        <v>18484</v>
      </c>
      <c r="AL870">
        <f>VLOOKUP(V870,Customer!$C$2:$U$504,19,FALSE)</f>
        <v>209</v>
      </c>
    </row>
    <row r="871" spans="1:38" x14ac:dyDescent="0.35">
      <c r="A871">
        <v>277</v>
      </c>
      <c r="B871">
        <v>12</v>
      </c>
      <c r="C871" t="s">
        <v>34</v>
      </c>
      <c r="D871">
        <v>51081019493</v>
      </c>
      <c r="E871">
        <v>510</v>
      </c>
      <c r="F871" t="s">
        <v>1191</v>
      </c>
      <c r="G871" t="s">
        <v>1172</v>
      </c>
      <c r="H871" t="s">
        <v>1180</v>
      </c>
      <c r="I871" t="s">
        <v>1204</v>
      </c>
      <c r="K871">
        <v>49803.6</v>
      </c>
      <c r="N871">
        <v>2.0833333333333335</v>
      </c>
      <c r="O871">
        <v>-11.7</v>
      </c>
      <c r="P871" t="s">
        <v>1194</v>
      </c>
      <c r="R871" t="s">
        <v>1127</v>
      </c>
      <c r="U871">
        <v>277</v>
      </c>
      <c r="V871">
        <v>86457376</v>
      </c>
      <c r="W871">
        <v>65856</v>
      </c>
      <c r="AL871">
        <f>VLOOKUP(V871,Customer!$C$2:$U$504,19,FALSE)</f>
        <v>209</v>
      </c>
    </row>
    <row r="872" spans="1:38" x14ac:dyDescent="0.35">
      <c r="A872">
        <v>277</v>
      </c>
      <c r="B872">
        <v>9</v>
      </c>
      <c r="C872" t="s">
        <v>34</v>
      </c>
      <c r="D872">
        <v>51081017083</v>
      </c>
      <c r="E872">
        <v>510</v>
      </c>
      <c r="F872" t="s">
        <v>1189</v>
      </c>
      <c r="G872" t="s">
        <v>1175</v>
      </c>
      <c r="H872" t="s">
        <v>1183</v>
      </c>
      <c r="I872" t="s">
        <v>1202</v>
      </c>
      <c r="K872">
        <v>35750.582575</v>
      </c>
      <c r="N872">
        <v>3.0833333333333335</v>
      </c>
      <c r="O872">
        <v>7.77</v>
      </c>
      <c r="P872" t="s">
        <v>1195</v>
      </c>
      <c r="R872" t="s">
        <v>1127</v>
      </c>
      <c r="U872">
        <v>277</v>
      </c>
      <c r="V872">
        <v>86457376</v>
      </c>
      <c r="W872">
        <v>28841</v>
      </c>
      <c r="AL872">
        <f>VLOOKUP(V872,Customer!$C$2:$U$504,19,FALSE)</f>
        <v>209</v>
      </c>
    </row>
    <row r="873" spans="1:38" x14ac:dyDescent="0.35">
      <c r="A873">
        <v>277</v>
      </c>
      <c r="B873">
        <v>1</v>
      </c>
      <c r="C873" t="s">
        <v>34</v>
      </c>
      <c r="D873">
        <v>51081014248</v>
      </c>
      <c r="E873">
        <v>510</v>
      </c>
      <c r="F873" t="s">
        <v>1186</v>
      </c>
      <c r="G873" t="s">
        <v>1170</v>
      </c>
      <c r="H873" t="s">
        <v>1179</v>
      </c>
      <c r="I873" t="s">
        <v>1200</v>
      </c>
      <c r="K873">
        <v>65734.551999999996</v>
      </c>
      <c r="N873">
        <v>3.5</v>
      </c>
      <c r="O873">
        <v>5.6</v>
      </c>
      <c r="P873" t="s">
        <v>1196</v>
      </c>
      <c r="R873" t="s">
        <v>1127</v>
      </c>
      <c r="U873">
        <v>277</v>
      </c>
      <c r="V873">
        <v>86457376</v>
      </c>
      <c r="W873">
        <v>54962</v>
      </c>
      <c r="AL873">
        <f>VLOOKUP(V873,Customer!$C$2:$U$504,19,FALSE)</f>
        <v>209</v>
      </c>
    </row>
    <row r="874" spans="1:38" x14ac:dyDescent="0.35">
      <c r="A874">
        <v>278</v>
      </c>
      <c r="B874">
        <v>9</v>
      </c>
      <c r="C874" t="s">
        <v>34</v>
      </c>
      <c r="D874">
        <v>51081018363</v>
      </c>
      <c r="E874">
        <v>510</v>
      </c>
      <c r="F874" t="s">
        <v>1189</v>
      </c>
      <c r="G874" t="s">
        <v>1175</v>
      </c>
      <c r="H874" t="s">
        <v>1183</v>
      </c>
      <c r="I874" t="s">
        <v>1202</v>
      </c>
      <c r="K874">
        <v>7317.211225</v>
      </c>
      <c r="N874">
        <v>3.0833333333333335</v>
      </c>
      <c r="O874">
        <v>7.77</v>
      </c>
      <c r="P874" t="s">
        <v>1195</v>
      </c>
      <c r="R874" t="s">
        <v>1127</v>
      </c>
      <c r="U874">
        <v>278</v>
      </c>
      <c r="V874">
        <v>43969403</v>
      </c>
      <c r="W874">
        <v>5903</v>
      </c>
      <c r="AL874">
        <f>VLOOKUP(V874,Customer!$C$2:$U$504,19,FALSE)</f>
        <v>213</v>
      </c>
    </row>
    <row r="875" spans="1:38" x14ac:dyDescent="0.35">
      <c r="A875">
        <v>278</v>
      </c>
      <c r="B875">
        <v>16</v>
      </c>
      <c r="C875" t="s">
        <v>34</v>
      </c>
      <c r="D875">
        <v>51081015529</v>
      </c>
      <c r="E875">
        <v>510</v>
      </c>
      <c r="F875" t="s">
        <v>1193</v>
      </c>
      <c r="G875" t="s">
        <v>1185</v>
      </c>
      <c r="H875" t="s">
        <v>1184</v>
      </c>
      <c r="I875" t="s">
        <v>1199</v>
      </c>
      <c r="K875">
        <v>11121.0825</v>
      </c>
      <c r="N875">
        <v>3.4166666666666665</v>
      </c>
      <c r="O875">
        <v>3.61</v>
      </c>
      <c r="P875" t="s">
        <v>1198</v>
      </c>
      <c r="R875" t="s">
        <v>1127</v>
      </c>
      <c r="U875">
        <v>278</v>
      </c>
      <c r="V875">
        <v>43969403</v>
      </c>
      <c r="W875">
        <v>9900</v>
      </c>
      <c r="AL875">
        <f>VLOOKUP(V875,Customer!$C$2:$U$504,19,FALSE)</f>
        <v>213</v>
      </c>
    </row>
    <row r="876" spans="1:38" x14ac:dyDescent="0.35">
      <c r="A876">
        <v>278</v>
      </c>
      <c r="B876">
        <v>5</v>
      </c>
      <c r="C876" t="s">
        <v>34</v>
      </c>
      <c r="D876">
        <v>51081016756</v>
      </c>
      <c r="E876">
        <v>510</v>
      </c>
      <c r="F876" t="s">
        <v>1188</v>
      </c>
      <c r="G876" t="s">
        <v>1174</v>
      </c>
      <c r="H876" t="s">
        <v>1177</v>
      </c>
      <c r="I876" t="s">
        <v>1201</v>
      </c>
      <c r="K876">
        <v>8052.92</v>
      </c>
      <c r="N876">
        <v>2.25</v>
      </c>
      <c r="O876">
        <v>4</v>
      </c>
      <c r="P876" t="s">
        <v>1196</v>
      </c>
      <c r="R876" t="s">
        <v>1127</v>
      </c>
      <c r="U876">
        <v>278</v>
      </c>
      <c r="V876">
        <v>43969403</v>
      </c>
      <c r="W876">
        <v>7388</v>
      </c>
      <c r="AL876">
        <f>VLOOKUP(V876,Customer!$C$2:$U$504,19,FALSE)</f>
        <v>213</v>
      </c>
    </row>
    <row r="877" spans="1:38" x14ac:dyDescent="0.35">
      <c r="A877">
        <v>278</v>
      </c>
      <c r="B877">
        <v>12</v>
      </c>
      <c r="C877" t="s">
        <v>34</v>
      </c>
      <c r="D877">
        <v>51081013748</v>
      </c>
      <c r="E877">
        <v>510</v>
      </c>
      <c r="F877" t="s">
        <v>1191</v>
      </c>
      <c r="G877" t="s">
        <v>1172</v>
      </c>
      <c r="H877" t="s">
        <v>1180</v>
      </c>
      <c r="I877" t="s">
        <v>1204</v>
      </c>
      <c r="K877">
        <v>50607.493750000001</v>
      </c>
      <c r="N877">
        <v>2.0833333333333335</v>
      </c>
      <c r="O877">
        <v>-11.7</v>
      </c>
      <c r="P877" t="s">
        <v>1194</v>
      </c>
      <c r="R877" t="s">
        <v>1127</v>
      </c>
      <c r="U877">
        <v>278</v>
      </c>
      <c r="V877">
        <v>43969403</v>
      </c>
      <c r="W877">
        <v>66919</v>
      </c>
      <c r="AL877">
        <f>VLOOKUP(V877,Customer!$C$2:$U$504,19,FALSE)</f>
        <v>213</v>
      </c>
    </row>
    <row r="878" spans="1:38" x14ac:dyDescent="0.35">
      <c r="A878">
        <v>280</v>
      </c>
      <c r="B878">
        <v>14</v>
      </c>
      <c r="C878" t="s">
        <v>34</v>
      </c>
      <c r="D878">
        <v>51081015417</v>
      </c>
      <c r="E878">
        <v>510</v>
      </c>
      <c r="F878" t="s">
        <v>1192</v>
      </c>
      <c r="G878" t="s">
        <v>1173</v>
      </c>
      <c r="H878" t="s">
        <v>1181</v>
      </c>
      <c r="I878" t="s">
        <v>1205</v>
      </c>
      <c r="K878">
        <v>16215.101900000001</v>
      </c>
      <c r="N878">
        <v>3</v>
      </c>
      <c r="O878">
        <v>10.210000000000001</v>
      </c>
      <c r="P878" t="s">
        <v>1195</v>
      </c>
      <c r="R878" t="s">
        <v>1127</v>
      </c>
      <c r="U878">
        <v>280</v>
      </c>
      <c r="V878">
        <v>67384046</v>
      </c>
      <c r="W878">
        <v>12413</v>
      </c>
      <c r="AL878">
        <f>VLOOKUP(V878,Customer!$C$2:$U$504,19,FALSE)</f>
        <v>202</v>
      </c>
    </row>
    <row r="879" spans="1:38" x14ac:dyDescent="0.35">
      <c r="A879">
        <v>280</v>
      </c>
      <c r="B879">
        <v>3</v>
      </c>
      <c r="C879" t="s">
        <v>34</v>
      </c>
      <c r="D879">
        <v>51081012532</v>
      </c>
      <c r="E879">
        <v>510</v>
      </c>
      <c r="F879" t="s">
        <v>1186</v>
      </c>
      <c r="G879" t="s">
        <v>1170</v>
      </c>
      <c r="H879" t="s">
        <v>1179</v>
      </c>
      <c r="I879" t="s">
        <v>1200</v>
      </c>
      <c r="K879">
        <v>47160.648000000001</v>
      </c>
      <c r="N879">
        <v>3.8333333333333335</v>
      </c>
      <c r="O879">
        <v>5.6</v>
      </c>
      <c r="P879" t="s">
        <v>1196</v>
      </c>
      <c r="R879" t="s">
        <v>1127</v>
      </c>
      <c r="U879">
        <v>280</v>
      </c>
      <c r="V879">
        <v>67384046</v>
      </c>
      <c r="W879">
        <v>38826</v>
      </c>
      <c r="AL879">
        <f>VLOOKUP(V879,Customer!$C$2:$U$504,19,FALSE)</f>
        <v>202</v>
      </c>
    </row>
    <row r="880" spans="1:38" x14ac:dyDescent="0.35">
      <c r="A880">
        <v>280</v>
      </c>
      <c r="B880">
        <v>6</v>
      </c>
      <c r="C880" t="s">
        <v>34</v>
      </c>
      <c r="D880">
        <v>51081014960</v>
      </c>
      <c r="E880">
        <v>510</v>
      </c>
      <c r="F880" t="s">
        <v>1189</v>
      </c>
      <c r="G880" t="s">
        <v>1175</v>
      </c>
      <c r="H880" t="s">
        <v>1183</v>
      </c>
      <c r="I880" t="s">
        <v>1202</v>
      </c>
      <c r="K880">
        <v>30690.891</v>
      </c>
      <c r="N880">
        <v>1.1666666666666667</v>
      </c>
      <c r="O880">
        <v>7.77</v>
      </c>
      <c r="P880" t="s">
        <v>1195</v>
      </c>
      <c r="R880" t="s">
        <v>1127</v>
      </c>
      <c r="U880">
        <v>280</v>
      </c>
      <c r="V880">
        <v>67384046</v>
      </c>
      <c r="W880">
        <v>28140</v>
      </c>
      <c r="AL880">
        <f>VLOOKUP(V880,Customer!$C$2:$U$504,19,FALSE)</f>
        <v>202</v>
      </c>
    </row>
    <row r="881" spans="1:38" x14ac:dyDescent="0.35">
      <c r="A881">
        <v>280</v>
      </c>
      <c r="B881">
        <v>6</v>
      </c>
      <c r="C881" t="s">
        <v>34</v>
      </c>
      <c r="D881">
        <v>51081015182</v>
      </c>
      <c r="E881">
        <v>510</v>
      </c>
      <c r="F881" t="s">
        <v>1189</v>
      </c>
      <c r="G881" t="s">
        <v>1175</v>
      </c>
      <c r="H881" t="s">
        <v>1183</v>
      </c>
      <c r="I881" t="s">
        <v>1202</v>
      </c>
      <c r="K881">
        <v>99235.050699999993</v>
      </c>
      <c r="N881">
        <v>3.25</v>
      </c>
      <c r="O881">
        <v>7.77</v>
      </c>
      <c r="P881" t="s">
        <v>1195</v>
      </c>
      <c r="R881" t="s">
        <v>1127</v>
      </c>
      <c r="U881">
        <v>280</v>
      </c>
      <c r="V881">
        <v>67384046</v>
      </c>
      <c r="W881">
        <v>79228</v>
      </c>
      <c r="AL881">
        <f>VLOOKUP(V881,Customer!$C$2:$U$504,19,FALSE)</f>
        <v>202</v>
      </c>
    </row>
    <row r="882" spans="1:38" x14ac:dyDescent="0.35">
      <c r="A882">
        <v>281</v>
      </c>
      <c r="B882">
        <v>10</v>
      </c>
      <c r="C882" t="s">
        <v>34</v>
      </c>
      <c r="D882">
        <v>51081018045</v>
      </c>
      <c r="E882">
        <v>510</v>
      </c>
      <c r="F882" t="s">
        <v>1190</v>
      </c>
      <c r="G882" t="s">
        <v>1176</v>
      </c>
      <c r="H882" t="s">
        <v>1182</v>
      </c>
      <c r="I882" t="s">
        <v>1203</v>
      </c>
      <c r="K882">
        <v>81696.139200000005</v>
      </c>
      <c r="N882">
        <v>3.6666666666666665</v>
      </c>
      <c r="O882">
        <v>1.92</v>
      </c>
      <c r="P882" t="s">
        <v>1198</v>
      </c>
      <c r="R882" t="s">
        <v>1129</v>
      </c>
      <c r="U882">
        <v>281</v>
      </c>
      <c r="V882">
        <v>47769696</v>
      </c>
      <c r="W882">
        <v>76323</v>
      </c>
      <c r="AL882">
        <f>VLOOKUP(V882,Customer!$C$2:$U$504,19,FALSE)</f>
        <v>204</v>
      </c>
    </row>
    <row r="883" spans="1:38" x14ac:dyDescent="0.35">
      <c r="A883">
        <v>281</v>
      </c>
      <c r="B883">
        <v>7</v>
      </c>
      <c r="C883" t="s">
        <v>34</v>
      </c>
      <c r="D883">
        <v>51081010039</v>
      </c>
      <c r="E883">
        <v>510</v>
      </c>
      <c r="F883" t="s">
        <v>1190</v>
      </c>
      <c r="G883" t="s">
        <v>1176</v>
      </c>
      <c r="H883" t="s">
        <v>1182</v>
      </c>
      <c r="I883" t="s">
        <v>1203</v>
      </c>
      <c r="K883">
        <v>72236.620800000004</v>
      </c>
      <c r="N883">
        <v>2.5833333333333335</v>
      </c>
      <c r="O883">
        <v>1.92</v>
      </c>
      <c r="P883" t="s">
        <v>1198</v>
      </c>
      <c r="R883" t="s">
        <v>1129</v>
      </c>
      <c r="U883">
        <v>281</v>
      </c>
      <c r="V883">
        <v>47769696</v>
      </c>
      <c r="W883">
        <v>68823</v>
      </c>
      <c r="AL883">
        <f>VLOOKUP(V883,Customer!$C$2:$U$504,19,FALSE)</f>
        <v>204</v>
      </c>
    </row>
    <row r="884" spans="1:38" x14ac:dyDescent="0.35">
      <c r="A884">
        <v>281</v>
      </c>
      <c r="B884">
        <v>10</v>
      </c>
      <c r="C884" t="s">
        <v>34</v>
      </c>
      <c r="D884">
        <v>51081016395</v>
      </c>
      <c r="E884">
        <v>510</v>
      </c>
      <c r="F884" t="s">
        <v>1190</v>
      </c>
      <c r="G884" t="s">
        <v>1176</v>
      </c>
      <c r="H884" t="s">
        <v>1182</v>
      </c>
      <c r="I884" t="s">
        <v>1203</v>
      </c>
      <c r="K884">
        <v>57000.815999999999</v>
      </c>
      <c r="N884">
        <v>4.416666666666667</v>
      </c>
      <c r="O884">
        <v>1.92</v>
      </c>
      <c r="P884" t="s">
        <v>1198</v>
      </c>
      <c r="R884" t="s">
        <v>1129</v>
      </c>
      <c r="U884">
        <v>281</v>
      </c>
      <c r="V884">
        <v>47769696</v>
      </c>
      <c r="W884">
        <v>52545</v>
      </c>
      <c r="AL884">
        <f>VLOOKUP(V884,Customer!$C$2:$U$504,19,FALSE)</f>
        <v>204</v>
      </c>
    </row>
    <row r="885" spans="1:38" x14ac:dyDescent="0.35">
      <c r="A885">
        <v>281</v>
      </c>
      <c r="B885">
        <v>10</v>
      </c>
      <c r="C885" t="s">
        <v>34</v>
      </c>
      <c r="D885">
        <v>51081016333</v>
      </c>
      <c r="E885">
        <v>510</v>
      </c>
      <c r="F885" t="s">
        <v>1190</v>
      </c>
      <c r="G885" t="s">
        <v>1176</v>
      </c>
      <c r="H885" t="s">
        <v>1182</v>
      </c>
      <c r="I885" t="s">
        <v>1203</v>
      </c>
      <c r="K885">
        <v>31287.865600000001</v>
      </c>
      <c r="N885">
        <v>1.5</v>
      </c>
      <c r="O885">
        <v>1.92</v>
      </c>
      <c r="P885" t="s">
        <v>1198</v>
      </c>
      <c r="R885" t="s">
        <v>1129</v>
      </c>
      <c r="U885">
        <v>281</v>
      </c>
      <c r="V885">
        <v>47769696</v>
      </c>
      <c r="W885">
        <v>30412</v>
      </c>
      <c r="AL885">
        <f>VLOOKUP(V885,Customer!$C$2:$U$504,19,FALSE)</f>
        <v>204</v>
      </c>
    </row>
    <row r="886" spans="1:38" x14ac:dyDescent="0.35">
      <c r="A886">
        <v>282</v>
      </c>
      <c r="B886">
        <v>12</v>
      </c>
      <c r="C886" t="s">
        <v>34</v>
      </c>
      <c r="D886">
        <v>51081014296</v>
      </c>
      <c r="E886">
        <v>510</v>
      </c>
      <c r="F886" t="s">
        <v>1191</v>
      </c>
      <c r="G886" t="s">
        <v>1172</v>
      </c>
      <c r="H886" t="s">
        <v>1180</v>
      </c>
      <c r="I886" t="s">
        <v>1204</v>
      </c>
      <c r="K886">
        <v>65782.347500000003</v>
      </c>
      <c r="N886">
        <v>0.75</v>
      </c>
      <c r="O886">
        <v>-11.7</v>
      </c>
      <c r="P886" t="s">
        <v>1194</v>
      </c>
      <c r="R886" t="s">
        <v>1127</v>
      </c>
      <c r="U886">
        <v>282</v>
      </c>
      <c r="V886">
        <v>51546795</v>
      </c>
      <c r="W886">
        <v>72110</v>
      </c>
      <c r="AL886">
        <f>VLOOKUP(V886,Customer!$C$2:$U$504,19,FALSE)</f>
        <v>214</v>
      </c>
    </row>
    <row r="887" spans="1:38" x14ac:dyDescent="0.35">
      <c r="A887">
        <v>282</v>
      </c>
      <c r="B887">
        <v>9</v>
      </c>
      <c r="C887" t="s">
        <v>34</v>
      </c>
      <c r="D887">
        <v>51081016259</v>
      </c>
      <c r="E887">
        <v>510</v>
      </c>
      <c r="F887" t="s">
        <v>1189</v>
      </c>
      <c r="G887" t="s">
        <v>1175</v>
      </c>
      <c r="H887" t="s">
        <v>1183</v>
      </c>
      <c r="I887" t="s">
        <v>1202</v>
      </c>
      <c r="K887">
        <v>6766.3926000000001</v>
      </c>
      <c r="N887">
        <v>1.1666666666666667</v>
      </c>
      <c r="O887">
        <v>7.77</v>
      </c>
      <c r="P887" t="s">
        <v>1195</v>
      </c>
      <c r="R887" t="s">
        <v>1127</v>
      </c>
      <c r="U887">
        <v>282</v>
      </c>
      <c r="V887">
        <v>51546795</v>
      </c>
      <c r="W887">
        <v>6204</v>
      </c>
      <c r="AL887">
        <f>VLOOKUP(V887,Customer!$C$2:$U$504,19,FALSE)</f>
        <v>214</v>
      </c>
    </row>
    <row r="888" spans="1:38" x14ac:dyDescent="0.35">
      <c r="A888">
        <v>282</v>
      </c>
      <c r="B888">
        <v>10</v>
      </c>
      <c r="C888" t="s">
        <v>34</v>
      </c>
      <c r="D888">
        <v>51081015077</v>
      </c>
      <c r="E888">
        <v>510</v>
      </c>
      <c r="F888" t="s">
        <v>1190</v>
      </c>
      <c r="G888" t="s">
        <v>1176</v>
      </c>
      <c r="H888" t="s">
        <v>1182</v>
      </c>
      <c r="I888" t="s">
        <v>1203</v>
      </c>
      <c r="K888">
        <v>80768.614400000006</v>
      </c>
      <c r="N888">
        <v>4</v>
      </c>
      <c r="O888">
        <v>1.92</v>
      </c>
      <c r="P888" t="s">
        <v>1198</v>
      </c>
      <c r="R888" t="s">
        <v>1127</v>
      </c>
      <c r="U888">
        <v>282</v>
      </c>
      <c r="V888">
        <v>51546795</v>
      </c>
      <c r="W888">
        <v>75008</v>
      </c>
      <c r="AL888">
        <f>VLOOKUP(V888,Customer!$C$2:$U$504,19,FALSE)</f>
        <v>214</v>
      </c>
    </row>
    <row r="889" spans="1:38" x14ac:dyDescent="0.35">
      <c r="A889">
        <v>282</v>
      </c>
      <c r="B889">
        <v>14</v>
      </c>
      <c r="C889" t="s">
        <v>34</v>
      </c>
      <c r="D889">
        <v>51081010666</v>
      </c>
      <c r="E889">
        <v>510</v>
      </c>
      <c r="F889" t="s">
        <v>1192</v>
      </c>
      <c r="G889" t="s">
        <v>1173</v>
      </c>
      <c r="H889" t="s">
        <v>1181</v>
      </c>
      <c r="I889" t="s">
        <v>1205</v>
      </c>
      <c r="K889">
        <v>55616.374600000003</v>
      </c>
      <c r="N889">
        <v>3.8333333333333335</v>
      </c>
      <c r="O889">
        <v>10.210000000000001</v>
      </c>
      <c r="P889" t="s">
        <v>1195</v>
      </c>
      <c r="R889" t="s">
        <v>1127</v>
      </c>
      <c r="U889">
        <v>282</v>
      </c>
      <c r="V889">
        <v>51546795</v>
      </c>
      <c r="W889">
        <v>39972</v>
      </c>
      <c r="AL889">
        <f>VLOOKUP(V889,Customer!$C$2:$U$504,19,FALSE)</f>
        <v>214</v>
      </c>
    </row>
    <row r="890" spans="1:38" x14ac:dyDescent="0.35">
      <c r="A890">
        <v>282</v>
      </c>
      <c r="B890">
        <v>3</v>
      </c>
      <c r="C890" t="s">
        <v>34</v>
      </c>
      <c r="D890">
        <v>51081010045</v>
      </c>
      <c r="E890">
        <v>510</v>
      </c>
      <c r="F890" t="s">
        <v>1186</v>
      </c>
      <c r="G890" t="s">
        <v>1170</v>
      </c>
      <c r="H890" t="s">
        <v>1179</v>
      </c>
      <c r="I890" t="s">
        <v>1200</v>
      </c>
      <c r="K890">
        <v>93099.179333333333</v>
      </c>
      <c r="N890">
        <v>3.0833333333333335</v>
      </c>
      <c r="O890">
        <v>5.6</v>
      </c>
      <c r="P890" t="s">
        <v>1196</v>
      </c>
      <c r="R890" t="s">
        <v>1127</v>
      </c>
      <c r="U890">
        <v>282</v>
      </c>
      <c r="V890">
        <v>51546795</v>
      </c>
      <c r="W890">
        <v>79391</v>
      </c>
      <c r="AL890">
        <f>VLOOKUP(V890,Customer!$C$2:$U$504,19,FALSE)</f>
        <v>214</v>
      </c>
    </row>
    <row r="891" spans="1:38" x14ac:dyDescent="0.35">
      <c r="A891">
        <v>283</v>
      </c>
      <c r="B891">
        <v>16</v>
      </c>
      <c r="C891" t="s">
        <v>34</v>
      </c>
      <c r="D891">
        <v>51081018289</v>
      </c>
      <c r="E891">
        <v>510</v>
      </c>
      <c r="F891" t="s">
        <v>1193</v>
      </c>
      <c r="G891" t="s">
        <v>1185</v>
      </c>
      <c r="H891" t="s">
        <v>1184</v>
      </c>
      <c r="I891" t="s">
        <v>1199</v>
      </c>
      <c r="K891">
        <v>26701.895850000001</v>
      </c>
      <c r="N891">
        <v>0.75</v>
      </c>
      <c r="O891">
        <v>3.61</v>
      </c>
      <c r="P891" t="s">
        <v>1198</v>
      </c>
      <c r="R891" t="s">
        <v>1127</v>
      </c>
      <c r="U891">
        <v>283</v>
      </c>
      <c r="V891">
        <v>73422965</v>
      </c>
      <c r="W891">
        <v>25998</v>
      </c>
      <c r="AL891">
        <f>VLOOKUP(V891,Customer!$C$2:$U$504,19,FALSE)</f>
        <v>210</v>
      </c>
    </row>
    <row r="892" spans="1:38" x14ac:dyDescent="0.35">
      <c r="A892">
        <v>283</v>
      </c>
      <c r="B892">
        <v>9</v>
      </c>
      <c r="C892" t="s">
        <v>34</v>
      </c>
      <c r="D892">
        <v>51081012717</v>
      </c>
      <c r="E892">
        <v>510</v>
      </c>
      <c r="F892" t="s">
        <v>1189</v>
      </c>
      <c r="G892" t="s">
        <v>1175</v>
      </c>
      <c r="H892" t="s">
        <v>1183</v>
      </c>
      <c r="I892" t="s">
        <v>1202</v>
      </c>
      <c r="K892">
        <v>78776.815275000001</v>
      </c>
      <c r="N892">
        <v>0.91666666666666663</v>
      </c>
      <c r="O892">
        <v>7.77</v>
      </c>
      <c r="P892" t="s">
        <v>1195</v>
      </c>
      <c r="R892" t="s">
        <v>1127</v>
      </c>
      <c r="U892">
        <v>283</v>
      </c>
      <c r="V892">
        <v>73422965</v>
      </c>
      <c r="W892">
        <v>73539</v>
      </c>
      <c r="AL892">
        <f>VLOOKUP(V892,Customer!$C$2:$U$504,19,FALSE)</f>
        <v>210</v>
      </c>
    </row>
    <row r="893" spans="1:38" x14ac:dyDescent="0.35">
      <c r="A893">
        <v>283</v>
      </c>
      <c r="B893">
        <v>13</v>
      </c>
      <c r="C893" t="s">
        <v>34</v>
      </c>
      <c r="D893">
        <v>51081013799</v>
      </c>
      <c r="E893">
        <v>510</v>
      </c>
      <c r="F893" t="s">
        <v>1192</v>
      </c>
      <c r="G893" t="s">
        <v>1173</v>
      </c>
      <c r="H893" t="s">
        <v>1181</v>
      </c>
      <c r="I893" t="s">
        <v>1205</v>
      </c>
      <c r="K893">
        <v>92101.990666666679</v>
      </c>
      <c r="N893">
        <v>4.666666666666667</v>
      </c>
      <c r="O893">
        <v>10.210000000000001</v>
      </c>
      <c r="P893" t="s">
        <v>1195</v>
      </c>
      <c r="R893" t="s">
        <v>1127</v>
      </c>
      <c r="U893">
        <v>283</v>
      </c>
      <c r="V893">
        <v>73422965</v>
      </c>
      <c r="W893">
        <v>62380</v>
      </c>
      <c r="AL893">
        <f>VLOOKUP(V893,Customer!$C$2:$U$504,19,FALSE)</f>
        <v>210</v>
      </c>
    </row>
    <row r="894" spans="1:38" x14ac:dyDescent="0.35">
      <c r="A894">
        <v>284</v>
      </c>
      <c r="B894">
        <v>7</v>
      </c>
      <c r="C894" t="s">
        <v>34</v>
      </c>
      <c r="D894">
        <v>51081018969</v>
      </c>
      <c r="E894">
        <v>510</v>
      </c>
      <c r="F894" t="s">
        <v>1190</v>
      </c>
      <c r="G894" t="s">
        <v>1176</v>
      </c>
      <c r="H894" t="s">
        <v>1182</v>
      </c>
      <c r="I894" t="s">
        <v>1203</v>
      </c>
      <c r="K894">
        <v>48497.356800000001</v>
      </c>
      <c r="N894">
        <v>1.9166666666666667</v>
      </c>
      <c r="O894">
        <v>1.92</v>
      </c>
      <c r="P894" t="s">
        <v>1198</v>
      </c>
      <c r="R894" t="s">
        <v>1127</v>
      </c>
      <c r="U894">
        <v>284</v>
      </c>
      <c r="V894">
        <v>55651391</v>
      </c>
      <c r="W894">
        <v>46776</v>
      </c>
      <c r="AL894">
        <f>VLOOKUP(V894,Customer!$C$2:$U$504,19,FALSE)</f>
        <v>204</v>
      </c>
    </row>
    <row r="895" spans="1:38" x14ac:dyDescent="0.35">
      <c r="A895">
        <v>284</v>
      </c>
      <c r="B895">
        <v>14</v>
      </c>
      <c r="C895" t="s">
        <v>34</v>
      </c>
      <c r="D895">
        <v>51081015384</v>
      </c>
      <c r="E895">
        <v>510</v>
      </c>
      <c r="F895" t="s">
        <v>1192</v>
      </c>
      <c r="G895" t="s">
        <v>1173</v>
      </c>
      <c r="H895" t="s">
        <v>1181</v>
      </c>
      <c r="I895" t="s">
        <v>1205</v>
      </c>
      <c r="K895">
        <v>78755.427316666668</v>
      </c>
      <c r="N895">
        <v>1.9166666666666667</v>
      </c>
      <c r="O895">
        <v>10.210000000000001</v>
      </c>
      <c r="P895" t="s">
        <v>1195</v>
      </c>
      <c r="R895" t="s">
        <v>1127</v>
      </c>
      <c r="U895">
        <v>284</v>
      </c>
      <c r="V895">
        <v>55651391</v>
      </c>
      <c r="W895">
        <v>65866</v>
      </c>
      <c r="AL895">
        <f>VLOOKUP(V895,Customer!$C$2:$U$504,19,FALSE)</f>
        <v>204</v>
      </c>
    </row>
    <row r="896" spans="1:38" x14ac:dyDescent="0.35">
      <c r="A896">
        <v>284</v>
      </c>
      <c r="B896">
        <v>8</v>
      </c>
      <c r="C896" t="s">
        <v>34</v>
      </c>
      <c r="D896">
        <v>51081015753</v>
      </c>
      <c r="E896">
        <v>510</v>
      </c>
      <c r="F896" t="s">
        <v>1188</v>
      </c>
      <c r="G896" t="s">
        <v>1174</v>
      </c>
      <c r="H896" t="s">
        <v>1177</v>
      </c>
      <c r="I896" t="s">
        <v>1201</v>
      </c>
      <c r="K896">
        <v>74482.44</v>
      </c>
      <c r="N896">
        <v>0.5</v>
      </c>
      <c r="O896">
        <v>4</v>
      </c>
      <c r="P896" t="s">
        <v>1196</v>
      </c>
      <c r="R896" t="s">
        <v>1127</v>
      </c>
      <c r="U896">
        <v>284</v>
      </c>
      <c r="V896">
        <v>55651391</v>
      </c>
      <c r="W896">
        <v>73022</v>
      </c>
      <c r="AL896">
        <f>VLOOKUP(V896,Customer!$C$2:$U$504,19,FALSE)</f>
        <v>204</v>
      </c>
    </row>
    <row r="897" spans="1:38" x14ac:dyDescent="0.35">
      <c r="A897">
        <v>284</v>
      </c>
      <c r="B897">
        <v>3</v>
      </c>
      <c r="C897" t="s">
        <v>34</v>
      </c>
      <c r="D897">
        <v>51081014314</v>
      </c>
      <c r="E897">
        <v>510</v>
      </c>
      <c r="F897" t="s">
        <v>1186</v>
      </c>
      <c r="G897" t="s">
        <v>1170</v>
      </c>
      <c r="H897" t="s">
        <v>1179</v>
      </c>
      <c r="I897" t="s">
        <v>1200</v>
      </c>
      <c r="K897">
        <v>4321.3919999999998</v>
      </c>
      <c r="N897">
        <v>3.25</v>
      </c>
      <c r="O897">
        <v>5.6</v>
      </c>
      <c r="P897" t="s">
        <v>1196</v>
      </c>
      <c r="R897" t="s">
        <v>1127</v>
      </c>
      <c r="U897">
        <v>284</v>
      </c>
      <c r="V897">
        <v>55651391</v>
      </c>
      <c r="W897">
        <v>3656</v>
      </c>
      <c r="AL897">
        <f>VLOOKUP(V897,Customer!$C$2:$U$504,19,FALSE)</f>
        <v>204</v>
      </c>
    </row>
    <row r="898" spans="1:38" x14ac:dyDescent="0.35">
      <c r="A898">
        <v>285</v>
      </c>
      <c r="B898">
        <v>12</v>
      </c>
      <c r="C898" t="s">
        <v>34</v>
      </c>
      <c r="D898">
        <v>51081010497</v>
      </c>
      <c r="E898">
        <v>510</v>
      </c>
      <c r="F898" t="s">
        <v>1191</v>
      </c>
      <c r="G898" t="s">
        <v>1172</v>
      </c>
      <c r="H898" t="s">
        <v>1180</v>
      </c>
      <c r="I898" t="s">
        <v>1204</v>
      </c>
      <c r="K898">
        <v>36316.325500000006</v>
      </c>
      <c r="N898">
        <v>3.4166666666666665</v>
      </c>
      <c r="O898">
        <v>-11.7</v>
      </c>
      <c r="P898" t="s">
        <v>1194</v>
      </c>
      <c r="R898" t="s">
        <v>1130</v>
      </c>
      <c r="U898">
        <v>285</v>
      </c>
      <c r="V898">
        <v>99265154</v>
      </c>
      <c r="W898">
        <v>60502</v>
      </c>
      <c r="AL898">
        <f>VLOOKUP(V898,Customer!$C$2:$U$504,19,FALSE)</f>
        <v>208</v>
      </c>
    </row>
    <row r="899" spans="1:38" x14ac:dyDescent="0.35">
      <c r="A899">
        <v>285</v>
      </c>
      <c r="B899">
        <v>7</v>
      </c>
      <c r="C899" t="s">
        <v>34</v>
      </c>
      <c r="D899">
        <v>51081013943</v>
      </c>
      <c r="E899">
        <v>510</v>
      </c>
      <c r="F899" t="s">
        <v>1190</v>
      </c>
      <c r="G899" t="s">
        <v>1176</v>
      </c>
      <c r="H899" t="s">
        <v>1182</v>
      </c>
      <c r="I899" t="s">
        <v>1203</v>
      </c>
      <c r="K899">
        <v>13974.809600000001</v>
      </c>
      <c r="N899">
        <v>3.25</v>
      </c>
      <c r="O899">
        <v>1.92</v>
      </c>
      <c r="P899" t="s">
        <v>1198</v>
      </c>
      <c r="R899" t="s">
        <v>1130</v>
      </c>
      <c r="U899">
        <v>285</v>
      </c>
      <c r="V899">
        <v>99265154</v>
      </c>
      <c r="W899">
        <v>13154</v>
      </c>
      <c r="AL899">
        <f>VLOOKUP(V899,Customer!$C$2:$U$504,19,FALSE)</f>
        <v>208</v>
      </c>
    </row>
    <row r="900" spans="1:38" x14ac:dyDescent="0.35">
      <c r="A900">
        <v>285</v>
      </c>
      <c r="B900">
        <v>4</v>
      </c>
      <c r="C900" t="s">
        <v>34</v>
      </c>
      <c r="D900">
        <v>51081010351</v>
      </c>
      <c r="E900">
        <v>510</v>
      </c>
      <c r="F900" t="s">
        <v>1187</v>
      </c>
      <c r="G900" t="s">
        <v>1171</v>
      </c>
      <c r="H900" t="s">
        <v>1178</v>
      </c>
      <c r="I900" t="s">
        <v>1206</v>
      </c>
      <c r="K900">
        <v>22422.751083333333</v>
      </c>
      <c r="N900">
        <v>0.41666666666666669</v>
      </c>
      <c r="O900">
        <v>5.74</v>
      </c>
      <c r="P900" t="s">
        <v>1197</v>
      </c>
      <c r="R900" t="s">
        <v>1130</v>
      </c>
      <c r="U900">
        <v>285</v>
      </c>
      <c r="V900">
        <v>99265154</v>
      </c>
      <c r="W900">
        <v>21899</v>
      </c>
      <c r="AL900">
        <f>VLOOKUP(V900,Customer!$C$2:$U$504,19,FALSE)</f>
        <v>208</v>
      </c>
    </row>
    <row r="901" spans="1:38" x14ac:dyDescent="0.35">
      <c r="A901">
        <v>285</v>
      </c>
      <c r="B901">
        <v>16</v>
      </c>
      <c r="C901" t="s">
        <v>34</v>
      </c>
      <c r="D901">
        <v>51081017865</v>
      </c>
      <c r="E901">
        <v>510</v>
      </c>
      <c r="F901" t="s">
        <v>1193</v>
      </c>
      <c r="G901" t="s">
        <v>1185</v>
      </c>
      <c r="H901" t="s">
        <v>1184</v>
      </c>
      <c r="I901" t="s">
        <v>1199</v>
      </c>
      <c r="K901">
        <v>3431.7201333333333</v>
      </c>
      <c r="N901">
        <v>3.0833333333333335</v>
      </c>
      <c r="O901">
        <v>3.61</v>
      </c>
      <c r="P901" t="s">
        <v>1198</v>
      </c>
      <c r="R901" t="s">
        <v>1130</v>
      </c>
      <c r="U901">
        <v>285</v>
      </c>
      <c r="V901">
        <v>99265154</v>
      </c>
      <c r="W901">
        <v>3088</v>
      </c>
      <c r="AL901">
        <f>VLOOKUP(V901,Customer!$C$2:$U$504,19,FALSE)</f>
        <v>208</v>
      </c>
    </row>
    <row r="902" spans="1:38" x14ac:dyDescent="0.35">
      <c r="A902">
        <v>285</v>
      </c>
      <c r="B902">
        <v>3</v>
      </c>
      <c r="C902" t="s">
        <v>34</v>
      </c>
      <c r="D902">
        <v>51081014351</v>
      </c>
      <c r="E902">
        <v>510</v>
      </c>
      <c r="F902" t="s">
        <v>1186</v>
      </c>
      <c r="G902" t="s">
        <v>1170</v>
      </c>
      <c r="H902" t="s">
        <v>1179</v>
      </c>
      <c r="I902" t="s">
        <v>1200</v>
      </c>
      <c r="K902">
        <v>42457.599999999999</v>
      </c>
      <c r="N902">
        <v>5</v>
      </c>
      <c r="O902">
        <v>5.6</v>
      </c>
      <c r="P902" t="s">
        <v>1196</v>
      </c>
      <c r="R902" t="s">
        <v>1130</v>
      </c>
      <c r="U902">
        <v>285</v>
      </c>
      <c r="V902">
        <v>99265154</v>
      </c>
      <c r="W902">
        <v>33170</v>
      </c>
      <c r="AL902">
        <f>VLOOKUP(V902,Customer!$C$2:$U$504,19,FALSE)</f>
        <v>208</v>
      </c>
    </row>
    <row r="903" spans="1:38" x14ac:dyDescent="0.35">
      <c r="A903">
        <v>286</v>
      </c>
      <c r="B903">
        <v>9</v>
      </c>
      <c r="C903" t="s">
        <v>34</v>
      </c>
      <c r="D903">
        <v>51081016262</v>
      </c>
      <c r="E903">
        <v>510</v>
      </c>
      <c r="F903" t="s">
        <v>1189</v>
      </c>
      <c r="G903" t="s">
        <v>1175</v>
      </c>
      <c r="H903" t="s">
        <v>1183</v>
      </c>
      <c r="I903" t="s">
        <v>1202</v>
      </c>
      <c r="K903">
        <v>34995.037700000001</v>
      </c>
      <c r="N903">
        <v>0.75</v>
      </c>
      <c r="O903">
        <v>7.77</v>
      </c>
      <c r="P903" t="s">
        <v>1195</v>
      </c>
      <c r="R903" t="s">
        <v>1127</v>
      </c>
      <c r="U903">
        <v>286</v>
      </c>
      <c r="V903">
        <v>21837191</v>
      </c>
      <c r="W903">
        <v>33068</v>
      </c>
      <c r="AL903">
        <f>VLOOKUP(V903,Customer!$C$2:$U$504,19,FALSE)</f>
        <v>201</v>
      </c>
    </row>
    <row r="904" spans="1:38" x14ac:dyDescent="0.35">
      <c r="A904">
        <v>286</v>
      </c>
      <c r="B904">
        <v>9</v>
      </c>
      <c r="C904" t="s">
        <v>34</v>
      </c>
      <c r="D904">
        <v>51081016541</v>
      </c>
      <c r="E904">
        <v>510</v>
      </c>
      <c r="F904" t="s">
        <v>1189</v>
      </c>
      <c r="G904" t="s">
        <v>1175</v>
      </c>
      <c r="H904" t="s">
        <v>1183</v>
      </c>
      <c r="I904" t="s">
        <v>1202</v>
      </c>
      <c r="K904">
        <v>94292.576949999988</v>
      </c>
      <c r="N904">
        <v>4.833333333333333</v>
      </c>
      <c r="O904">
        <v>7.77</v>
      </c>
      <c r="P904" t="s">
        <v>1195</v>
      </c>
      <c r="R904" t="s">
        <v>1127</v>
      </c>
      <c r="U904">
        <v>286</v>
      </c>
      <c r="V904">
        <v>21837191</v>
      </c>
      <c r="W904">
        <v>68549</v>
      </c>
      <c r="AL904">
        <f>VLOOKUP(V904,Customer!$C$2:$U$504,19,FALSE)</f>
        <v>201</v>
      </c>
    </row>
    <row r="905" spans="1:38" x14ac:dyDescent="0.35">
      <c r="A905">
        <v>286</v>
      </c>
      <c r="B905">
        <v>16</v>
      </c>
      <c r="C905" t="s">
        <v>34</v>
      </c>
      <c r="D905">
        <v>51081012695</v>
      </c>
      <c r="E905">
        <v>510</v>
      </c>
      <c r="F905" t="s">
        <v>1193</v>
      </c>
      <c r="G905" t="s">
        <v>1185</v>
      </c>
      <c r="H905" t="s">
        <v>1184</v>
      </c>
      <c r="I905" t="s">
        <v>1199</v>
      </c>
      <c r="K905">
        <v>75587.95196666666</v>
      </c>
      <c r="N905">
        <v>4.333333333333333</v>
      </c>
      <c r="O905">
        <v>3.61</v>
      </c>
      <c r="P905" t="s">
        <v>1198</v>
      </c>
      <c r="R905" t="s">
        <v>1127</v>
      </c>
      <c r="U905">
        <v>286</v>
      </c>
      <c r="V905">
        <v>21837191</v>
      </c>
      <c r="W905">
        <v>65363</v>
      </c>
      <c r="AL905">
        <f>VLOOKUP(V905,Customer!$C$2:$U$504,19,FALSE)</f>
        <v>201</v>
      </c>
    </row>
    <row r="906" spans="1:38" x14ac:dyDescent="0.35">
      <c r="A906">
        <v>287</v>
      </c>
      <c r="B906">
        <v>8</v>
      </c>
      <c r="C906" t="s">
        <v>34</v>
      </c>
      <c r="D906">
        <v>51081010775</v>
      </c>
      <c r="E906">
        <v>510</v>
      </c>
      <c r="F906" t="s">
        <v>1188</v>
      </c>
      <c r="G906" t="s">
        <v>1174</v>
      </c>
      <c r="H906" t="s">
        <v>1177</v>
      </c>
      <c r="I906" t="s">
        <v>1201</v>
      </c>
      <c r="K906">
        <v>81590.876666666663</v>
      </c>
      <c r="N906">
        <v>1.9166666666666667</v>
      </c>
      <c r="O906">
        <v>4</v>
      </c>
      <c r="P906" t="s">
        <v>1196</v>
      </c>
      <c r="R906" t="s">
        <v>1127</v>
      </c>
      <c r="U906">
        <v>287</v>
      </c>
      <c r="V906">
        <v>61494718</v>
      </c>
      <c r="W906">
        <v>75781</v>
      </c>
      <c r="AL906">
        <f>VLOOKUP(V906,Customer!$C$2:$U$504,19,FALSE)</f>
        <v>202</v>
      </c>
    </row>
    <row r="907" spans="1:38" x14ac:dyDescent="0.35">
      <c r="A907">
        <v>288</v>
      </c>
      <c r="B907">
        <v>12</v>
      </c>
      <c r="C907" t="s">
        <v>34</v>
      </c>
      <c r="D907">
        <v>51081016610</v>
      </c>
      <c r="E907">
        <v>510</v>
      </c>
      <c r="F907" t="s">
        <v>1191</v>
      </c>
      <c r="G907" t="s">
        <v>1172</v>
      </c>
      <c r="H907" t="s">
        <v>1180</v>
      </c>
      <c r="I907" t="s">
        <v>1204</v>
      </c>
      <c r="K907">
        <v>53230.877500000002</v>
      </c>
      <c r="N907">
        <v>0.58333333333333337</v>
      </c>
      <c r="O907">
        <v>-11.7</v>
      </c>
      <c r="P907" t="s">
        <v>1194</v>
      </c>
      <c r="R907" t="s">
        <v>1128</v>
      </c>
      <c r="U907">
        <v>288</v>
      </c>
      <c r="V907">
        <v>44252977</v>
      </c>
      <c r="W907">
        <v>57130</v>
      </c>
      <c r="AL907">
        <f>VLOOKUP(V907,Customer!$C$2:$U$504,19,FALSE)</f>
        <v>205</v>
      </c>
    </row>
    <row r="908" spans="1:38" x14ac:dyDescent="0.35">
      <c r="A908">
        <v>288</v>
      </c>
      <c r="B908">
        <v>16</v>
      </c>
      <c r="C908" t="s">
        <v>34</v>
      </c>
      <c r="D908">
        <v>51081015431</v>
      </c>
      <c r="E908">
        <v>510</v>
      </c>
      <c r="F908" t="s">
        <v>1193</v>
      </c>
      <c r="G908" t="s">
        <v>1185</v>
      </c>
      <c r="H908" t="s">
        <v>1184</v>
      </c>
      <c r="I908" t="s">
        <v>1199</v>
      </c>
      <c r="K908">
        <v>65776.070800000001</v>
      </c>
      <c r="N908">
        <v>4.5</v>
      </c>
      <c r="O908">
        <v>3.61</v>
      </c>
      <c r="P908" t="s">
        <v>1198</v>
      </c>
      <c r="R908" t="s">
        <v>1128</v>
      </c>
      <c r="U908">
        <v>288</v>
      </c>
      <c r="V908">
        <v>44252977</v>
      </c>
      <c r="W908">
        <v>56584</v>
      </c>
      <c r="AL908">
        <f>VLOOKUP(V908,Customer!$C$2:$U$504,19,FALSE)</f>
        <v>205</v>
      </c>
    </row>
    <row r="909" spans="1:38" x14ac:dyDescent="0.35">
      <c r="A909">
        <v>289</v>
      </c>
      <c r="B909">
        <v>7</v>
      </c>
      <c r="C909" t="s">
        <v>34</v>
      </c>
      <c r="D909">
        <v>51081014319</v>
      </c>
      <c r="E909">
        <v>510</v>
      </c>
      <c r="F909" t="s">
        <v>1190</v>
      </c>
      <c r="G909" t="s">
        <v>1176</v>
      </c>
      <c r="H909" t="s">
        <v>1182</v>
      </c>
      <c r="I909" t="s">
        <v>1203</v>
      </c>
      <c r="K909">
        <v>47938.886400000003</v>
      </c>
      <c r="N909">
        <v>3.5833333333333335</v>
      </c>
      <c r="O909">
        <v>1.92</v>
      </c>
      <c r="P909" t="s">
        <v>1198</v>
      </c>
      <c r="R909" t="s">
        <v>1127</v>
      </c>
      <c r="U909">
        <v>289</v>
      </c>
      <c r="V909">
        <v>52083279</v>
      </c>
      <c r="W909">
        <v>44853</v>
      </c>
      <c r="AL909">
        <f>VLOOKUP(V909,Customer!$C$2:$U$504,19,FALSE)</f>
        <v>200</v>
      </c>
    </row>
    <row r="910" spans="1:38" x14ac:dyDescent="0.35">
      <c r="A910">
        <v>289</v>
      </c>
      <c r="B910">
        <v>13</v>
      </c>
      <c r="C910" t="s">
        <v>34</v>
      </c>
      <c r="D910">
        <v>51081014517</v>
      </c>
      <c r="E910">
        <v>510</v>
      </c>
      <c r="F910" t="s">
        <v>1192</v>
      </c>
      <c r="G910" t="s">
        <v>1173</v>
      </c>
      <c r="H910" t="s">
        <v>1181</v>
      </c>
      <c r="I910" t="s">
        <v>1205</v>
      </c>
      <c r="K910">
        <v>87151.548250000007</v>
      </c>
      <c r="N910">
        <v>3.75</v>
      </c>
      <c r="O910">
        <v>10.210000000000001</v>
      </c>
      <c r="P910" t="s">
        <v>1195</v>
      </c>
      <c r="R910" t="s">
        <v>1127</v>
      </c>
      <c r="U910">
        <v>289</v>
      </c>
      <c r="V910">
        <v>52083279</v>
      </c>
      <c r="W910">
        <v>63022</v>
      </c>
      <c r="AL910">
        <f>VLOOKUP(V910,Customer!$C$2:$U$504,19,FALSE)</f>
        <v>200</v>
      </c>
    </row>
    <row r="911" spans="1:38" x14ac:dyDescent="0.35">
      <c r="A911">
        <v>289</v>
      </c>
      <c r="B911">
        <v>9</v>
      </c>
      <c r="C911" t="s">
        <v>34</v>
      </c>
      <c r="D911">
        <v>51081015280</v>
      </c>
      <c r="E911">
        <v>510</v>
      </c>
      <c r="F911" t="s">
        <v>1189</v>
      </c>
      <c r="G911" t="s">
        <v>1175</v>
      </c>
      <c r="H911" t="s">
        <v>1183</v>
      </c>
      <c r="I911" t="s">
        <v>1202</v>
      </c>
      <c r="K911">
        <v>34748.400000000001</v>
      </c>
      <c r="N911">
        <v>3.3333333333333335</v>
      </c>
      <c r="O911">
        <v>7.77</v>
      </c>
      <c r="P911" t="s">
        <v>1195</v>
      </c>
      <c r="R911" t="s">
        <v>1127</v>
      </c>
      <c r="U911">
        <v>289</v>
      </c>
      <c r="V911">
        <v>52083279</v>
      </c>
      <c r="W911">
        <v>27600</v>
      </c>
      <c r="AL911">
        <f>VLOOKUP(V911,Customer!$C$2:$U$504,19,FALSE)</f>
        <v>200</v>
      </c>
    </row>
    <row r="912" spans="1:38" x14ac:dyDescent="0.35">
      <c r="A912">
        <v>290</v>
      </c>
      <c r="B912">
        <v>11</v>
      </c>
      <c r="C912" t="s">
        <v>34</v>
      </c>
      <c r="D912">
        <v>51081014970</v>
      </c>
      <c r="E912">
        <v>510</v>
      </c>
      <c r="F912" t="s">
        <v>1190</v>
      </c>
      <c r="G912" t="s">
        <v>1176</v>
      </c>
      <c r="H912" t="s">
        <v>1182</v>
      </c>
      <c r="I912" t="s">
        <v>1203</v>
      </c>
      <c r="K912">
        <v>26545.7088</v>
      </c>
      <c r="N912">
        <v>4.25</v>
      </c>
      <c r="O912">
        <v>1.92</v>
      </c>
      <c r="P912" t="s">
        <v>1198</v>
      </c>
      <c r="R912" t="s">
        <v>1127</v>
      </c>
      <c r="U912">
        <v>290</v>
      </c>
      <c r="V912">
        <v>41324367</v>
      </c>
      <c r="W912">
        <v>24543</v>
      </c>
      <c r="AL912">
        <f>VLOOKUP(V912,Customer!$C$2:$U$504,19,FALSE)</f>
        <v>208</v>
      </c>
    </row>
    <row r="913" spans="1:38" x14ac:dyDescent="0.35">
      <c r="A913">
        <v>290</v>
      </c>
      <c r="B913">
        <v>5</v>
      </c>
      <c r="C913" t="s">
        <v>34</v>
      </c>
      <c r="D913">
        <v>51081017938</v>
      </c>
      <c r="E913">
        <v>510</v>
      </c>
      <c r="F913" t="s">
        <v>1188</v>
      </c>
      <c r="G913" t="s">
        <v>1174</v>
      </c>
      <c r="H913" t="s">
        <v>1177</v>
      </c>
      <c r="I913" t="s">
        <v>1201</v>
      </c>
      <c r="K913">
        <v>14832.16</v>
      </c>
      <c r="N913">
        <v>3</v>
      </c>
      <c r="O913">
        <v>4</v>
      </c>
      <c r="P913" t="s">
        <v>1196</v>
      </c>
      <c r="R913" t="s">
        <v>1127</v>
      </c>
      <c r="U913">
        <v>290</v>
      </c>
      <c r="V913">
        <v>41324367</v>
      </c>
      <c r="W913">
        <v>13243</v>
      </c>
      <c r="AL913">
        <f>VLOOKUP(V913,Customer!$C$2:$U$504,19,FALSE)</f>
        <v>208</v>
      </c>
    </row>
    <row r="914" spans="1:38" x14ac:dyDescent="0.35">
      <c r="A914">
        <v>290</v>
      </c>
      <c r="B914">
        <v>13</v>
      </c>
      <c r="C914" t="s">
        <v>34</v>
      </c>
      <c r="D914">
        <v>51081016522</v>
      </c>
      <c r="E914">
        <v>510</v>
      </c>
      <c r="F914" t="s">
        <v>1192</v>
      </c>
      <c r="G914" t="s">
        <v>1173</v>
      </c>
      <c r="H914" t="s">
        <v>1181</v>
      </c>
      <c r="I914" t="s">
        <v>1205</v>
      </c>
      <c r="K914">
        <v>49320.662800000006</v>
      </c>
      <c r="N914">
        <v>3</v>
      </c>
      <c r="O914">
        <v>10.210000000000001</v>
      </c>
      <c r="P914" t="s">
        <v>1195</v>
      </c>
      <c r="R914" t="s">
        <v>1127</v>
      </c>
      <c r="U914">
        <v>290</v>
      </c>
      <c r="V914">
        <v>41324367</v>
      </c>
      <c r="W914">
        <v>37756</v>
      </c>
      <c r="AL914">
        <f>VLOOKUP(V914,Customer!$C$2:$U$504,19,FALSE)</f>
        <v>208</v>
      </c>
    </row>
    <row r="915" spans="1:38" x14ac:dyDescent="0.35">
      <c r="A915">
        <v>290</v>
      </c>
      <c r="B915">
        <v>5</v>
      </c>
      <c r="C915" t="s">
        <v>34</v>
      </c>
      <c r="D915">
        <v>51081016962</v>
      </c>
      <c r="E915">
        <v>510</v>
      </c>
      <c r="F915" t="s">
        <v>1188</v>
      </c>
      <c r="G915" t="s">
        <v>1174</v>
      </c>
      <c r="H915" t="s">
        <v>1177</v>
      </c>
      <c r="I915" t="s">
        <v>1201</v>
      </c>
      <c r="K915">
        <v>2748.8066666666668</v>
      </c>
      <c r="N915">
        <v>1.8333333333333333</v>
      </c>
      <c r="O915">
        <v>4</v>
      </c>
      <c r="P915" t="s">
        <v>1196</v>
      </c>
      <c r="R915" t="s">
        <v>1127</v>
      </c>
      <c r="U915">
        <v>290</v>
      </c>
      <c r="V915">
        <v>41324367</v>
      </c>
      <c r="W915">
        <v>2561</v>
      </c>
      <c r="AL915">
        <f>VLOOKUP(V915,Customer!$C$2:$U$504,19,FALSE)</f>
        <v>208</v>
      </c>
    </row>
    <row r="916" spans="1:38" x14ac:dyDescent="0.35">
      <c r="A916">
        <v>291</v>
      </c>
      <c r="B916">
        <v>13</v>
      </c>
      <c r="C916" t="s">
        <v>34</v>
      </c>
      <c r="D916">
        <v>51081016465</v>
      </c>
      <c r="E916">
        <v>510</v>
      </c>
      <c r="F916" t="s">
        <v>1192</v>
      </c>
      <c r="G916" t="s">
        <v>1173</v>
      </c>
      <c r="H916" t="s">
        <v>1181</v>
      </c>
      <c r="I916" t="s">
        <v>1205</v>
      </c>
      <c r="K916">
        <v>76545.929266666673</v>
      </c>
      <c r="N916">
        <v>3.1666666666666665</v>
      </c>
      <c r="O916">
        <v>10.210000000000001</v>
      </c>
      <c r="P916" t="s">
        <v>1195</v>
      </c>
      <c r="R916" t="s">
        <v>1127</v>
      </c>
      <c r="U916">
        <v>291</v>
      </c>
      <c r="V916">
        <v>14165532</v>
      </c>
      <c r="W916">
        <v>57844</v>
      </c>
      <c r="AL916">
        <f>VLOOKUP(V916,Customer!$C$2:$U$504,19,FALSE)</f>
        <v>203</v>
      </c>
    </row>
    <row r="917" spans="1:38" x14ac:dyDescent="0.35">
      <c r="A917">
        <v>291</v>
      </c>
      <c r="B917">
        <v>4</v>
      </c>
      <c r="C917" t="s">
        <v>34</v>
      </c>
      <c r="D917">
        <v>51081013868</v>
      </c>
      <c r="E917">
        <v>510</v>
      </c>
      <c r="F917" t="s">
        <v>1187</v>
      </c>
      <c r="G917" t="s">
        <v>1171</v>
      </c>
      <c r="H917" t="s">
        <v>1178</v>
      </c>
      <c r="I917" t="s">
        <v>1206</v>
      </c>
      <c r="K917">
        <v>38778.06988333333</v>
      </c>
      <c r="N917">
        <v>3.0833333333333335</v>
      </c>
      <c r="O917">
        <v>5.74</v>
      </c>
      <c r="P917" t="s">
        <v>1197</v>
      </c>
      <c r="R917" t="s">
        <v>1127</v>
      </c>
      <c r="U917">
        <v>291</v>
      </c>
      <c r="V917">
        <v>14165532</v>
      </c>
      <c r="W917">
        <v>32947</v>
      </c>
      <c r="AL917">
        <f>VLOOKUP(V917,Customer!$C$2:$U$504,19,FALSE)</f>
        <v>203</v>
      </c>
    </row>
    <row r="918" spans="1:38" x14ac:dyDescent="0.35">
      <c r="A918">
        <v>291</v>
      </c>
      <c r="B918">
        <v>7</v>
      </c>
      <c r="C918" t="s">
        <v>34</v>
      </c>
      <c r="D918">
        <v>51081014443</v>
      </c>
      <c r="E918">
        <v>510</v>
      </c>
      <c r="F918" t="s">
        <v>1190</v>
      </c>
      <c r="G918" t="s">
        <v>1176</v>
      </c>
      <c r="H918" t="s">
        <v>1182</v>
      </c>
      <c r="I918" t="s">
        <v>1203</v>
      </c>
      <c r="K918">
        <v>22238.777600000001</v>
      </c>
      <c r="N918">
        <v>4.25</v>
      </c>
      <c r="O918">
        <v>1.92</v>
      </c>
      <c r="P918" t="s">
        <v>1198</v>
      </c>
      <c r="R918" t="s">
        <v>1127</v>
      </c>
      <c r="U918">
        <v>291</v>
      </c>
      <c r="V918">
        <v>14165532</v>
      </c>
      <c r="W918">
        <v>20561</v>
      </c>
      <c r="AL918">
        <f>VLOOKUP(V918,Customer!$C$2:$U$504,19,FALSE)</f>
        <v>203</v>
      </c>
    </row>
    <row r="919" spans="1:38" x14ac:dyDescent="0.35">
      <c r="A919">
        <v>291</v>
      </c>
      <c r="B919">
        <v>16</v>
      </c>
      <c r="C919" t="s">
        <v>34</v>
      </c>
      <c r="D919">
        <v>51081012140</v>
      </c>
      <c r="E919">
        <v>510</v>
      </c>
      <c r="F919" t="s">
        <v>1193</v>
      </c>
      <c r="G919" t="s">
        <v>1185</v>
      </c>
      <c r="H919" t="s">
        <v>1184</v>
      </c>
      <c r="I919" t="s">
        <v>1199</v>
      </c>
      <c r="K919">
        <v>11599.553233333334</v>
      </c>
      <c r="N919">
        <v>0.91666666666666663</v>
      </c>
      <c r="O919">
        <v>3.61</v>
      </c>
      <c r="P919" t="s">
        <v>1198</v>
      </c>
      <c r="R919" t="s">
        <v>1127</v>
      </c>
      <c r="U919">
        <v>291</v>
      </c>
      <c r="V919">
        <v>14165532</v>
      </c>
      <c r="W919">
        <v>11228</v>
      </c>
      <c r="AL919">
        <f>VLOOKUP(V919,Customer!$C$2:$U$504,19,FALSE)</f>
        <v>203</v>
      </c>
    </row>
    <row r="920" spans="1:38" x14ac:dyDescent="0.35">
      <c r="A920">
        <v>291</v>
      </c>
      <c r="B920">
        <v>15</v>
      </c>
      <c r="C920" t="s">
        <v>34</v>
      </c>
      <c r="D920">
        <v>51081011674</v>
      </c>
      <c r="E920">
        <v>510</v>
      </c>
      <c r="F920" t="s">
        <v>1192</v>
      </c>
      <c r="G920" t="s">
        <v>1173</v>
      </c>
      <c r="H920" t="s">
        <v>1181</v>
      </c>
      <c r="I920" t="s">
        <v>1205</v>
      </c>
      <c r="K920">
        <v>45288.767550000004</v>
      </c>
      <c r="N920">
        <v>4.75</v>
      </c>
      <c r="O920">
        <v>10.210000000000001</v>
      </c>
      <c r="P920" t="s">
        <v>1195</v>
      </c>
      <c r="R920" t="s">
        <v>1127</v>
      </c>
      <c r="U920">
        <v>291</v>
      </c>
      <c r="V920">
        <v>14165532</v>
      </c>
      <c r="W920">
        <v>30498</v>
      </c>
      <c r="AL920">
        <f>VLOOKUP(V920,Customer!$C$2:$U$504,19,FALSE)</f>
        <v>203</v>
      </c>
    </row>
    <row r="921" spans="1:38" x14ac:dyDescent="0.35">
      <c r="A921">
        <v>292</v>
      </c>
      <c r="B921">
        <v>9</v>
      </c>
      <c r="C921" t="s">
        <v>34</v>
      </c>
      <c r="D921">
        <v>51081013637</v>
      </c>
      <c r="E921">
        <v>510</v>
      </c>
      <c r="F921" t="s">
        <v>1189</v>
      </c>
      <c r="G921" t="s">
        <v>1175</v>
      </c>
      <c r="H921" t="s">
        <v>1183</v>
      </c>
      <c r="I921" t="s">
        <v>1202</v>
      </c>
      <c r="K921">
        <v>77107.602400000003</v>
      </c>
      <c r="N921">
        <v>0.5</v>
      </c>
      <c r="O921">
        <v>7.77</v>
      </c>
      <c r="P921" t="s">
        <v>1195</v>
      </c>
      <c r="R921" t="s">
        <v>1127</v>
      </c>
      <c r="U921">
        <v>292</v>
      </c>
      <c r="V921">
        <v>15865857</v>
      </c>
      <c r="W921">
        <v>74224</v>
      </c>
      <c r="AL921">
        <f>VLOOKUP(V921,Customer!$C$2:$U$504,19,FALSE)</f>
        <v>206</v>
      </c>
    </row>
    <row r="922" spans="1:38" x14ac:dyDescent="0.35">
      <c r="A922">
        <v>292</v>
      </c>
      <c r="B922">
        <v>14</v>
      </c>
      <c r="C922" t="s">
        <v>34</v>
      </c>
      <c r="D922">
        <v>51081019834</v>
      </c>
      <c r="E922">
        <v>510</v>
      </c>
      <c r="F922" t="s">
        <v>1192</v>
      </c>
      <c r="G922" t="s">
        <v>1173</v>
      </c>
      <c r="H922" t="s">
        <v>1181</v>
      </c>
      <c r="I922" t="s">
        <v>1205</v>
      </c>
      <c r="K922">
        <v>26785.527150000002</v>
      </c>
      <c r="N922">
        <v>3.9166666666666665</v>
      </c>
      <c r="O922">
        <v>10.210000000000001</v>
      </c>
      <c r="P922" t="s">
        <v>1195</v>
      </c>
      <c r="R922" t="s">
        <v>1127</v>
      </c>
      <c r="U922">
        <v>292</v>
      </c>
      <c r="V922">
        <v>15865857</v>
      </c>
      <c r="W922">
        <v>19134</v>
      </c>
      <c r="AL922">
        <f>VLOOKUP(V922,Customer!$C$2:$U$504,19,FALSE)</f>
        <v>206</v>
      </c>
    </row>
    <row r="923" spans="1:38" x14ac:dyDescent="0.35">
      <c r="A923">
        <v>292</v>
      </c>
      <c r="B923">
        <v>15</v>
      </c>
      <c r="C923" t="s">
        <v>34</v>
      </c>
      <c r="D923">
        <v>51081010479</v>
      </c>
      <c r="E923">
        <v>510</v>
      </c>
      <c r="F923" t="s">
        <v>1192</v>
      </c>
      <c r="G923" t="s">
        <v>1173</v>
      </c>
      <c r="H923" t="s">
        <v>1181</v>
      </c>
      <c r="I923" t="s">
        <v>1205</v>
      </c>
      <c r="K923">
        <v>108846.55881666666</v>
      </c>
      <c r="N923">
        <v>4.833333333333333</v>
      </c>
      <c r="O923">
        <v>10.210000000000001</v>
      </c>
      <c r="P923" t="s">
        <v>1195</v>
      </c>
      <c r="R923" t="s">
        <v>1127</v>
      </c>
      <c r="U923">
        <v>292</v>
      </c>
      <c r="V923">
        <v>15865857</v>
      </c>
      <c r="W923">
        <v>72881</v>
      </c>
      <c r="AL923">
        <f>VLOOKUP(V923,Customer!$C$2:$U$504,19,FALSE)</f>
        <v>206</v>
      </c>
    </row>
    <row r="924" spans="1:38" x14ac:dyDescent="0.35">
      <c r="A924">
        <v>292</v>
      </c>
      <c r="B924">
        <v>7</v>
      </c>
      <c r="C924" t="s">
        <v>34</v>
      </c>
      <c r="D924">
        <v>51081011460</v>
      </c>
      <c r="E924">
        <v>510</v>
      </c>
      <c r="F924" t="s">
        <v>1190</v>
      </c>
      <c r="G924" t="s">
        <v>1176</v>
      </c>
      <c r="H924" t="s">
        <v>1182</v>
      </c>
      <c r="I924" t="s">
        <v>1203</v>
      </c>
      <c r="K924">
        <v>26518.144</v>
      </c>
      <c r="N924">
        <v>2.25</v>
      </c>
      <c r="O924">
        <v>1.92</v>
      </c>
      <c r="P924" t="s">
        <v>1198</v>
      </c>
      <c r="R924" t="s">
        <v>1127</v>
      </c>
      <c r="U924">
        <v>292</v>
      </c>
      <c r="V924">
        <v>15865857</v>
      </c>
      <c r="W924">
        <v>25420</v>
      </c>
      <c r="AL924">
        <f>VLOOKUP(V924,Customer!$C$2:$U$504,19,FALSE)</f>
        <v>206</v>
      </c>
    </row>
    <row r="925" spans="1:38" x14ac:dyDescent="0.35">
      <c r="A925">
        <v>292</v>
      </c>
      <c r="B925">
        <v>6</v>
      </c>
      <c r="C925" t="s">
        <v>34</v>
      </c>
      <c r="D925">
        <v>51081013405</v>
      </c>
      <c r="E925">
        <v>510</v>
      </c>
      <c r="F925" t="s">
        <v>1189</v>
      </c>
      <c r="G925" t="s">
        <v>1175</v>
      </c>
      <c r="H925" t="s">
        <v>1183</v>
      </c>
      <c r="I925" t="s">
        <v>1202</v>
      </c>
      <c r="K925">
        <v>52152.499125000002</v>
      </c>
      <c r="N925">
        <v>4.583333333333333</v>
      </c>
      <c r="O925">
        <v>7.77</v>
      </c>
      <c r="P925" t="s">
        <v>1195</v>
      </c>
      <c r="R925" t="s">
        <v>1127</v>
      </c>
      <c r="U925">
        <v>292</v>
      </c>
      <c r="V925">
        <v>15865857</v>
      </c>
      <c r="W925">
        <v>38457</v>
      </c>
      <c r="AL925">
        <f>VLOOKUP(V925,Customer!$C$2:$U$504,19,FALSE)</f>
        <v>206</v>
      </c>
    </row>
    <row r="926" spans="1:38" x14ac:dyDescent="0.35">
      <c r="A926">
        <v>292</v>
      </c>
      <c r="B926">
        <v>15</v>
      </c>
      <c r="C926" t="s">
        <v>34</v>
      </c>
      <c r="D926">
        <v>51081015842</v>
      </c>
      <c r="E926">
        <v>510</v>
      </c>
      <c r="F926" t="s">
        <v>1192</v>
      </c>
      <c r="G926" t="s">
        <v>1173</v>
      </c>
      <c r="H926" t="s">
        <v>1181</v>
      </c>
      <c r="I926" t="s">
        <v>1205</v>
      </c>
      <c r="K926">
        <v>51521.650766666666</v>
      </c>
      <c r="N926">
        <v>2.3333333333333335</v>
      </c>
      <c r="O926">
        <v>10.210000000000001</v>
      </c>
      <c r="P926" t="s">
        <v>1195</v>
      </c>
      <c r="R926" t="s">
        <v>1127</v>
      </c>
      <c r="U926">
        <v>292</v>
      </c>
      <c r="V926">
        <v>15865857</v>
      </c>
      <c r="W926">
        <v>41609</v>
      </c>
      <c r="AL926">
        <f>VLOOKUP(V926,Customer!$C$2:$U$504,19,FALSE)</f>
        <v>206</v>
      </c>
    </row>
    <row r="927" spans="1:38" x14ac:dyDescent="0.35">
      <c r="A927">
        <v>292</v>
      </c>
      <c r="B927">
        <v>14</v>
      </c>
      <c r="C927" t="s">
        <v>34</v>
      </c>
      <c r="D927">
        <v>51081017764</v>
      </c>
      <c r="E927">
        <v>510</v>
      </c>
      <c r="F927" t="s">
        <v>1192</v>
      </c>
      <c r="G927" t="s">
        <v>1173</v>
      </c>
      <c r="H927" t="s">
        <v>1181</v>
      </c>
      <c r="I927" t="s">
        <v>1205</v>
      </c>
      <c r="K927">
        <v>109549.5772</v>
      </c>
      <c r="N927">
        <v>4</v>
      </c>
      <c r="O927">
        <v>10.210000000000001</v>
      </c>
      <c r="P927" t="s">
        <v>1195</v>
      </c>
      <c r="R927" t="s">
        <v>1127</v>
      </c>
      <c r="U927">
        <v>292</v>
      </c>
      <c r="V927">
        <v>15865857</v>
      </c>
      <c r="W927">
        <v>77783</v>
      </c>
      <c r="AL927">
        <f>VLOOKUP(V927,Customer!$C$2:$U$504,19,FALSE)</f>
        <v>206</v>
      </c>
    </row>
    <row r="928" spans="1:38" x14ac:dyDescent="0.35">
      <c r="A928">
        <v>293</v>
      </c>
      <c r="B928">
        <v>15</v>
      </c>
      <c r="C928" t="s">
        <v>34</v>
      </c>
      <c r="D928">
        <v>51081019331</v>
      </c>
      <c r="E928">
        <v>510</v>
      </c>
      <c r="F928" t="s">
        <v>1192</v>
      </c>
      <c r="G928" t="s">
        <v>1173</v>
      </c>
      <c r="H928" t="s">
        <v>1181</v>
      </c>
      <c r="I928" t="s">
        <v>1205</v>
      </c>
      <c r="K928">
        <v>99909.040399999998</v>
      </c>
      <c r="N928">
        <v>4.083333333333333</v>
      </c>
      <c r="O928">
        <v>10.210000000000001</v>
      </c>
      <c r="P928" t="s">
        <v>1195</v>
      </c>
      <c r="R928" t="s">
        <v>1128</v>
      </c>
      <c r="U928">
        <v>293</v>
      </c>
      <c r="V928">
        <v>84945079</v>
      </c>
      <c r="W928">
        <v>70512</v>
      </c>
      <c r="AL928">
        <f>VLOOKUP(V928,Customer!$C$2:$U$504,19,FALSE)</f>
        <v>207</v>
      </c>
    </row>
    <row r="929" spans="1:38" x14ac:dyDescent="0.35">
      <c r="A929">
        <v>294</v>
      </c>
      <c r="B929">
        <v>11</v>
      </c>
      <c r="C929" t="s">
        <v>34</v>
      </c>
      <c r="D929">
        <v>51081015347</v>
      </c>
      <c r="E929">
        <v>510</v>
      </c>
      <c r="F929" t="s">
        <v>1190</v>
      </c>
      <c r="G929" t="s">
        <v>1176</v>
      </c>
      <c r="H929" t="s">
        <v>1182</v>
      </c>
      <c r="I929" t="s">
        <v>1203</v>
      </c>
      <c r="K929">
        <v>38630.712</v>
      </c>
      <c r="N929">
        <v>5</v>
      </c>
      <c r="O929">
        <v>1.92</v>
      </c>
      <c r="P929" t="s">
        <v>1198</v>
      </c>
      <c r="R929" t="s">
        <v>1127</v>
      </c>
      <c r="U929">
        <v>294</v>
      </c>
      <c r="V929">
        <v>22977463</v>
      </c>
      <c r="W929">
        <v>35247</v>
      </c>
      <c r="AL929">
        <f>VLOOKUP(V929,Customer!$C$2:$U$504,19,FALSE)</f>
        <v>211</v>
      </c>
    </row>
    <row r="930" spans="1:38" x14ac:dyDescent="0.35">
      <c r="A930">
        <v>294</v>
      </c>
      <c r="B930">
        <v>16</v>
      </c>
      <c r="C930" t="s">
        <v>34</v>
      </c>
      <c r="D930">
        <v>51081014514</v>
      </c>
      <c r="E930">
        <v>510</v>
      </c>
      <c r="F930" t="s">
        <v>1193</v>
      </c>
      <c r="G930" t="s">
        <v>1185</v>
      </c>
      <c r="H930" t="s">
        <v>1184</v>
      </c>
      <c r="I930" t="s">
        <v>1199</v>
      </c>
      <c r="K930">
        <v>59572.143633333333</v>
      </c>
      <c r="N930">
        <v>4.833333333333333</v>
      </c>
      <c r="O930">
        <v>3.61</v>
      </c>
      <c r="P930" t="s">
        <v>1198</v>
      </c>
      <c r="R930" t="s">
        <v>1127</v>
      </c>
      <c r="U930">
        <v>294</v>
      </c>
      <c r="V930">
        <v>22977463</v>
      </c>
      <c r="W930">
        <v>50722</v>
      </c>
      <c r="AL930">
        <f>VLOOKUP(V930,Customer!$C$2:$U$504,19,FALSE)</f>
        <v>211</v>
      </c>
    </row>
    <row r="931" spans="1:38" x14ac:dyDescent="0.35">
      <c r="A931">
        <v>294</v>
      </c>
      <c r="B931">
        <v>16</v>
      </c>
      <c r="C931" t="s">
        <v>34</v>
      </c>
      <c r="D931">
        <v>51081010127</v>
      </c>
      <c r="E931">
        <v>510</v>
      </c>
      <c r="F931" t="s">
        <v>1193</v>
      </c>
      <c r="G931" t="s">
        <v>1185</v>
      </c>
      <c r="H931" t="s">
        <v>1184</v>
      </c>
      <c r="I931" t="s">
        <v>1199</v>
      </c>
      <c r="K931">
        <v>59094.525208333333</v>
      </c>
      <c r="N931">
        <v>2.0833333333333335</v>
      </c>
      <c r="O931">
        <v>3.61</v>
      </c>
      <c r="P931" t="s">
        <v>1198</v>
      </c>
      <c r="R931" t="s">
        <v>1127</v>
      </c>
      <c r="U931">
        <v>294</v>
      </c>
      <c r="V931">
        <v>22977463</v>
      </c>
      <c r="W931">
        <v>54961</v>
      </c>
      <c r="AL931">
        <f>VLOOKUP(V931,Customer!$C$2:$U$504,19,FALSE)</f>
        <v>211</v>
      </c>
    </row>
    <row r="932" spans="1:38" x14ac:dyDescent="0.35">
      <c r="A932">
        <v>295</v>
      </c>
      <c r="B932">
        <v>13</v>
      </c>
      <c r="C932" t="s">
        <v>34</v>
      </c>
      <c r="D932">
        <v>51081015237</v>
      </c>
      <c r="E932">
        <v>510</v>
      </c>
      <c r="F932" t="s">
        <v>1192</v>
      </c>
      <c r="G932" t="s">
        <v>1173</v>
      </c>
      <c r="H932" t="s">
        <v>1181</v>
      </c>
      <c r="I932" t="s">
        <v>1205</v>
      </c>
      <c r="K932">
        <v>41227.310208333336</v>
      </c>
      <c r="N932">
        <v>0.41666666666666669</v>
      </c>
      <c r="O932">
        <v>10.210000000000001</v>
      </c>
      <c r="P932" t="s">
        <v>1195</v>
      </c>
      <c r="R932" t="s">
        <v>1127</v>
      </c>
      <c r="U932">
        <v>295</v>
      </c>
      <c r="V932">
        <v>83107388</v>
      </c>
      <c r="W932">
        <v>39545</v>
      </c>
      <c r="AL932">
        <f>VLOOKUP(V932,Customer!$C$2:$U$504,19,FALSE)</f>
        <v>212</v>
      </c>
    </row>
    <row r="933" spans="1:38" x14ac:dyDescent="0.35">
      <c r="A933">
        <v>295</v>
      </c>
      <c r="B933">
        <v>12</v>
      </c>
      <c r="C933" t="s">
        <v>34</v>
      </c>
      <c r="D933">
        <v>51081011126</v>
      </c>
      <c r="E933">
        <v>510</v>
      </c>
      <c r="F933" t="s">
        <v>1191</v>
      </c>
      <c r="G933" t="s">
        <v>1172</v>
      </c>
      <c r="H933" t="s">
        <v>1180</v>
      </c>
      <c r="I933" t="s">
        <v>1204</v>
      </c>
      <c r="K933">
        <v>17656.84575</v>
      </c>
      <c r="N933">
        <v>1.9166666666666667</v>
      </c>
      <c r="O933">
        <v>-11.7</v>
      </c>
      <c r="P933" t="s">
        <v>1194</v>
      </c>
      <c r="R933" t="s">
        <v>1127</v>
      </c>
      <c r="U933">
        <v>295</v>
      </c>
      <c r="V933">
        <v>83107388</v>
      </c>
      <c r="W933">
        <v>22761</v>
      </c>
      <c r="AL933">
        <f>VLOOKUP(V933,Customer!$C$2:$U$504,19,FALSE)</f>
        <v>212</v>
      </c>
    </row>
    <row r="934" spans="1:38" x14ac:dyDescent="0.35">
      <c r="A934">
        <v>295</v>
      </c>
      <c r="B934">
        <v>5</v>
      </c>
      <c r="C934" t="s">
        <v>34</v>
      </c>
      <c r="D934">
        <v>51081012645</v>
      </c>
      <c r="E934">
        <v>510</v>
      </c>
      <c r="F934" t="s">
        <v>1188</v>
      </c>
      <c r="G934" t="s">
        <v>1174</v>
      </c>
      <c r="H934" t="s">
        <v>1177</v>
      </c>
      <c r="I934" t="s">
        <v>1201</v>
      </c>
      <c r="K934">
        <v>20444.546666666665</v>
      </c>
      <c r="N934">
        <v>2.1666666666666665</v>
      </c>
      <c r="O934">
        <v>4</v>
      </c>
      <c r="P934" t="s">
        <v>1196</v>
      </c>
      <c r="R934" t="s">
        <v>1127</v>
      </c>
      <c r="U934">
        <v>295</v>
      </c>
      <c r="V934">
        <v>83107388</v>
      </c>
      <c r="W934">
        <v>18814</v>
      </c>
      <c r="AL934">
        <f>VLOOKUP(V934,Customer!$C$2:$U$504,19,FALSE)</f>
        <v>212</v>
      </c>
    </row>
    <row r="935" spans="1:38" x14ac:dyDescent="0.35">
      <c r="A935">
        <v>295</v>
      </c>
      <c r="B935">
        <v>5</v>
      </c>
      <c r="C935" t="s">
        <v>34</v>
      </c>
      <c r="D935">
        <v>51081019157</v>
      </c>
      <c r="E935">
        <v>510</v>
      </c>
      <c r="F935" t="s">
        <v>1188</v>
      </c>
      <c r="G935" t="s">
        <v>1174</v>
      </c>
      <c r="H935" t="s">
        <v>1177</v>
      </c>
      <c r="I935" t="s">
        <v>1201</v>
      </c>
      <c r="K935">
        <v>74497.119999999995</v>
      </c>
      <c r="N935">
        <v>4.416666666666667</v>
      </c>
      <c r="O935">
        <v>4</v>
      </c>
      <c r="P935" t="s">
        <v>1196</v>
      </c>
      <c r="R935" t="s">
        <v>1127</v>
      </c>
      <c r="U935">
        <v>295</v>
      </c>
      <c r="V935">
        <v>83107388</v>
      </c>
      <c r="W935">
        <v>63312</v>
      </c>
      <c r="AL935">
        <f>VLOOKUP(V935,Customer!$C$2:$U$504,19,FALSE)</f>
        <v>212</v>
      </c>
    </row>
    <row r="936" spans="1:38" x14ac:dyDescent="0.35">
      <c r="A936">
        <v>296</v>
      </c>
      <c r="B936">
        <v>7</v>
      </c>
      <c r="C936" t="s">
        <v>34</v>
      </c>
      <c r="D936">
        <v>51081012416</v>
      </c>
      <c r="E936">
        <v>510</v>
      </c>
      <c r="F936" t="s">
        <v>1190</v>
      </c>
      <c r="G936" t="s">
        <v>1176</v>
      </c>
      <c r="H936" t="s">
        <v>1182</v>
      </c>
      <c r="I936" t="s">
        <v>1203</v>
      </c>
      <c r="K936">
        <v>60168.353600000002</v>
      </c>
      <c r="N936">
        <v>4</v>
      </c>
      <c r="O936">
        <v>1.92</v>
      </c>
      <c r="P936" t="s">
        <v>1198</v>
      </c>
      <c r="R936" t="s">
        <v>1127</v>
      </c>
      <c r="U936">
        <v>296</v>
      </c>
      <c r="V936">
        <v>52592632</v>
      </c>
      <c r="W936">
        <v>55877</v>
      </c>
      <c r="AL936">
        <f>VLOOKUP(V936,Customer!$C$2:$U$504,19,FALSE)</f>
        <v>212</v>
      </c>
    </row>
    <row r="937" spans="1:38" x14ac:dyDescent="0.35">
      <c r="A937">
        <v>296</v>
      </c>
      <c r="B937">
        <v>3</v>
      </c>
      <c r="C937" t="s">
        <v>34</v>
      </c>
      <c r="D937">
        <v>51081015743</v>
      </c>
      <c r="E937">
        <v>510</v>
      </c>
      <c r="F937" t="s">
        <v>1186</v>
      </c>
      <c r="G937" t="s">
        <v>1170</v>
      </c>
      <c r="H937" t="s">
        <v>1179</v>
      </c>
      <c r="I937" t="s">
        <v>1200</v>
      </c>
      <c r="K937">
        <v>49219.5</v>
      </c>
      <c r="N937">
        <v>2.5</v>
      </c>
      <c r="O937">
        <v>5.6</v>
      </c>
      <c r="P937" t="s">
        <v>1196</v>
      </c>
      <c r="R937" t="s">
        <v>1127</v>
      </c>
      <c r="U937">
        <v>296</v>
      </c>
      <c r="V937">
        <v>52592632</v>
      </c>
      <c r="W937">
        <v>43175</v>
      </c>
      <c r="AL937">
        <f>VLOOKUP(V937,Customer!$C$2:$U$504,19,FALSE)</f>
        <v>212</v>
      </c>
    </row>
    <row r="938" spans="1:38" x14ac:dyDescent="0.35">
      <c r="A938">
        <v>297</v>
      </c>
      <c r="B938">
        <v>2</v>
      </c>
      <c r="C938" t="s">
        <v>34</v>
      </c>
      <c r="D938">
        <v>51081016725</v>
      </c>
      <c r="E938">
        <v>510</v>
      </c>
      <c r="F938" t="s">
        <v>1187</v>
      </c>
      <c r="G938" t="s">
        <v>1171</v>
      </c>
      <c r="H938" t="s">
        <v>1178</v>
      </c>
      <c r="I938" t="s">
        <v>1206</v>
      </c>
      <c r="K938">
        <v>30982.229583333334</v>
      </c>
      <c r="N938">
        <v>2.0833333333333335</v>
      </c>
      <c r="O938">
        <v>5.74</v>
      </c>
      <c r="P938" t="s">
        <v>1197</v>
      </c>
      <c r="R938" t="s">
        <v>1127</v>
      </c>
      <c r="U938">
        <v>297</v>
      </c>
      <c r="V938">
        <v>50426705</v>
      </c>
      <c r="W938">
        <v>27673</v>
      </c>
      <c r="AL938">
        <f>VLOOKUP(V938,Customer!$C$2:$U$504,19,FALSE)</f>
        <v>208</v>
      </c>
    </row>
    <row r="939" spans="1:38" x14ac:dyDescent="0.35">
      <c r="A939">
        <v>297</v>
      </c>
      <c r="B939">
        <v>10</v>
      </c>
      <c r="C939" t="s">
        <v>34</v>
      </c>
      <c r="D939">
        <v>51081015872</v>
      </c>
      <c r="E939">
        <v>510</v>
      </c>
      <c r="F939" t="s">
        <v>1190</v>
      </c>
      <c r="G939" t="s">
        <v>1176</v>
      </c>
      <c r="H939" t="s">
        <v>1182</v>
      </c>
      <c r="I939" t="s">
        <v>1203</v>
      </c>
      <c r="K939">
        <v>1684.4784</v>
      </c>
      <c r="N939">
        <v>3.8333333333333335</v>
      </c>
      <c r="O939">
        <v>1.92</v>
      </c>
      <c r="P939" t="s">
        <v>1198</v>
      </c>
      <c r="R939" t="s">
        <v>1127</v>
      </c>
      <c r="U939">
        <v>297</v>
      </c>
      <c r="V939">
        <v>50426705</v>
      </c>
      <c r="W939">
        <v>1569</v>
      </c>
      <c r="AL939">
        <f>VLOOKUP(V939,Customer!$C$2:$U$504,19,FALSE)</f>
        <v>208</v>
      </c>
    </row>
    <row r="940" spans="1:38" x14ac:dyDescent="0.35">
      <c r="A940">
        <v>298</v>
      </c>
      <c r="B940">
        <v>14</v>
      </c>
      <c r="C940" t="s">
        <v>34</v>
      </c>
      <c r="D940">
        <v>51081013579</v>
      </c>
      <c r="E940">
        <v>510</v>
      </c>
      <c r="F940" t="s">
        <v>1192</v>
      </c>
      <c r="G940" t="s">
        <v>1173</v>
      </c>
      <c r="H940" t="s">
        <v>1181</v>
      </c>
      <c r="I940" t="s">
        <v>1205</v>
      </c>
      <c r="K940">
        <v>58072.955300000001</v>
      </c>
      <c r="N940">
        <v>1</v>
      </c>
      <c r="O940">
        <v>10.210000000000001</v>
      </c>
      <c r="P940" t="s">
        <v>1195</v>
      </c>
      <c r="R940" t="s">
        <v>1127</v>
      </c>
      <c r="U940">
        <v>298</v>
      </c>
      <c r="V940">
        <v>55095120</v>
      </c>
      <c r="W940">
        <v>52693</v>
      </c>
      <c r="AL940">
        <f>VLOOKUP(V940,Customer!$C$2:$U$504,19,FALSE)</f>
        <v>213</v>
      </c>
    </row>
    <row r="941" spans="1:38" x14ac:dyDescent="0.35">
      <c r="A941">
        <v>298</v>
      </c>
      <c r="B941">
        <v>8</v>
      </c>
      <c r="C941" t="s">
        <v>34</v>
      </c>
      <c r="D941">
        <v>51081014331</v>
      </c>
      <c r="E941">
        <v>510</v>
      </c>
      <c r="F941" t="s">
        <v>1188</v>
      </c>
      <c r="G941" t="s">
        <v>1174</v>
      </c>
      <c r="H941" t="s">
        <v>1177</v>
      </c>
      <c r="I941" t="s">
        <v>1201</v>
      </c>
      <c r="K941">
        <v>16522.240000000002</v>
      </c>
      <c r="N941">
        <v>3</v>
      </c>
      <c r="O941">
        <v>4</v>
      </c>
      <c r="P941" t="s">
        <v>1196</v>
      </c>
      <c r="R941" t="s">
        <v>1127</v>
      </c>
      <c r="U941">
        <v>298</v>
      </c>
      <c r="V941">
        <v>55095120</v>
      </c>
      <c r="W941">
        <v>14752</v>
      </c>
      <c r="AL941">
        <f>VLOOKUP(V941,Customer!$C$2:$U$504,19,FALSE)</f>
        <v>213</v>
      </c>
    </row>
    <row r="942" spans="1:38" x14ac:dyDescent="0.35">
      <c r="A942">
        <v>298</v>
      </c>
      <c r="B942">
        <v>5</v>
      </c>
      <c r="C942" t="s">
        <v>34</v>
      </c>
      <c r="D942">
        <v>51081010283</v>
      </c>
      <c r="E942">
        <v>510</v>
      </c>
      <c r="F942" t="s">
        <v>1188</v>
      </c>
      <c r="G942" t="s">
        <v>1174</v>
      </c>
      <c r="H942" t="s">
        <v>1177</v>
      </c>
      <c r="I942" t="s">
        <v>1201</v>
      </c>
      <c r="K942">
        <v>86651.686666666676</v>
      </c>
      <c r="N942">
        <v>3.0833333333333335</v>
      </c>
      <c r="O942">
        <v>4</v>
      </c>
      <c r="P942" t="s">
        <v>1196</v>
      </c>
      <c r="R942" t="s">
        <v>1127</v>
      </c>
      <c r="U942">
        <v>298</v>
      </c>
      <c r="V942">
        <v>55095120</v>
      </c>
      <c r="W942">
        <v>77138</v>
      </c>
      <c r="AL942">
        <f>VLOOKUP(V942,Customer!$C$2:$U$504,19,FALSE)</f>
        <v>213</v>
      </c>
    </row>
    <row r="943" spans="1:38" x14ac:dyDescent="0.35">
      <c r="A943">
        <v>299</v>
      </c>
      <c r="B943">
        <v>8</v>
      </c>
      <c r="C943" t="s">
        <v>34</v>
      </c>
      <c r="D943">
        <v>51081017070</v>
      </c>
      <c r="E943">
        <v>510</v>
      </c>
      <c r="F943" t="s">
        <v>1188</v>
      </c>
      <c r="G943" t="s">
        <v>1174</v>
      </c>
      <c r="H943" t="s">
        <v>1177</v>
      </c>
      <c r="I943" t="s">
        <v>1201</v>
      </c>
      <c r="K943">
        <v>39104.433333333334</v>
      </c>
      <c r="N943">
        <v>0.83333333333333337</v>
      </c>
      <c r="O943">
        <v>4</v>
      </c>
      <c r="P943" t="s">
        <v>1196</v>
      </c>
      <c r="R943" t="s">
        <v>1127</v>
      </c>
      <c r="U943">
        <v>299</v>
      </c>
      <c r="V943">
        <v>23236368</v>
      </c>
      <c r="W943">
        <v>37843</v>
      </c>
      <c r="AL943">
        <f>VLOOKUP(V943,Customer!$C$2:$U$504,19,FALSE)</f>
        <v>212</v>
      </c>
    </row>
    <row r="944" spans="1:38" x14ac:dyDescent="0.35">
      <c r="A944">
        <v>301</v>
      </c>
      <c r="B944">
        <v>6</v>
      </c>
      <c r="C944" t="s">
        <v>34</v>
      </c>
      <c r="D944">
        <v>51081010874</v>
      </c>
      <c r="E944">
        <v>510</v>
      </c>
      <c r="F944" t="s">
        <v>1189</v>
      </c>
      <c r="G944" t="s">
        <v>1175</v>
      </c>
      <c r="H944" t="s">
        <v>1183</v>
      </c>
      <c r="I944" t="s">
        <v>1202</v>
      </c>
      <c r="K944">
        <v>33330.688799999996</v>
      </c>
      <c r="N944">
        <v>2.1666666666666665</v>
      </c>
      <c r="O944">
        <v>7.77</v>
      </c>
      <c r="P944" t="s">
        <v>1195</v>
      </c>
      <c r="R944" t="s">
        <v>1131</v>
      </c>
      <c r="U944">
        <v>301</v>
      </c>
      <c r="V944">
        <v>67778644</v>
      </c>
      <c r="W944">
        <v>28528</v>
      </c>
      <c r="AL944">
        <f>VLOOKUP(V944,Customer!$C$2:$U$504,19,FALSE)</f>
        <v>206</v>
      </c>
    </row>
    <row r="945" spans="1:38" x14ac:dyDescent="0.35">
      <c r="A945">
        <v>301</v>
      </c>
      <c r="B945">
        <v>12</v>
      </c>
      <c r="C945" t="s">
        <v>34</v>
      </c>
      <c r="D945">
        <v>51081018105</v>
      </c>
      <c r="E945">
        <v>510</v>
      </c>
      <c r="F945" t="s">
        <v>1191</v>
      </c>
      <c r="G945" t="s">
        <v>1172</v>
      </c>
      <c r="H945" t="s">
        <v>1180</v>
      </c>
      <c r="I945" t="s">
        <v>1204</v>
      </c>
      <c r="K945">
        <v>26043.949999999997</v>
      </c>
      <c r="N945">
        <v>3.3333333333333335</v>
      </c>
      <c r="O945">
        <v>-11.7</v>
      </c>
      <c r="P945" t="s">
        <v>1194</v>
      </c>
      <c r="R945" t="s">
        <v>1131</v>
      </c>
      <c r="U945">
        <v>301</v>
      </c>
      <c r="V945">
        <v>67778644</v>
      </c>
      <c r="W945">
        <v>42695</v>
      </c>
      <c r="AL945">
        <f>VLOOKUP(V945,Customer!$C$2:$U$504,19,FALSE)</f>
        <v>206</v>
      </c>
    </row>
    <row r="946" spans="1:38" x14ac:dyDescent="0.35">
      <c r="A946">
        <v>301</v>
      </c>
      <c r="B946">
        <v>8</v>
      </c>
      <c r="C946" t="s">
        <v>34</v>
      </c>
      <c r="D946">
        <v>51081014677</v>
      </c>
      <c r="E946">
        <v>510</v>
      </c>
      <c r="F946" t="s">
        <v>1188</v>
      </c>
      <c r="G946" t="s">
        <v>1174</v>
      </c>
      <c r="H946" t="s">
        <v>1177</v>
      </c>
      <c r="I946" t="s">
        <v>1201</v>
      </c>
      <c r="K946">
        <v>64831.81</v>
      </c>
      <c r="N946">
        <v>4.916666666666667</v>
      </c>
      <c r="O946">
        <v>4</v>
      </c>
      <c r="P946" t="s">
        <v>1196</v>
      </c>
      <c r="R946" t="s">
        <v>1131</v>
      </c>
      <c r="U946">
        <v>301</v>
      </c>
      <c r="V946">
        <v>67778644</v>
      </c>
      <c r="W946">
        <v>54177</v>
      </c>
      <c r="AL946">
        <f>VLOOKUP(V946,Customer!$C$2:$U$504,19,FALSE)</f>
        <v>206</v>
      </c>
    </row>
    <row r="947" spans="1:38" x14ac:dyDescent="0.35">
      <c r="A947">
        <v>301</v>
      </c>
      <c r="B947">
        <v>10</v>
      </c>
      <c r="C947" t="s">
        <v>34</v>
      </c>
      <c r="D947">
        <v>51081019008</v>
      </c>
      <c r="E947">
        <v>510</v>
      </c>
      <c r="F947" t="s">
        <v>1190</v>
      </c>
      <c r="G947" t="s">
        <v>1176</v>
      </c>
      <c r="H947" t="s">
        <v>1182</v>
      </c>
      <c r="I947" t="s">
        <v>1203</v>
      </c>
      <c r="K947">
        <v>79320.929600000003</v>
      </c>
      <c r="N947">
        <v>1.3333333333333333</v>
      </c>
      <c r="O947">
        <v>1.92</v>
      </c>
      <c r="P947" t="s">
        <v>1198</v>
      </c>
      <c r="R947" t="s">
        <v>1131</v>
      </c>
      <c r="U947">
        <v>301</v>
      </c>
      <c r="V947">
        <v>67778644</v>
      </c>
      <c r="W947">
        <v>77341</v>
      </c>
      <c r="AL947">
        <f>VLOOKUP(V947,Customer!$C$2:$U$504,19,FALSE)</f>
        <v>206</v>
      </c>
    </row>
    <row r="948" spans="1:38" x14ac:dyDescent="0.35">
      <c r="A948">
        <v>302</v>
      </c>
      <c r="B948">
        <v>12</v>
      </c>
      <c r="C948" t="s">
        <v>34</v>
      </c>
      <c r="D948">
        <v>51081013143</v>
      </c>
      <c r="E948">
        <v>510</v>
      </c>
      <c r="F948" t="s">
        <v>1191</v>
      </c>
      <c r="G948" t="s">
        <v>1172</v>
      </c>
      <c r="H948" t="s">
        <v>1180</v>
      </c>
      <c r="I948" t="s">
        <v>1204</v>
      </c>
      <c r="K948">
        <v>39892.065499999997</v>
      </c>
      <c r="N948">
        <v>2.25</v>
      </c>
      <c r="O948">
        <v>-11.7</v>
      </c>
      <c r="P948" t="s">
        <v>1194</v>
      </c>
      <c r="R948" t="s">
        <v>1127</v>
      </c>
      <c r="U948">
        <v>302</v>
      </c>
      <c r="V948">
        <v>95105055</v>
      </c>
      <c r="W948">
        <v>54146</v>
      </c>
      <c r="AL948">
        <f>VLOOKUP(V948,Customer!$C$2:$U$504,19,FALSE)</f>
        <v>211</v>
      </c>
    </row>
    <row r="949" spans="1:38" x14ac:dyDescent="0.35">
      <c r="A949">
        <v>302</v>
      </c>
      <c r="B949">
        <v>8</v>
      </c>
      <c r="C949" t="s">
        <v>34</v>
      </c>
      <c r="D949">
        <v>51081017624</v>
      </c>
      <c r="E949">
        <v>510</v>
      </c>
      <c r="F949" t="s">
        <v>1188</v>
      </c>
      <c r="G949" t="s">
        <v>1174</v>
      </c>
      <c r="H949" t="s">
        <v>1177</v>
      </c>
      <c r="I949" t="s">
        <v>1201</v>
      </c>
      <c r="K949">
        <v>46593.166666666672</v>
      </c>
      <c r="N949">
        <v>4.166666666666667</v>
      </c>
      <c r="O949">
        <v>4</v>
      </c>
      <c r="P949" t="s">
        <v>1196</v>
      </c>
      <c r="R949" t="s">
        <v>1127</v>
      </c>
      <c r="U949">
        <v>302</v>
      </c>
      <c r="V949">
        <v>95105055</v>
      </c>
      <c r="W949">
        <v>39937</v>
      </c>
      <c r="AL949">
        <f>VLOOKUP(V949,Customer!$C$2:$U$504,19,FALSE)</f>
        <v>211</v>
      </c>
    </row>
    <row r="950" spans="1:38" x14ac:dyDescent="0.35">
      <c r="A950">
        <v>302</v>
      </c>
      <c r="B950">
        <v>8</v>
      </c>
      <c r="C950" t="s">
        <v>34</v>
      </c>
      <c r="D950">
        <v>51081013826</v>
      </c>
      <c r="E950">
        <v>510</v>
      </c>
      <c r="F950" t="s">
        <v>1188</v>
      </c>
      <c r="G950" t="s">
        <v>1174</v>
      </c>
      <c r="H950" t="s">
        <v>1177</v>
      </c>
      <c r="I950" t="s">
        <v>1201</v>
      </c>
      <c r="K950">
        <v>74920.33</v>
      </c>
      <c r="N950">
        <v>1.75</v>
      </c>
      <c r="O950">
        <v>4</v>
      </c>
      <c r="P950" t="s">
        <v>1196</v>
      </c>
      <c r="R950" t="s">
        <v>1127</v>
      </c>
      <c r="U950">
        <v>302</v>
      </c>
      <c r="V950">
        <v>95105055</v>
      </c>
      <c r="W950">
        <v>70019</v>
      </c>
      <c r="AL950">
        <f>VLOOKUP(V950,Customer!$C$2:$U$504,19,FALSE)</f>
        <v>211</v>
      </c>
    </row>
    <row r="951" spans="1:38" x14ac:dyDescent="0.35">
      <c r="A951">
        <v>303</v>
      </c>
      <c r="B951">
        <v>7</v>
      </c>
      <c r="C951" t="s">
        <v>34</v>
      </c>
      <c r="D951">
        <v>51081012220</v>
      </c>
      <c r="E951">
        <v>510</v>
      </c>
      <c r="F951" t="s">
        <v>1190</v>
      </c>
      <c r="G951" t="s">
        <v>1176</v>
      </c>
      <c r="H951" t="s">
        <v>1182</v>
      </c>
      <c r="I951" t="s">
        <v>1203</v>
      </c>
      <c r="K951">
        <v>79598.246400000004</v>
      </c>
      <c r="N951">
        <v>0.25</v>
      </c>
      <c r="O951">
        <v>1.92</v>
      </c>
      <c r="P951" t="s">
        <v>1198</v>
      </c>
      <c r="R951" t="s">
        <v>1127</v>
      </c>
      <c r="U951">
        <v>303</v>
      </c>
      <c r="V951">
        <v>59304479</v>
      </c>
      <c r="W951">
        <v>79218</v>
      </c>
      <c r="AL951">
        <f>VLOOKUP(V951,Customer!$C$2:$U$504,19,FALSE)</f>
        <v>201</v>
      </c>
    </row>
    <row r="952" spans="1:38" x14ac:dyDescent="0.35">
      <c r="A952">
        <v>303</v>
      </c>
      <c r="B952">
        <v>9</v>
      </c>
      <c r="C952" t="s">
        <v>34</v>
      </c>
      <c r="D952">
        <v>51081019614</v>
      </c>
      <c r="E952">
        <v>510</v>
      </c>
      <c r="F952" t="s">
        <v>1189</v>
      </c>
      <c r="G952" t="s">
        <v>1175</v>
      </c>
      <c r="H952" t="s">
        <v>1183</v>
      </c>
      <c r="I952" t="s">
        <v>1202</v>
      </c>
      <c r="K952">
        <v>80946.933174999998</v>
      </c>
      <c r="N952">
        <v>3.25</v>
      </c>
      <c r="O952">
        <v>7.77</v>
      </c>
      <c r="P952" t="s">
        <v>1195</v>
      </c>
      <c r="R952" t="s">
        <v>1127</v>
      </c>
      <c r="U952">
        <v>303</v>
      </c>
      <c r="V952">
        <v>59304479</v>
      </c>
      <c r="W952">
        <v>64627</v>
      </c>
      <c r="AL952">
        <f>VLOOKUP(V952,Customer!$C$2:$U$504,19,FALSE)</f>
        <v>201</v>
      </c>
    </row>
    <row r="953" spans="1:38" x14ac:dyDescent="0.35">
      <c r="A953">
        <v>304</v>
      </c>
      <c r="B953">
        <v>9</v>
      </c>
      <c r="C953" t="s">
        <v>34</v>
      </c>
      <c r="D953">
        <v>51081019643</v>
      </c>
      <c r="E953">
        <v>510</v>
      </c>
      <c r="F953" t="s">
        <v>1189</v>
      </c>
      <c r="G953" t="s">
        <v>1175</v>
      </c>
      <c r="H953" t="s">
        <v>1183</v>
      </c>
      <c r="I953" t="s">
        <v>1202</v>
      </c>
      <c r="K953">
        <v>99705.529799999989</v>
      </c>
      <c r="N953">
        <v>4.666666666666667</v>
      </c>
      <c r="O953">
        <v>7.77</v>
      </c>
      <c r="P953" t="s">
        <v>1195</v>
      </c>
      <c r="R953" t="s">
        <v>1128</v>
      </c>
      <c r="U953">
        <v>304</v>
      </c>
      <c r="V953">
        <v>38843175</v>
      </c>
      <c r="W953">
        <v>73173</v>
      </c>
      <c r="AL953">
        <f>VLOOKUP(V953,Customer!$C$2:$U$504,19,FALSE)</f>
        <v>205</v>
      </c>
    </row>
    <row r="954" spans="1:38" x14ac:dyDescent="0.35">
      <c r="A954">
        <v>304</v>
      </c>
      <c r="B954">
        <v>9</v>
      </c>
      <c r="C954" t="s">
        <v>34</v>
      </c>
      <c r="D954">
        <v>51081012351</v>
      </c>
      <c r="E954">
        <v>510</v>
      </c>
      <c r="F954" t="s">
        <v>1189</v>
      </c>
      <c r="G954" t="s">
        <v>1175</v>
      </c>
      <c r="H954" t="s">
        <v>1183</v>
      </c>
      <c r="I954" t="s">
        <v>1202</v>
      </c>
      <c r="K954">
        <v>35051.125724999998</v>
      </c>
      <c r="N954">
        <v>3.9166666666666665</v>
      </c>
      <c r="O954">
        <v>7.77</v>
      </c>
      <c r="P954" t="s">
        <v>1195</v>
      </c>
      <c r="R954" t="s">
        <v>1128</v>
      </c>
      <c r="U954">
        <v>304</v>
      </c>
      <c r="V954">
        <v>38843175</v>
      </c>
      <c r="W954">
        <v>26873</v>
      </c>
      <c r="AL954">
        <f>VLOOKUP(V954,Customer!$C$2:$U$504,19,FALSE)</f>
        <v>205</v>
      </c>
    </row>
    <row r="955" spans="1:38" x14ac:dyDescent="0.35">
      <c r="A955">
        <v>304</v>
      </c>
      <c r="B955">
        <v>16</v>
      </c>
      <c r="C955" t="s">
        <v>34</v>
      </c>
      <c r="D955">
        <v>51081016380</v>
      </c>
      <c r="E955">
        <v>510</v>
      </c>
      <c r="F955" t="s">
        <v>1193</v>
      </c>
      <c r="G955" t="s">
        <v>1185</v>
      </c>
      <c r="H955" t="s">
        <v>1184</v>
      </c>
      <c r="I955" t="s">
        <v>1199</v>
      </c>
      <c r="K955">
        <v>9919.8723666666665</v>
      </c>
      <c r="N955">
        <v>3.8333333333333335</v>
      </c>
      <c r="O955">
        <v>3.61</v>
      </c>
      <c r="P955" t="s">
        <v>1198</v>
      </c>
      <c r="R955" t="s">
        <v>1128</v>
      </c>
      <c r="U955">
        <v>304</v>
      </c>
      <c r="V955">
        <v>38843175</v>
      </c>
      <c r="W955">
        <v>8714</v>
      </c>
      <c r="AL955">
        <f>VLOOKUP(V955,Customer!$C$2:$U$504,19,FALSE)</f>
        <v>205</v>
      </c>
    </row>
    <row r="956" spans="1:38" x14ac:dyDescent="0.35">
      <c r="A956">
        <v>304</v>
      </c>
      <c r="B956">
        <v>3</v>
      </c>
      <c r="C956" t="s">
        <v>34</v>
      </c>
      <c r="D956">
        <v>51081015212</v>
      </c>
      <c r="E956">
        <v>510</v>
      </c>
      <c r="F956" t="s">
        <v>1186</v>
      </c>
      <c r="G956" t="s">
        <v>1170</v>
      </c>
      <c r="H956" t="s">
        <v>1179</v>
      </c>
      <c r="I956" t="s">
        <v>1200</v>
      </c>
      <c r="K956">
        <v>33990.631999999998</v>
      </c>
      <c r="N956">
        <v>1.3333333333333333</v>
      </c>
      <c r="O956">
        <v>5.6</v>
      </c>
      <c r="P956" t="s">
        <v>1196</v>
      </c>
      <c r="R956" t="s">
        <v>1128</v>
      </c>
      <c r="U956">
        <v>304</v>
      </c>
      <c r="V956">
        <v>38843175</v>
      </c>
      <c r="W956">
        <v>31629</v>
      </c>
      <c r="AL956">
        <f>VLOOKUP(V956,Customer!$C$2:$U$504,19,FALSE)</f>
        <v>205</v>
      </c>
    </row>
    <row r="957" spans="1:38" x14ac:dyDescent="0.35">
      <c r="A957">
        <v>305</v>
      </c>
      <c r="B957">
        <v>4</v>
      </c>
      <c r="C957" t="s">
        <v>34</v>
      </c>
      <c r="D957">
        <v>51081019217</v>
      </c>
      <c r="E957">
        <v>510</v>
      </c>
      <c r="F957" t="s">
        <v>1187</v>
      </c>
      <c r="G957" t="s">
        <v>1171</v>
      </c>
      <c r="H957" t="s">
        <v>1178</v>
      </c>
      <c r="I957" t="s">
        <v>1206</v>
      </c>
      <c r="K957">
        <v>5230.3104000000003</v>
      </c>
      <c r="N957">
        <v>2.6666666666666665</v>
      </c>
      <c r="O957">
        <v>5.74</v>
      </c>
      <c r="P957" t="s">
        <v>1197</v>
      </c>
      <c r="R957" t="s">
        <v>1127</v>
      </c>
      <c r="U957">
        <v>305</v>
      </c>
      <c r="V957">
        <v>82727280</v>
      </c>
      <c r="W957">
        <v>4536</v>
      </c>
      <c r="AL957">
        <f>VLOOKUP(V957,Customer!$C$2:$U$504,19,FALSE)</f>
        <v>215</v>
      </c>
    </row>
    <row r="958" spans="1:38" x14ac:dyDescent="0.35">
      <c r="A958">
        <v>308</v>
      </c>
      <c r="B958">
        <v>8</v>
      </c>
      <c r="C958" t="s">
        <v>34</v>
      </c>
      <c r="D958">
        <v>51081018299</v>
      </c>
      <c r="E958">
        <v>510</v>
      </c>
      <c r="F958" t="s">
        <v>1188</v>
      </c>
      <c r="G958" t="s">
        <v>1174</v>
      </c>
      <c r="H958" t="s">
        <v>1177</v>
      </c>
      <c r="I958" t="s">
        <v>1201</v>
      </c>
      <c r="K958">
        <v>37728.9</v>
      </c>
      <c r="N958">
        <v>2.5</v>
      </c>
      <c r="O958">
        <v>4</v>
      </c>
      <c r="P958" t="s">
        <v>1196</v>
      </c>
      <c r="R958" t="s">
        <v>1127</v>
      </c>
      <c r="U958">
        <v>308</v>
      </c>
      <c r="V958">
        <v>27849080</v>
      </c>
      <c r="W958">
        <v>34299</v>
      </c>
      <c r="AL958">
        <f>VLOOKUP(V958,Customer!$C$2:$U$504,19,FALSE)</f>
        <v>204</v>
      </c>
    </row>
    <row r="959" spans="1:38" x14ac:dyDescent="0.35">
      <c r="A959">
        <v>309</v>
      </c>
      <c r="B959">
        <v>3</v>
      </c>
      <c r="C959" t="s">
        <v>34</v>
      </c>
      <c r="D959">
        <v>51081012175</v>
      </c>
      <c r="E959">
        <v>510</v>
      </c>
      <c r="F959" t="s">
        <v>1186</v>
      </c>
      <c r="G959" t="s">
        <v>1170</v>
      </c>
      <c r="H959" t="s">
        <v>1179</v>
      </c>
      <c r="I959" t="s">
        <v>1200</v>
      </c>
      <c r="K959">
        <v>24537.239999999998</v>
      </c>
      <c r="N959">
        <v>1.25</v>
      </c>
      <c r="O959">
        <v>5.6</v>
      </c>
      <c r="P959" t="s">
        <v>1196</v>
      </c>
      <c r="R959" t="s">
        <v>1131</v>
      </c>
      <c r="U959">
        <v>309</v>
      </c>
      <c r="V959">
        <v>15134537</v>
      </c>
      <c r="W959">
        <v>22932</v>
      </c>
      <c r="AL959">
        <f>VLOOKUP(V959,Customer!$C$2:$U$504,19,FALSE)</f>
        <v>201</v>
      </c>
    </row>
    <row r="960" spans="1:38" x14ac:dyDescent="0.35">
      <c r="A960">
        <v>309</v>
      </c>
      <c r="B960">
        <v>12</v>
      </c>
      <c r="C960" t="s">
        <v>34</v>
      </c>
      <c r="D960">
        <v>51081011611</v>
      </c>
      <c r="E960">
        <v>510</v>
      </c>
      <c r="F960" t="s">
        <v>1191</v>
      </c>
      <c r="G960" t="s">
        <v>1172</v>
      </c>
      <c r="H960" t="s">
        <v>1180</v>
      </c>
      <c r="I960" t="s">
        <v>1204</v>
      </c>
      <c r="K960">
        <v>35371.065000000002</v>
      </c>
      <c r="N960">
        <v>1.8333333333333333</v>
      </c>
      <c r="O960">
        <v>-11.7</v>
      </c>
      <c r="P960" t="s">
        <v>1194</v>
      </c>
      <c r="R960" t="s">
        <v>1131</v>
      </c>
      <c r="U960">
        <v>309</v>
      </c>
      <c r="V960">
        <v>15134537</v>
      </c>
      <c r="W960">
        <v>45030</v>
      </c>
      <c r="AL960">
        <f>VLOOKUP(V960,Customer!$C$2:$U$504,19,FALSE)</f>
        <v>201</v>
      </c>
    </row>
    <row r="961" spans="1:38" x14ac:dyDescent="0.35">
      <c r="A961">
        <v>309</v>
      </c>
      <c r="B961">
        <v>4</v>
      </c>
      <c r="C961" t="s">
        <v>34</v>
      </c>
      <c r="D961">
        <v>51081014859</v>
      </c>
      <c r="E961">
        <v>510</v>
      </c>
      <c r="F961" t="s">
        <v>1187</v>
      </c>
      <c r="G961" t="s">
        <v>1171</v>
      </c>
      <c r="H961" t="s">
        <v>1178</v>
      </c>
      <c r="I961" t="s">
        <v>1206</v>
      </c>
      <c r="K961">
        <v>15574.50575</v>
      </c>
      <c r="N961">
        <v>2.9166666666666665</v>
      </c>
      <c r="O961">
        <v>5.74</v>
      </c>
      <c r="P961" t="s">
        <v>1197</v>
      </c>
      <c r="R961" t="s">
        <v>1131</v>
      </c>
      <c r="U961">
        <v>309</v>
      </c>
      <c r="V961">
        <v>15134537</v>
      </c>
      <c r="W961">
        <v>13341</v>
      </c>
      <c r="AL961">
        <f>VLOOKUP(V961,Customer!$C$2:$U$504,19,FALSE)</f>
        <v>201</v>
      </c>
    </row>
    <row r="962" spans="1:38" x14ac:dyDescent="0.35">
      <c r="A962">
        <v>309</v>
      </c>
      <c r="B962">
        <v>1</v>
      </c>
      <c r="C962" t="s">
        <v>34</v>
      </c>
      <c r="D962">
        <v>51081014906</v>
      </c>
      <c r="E962">
        <v>510</v>
      </c>
      <c r="F962" t="s">
        <v>1186</v>
      </c>
      <c r="G962" t="s">
        <v>1170</v>
      </c>
      <c r="H962" t="s">
        <v>1179</v>
      </c>
      <c r="I962" t="s">
        <v>1200</v>
      </c>
      <c r="K962">
        <v>33965.682000000001</v>
      </c>
      <c r="N962">
        <v>2.75</v>
      </c>
      <c r="O962">
        <v>5.6</v>
      </c>
      <c r="P962" t="s">
        <v>1196</v>
      </c>
      <c r="R962" t="s">
        <v>1131</v>
      </c>
      <c r="U962">
        <v>309</v>
      </c>
      <c r="V962">
        <v>15134537</v>
      </c>
      <c r="W962">
        <v>29433</v>
      </c>
      <c r="AL962">
        <f>VLOOKUP(V962,Customer!$C$2:$U$504,19,FALSE)</f>
        <v>201</v>
      </c>
    </row>
    <row r="963" spans="1:38" x14ac:dyDescent="0.35">
      <c r="A963">
        <v>310</v>
      </c>
      <c r="B963">
        <v>2</v>
      </c>
      <c r="C963" t="s">
        <v>34</v>
      </c>
      <c r="D963">
        <v>51081019781</v>
      </c>
      <c r="E963">
        <v>510</v>
      </c>
      <c r="F963" t="s">
        <v>1187</v>
      </c>
      <c r="G963" t="s">
        <v>1171</v>
      </c>
      <c r="H963" t="s">
        <v>1178</v>
      </c>
      <c r="I963" t="s">
        <v>1206</v>
      </c>
      <c r="K963">
        <v>27236.772616666665</v>
      </c>
      <c r="N963">
        <v>3.4166666666666665</v>
      </c>
      <c r="O963">
        <v>5.74</v>
      </c>
      <c r="P963" t="s">
        <v>1197</v>
      </c>
      <c r="R963" t="s">
        <v>1127</v>
      </c>
      <c r="U963">
        <v>310</v>
      </c>
      <c r="V963">
        <v>58177889</v>
      </c>
      <c r="W963">
        <v>22771</v>
      </c>
      <c r="AL963">
        <f>VLOOKUP(V963,Customer!$C$2:$U$504,19,FALSE)</f>
        <v>215</v>
      </c>
    </row>
    <row r="964" spans="1:38" x14ac:dyDescent="0.35">
      <c r="A964">
        <v>310</v>
      </c>
      <c r="B964">
        <v>11</v>
      </c>
      <c r="C964" t="s">
        <v>34</v>
      </c>
      <c r="D964">
        <v>51081015751</v>
      </c>
      <c r="E964">
        <v>510</v>
      </c>
      <c r="F964" t="s">
        <v>1190</v>
      </c>
      <c r="G964" t="s">
        <v>1176</v>
      </c>
      <c r="H964" t="s">
        <v>1182</v>
      </c>
      <c r="I964" t="s">
        <v>1203</v>
      </c>
      <c r="K964">
        <v>5516.0159999999996</v>
      </c>
      <c r="N964">
        <v>4.083333333333333</v>
      </c>
      <c r="O964">
        <v>1.92</v>
      </c>
      <c r="P964" t="s">
        <v>1198</v>
      </c>
      <c r="R964" t="s">
        <v>1127</v>
      </c>
      <c r="U964">
        <v>310</v>
      </c>
      <c r="V964">
        <v>58177889</v>
      </c>
      <c r="W964">
        <v>5115</v>
      </c>
      <c r="AL964">
        <f>VLOOKUP(V964,Customer!$C$2:$U$504,19,FALSE)</f>
        <v>215</v>
      </c>
    </row>
    <row r="965" spans="1:38" x14ac:dyDescent="0.35">
      <c r="A965">
        <v>310</v>
      </c>
      <c r="B965">
        <v>5</v>
      </c>
      <c r="C965" t="s">
        <v>34</v>
      </c>
      <c r="D965">
        <v>51081015080</v>
      </c>
      <c r="E965">
        <v>510</v>
      </c>
      <c r="F965" t="s">
        <v>1188</v>
      </c>
      <c r="G965" t="s">
        <v>1174</v>
      </c>
      <c r="H965" t="s">
        <v>1177</v>
      </c>
      <c r="I965" t="s">
        <v>1201</v>
      </c>
      <c r="K965">
        <v>20637.246666666666</v>
      </c>
      <c r="N965">
        <v>3.9166666666666665</v>
      </c>
      <c r="O965">
        <v>4</v>
      </c>
      <c r="P965" t="s">
        <v>1196</v>
      </c>
      <c r="R965" t="s">
        <v>1127</v>
      </c>
      <c r="U965">
        <v>310</v>
      </c>
      <c r="V965">
        <v>58177889</v>
      </c>
      <c r="W965">
        <v>17842</v>
      </c>
      <c r="AL965">
        <f>VLOOKUP(V965,Customer!$C$2:$U$504,19,FALSE)</f>
        <v>215</v>
      </c>
    </row>
    <row r="966" spans="1:38" x14ac:dyDescent="0.35">
      <c r="A966">
        <v>310</v>
      </c>
      <c r="B966">
        <v>3</v>
      </c>
      <c r="C966" t="s">
        <v>34</v>
      </c>
      <c r="D966">
        <v>51081018804</v>
      </c>
      <c r="E966">
        <v>510</v>
      </c>
      <c r="F966" t="s">
        <v>1186</v>
      </c>
      <c r="G966" t="s">
        <v>1170</v>
      </c>
      <c r="H966" t="s">
        <v>1179</v>
      </c>
      <c r="I966" t="s">
        <v>1200</v>
      </c>
      <c r="K966">
        <v>85814.86</v>
      </c>
      <c r="N966">
        <v>1.5</v>
      </c>
      <c r="O966">
        <v>5.6</v>
      </c>
      <c r="P966" t="s">
        <v>1196</v>
      </c>
      <c r="R966" t="s">
        <v>1127</v>
      </c>
      <c r="U966">
        <v>310</v>
      </c>
      <c r="V966">
        <v>58177889</v>
      </c>
      <c r="W966">
        <v>79165</v>
      </c>
      <c r="AL966">
        <f>VLOOKUP(V966,Customer!$C$2:$U$504,19,FALSE)</f>
        <v>215</v>
      </c>
    </row>
    <row r="967" spans="1:38" x14ac:dyDescent="0.35">
      <c r="A967">
        <v>311</v>
      </c>
      <c r="B967">
        <v>5</v>
      </c>
      <c r="C967" t="s">
        <v>34</v>
      </c>
      <c r="D967">
        <v>51081011228</v>
      </c>
      <c r="E967">
        <v>510</v>
      </c>
      <c r="F967" t="s">
        <v>1188</v>
      </c>
      <c r="G967" t="s">
        <v>1174</v>
      </c>
      <c r="H967" t="s">
        <v>1177</v>
      </c>
      <c r="I967" t="s">
        <v>1201</v>
      </c>
      <c r="K967">
        <v>34808.519999999997</v>
      </c>
      <c r="N967">
        <v>0.5</v>
      </c>
      <c r="O967">
        <v>4</v>
      </c>
      <c r="P967" t="s">
        <v>1196</v>
      </c>
      <c r="R967" t="s">
        <v>1127</v>
      </c>
      <c r="U967">
        <v>311</v>
      </c>
      <c r="V967">
        <v>47276233</v>
      </c>
      <c r="W967">
        <v>34126</v>
      </c>
      <c r="AL967">
        <f>VLOOKUP(V967,Customer!$C$2:$U$504,19,FALSE)</f>
        <v>200</v>
      </c>
    </row>
    <row r="968" spans="1:38" x14ac:dyDescent="0.35">
      <c r="A968">
        <v>311</v>
      </c>
      <c r="B968">
        <v>16</v>
      </c>
      <c r="C968" t="s">
        <v>34</v>
      </c>
      <c r="D968">
        <v>51081018222</v>
      </c>
      <c r="E968">
        <v>510</v>
      </c>
      <c r="F968" t="s">
        <v>1193</v>
      </c>
      <c r="G968" t="s">
        <v>1185</v>
      </c>
      <c r="H968" t="s">
        <v>1184</v>
      </c>
      <c r="I968" t="s">
        <v>1199</v>
      </c>
      <c r="K968">
        <v>59098.306299999997</v>
      </c>
      <c r="N968">
        <v>2.3333333333333335</v>
      </c>
      <c r="O968">
        <v>3.61</v>
      </c>
      <c r="P968" t="s">
        <v>1198</v>
      </c>
      <c r="R968" t="s">
        <v>1127</v>
      </c>
      <c r="U968">
        <v>311</v>
      </c>
      <c r="V968">
        <v>47276233</v>
      </c>
      <c r="W968">
        <v>54507</v>
      </c>
      <c r="AL968">
        <f>VLOOKUP(V968,Customer!$C$2:$U$504,19,FALSE)</f>
        <v>200</v>
      </c>
    </row>
    <row r="969" spans="1:38" x14ac:dyDescent="0.35">
      <c r="A969">
        <v>311</v>
      </c>
      <c r="B969">
        <v>14</v>
      </c>
      <c r="C969" t="s">
        <v>34</v>
      </c>
      <c r="D969">
        <v>51081018679</v>
      </c>
      <c r="E969">
        <v>510</v>
      </c>
      <c r="F969" t="s">
        <v>1192</v>
      </c>
      <c r="G969" t="s">
        <v>1173</v>
      </c>
      <c r="H969" t="s">
        <v>1181</v>
      </c>
      <c r="I969" t="s">
        <v>1205</v>
      </c>
      <c r="K969">
        <v>23746.439750000001</v>
      </c>
      <c r="N969">
        <v>3.25</v>
      </c>
      <c r="O969">
        <v>10.210000000000001</v>
      </c>
      <c r="P969" t="s">
        <v>1195</v>
      </c>
      <c r="R969" t="s">
        <v>1127</v>
      </c>
      <c r="U969">
        <v>311</v>
      </c>
      <c r="V969">
        <v>47276233</v>
      </c>
      <c r="W969">
        <v>17830</v>
      </c>
      <c r="AL969">
        <f>VLOOKUP(V969,Customer!$C$2:$U$504,19,FALSE)</f>
        <v>200</v>
      </c>
    </row>
    <row r="970" spans="1:38" x14ac:dyDescent="0.35">
      <c r="A970">
        <v>313</v>
      </c>
      <c r="B970">
        <v>10</v>
      </c>
      <c r="C970" t="s">
        <v>34</v>
      </c>
      <c r="D970">
        <v>51081019691</v>
      </c>
      <c r="E970">
        <v>510</v>
      </c>
      <c r="F970" t="s">
        <v>1190</v>
      </c>
      <c r="G970" t="s">
        <v>1176</v>
      </c>
      <c r="H970" t="s">
        <v>1182</v>
      </c>
      <c r="I970" t="s">
        <v>1203</v>
      </c>
      <c r="K970">
        <v>44107.175999999999</v>
      </c>
      <c r="N970">
        <v>2.5</v>
      </c>
      <c r="O970">
        <v>1.92</v>
      </c>
      <c r="P970" t="s">
        <v>1198</v>
      </c>
      <c r="R970" t="s">
        <v>1129</v>
      </c>
      <c r="U970">
        <v>313</v>
      </c>
      <c r="V970">
        <v>72760869</v>
      </c>
      <c r="W970">
        <v>42087</v>
      </c>
      <c r="AL970">
        <f>VLOOKUP(V970,Customer!$C$2:$U$504,19,FALSE)</f>
        <v>212</v>
      </c>
    </row>
    <row r="971" spans="1:38" x14ac:dyDescent="0.35">
      <c r="A971">
        <v>313</v>
      </c>
      <c r="B971">
        <v>9</v>
      </c>
      <c r="C971" t="s">
        <v>34</v>
      </c>
      <c r="D971">
        <v>51081010234</v>
      </c>
      <c r="E971">
        <v>510</v>
      </c>
      <c r="F971" t="s">
        <v>1189</v>
      </c>
      <c r="G971" t="s">
        <v>1175</v>
      </c>
      <c r="H971" t="s">
        <v>1183</v>
      </c>
      <c r="I971" t="s">
        <v>1202</v>
      </c>
      <c r="K971">
        <v>72896.793600000005</v>
      </c>
      <c r="N971">
        <v>4.416666666666667</v>
      </c>
      <c r="O971">
        <v>7.77</v>
      </c>
      <c r="P971" t="s">
        <v>1195</v>
      </c>
      <c r="R971" t="s">
        <v>1129</v>
      </c>
      <c r="U971">
        <v>313</v>
      </c>
      <c r="V971">
        <v>72760869</v>
      </c>
      <c r="W971">
        <v>54272</v>
      </c>
      <c r="AL971">
        <f>VLOOKUP(V971,Customer!$C$2:$U$504,19,FALSE)</f>
        <v>212</v>
      </c>
    </row>
    <row r="972" spans="1:38" x14ac:dyDescent="0.35">
      <c r="A972">
        <v>314</v>
      </c>
      <c r="B972">
        <v>4</v>
      </c>
      <c r="C972" t="s">
        <v>34</v>
      </c>
      <c r="D972">
        <v>51081017761</v>
      </c>
      <c r="E972">
        <v>510</v>
      </c>
      <c r="F972" t="s">
        <v>1187</v>
      </c>
      <c r="G972" t="s">
        <v>1171</v>
      </c>
      <c r="H972" t="s">
        <v>1178</v>
      </c>
      <c r="I972" t="s">
        <v>1206</v>
      </c>
      <c r="K972">
        <v>75259.155333333329</v>
      </c>
      <c r="N972">
        <v>2.3333333333333335</v>
      </c>
      <c r="O972">
        <v>5.74</v>
      </c>
      <c r="P972" t="s">
        <v>1197</v>
      </c>
      <c r="R972" t="s">
        <v>1127</v>
      </c>
      <c r="U972">
        <v>314</v>
      </c>
      <c r="V972">
        <v>86767548</v>
      </c>
      <c r="W972">
        <v>66370</v>
      </c>
      <c r="AL972">
        <f>VLOOKUP(V972,Customer!$C$2:$U$504,19,FALSE)</f>
        <v>207</v>
      </c>
    </row>
    <row r="973" spans="1:38" x14ac:dyDescent="0.35">
      <c r="A973">
        <v>314</v>
      </c>
      <c r="B973">
        <v>7</v>
      </c>
      <c r="C973" t="s">
        <v>34</v>
      </c>
      <c r="D973">
        <v>51081017735</v>
      </c>
      <c r="E973">
        <v>510</v>
      </c>
      <c r="F973" t="s">
        <v>1190</v>
      </c>
      <c r="G973" t="s">
        <v>1176</v>
      </c>
      <c r="H973" t="s">
        <v>1182</v>
      </c>
      <c r="I973" t="s">
        <v>1203</v>
      </c>
      <c r="K973">
        <v>14187.6</v>
      </c>
      <c r="N973">
        <v>0.41666666666666669</v>
      </c>
      <c r="O973">
        <v>1.92</v>
      </c>
      <c r="P973" t="s">
        <v>1198</v>
      </c>
      <c r="R973" t="s">
        <v>1127</v>
      </c>
      <c r="U973">
        <v>314</v>
      </c>
      <c r="V973">
        <v>86767548</v>
      </c>
      <c r="W973">
        <v>14075</v>
      </c>
      <c r="AL973">
        <f>VLOOKUP(V973,Customer!$C$2:$U$504,19,FALSE)</f>
        <v>207</v>
      </c>
    </row>
    <row r="974" spans="1:38" x14ac:dyDescent="0.35">
      <c r="A974">
        <v>314</v>
      </c>
      <c r="B974">
        <v>8</v>
      </c>
      <c r="C974" t="s">
        <v>34</v>
      </c>
      <c r="D974">
        <v>51081017384</v>
      </c>
      <c r="E974">
        <v>510</v>
      </c>
      <c r="F974" t="s">
        <v>1188</v>
      </c>
      <c r="G974" t="s">
        <v>1174</v>
      </c>
      <c r="H974" t="s">
        <v>1177</v>
      </c>
      <c r="I974" t="s">
        <v>1201</v>
      </c>
      <c r="K974">
        <v>25528.906666666666</v>
      </c>
      <c r="N974">
        <v>0.33333333333333331</v>
      </c>
      <c r="O974">
        <v>4</v>
      </c>
      <c r="P974" t="s">
        <v>1196</v>
      </c>
      <c r="R974" t="s">
        <v>1127</v>
      </c>
      <c r="U974">
        <v>314</v>
      </c>
      <c r="V974">
        <v>86767548</v>
      </c>
      <c r="W974">
        <v>25193</v>
      </c>
      <c r="AL974">
        <f>VLOOKUP(V974,Customer!$C$2:$U$504,19,FALSE)</f>
        <v>207</v>
      </c>
    </row>
    <row r="975" spans="1:38" x14ac:dyDescent="0.35">
      <c r="A975">
        <v>314</v>
      </c>
      <c r="B975">
        <v>14</v>
      </c>
      <c r="C975" t="s">
        <v>34</v>
      </c>
      <c r="D975">
        <v>51081010047</v>
      </c>
      <c r="E975">
        <v>510</v>
      </c>
      <c r="F975" t="s">
        <v>1192</v>
      </c>
      <c r="G975" t="s">
        <v>1173</v>
      </c>
      <c r="H975" t="s">
        <v>1181</v>
      </c>
      <c r="I975" t="s">
        <v>1205</v>
      </c>
      <c r="K975">
        <v>90770.887233333342</v>
      </c>
      <c r="N975">
        <v>4.333333333333333</v>
      </c>
      <c r="O975">
        <v>10.210000000000001</v>
      </c>
      <c r="P975" t="s">
        <v>1195</v>
      </c>
      <c r="R975" t="s">
        <v>1127</v>
      </c>
      <c r="U975">
        <v>314</v>
      </c>
      <c r="V975">
        <v>86767548</v>
      </c>
      <c r="W975">
        <v>62929</v>
      </c>
      <c r="AL975">
        <f>VLOOKUP(V975,Customer!$C$2:$U$504,19,FALSE)</f>
        <v>207</v>
      </c>
    </row>
    <row r="976" spans="1:38" x14ac:dyDescent="0.35">
      <c r="A976">
        <v>315</v>
      </c>
      <c r="B976">
        <v>4</v>
      </c>
      <c r="C976" t="s">
        <v>34</v>
      </c>
      <c r="D976">
        <v>51081011529</v>
      </c>
      <c r="E976">
        <v>510</v>
      </c>
      <c r="F976" t="s">
        <v>1187</v>
      </c>
      <c r="G976" t="s">
        <v>1171</v>
      </c>
      <c r="H976" t="s">
        <v>1178</v>
      </c>
      <c r="I976" t="s">
        <v>1206</v>
      </c>
      <c r="K976">
        <v>24313.788</v>
      </c>
      <c r="N976">
        <v>2</v>
      </c>
      <c r="O976">
        <v>5.74</v>
      </c>
      <c r="P976" t="s">
        <v>1197</v>
      </c>
      <c r="R976" t="s">
        <v>1127</v>
      </c>
      <c r="U976">
        <v>315</v>
      </c>
      <c r="V976">
        <v>31172727</v>
      </c>
      <c r="W976">
        <v>21810</v>
      </c>
      <c r="AL976">
        <f>VLOOKUP(V976,Customer!$C$2:$U$504,19,FALSE)</f>
        <v>210</v>
      </c>
    </row>
    <row r="977" spans="1:38" x14ac:dyDescent="0.35">
      <c r="A977">
        <v>315</v>
      </c>
      <c r="B977">
        <v>15</v>
      </c>
      <c r="C977" t="s">
        <v>34</v>
      </c>
      <c r="D977">
        <v>51081019914</v>
      </c>
      <c r="E977">
        <v>510</v>
      </c>
      <c r="F977" t="s">
        <v>1192</v>
      </c>
      <c r="G977" t="s">
        <v>1173</v>
      </c>
      <c r="H977" t="s">
        <v>1181</v>
      </c>
      <c r="I977" t="s">
        <v>1205</v>
      </c>
      <c r="K977">
        <v>19809.334208333334</v>
      </c>
      <c r="N977">
        <v>0.41666666666666669</v>
      </c>
      <c r="O977">
        <v>10.210000000000001</v>
      </c>
      <c r="P977" t="s">
        <v>1195</v>
      </c>
      <c r="R977" t="s">
        <v>1127</v>
      </c>
      <c r="U977">
        <v>315</v>
      </c>
      <c r="V977">
        <v>31172727</v>
      </c>
      <c r="W977">
        <v>19001</v>
      </c>
      <c r="AL977">
        <f>VLOOKUP(V977,Customer!$C$2:$U$504,19,FALSE)</f>
        <v>210</v>
      </c>
    </row>
    <row r="978" spans="1:38" x14ac:dyDescent="0.35">
      <c r="A978">
        <v>315</v>
      </c>
      <c r="B978">
        <v>13</v>
      </c>
      <c r="C978" t="s">
        <v>34</v>
      </c>
      <c r="D978">
        <v>51081012529</v>
      </c>
      <c r="E978">
        <v>510</v>
      </c>
      <c r="F978" t="s">
        <v>1192</v>
      </c>
      <c r="G978" t="s">
        <v>1173</v>
      </c>
      <c r="H978" t="s">
        <v>1181</v>
      </c>
      <c r="I978" t="s">
        <v>1205</v>
      </c>
      <c r="K978">
        <v>81300.599000000002</v>
      </c>
      <c r="N978">
        <v>3.3333333333333335</v>
      </c>
      <c r="O978">
        <v>10.210000000000001</v>
      </c>
      <c r="P978" t="s">
        <v>1195</v>
      </c>
      <c r="R978" t="s">
        <v>1127</v>
      </c>
      <c r="U978">
        <v>315</v>
      </c>
      <c r="V978">
        <v>31172727</v>
      </c>
      <c r="W978">
        <v>60657</v>
      </c>
      <c r="AL978">
        <f>VLOOKUP(V978,Customer!$C$2:$U$504,19,FALSE)</f>
        <v>210</v>
      </c>
    </row>
    <row r="979" spans="1:38" x14ac:dyDescent="0.35">
      <c r="A979">
        <v>315</v>
      </c>
      <c r="B979">
        <v>10</v>
      </c>
      <c r="C979" t="s">
        <v>34</v>
      </c>
      <c r="D979">
        <v>51081016547</v>
      </c>
      <c r="E979">
        <v>510</v>
      </c>
      <c r="F979" t="s">
        <v>1190</v>
      </c>
      <c r="G979" t="s">
        <v>1176</v>
      </c>
      <c r="H979" t="s">
        <v>1182</v>
      </c>
      <c r="I979" t="s">
        <v>1203</v>
      </c>
      <c r="K979">
        <v>4729.1776</v>
      </c>
      <c r="N979">
        <v>2.75</v>
      </c>
      <c r="O979">
        <v>1.92</v>
      </c>
      <c r="P979" t="s">
        <v>1198</v>
      </c>
      <c r="R979" t="s">
        <v>1127</v>
      </c>
      <c r="U979">
        <v>315</v>
      </c>
      <c r="V979">
        <v>31172727</v>
      </c>
      <c r="W979">
        <v>4492</v>
      </c>
      <c r="AL979">
        <f>VLOOKUP(V979,Customer!$C$2:$U$504,19,FALSE)</f>
        <v>210</v>
      </c>
    </row>
    <row r="980" spans="1:38" x14ac:dyDescent="0.35">
      <c r="A980">
        <v>318</v>
      </c>
      <c r="B980">
        <v>6</v>
      </c>
      <c r="C980" t="s">
        <v>34</v>
      </c>
      <c r="D980">
        <v>51081017027</v>
      </c>
      <c r="E980">
        <v>510</v>
      </c>
      <c r="F980" t="s">
        <v>1189</v>
      </c>
      <c r="G980" t="s">
        <v>1175</v>
      </c>
      <c r="H980" t="s">
        <v>1183</v>
      </c>
      <c r="I980" t="s">
        <v>1202</v>
      </c>
      <c r="K980">
        <v>20685.126199999999</v>
      </c>
      <c r="N980">
        <v>2</v>
      </c>
      <c r="O980">
        <v>7.77</v>
      </c>
      <c r="P980" t="s">
        <v>1195</v>
      </c>
      <c r="R980" t="s">
        <v>1131</v>
      </c>
      <c r="U980">
        <v>318</v>
      </c>
      <c r="V980">
        <v>29606380</v>
      </c>
      <c r="W980">
        <v>17903</v>
      </c>
      <c r="AL980">
        <f>VLOOKUP(V980,Customer!$C$2:$U$504,19,FALSE)</f>
        <v>206</v>
      </c>
    </row>
    <row r="981" spans="1:38" x14ac:dyDescent="0.35">
      <c r="A981">
        <v>319</v>
      </c>
      <c r="B981">
        <v>6</v>
      </c>
      <c r="C981" t="s">
        <v>34</v>
      </c>
      <c r="D981">
        <v>51081014707</v>
      </c>
      <c r="E981">
        <v>510</v>
      </c>
      <c r="F981" t="s">
        <v>1189</v>
      </c>
      <c r="G981" t="s">
        <v>1175</v>
      </c>
      <c r="H981" t="s">
        <v>1183</v>
      </c>
      <c r="I981" t="s">
        <v>1202</v>
      </c>
      <c r="K981">
        <v>64740.836875000001</v>
      </c>
      <c r="N981">
        <v>2.0833333333333335</v>
      </c>
      <c r="O981">
        <v>7.77</v>
      </c>
      <c r="P981" t="s">
        <v>1195</v>
      </c>
      <c r="R981" t="s">
        <v>1127</v>
      </c>
      <c r="U981">
        <v>319</v>
      </c>
      <c r="V981">
        <v>12356679</v>
      </c>
      <c r="W981">
        <v>55721</v>
      </c>
      <c r="AL981">
        <f>VLOOKUP(V981,Customer!$C$2:$U$504,19,FALSE)</f>
        <v>205</v>
      </c>
    </row>
    <row r="982" spans="1:38" x14ac:dyDescent="0.35">
      <c r="A982">
        <v>319</v>
      </c>
      <c r="B982">
        <v>10</v>
      </c>
      <c r="C982" t="s">
        <v>34</v>
      </c>
      <c r="D982">
        <v>51081017822</v>
      </c>
      <c r="E982">
        <v>510</v>
      </c>
      <c r="F982" t="s">
        <v>1190</v>
      </c>
      <c r="G982" t="s">
        <v>1176</v>
      </c>
      <c r="H982" t="s">
        <v>1182</v>
      </c>
      <c r="I982" t="s">
        <v>1203</v>
      </c>
      <c r="K982">
        <v>38006.617599999998</v>
      </c>
      <c r="N982">
        <v>4.5</v>
      </c>
      <c r="O982">
        <v>1.92</v>
      </c>
      <c r="P982" t="s">
        <v>1198</v>
      </c>
      <c r="R982" t="s">
        <v>1127</v>
      </c>
      <c r="U982">
        <v>319</v>
      </c>
      <c r="V982">
        <v>12356679</v>
      </c>
      <c r="W982">
        <v>34984</v>
      </c>
      <c r="AL982">
        <f>VLOOKUP(V982,Customer!$C$2:$U$504,19,FALSE)</f>
        <v>205</v>
      </c>
    </row>
    <row r="983" spans="1:38" x14ac:dyDescent="0.35">
      <c r="A983">
        <v>319</v>
      </c>
      <c r="B983">
        <v>12</v>
      </c>
      <c r="C983" t="s">
        <v>34</v>
      </c>
      <c r="D983">
        <v>51081013064</v>
      </c>
      <c r="E983">
        <v>510</v>
      </c>
      <c r="F983" t="s">
        <v>1191</v>
      </c>
      <c r="G983" t="s">
        <v>1172</v>
      </c>
      <c r="H983" t="s">
        <v>1180</v>
      </c>
      <c r="I983" t="s">
        <v>1204</v>
      </c>
      <c r="K983">
        <v>20840.079750000001</v>
      </c>
      <c r="N983">
        <v>3.4166666666666665</v>
      </c>
      <c r="O983">
        <v>-11.7</v>
      </c>
      <c r="P983" t="s">
        <v>1194</v>
      </c>
      <c r="R983" t="s">
        <v>1127</v>
      </c>
      <c r="U983">
        <v>319</v>
      </c>
      <c r="V983">
        <v>12356679</v>
      </c>
      <c r="W983">
        <v>34719</v>
      </c>
      <c r="AL983">
        <f>VLOOKUP(V983,Customer!$C$2:$U$504,19,FALSE)</f>
        <v>205</v>
      </c>
    </row>
    <row r="984" spans="1:38" x14ac:dyDescent="0.35">
      <c r="A984">
        <v>321</v>
      </c>
      <c r="B984">
        <v>16</v>
      </c>
      <c r="C984" t="s">
        <v>34</v>
      </c>
      <c r="D984">
        <v>51081019910</v>
      </c>
      <c r="E984">
        <v>510</v>
      </c>
      <c r="F984" t="s">
        <v>1193</v>
      </c>
      <c r="G984" t="s">
        <v>1185</v>
      </c>
      <c r="H984" t="s">
        <v>1184</v>
      </c>
      <c r="I984" t="s">
        <v>1199</v>
      </c>
      <c r="K984">
        <v>44967.840499999998</v>
      </c>
      <c r="N984">
        <v>1.4166666666666667</v>
      </c>
      <c r="O984">
        <v>3.61</v>
      </c>
      <c r="P984" t="s">
        <v>1198</v>
      </c>
      <c r="R984" t="s">
        <v>1127</v>
      </c>
      <c r="U984">
        <v>321</v>
      </c>
      <c r="V984">
        <v>52851653</v>
      </c>
      <c r="W984">
        <v>42780</v>
      </c>
      <c r="AL984">
        <f>VLOOKUP(V984,Customer!$C$2:$U$504,19,FALSE)</f>
        <v>209</v>
      </c>
    </row>
    <row r="985" spans="1:38" x14ac:dyDescent="0.35">
      <c r="A985">
        <v>321</v>
      </c>
      <c r="B985">
        <v>11</v>
      </c>
      <c r="C985" t="s">
        <v>34</v>
      </c>
      <c r="D985">
        <v>51081011991</v>
      </c>
      <c r="E985">
        <v>510</v>
      </c>
      <c r="F985" t="s">
        <v>1190</v>
      </c>
      <c r="G985" t="s">
        <v>1176</v>
      </c>
      <c r="H985" t="s">
        <v>1182</v>
      </c>
      <c r="I985" t="s">
        <v>1203</v>
      </c>
      <c r="K985">
        <v>46855.031999999999</v>
      </c>
      <c r="N985">
        <v>2.5</v>
      </c>
      <c r="O985">
        <v>1.92</v>
      </c>
      <c r="P985" t="s">
        <v>1198</v>
      </c>
      <c r="R985" t="s">
        <v>1127</v>
      </c>
      <c r="U985">
        <v>321</v>
      </c>
      <c r="V985">
        <v>52851653</v>
      </c>
      <c r="W985">
        <v>44709</v>
      </c>
      <c r="AL985">
        <f>VLOOKUP(V985,Customer!$C$2:$U$504,19,FALSE)</f>
        <v>209</v>
      </c>
    </row>
    <row r="986" spans="1:38" x14ac:dyDescent="0.35">
      <c r="A986">
        <v>321</v>
      </c>
      <c r="B986">
        <v>13</v>
      </c>
      <c r="C986" t="s">
        <v>34</v>
      </c>
      <c r="D986">
        <v>51081014989</v>
      </c>
      <c r="E986">
        <v>510</v>
      </c>
      <c r="F986" t="s">
        <v>1192</v>
      </c>
      <c r="G986" t="s">
        <v>1173</v>
      </c>
      <c r="H986" t="s">
        <v>1181</v>
      </c>
      <c r="I986" t="s">
        <v>1205</v>
      </c>
      <c r="K986">
        <v>30170.119866666668</v>
      </c>
      <c r="N986">
        <v>4.666666666666667</v>
      </c>
      <c r="O986">
        <v>10.210000000000001</v>
      </c>
      <c r="P986" t="s">
        <v>1195</v>
      </c>
      <c r="R986" t="s">
        <v>1127</v>
      </c>
      <c r="U986">
        <v>321</v>
      </c>
      <c r="V986">
        <v>52851653</v>
      </c>
      <c r="W986">
        <v>20434</v>
      </c>
      <c r="AL986">
        <f>VLOOKUP(V986,Customer!$C$2:$U$504,19,FALSE)</f>
        <v>209</v>
      </c>
    </row>
    <row r="987" spans="1:38" x14ac:dyDescent="0.35">
      <c r="A987">
        <v>321</v>
      </c>
      <c r="B987">
        <v>9</v>
      </c>
      <c r="C987" t="s">
        <v>34</v>
      </c>
      <c r="D987">
        <v>51081011679</v>
      </c>
      <c r="E987">
        <v>510</v>
      </c>
      <c r="F987" t="s">
        <v>1189</v>
      </c>
      <c r="G987" t="s">
        <v>1175</v>
      </c>
      <c r="H987" t="s">
        <v>1183</v>
      </c>
      <c r="I987" t="s">
        <v>1202</v>
      </c>
      <c r="K987">
        <v>72007.744500000001</v>
      </c>
      <c r="N987">
        <v>0.91666666666666663</v>
      </c>
      <c r="O987">
        <v>7.77</v>
      </c>
      <c r="P987" t="s">
        <v>1195</v>
      </c>
      <c r="R987" t="s">
        <v>1127</v>
      </c>
      <c r="U987">
        <v>321</v>
      </c>
      <c r="V987">
        <v>52851653</v>
      </c>
      <c r="W987">
        <v>67220</v>
      </c>
      <c r="AL987">
        <f>VLOOKUP(V987,Customer!$C$2:$U$504,19,FALSE)</f>
        <v>209</v>
      </c>
    </row>
    <row r="988" spans="1:38" x14ac:dyDescent="0.35">
      <c r="A988">
        <v>322</v>
      </c>
      <c r="B988">
        <v>10</v>
      </c>
      <c r="C988" t="s">
        <v>34</v>
      </c>
      <c r="D988">
        <v>51081018540</v>
      </c>
      <c r="E988">
        <v>510</v>
      </c>
      <c r="F988" t="s">
        <v>1190</v>
      </c>
      <c r="G988" t="s">
        <v>1176</v>
      </c>
      <c r="H988" t="s">
        <v>1182</v>
      </c>
      <c r="I988" t="s">
        <v>1203</v>
      </c>
      <c r="K988">
        <v>71586.574399999998</v>
      </c>
      <c r="N988">
        <v>3.8333333333333335</v>
      </c>
      <c r="O988">
        <v>1.92</v>
      </c>
      <c r="P988" t="s">
        <v>1198</v>
      </c>
      <c r="R988" t="s">
        <v>1131</v>
      </c>
      <c r="U988">
        <v>322</v>
      </c>
      <c r="V988">
        <v>42132963</v>
      </c>
      <c r="W988">
        <v>66679</v>
      </c>
      <c r="AL988">
        <f>VLOOKUP(V988,Customer!$C$2:$U$504,19,FALSE)</f>
        <v>200</v>
      </c>
    </row>
    <row r="989" spans="1:38" x14ac:dyDescent="0.35">
      <c r="A989">
        <v>322</v>
      </c>
      <c r="B989">
        <v>11</v>
      </c>
      <c r="C989" t="s">
        <v>34</v>
      </c>
      <c r="D989">
        <v>51081015830</v>
      </c>
      <c r="E989">
        <v>510</v>
      </c>
      <c r="F989" t="s">
        <v>1190</v>
      </c>
      <c r="G989" t="s">
        <v>1176</v>
      </c>
      <c r="H989" t="s">
        <v>1182</v>
      </c>
      <c r="I989" t="s">
        <v>1203</v>
      </c>
      <c r="K989">
        <v>4354.0079999999998</v>
      </c>
      <c r="N989">
        <v>1.6666666666666667</v>
      </c>
      <c r="O989">
        <v>1.92</v>
      </c>
      <c r="P989" t="s">
        <v>1198</v>
      </c>
      <c r="R989" t="s">
        <v>1131</v>
      </c>
      <c r="U989">
        <v>322</v>
      </c>
      <c r="V989">
        <v>42132963</v>
      </c>
      <c r="W989">
        <v>4219</v>
      </c>
      <c r="AL989">
        <f>VLOOKUP(V989,Customer!$C$2:$U$504,19,FALSE)</f>
        <v>200</v>
      </c>
    </row>
    <row r="990" spans="1:38" x14ac:dyDescent="0.35">
      <c r="A990">
        <v>322</v>
      </c>
      <c r="B990">
        <v>14</v>
      </c>
      <c r="C990" t="s">
        <v>34</v>
      </c>
      <c r="D990">
        <v>51081013043</v>
      </c>
      <c r="E990">
        <v>510</v>
      </c>
      <c r="F990" t="s">
        <v>1192</v>
      </c>
      <c r="G990" t="s">
        <v>1173</v>
      </c>
      <c r="H990" t="s">
        <v>1181</v>
      </c>
      <c r="I990" t="s">
        <v>1205</v>
      </c>
      <c r="K990">
        <v>76515.125616666672</v>
      </c>
      <c r="N990">
        <v>1.1666666666666667</v>
      </c>
      <c r="O990">
        <v>10.210000000000001</v>
      </c>
      <c r="P990" t="s">
        <v>1195</v>
      </c>
      <c r="R990" t="s">
        <v>1131</v>
      </c>
      <c r="U990">
        <v>322</v>
      </c>
      <c r="V990">
        <v>42132963</v>
      </c>
      <c r="W990">
        <v>68371</v>
      </c>
      <c r="AL990">
        <f>VLOOKUP(V990,Customer!$C$2:$U$504,19,FALSE)</f>
        <v>200</v>
      </c>
    </row>
    <row r="991" spans="1:38" x14ac:dyDescent="0.35">
      <c r="A991">
        <v>323</v>
      </c>
      <c r="B991">
        <v>12</v>
      </c>
      <c r="C991" t="s">
        <v>34</v>
      </c>
      <c r="D991">
        <v>51081017013</v>
      </c>
      <c r="E991">
        <v>510</v>
      </c>
      <c r="F991" t="s">
        <v>1191</v>
      </c>
      <c r="G991" t="s">
        <v>1172</v>
      </c>
      <c r="H991" t="s">
        <v>1180</v>
      </c>
      <c r="I991" t="s">
        <v>1204</v>
      </c>
      <c r="K991">
        <v>8350.875</v>
      </c>
      <c r="N991">
        <v>3.6666666666666665</v>
      </c>
      <c r="O991">
        <v>-11.7</v>
      </c>
      <c r="P991" t="s">
        <v>1194</v>
      </c>
      <c r="R991" t="s">
        <v>1127</v>
      </c>
      <c r="U991">
        <v>323</v>
      </c>
      <c r="V991">
        <v>95981360</v>
      </c>
      <c r="W991">
        <v>14625</v>
      </c>
      <c r="AL991">
        <f>VLOOKUP(V991,Customer!$C$2:$U$504,19,FALSE)</f>
        <v>212</v>
      </c>
    </row>
    <row r="992" spans="1:38" x14ac:dyDescent="0.35">
      <c r="A992">
        <v>324</v>
      </c>
      <c r="B992">
        <v>14</v>
      </c>
      <c r="C992" t="s">
        <v>34</v>
      </c>
      <c r="D992">
        <v>51081014164</v>
      </c>
      <c r="E992">
        <v>510</v>
      </c>
      <c r="F992" t="s">
        <v>1192</v>
      </c>
      <c r="G992" t="s">
        <v>1173</v>
      </c>
      <c r="H992" t="s">
        <v>1181</v>
      </c>
      <c r="I992" t="s">
        <v>1205</v>
      </c>
      <c r="K992">
        <v>76829.663283333328</v>
      </c>
      <c r="N992">
        <v>1.0833333333333333</v>
      </c>
      <c r="O992">
        <v>10.210000000000001</v>
      </c>
      <c r="P992" t="s">
        <v>1195</v>
      </c>
      <c r="R992" t="s">
        <v>1127</v>
      </c>
      <c r="U992">
        <v>324</v>
      </c>
      <c r="V992">
        <v>70569513</v>
      </c>
      <c r="W992">
        <v>69178</v>
      </c>
      <c r="AL992">
        <f>VLOOKUP(V992,Customer!$C$2:$U$504,19,FALSE)</f>
        <v>214</v>
      </c>
    </row>
    <row r="993" spans="1:38" x14ac:dyDescent="0.35">
      <c r="A993">
        <v>324</v>
      </c>
      <c r="B993">
        <v>8</v>
      </c>
      <c r="C993" t="s">
        <v>34</v>
      </c>
      <c r="D993">
        <v>51081013059</v>
      </c>
      <c r="E993">
        <v>510</v>
      </c>
      <c r="F993" t="s">
        <v>1188</v>
      </c>
      <c r="G993" t="s">
        <v>1174</v>
      </c>
      <c r="H993" t="s">
        <v>1177</v>
      </c>
      <c r="I993" t="s">
        <v>1201</v>
      </c>
      <c r="K993">
        <v>17292.343333333334</v>
      </c>
      <c r="N993">
        <v>1.9166666666666667</v>
      </c>
      <c r="O993">
        <v>4</v>
      </c>
      <c r="P993" t="s">
        <v>1196</v>
      </c>
      <c r="R993" t="s">
        <v>1127</v>
      </c>
      <c r="U993">
        <v>324</v>
      </c>
      <c r="V993">
        <v>70569513</v>
      </c>
      <c r="W993">
        <v>16061</v>
      </c>
      <c r="AL993">
        <f>VLOOKUP(V993,Customer!$C$2:$U$504,19,FALSE)</f>
        <v>214</v>
      </c>
    </row>
    <row r="994" spans="1:38" x14ac:dyDescent="0.35">
      <c r="A994">
        <v>324</v>
      </c>
      <c r="B994">
        <v>10</v>
      </c>
      <c r="C994" t="s">
        <v>34</v>
      </c>
      <c r="D994">
        <v>51081011649</v>
      </c>
      <c r="E994">
        <v>510</v>
      </c>
      <c r="F994" t="s">
        <v>1190</v>
      </c>
      <c r="G994" t="s">
        <v>1176</v>
      </c>
      <c r="H994" t="s">
        <v>1182</v>
      </c>
      <c r="I994" t="s">
        <v>1203</v>
      </c>
      <c r="K994">
        <v>71769.249599999996</v>
      </c>
      <c r="N994">
        <v>3.6666666666666665</v>
      </c>
      <c r="O994">
        <v>1.92</v>
      </c>
      <c r="P994" t="s">
        <v>1198</v>
      </c>
      <c r="R994" t="s">
        <v>1127</v>
      </c>
      <c r="U994">
        <v>324</v>
      </c>
      <c r="V994">
        <v>70569513</v>
      </c>
      <c r="W994">
        <v>67049</v>
      </c>
      <c r="AL994">
        <f>VLOOKUP(V994,Customer!$C$2:$U$504,19,FALSE)</f>
        <v>214</v>
      </c>
    </row>
    <row r="995" spans="1:38" x14ac:dyDescent="0.35">
      <c r="A995">
        <v>325</v>
      </c>
      <c r="B995">
        <v>1</v>
      </c>
      <c r="C995" t="s">
        <v>34</v>
      </c>
      <c r="D995">
        <v>51081016993</v>
      </c>
      <c r="E995">
        <v>510</v>
      </c>
      <c r="F995" t="s">
        <v>1186</v>
      </c>
      <c r="G995" t="s">
        <v>1170</v>
      </c>
      <c r="H995" t="s">
        <v>1179</v>
      </c>
      <c r="I995" t="s">
        <v>1200</v>
      </c>
      <c r="K995">
        <v>56817.253333333334</v>
      </c>
      <c r="N995">
        <v>0.83333333333333337</v>
      </c>
      <c r="O995">
        <v>5.6</v>
      </c>
      <c r="P995" t="s">
        <v>1196</v>
      </c>
      <c r="R995" t="s">
        <v>1127</v>
      </c>
      <c r="U995">
        <v>325</v>
      </c>
      <c r="V995">
        <v>72536119</v>
      </c>
      <c r="W995">
        <v>54284</v>
      </c>
      <c r="AL995">
        <f>VLOOKUP(V995,Customer!$C$2:$U$504,19,FALSE)</f>
        <v>213</v>
      </c>
    </row>
    <row r="996" spans="1:38" x14ac:dyDescent="0.35">
      <c r="A996">
        <v>325</v>
      </c>
      <c r="B996">
        <v>6</v>
      </c>
      <c r="C996" t="s">
        <v>34</v>
      </c>
      <c r="D996">
        <v>51081018921</v>
      </c>
      <c r="E996">
        <v>510</v>
      </c>
      <c r="F996" t="s">
        <v>1189</v>
      </c>
      <c r="G996" t="s">
        <v>1175</v>
      </c>
      <c r="H996" t="s">
        <v>1183</v>
      </c>
      <c r="I996" t="s">
        <v>1202</v>
      </c>
      <c r="K996">
        <v>35196.168449999997</v>
      </c>
      <c r="N996">
        <v>1.9166666666666667</v>
      </c>
      <c r="O996">
        <v>7.77</v>
      </c>
      <c r="P996" t="s">
        <v>1195</v>
      </c>
      <c r="R996" t="s">
        <v>1127</v>
      </c>
      <c r="U996">
        <v>325</v>
      </c>
      <c r="V996">
        <v>72536119</v>
      </c>
      <c r="W996">
        <v>30634</v>
      </c>
      <c r="AL996">
        <f>VLOOKUP(V996,Customer!$C$2:$U$504,19,FALSE)</f>
        <v>213</v>
      </c>
    </row>
    <row r="997" spans="1:38" x14ac:dyDescent="0.35">
      <c r="A997">
        <v>326</v>
      </c>
      <c r="B997">
        <v>2</v>
      </c>
      <c r="C997" t="s">
        <v>34</v>
      </c>
      <c r="D997">
        <v>51081010844</v>
      </c>
      <c r="E997">
        <v>510</v>
      </c>
      <c r="F997" t="s">
        <v>1187</v>
      </c>
      <c r="G997" t="s">
        <v>1171</v>
      </c>
      <c r="H997" t="s">
        <v>1178</v>
      </c>
      <c r="I997" t="s">
        <v>1206</v>
      </c>
      <c r="K997">
        <v>4946.6559999999999</v>
      </c>
      <c r="N997">
        <v>2.6666666666666665</v>
      </c>
      <c r="O997">
        <v>5.74</v>
      </c>
      <c r="P997" t="s">
        <v>1197</v>
      </c>
      <c r="R997" t="s">
        <v>1127</v>
      </c>
      <c r="U997">
        <v>326</v>
      </c>
      <c r="V997">
        <v>97295493</v>
      </c>
      <c r="W997">
        <v>4290</v>
      </c>
      <c r="AL997">
        <f>VLOOKUP(V997,Customer!$C$2:$U$504,19,FALSE)</f>
        <v>206</v>
      </c>
    </row>
    <row r="998" spans="1:38" x14ac:dyDescent="0.35">
      <c r="A998">
        <v>326</v>
      </c>
      <c r="B998">
        <v>7</v>
      </c>
      <c r="C998" t="s">
        <v>34</v>
      </c>
      <c r="D998">
        <v>51081013196</v>
      </c>
      <c r="E998">
        <v>510</v>
      </c>
      <c r="F998" t="s">
        <v>1190</v>
      </c>
      <c r="G998" t="s">
        <v>1176</v>
      </c>
      <c r="H998" t="s">
        <v>1182</v>
      </c>
      <c r="I998" t="s">
        <v>1203</v>
      </c>
      <c r="K998">
        <v>13301.561599999999</v>
      </c>
      <c r="N998">
        <v>4.833333333333333</v>
      </c>
      <c r="O998">
        <v>1.92</v>
      </c>
      <c r="P998" t="s">
        <v>1198</v>
      </c>
      <c r="R998" t="s">
        <v>1127</v>
      </c>
      <c r="U998">
        <v>326</v>
      </c>
      <c r="V998">
        <v>97295493</v>
      </c>
      <c r="W998">
        <v>12172</v>
      </c>
      <c r="AL998">
        <f>VLOOKUP(V998,Customer!$C$2:$U$504,19,FALSE)</f>
        <v>206</v>
      </c>
    </row>
    <row r="999" spans="1:38" x14ac:dyDescent="0.35">
      <c r="A999">
        <v>326</v>
      </c>
      <c r="B999">
        <v>13</v>
      </c>
      <c r="C999" t="s">
        <v>34</v>
      </c>
      <c r="D999">
        <v>51081015414</v>
      </c>
      <c r="E999">
        <v>510</v>
      </c>
      <c r="F999" t="s">
        <v>1192</v>
      </c>
      <c r="G999" t="s">
        <v>1173</v>
      </c>
      <c r="H999" t="s">
        <v>1181</v>
      </c>
      <c r="I999" t="s">
        <v>1205</v>
      </c>
      <c r="K999">
        <v>53861.87266666667</v>
      </c>
      <c r="N999">
        <v>0.41666666666666669</v>
      </c>
      <c r="O999">
        <v>10.210000000000001</v>
      </c>
      <c r="P999" t="s">
        <v>1195</v>
      </c>
      <c r="R999" t="s">
        <v>1127</v>
      </c>
      <c r="U999">
        <v>326</v>
      </c>
      <c r="V999">
        <v>97295493</v>
      </c>
      <c r="W999">
        <v>51664</v>
      </c>
      <c r="AL999">
        <f>VLOOKUP(V999,Customer!$C$2:$U$504,19,FALSE)</f>
        <v>206</v>
      </c>
    </row>
    <row r="1000" spans="1:38" x14ac:dyDescent="0.35">
      <c r="A1000">
        <v>327</v>
      </c>
      <c r="B1000">
        <v>16</v>
      </c>
      <c r="C1000" t="s">
        <v>34</v>
      </c>
      <c r="D1000">
        <v>51081010462</v>
      </c>
      <c r="E1000">
        <v>510</v>
      </c>
      <c r="F1000" t="s">
        <v>1193</v>
      </c>
      <c r="G1000" t="s">
        <v>1185</v>
      </c>
      <c r="H1000" t="s">
        <v>1184</v>
      </c>
      <c r="I1000" t="s">
        <v>1199</v>
      </c>
      <c r="K1000">
        <v>27453.011599999998</v>
      </c>
      <c r="N1000">
        <v>4</v>
      </c>
      <c r="O1000">
        <v>3.61</v>
      </c>
      <c r="P1000" t="s">
        <v>1198</v>
      </c>
      <c r="R1000" t="s">
        <v>1127</v>
      </c>
      <c r="U1000">
        <v>327</v>
      </c>
      <c r="V1000">
        <v>81890607</v>
      </c>
      <c r="W1000">
        <v>23989</v>
      </c>
      <c r="AL1000">
        <f>VLOOKUP(V1000,Customer!$C$2:$U$504,19,FALSE)</f>
        <v>208</v>
      </c>
    </row>
    <row r="1001" spans="1:38" x14ac:dyDescent="0.35">
      <c r="A1001">
        <v>327</v>
      </c>
      <c r="B1001">
        <v>13</v>
      </c>
      <c r="C1001" t="s">
        <v>34</v>
      </c>
      <c r="D1001">
        <v>51081015422</v>
      </c>
      <c r="E1001">
        <v>510</v>
      </c>
      <c r="F1001" t="s">
        <v>1192</v>
      </c>
      <c r="G1001" t="s">
        <v>1173</v>
      </c>
      <c r="H1001" t="s">
        <v>1181</v>
      </c>
      <c r="I1001" t="s">
        <v>1205</v>
      </c>
      <c r="K1001">
        <v>49198.947325000001</v>
      </c>
      <c r="N1001">
        <v>3.25</v>
      </c>
      <c r="O1001">
        <v>10.210000000000001</v>
      </c>
      <c r="P1001" t="s">
        <v>1195</v>
      </c>
      <c r="R1001" t="s">
        <v>1127</v>
      </c>
      <c r="U1001">
        <v>327</v>
      </c>
      <c r="V1001">
        <v>81890607</v>
      </c>
      <c r="W1001">
        <v>36941</v>
      </c>
      <c r="AL1001">
        <f>VLOOKUP(V1001,Customer!$C$2:$U$504,19,FALSE)</f>
        <v>208</v>
      </c>
    </row>
    <row r="1002" spans="1:38" x14ac:dyDescent="0.35">
      <c r="A1002">
        <v>327</v>
      </c>
      <c r="B1002">
        <v>9</v>
      </c>
      <c r="C1002" t="s">
        <v>34</v>
      </c>
      <c r="D1002">
        <v>51081014150</v>
      </c>
      <c r="E1002">
        <v>510</v>
      </c>
      <c r="F1002" t="s">
        <v>1189</v>
      </c>
      <c r="G1002" t="s">
        <v>1175</v>
      </c>
      <c r="H1002" t="s">
        <v>1183</v>
      </c>
      <c r="I1002" t="s">
        <v>1202</v>
      </c>
      <c r="K1002">
        <v>21699.42</v>
      </c>
      <c r="N1002">
        <v>2.6666666666666665</v>
      </c>
      <c r="O1002">
        <v>7.77</v>
      </c>
      <c r="P1002" t="s">
        <v>1195</v>
      </c>
      <c r="R1002" t="s">
        <v>1127</v>
      </c>
      <c r="U1002">
        <v>327</v>
      </c>
      <c r="V1002">
        <v>81890607</v>
      </c>
      <c r="W1002">
        <v>17975</v>
      </c>
      <c r="AL1002">
        <f>VLOOKUP(V1002,Customer!$C$2:$U$504,19,FALSE)</f>
        <v>208</v>
      </c>
    </row>
    <row r="1003" spans="1:38" x14ac:dyDescent="0.35">
      <c r="A1003">
        <v>328</v>
      </c>
      <c r="B1003">
        <v>10</v>
      </c>
      <c r="C1003" t="s">
        <v>34</v>
      </c>
      <c r="D1003">
        <v>51081011635</v>
      </c>
      <c r="E1003">
        <v>510</v>
      </c>
      <c r="F1003" t="s">
        <v>1190</v>
      </c>
      <c r="G1003" t="s">
        <v>1176</v>
      </c>
      <c r="H1003" t="s">
        <v>1182</v>
      </c>
      <c r="I1003" t="s">
        <v>1203</v>
      </c>
      <c r="K1003">
        <v>14795.1504</v>
      </c>
      <c r="N1003">
        <v>1.1666666666666667</v>
      </c>
      <c r="O1003">
        <v>1.92</v>
      </c>
      <c r="P1003" t="s">
        <v>1198</v>
      </c>
      <c r="R1003" t="s">
        <v>1129</v>
      </c>
      <c r="U1003">
        <v>328</v>
      </c>
      <c r="V1003">
        <v>87999023</v>
      </c>
      <c r="W1003">
        <v>14471</v>
      </c>
      <c r="AL1003">
        <f>VLOOKUP(V1003,Customer!$C$2:$U$504,19,FALSE)</f>
        <v>208</v>
      </c>
    </row>
    <row r="1004" spans="1:38" x14ac:dyDescent="0.35">
      <c r="A1004">
        <v>328</v>
      </c>
      <c r="B1004">
        <v>5</v>
      </c>
      <c r="C1004" t="s">
        <v>34</v>
      </c>
      <c r="D1004">
        <v>51081011873</v>
      </c>
      <c r="E1004">
        <v>510</v>
      </c>
      <c r="F1004" t="s">
        <v>1188</v>
      </c>
      <c r="G1004" t="s">
        <v>1174</v>
      </c>
      <c r="H1004" t="s">
        <v>1177</v>
      </c>
      <c r="I1004" t="s">
        <v>1201</v>
      </c>
      <c r="K1004">
        <v>78112.906666666662</v>
      </c>
      <c r="N1004">
        <v>1.8333333333333333</v>
      </c>
      <c r="O1004">
        <v>4</v>
      </c>
      <c r="P1004" t="s">
        <v>1196</v>
      </c>
      <c r="R1004" t="s">
        <v>1129</v>
      </c>
      <c r="U1004">
        <v>328</v>
      </c>
      <c r="V1004">
        <v>87999023</v>
      </c>
      <c r="W1004">
        <v>72776</v>
      </c>
      <c r="AL1004">
        <f>VLOOKUP(V1004,Customer!$C$2:$U$504,19,FALSE)</f>
        <v>208</v>
      </c>
    </row>
    <row r="1005" spans="1:38" x14ac:dyDescent="0.35">
      <c r="A1005">
        <v>328</v>
      </c>
      <c r="B1005">
        <v>2</v>
      </c>
      <c r="C1005" t="s">
        <v>34</v>
      </c>
      <c r="D1005">
        <v>51081015563</v>
      </c>
      <c r="E1005">
        <v>510</v>
      </c>
      <c r="F1005" t="s">
        <v>1187</v>
      </c>
      <c r="G1005" t="s">
        <v>1171</v>
      </c>
      <c r="H1005" t="s">
        <v>1178</v>
      </c>
      <c r="I1005" t="s">
        <v>1206</v>
      </c>
      <c r="K1005">
        <v>27379.856716666665</v>
      </c>
      <c r="N1005">
        <v>4.083333333333333</v>
      </c>
      <c r="O1005">
        <v>5.74</v>
      </c>
      <c r="P1005" t="s">
        <v>1197</v>
      </c>
      <c r="R1005" t="s">
        <v>1129</v>
      </c>
      <c r="U1005">
        <v>328</v>
      </c>
      <c r="V1005">
        <v>87999023</v>
      </c>
      <c r="W1005">
        <v>22181</v>
      </c>
      <c r="AL1005">
        <f>VLOOKUP(V1005,Customer!$C$2:$U$504,19,FALSE)</f>
        <v>208</v>
      </c>
    </row>
    <row r="1006" spans="1:38" x14ac:dyDescent="0.35">
      <c r="A1006">
        <v>329</v>
      </c>
      <c r="B1006">
        <v>7</v>
      </c>
      <c r="C1006" t="s">
        <v>34</v>
      </c>
      <c r="D1006">
        <v>51081016523</v>
      </c>
      <c r="E1006">
        <v>510</v>
      </c>
      <c r="F1006" t="s">
        <v>1190</v>
      </c>
      <c r="G1006" t="s">
        <v>1176</v>
      </c>
      <c r="H1006" t="s">
        <v>1182</v>
      </c>
      <c r="I1006" t="s">
        <v>1203</v>
      </c>
      <c r="K1006">
        <v>44415.1296</v>
      </c>
      <c r="N1006">
        <v>4.916666666666667</v>
      </c>
      <c r="O1006">
        <v>1.92</v>
      </c>
      <c r="P1006" t="s">
        <v>1198</v>
      </c>
      <c r="R1006" t="s">
        <v>1127</v>
      </c>
      <c r="U1006">
        <v>329</v>
      </c>
      <c r="V1006">
        <v>15115514</v>
      </c>
      <c r="W1006">
        <v>40584</v>
      </c>
      <c r="AL1006">
        <f>VLOOKUP(V1006,Customer!$C$2:$U$504,19,FALSE)</f>
        <v>203</v>
      </c>
    </row>
    <row r="1007" spans="1:38" x14ac:dyDescent="0.35">
      <c r="A1007">
        <v>330</v>
      </c>
      <c r="B1007">
        <v>14</v>
      </c>
      <c r="C1007" t="s">
        <v>34</v>
      </c>
      <c r="D1007">
        <v>51081012247</v>
      </c>
      <c r="E1007">
        <v>510</v>
      </c>
      <c r="F1007" t="s">
        <v>1192</v>
      </c>
      <c r="G1007" t="s">
        <v>1173</v>
      </c>
      <c r="H1007" t="s">
        <v>1181</v>
      </c>
      <c r="I1007" t="s">
        <v>1205</v>
      </c>
      <c r="K1007">
        <v>74596.850074999995</v>
      </c>
      <c r="N1007">
        <v>3.25</v>
      </c>
      <c r="O1007">
        <v>10.210000000000001</v>
      </c>
      <c r="P1007" t="s">
        <v>1195</v>
      </c>
      <c r="R1007" t="s">
        <v>1129</v>
      </c>
      <c r="U1007">
        <v>330</v>
      </c>
      <c r="V1007">
        <v>48038097</v>
      </c>
      <c r="W1007">
        <v>56011</v>
      </c>
      <c r="AL1007">
        <f>VLOOKUP(V1007,Customer!$C$2:$U$504,19,FALSE)</f>
        <v>213</v>
      </c>
    </row>
    <row r="1008" spans="1:38" x14ac:dyDescent="0.35">
      <c r="A1008">
        <v>330</v>
      </c>
      <c r="B1008">
        <v>9</v>
      </c>
      <c r="C1008" t="s">
        <v>34</v>
      </c>
      <c r="D1008">
        <v>51081017530</v>
      </c>
      <c r="E1008">
        <v>510</v>
      </c>
      <c r="F1008" t="s">
        <v>1189</v>
      </c>
      <c r="G1008" t="s">
        <v>1175</v>
      </c>
      <c r="H1008" t="s">
        <v>1183</v>
      </c>
      <c r="I1008" t="s">
        <v>1202</v>
      </c>
      <c r="K1008">
        <v>91808.829975000001</v>
      </c>
      <c r="N1008">
        <v>3.25</v>
      </c>
      <c r="O1008">
        <v>7.77</v>
      </c>
      <c r="P1008" t="s">
        <v>1195</v>
      </c>
      <c r="R1008" t="s">
        <v>1129</v>
      </c>
      <c r="U1008">
        <v>330</v>
      </c>
      <c r="V1008">
        <v>48038097</v>
      </c>
      <c r="W1008">
        <v>73299</v>
      </c>
      <c r="AL1008">
        <f>VLOOKUP(V1008,Customer!$C$2:$U$504,19,FALSE)</f>
        <v>213</v>
      </c>
    </row>
    <row r="1009" spans="1:38" x14ac:dyDescent="0.35">
      <c r="A1009">
        <v>330</v>
      </c>
      <c r="B1009">
        <v>4</v>
      </c>
      <c r="C1009" t="s">
        <v>34</v>
      </c>
      <c r="D1009">
        <v>51081013166</v>
      </c>
      <c r="E1009">
        <v>510</v>
      </c>
      <c r="F1009" t="s">
        <v>1187</v>
      </c>
      <c r="G1009" t="s">
        <v>1171</v>
      </c>
      <c r="H1009" t="s">
        <v>1178</v>
      </c>
      <c r="I1009" t="s">
        <v>1206</v>
      </c>
      <c r="K1009">
        <v>2816.2350000000001</v>
      </c>
      <c r="N1009">
        <v>0.75</v>
      </c>
      <c r="O1009">
        <v>5.74</v>
      </c>
      <c r="P1009" t="s">
        <v>1197</v>
      </c>
      <c r="R1009" t="s">
        <v>1129</v>
      </c>
      <c r="U1009">
        <v>330</v>
      </c>
      <c r="V1009">
        <v>48038097</v>
      </c>
      <c r="W1009">
        <v>2700</v>
      </c>
      <c r="AL1009">
        <f>VLOOKUP(V1009,Customer!$C$2:$U$504,19,FALSE)</f>
        <v>213</v>
      </c>
    </row>
    <row r="1010" spans="1:38" x14ac:dyDescent="0.35">
      <c r="A1010">
        <v>330</v>
      </c>
      <c r="B1010">
        <v>13</v>
      </c>
      <c r="C1010" t="s">
        <v>34</v>
      </c>
      <c r="D1010">
        <v>51081017548</v>
      </c>
      <c r="E1010">
        <v>510</v>
      </c>
      <c r="F1010" t="s">
        <v>1192</v>
      </c>
      <c r="G1010" t="s">
        <v>1173</v>
      </c>
      <c r="H1010" t="s">
        <v>1181</v>
      </c>
      <c r="I1010" t="s">
        <v>1205</v>
      </c>
      <c r="K1010">
        <v>7274.3860000000004</v>
      </c>
      <c r="N1010">
        <v>4</v>
      </c>
      <c r="O1010">
        <v>10.210000000000001</v>
      </c>
      <c r="P1010" t="s">
        <v>1195</v>
      </c>
      <c r="R1010" t="s">
        <v>1129</v>
      </c>
      <c r="U1010">
        <v>330</v>
      </c>
      <c r="V1010">
        <v>48038097</v>
      </c>
      <c r="W1010">
        <v>5165</v>
      </c>
      <c r="AL1010">
        <f>VLOOKUP(V1010,Customer!$C$2:$U$504,19,FALSE)</f>
        <v>213</v>
      </c>
    </row>
    <row r="1011" spans="1:38" x14ac:dyDescent="0.35">
      <c r="A1011">
        <v>330</v>
      </c>
      <c r="B1011">
        <v>3</v>
      </c>
      <c r="C1011" t="s">
        <v>34</v>
      </c>
      <c r="D1011">
        <v>51081015548</v>
      </c>
      <c r="E1011">
        <v>510</v>
      </c>
      <c r="F1011" t="s">
        <v>1186</v>
      </c>
      <c r="G1011" t="s">
        <v>1170</v>
      </c>
      <c r="H1011" t="s">
        <v>1179</v>
      </c>
      <c r="I1011" t="s">
        <v>1200</v>
      </c>
      <c r="K1011">
        <v>74974.712</v>
      </c>
      <c r="N1011">
        <v>4.416666666666667</v>
      </c>
      <c r="O1011">
        <v>5.6</v>
      </c>
      <c r="P1011" t="s">
        <v>1196</v>
      </c>
      <c r="R1011" t="s">
        <v>1129</v>
      </c>
      <c r="U1011">
        <v>330</v>
      </c>
      <c r="V1011">
        <v>48038097</v>
      </c>
      <c r="W1011">
        <v>60108</v>
      </c>
      <c r="AL1011">
        <f>VLOOKUP(V1011,Customer!$C$2:$U$504,19,FALSE)</f>
        <v>213</v>
      </c>
    </row>
    <row r="1012" spans="1:38" x14ac:dyDescent="0.35">
      <c r="A1012">
        <v>331</v>
      </c>
      <c r="B1012">
        <v>13</v>
      </c>
      <c r="C1012" t="s">
        <v>34</v>
      </c>
      <c r="D1012">
        <v>51081012448</v>
      </c>
      <c r="E1012">
        <v>510</v>
      </c>
      <c r="F1012" t="s">
        <v>1192</v>
      </c>
      <c r="G1012" t="s">
        <v>1173</v>
      </c>
      <c r="H1012" t="s">
        <v>1181</v>
      </c>
      <c r="I1012" t="s">
        <v>1205</v>
      </c>
      <c r="K1012">
        <v>9132.0655999999999</v>
      </c>
      <c r="N1012">
        <v>4</v>
      </c>
      <c r="O1012">
        <v>10.210000000000001</v>
      </c>
      <c r="P1012" t="s">
        <v>1195</v>
      </c>
      <c r="R1012" t="s">
        <v>1127</v>
      </c>
      <c r="U1012">
        <v>331</v>
      </c>
      <c r="V1012">
        <v>31174108</v>
      </c>
      <c r="W1012">
        <v>6484</v>
      </c>
      <c r="AL1012">
        <f>VLOOKUP(V1012,Customer!$C$2:$U$504,19,FALSE)</f>
        <v>201</v>
      </c>
    </row>
    <row r="1013" spans="1:38" x14ac:dyDescent="0.35">
      <c r="A1013">
        <v>331</v>
      </c>
      <c r="B1013">
        <v>7</v>
      </c>
      <c r="C1013" t="s">
        <v>34</v>
      </c>
      <c r="D1013">
        <v>51081015061</v>
      </c>
      <c r="E1013">
        <v>510</v>
      </c>
      <c r="F1013" t="s">
        <v>1190</v>
      </c>
      <c r="G1013" t="s">
        <v>1176</v>
      </c>
      <c r="H1013" t="s">
        <v>1182</v>
      </c>
      <c r="I1013" t="s">
        <v>1203</v>
      </c>
      <c r="K1013">
        <v>19121.097600000001</v>
      </c>
      <c r="N1013">
        <v>2</v>
      </c>
      <c r="O1013">
        <v>1.92</v>
      </c>
      <c r="P1013" t="s">
        <v>1198</v>
      </c>
      <c r="R1013" t="s">
        <v>1127</v>
      </c>
      <c r="U1013">
        <v>331</v>
      </c>
      <c r="V1013">
        <v>31174108</v>
      </c>
      <c r="W1013">
        <v>18414</v>
      </c>
      <c r="AL1013">
        <f>VLOOKUP(V1013,Customer!$C$2:$U$504,19,FALSE)</f>
        <v>201</v>
      </c>
    </row>
    <row r="1014" spans="1:38" x14ac:dyDescent="0.35">
      <c r="A1014">
        <v>331</v>
      </c>
      <c r="B1014">
        <v>6</v>
      </c>
      <c r="C1014" t="s">
        <v>34</v>
      </c>
      <c r="D1014">
        <v>51081014516</v>
      </c>
      <c r="E1014">
        <v>510</v>
      </c>
      <c r="F1014" t="s">
        <v>1189</v>
      </c>
      <c r="G1014" t="s">
        <v>1175</v>
      </c>
      <c r="H1014" t="s">
        <v>1183</v>
      </c>
      <c r="I1014" t="s">
        <v>1202</v>
      </c>
      <c r="K1014">
        <v>56049.188399999999</v>
      </c>
      <c r="N1014">
        <v>4.666666666666667</v>
      </c>
      <c r="O1014">
        <v>7.77</v>
      </c>
      <c r="P1014" t="s">
        <v>1195</v>
      </c>
      <c r="R1014" t="s">
        <v>1127</v>
      </c>
      <c r="U1014">
        <v>331</v>
      </c>
      <c r="V1014">
        <v>31174108</v>
      </c>
      <c r="W1014">
        <v>41134</v>
      </c>
      <c r="AL1014">
        <f>VLOOKUP(V1014,Customer!$C$2:$U$504,19,FALSE)</f>
        <v>201</v>
      </c>
    </row>
    <row r="1015" spans="1:38" x14ac:dyDescent="0.35">
      <c r="A1015">
        <v>331</v>
      </c>
      <c r="B1015">
        <v>10</v>
      </c>
      <c r="C1015" t="s">
        <v>34</v>
      </c>
      <c r="D1015">
        <v>51081017860</v>
      </c>
      <c r="E1015">
        <v>510</v>
      </c>
      <c r="F1015" t="s">
        <v>1190</v>
      </c>
      <c r="G1015" t="s">
        <v>1176</v>
      </c>
      <c r="H1015" t="s">
        <v>1182</v>
      </c>
      <c r="I1015" t="s">
        <v>1203</v>
      </c>
      <c r="K1015">
        <v>11303.459199999999</v>
      </c>
      <c r="N1015">
        <v>0.75</v>
      </c>
      <c r="O1015">
        <v>1.92</v>
      </c>
      <c r="P1015" t="s">
        <v>1198</v>
      </c>
      <c r="R1015" t="s">
        <v>1127</v>
      </c>
      <c r="U1015">
        <v>331</v>
      </c>
      <c r="V1015">
        <v>31174108</v>
      </c>
      <c r="W1015">
        <v>11143</v>
      </c>
      <c r="AL1015">
        <f>VLOOKUP(V1015,Customer!$C$2:$U$504,19,FALSE)</f>
        <v>201</v>
      </c>
    </row>
    <row r="1016" spans="1:38" x14ac:dyDescent="0.35">
      <c r="A1016">
        <v>331</v>
      </c>
      <c r="B1016">
        <v>10</v>
      </c>
      <c r="C1016" t="s">
        <v>34</v>
      </c>
      <c r="D1016">
        <v>51081013247</v>
      </c>
      <c r="E1016">
        <v>510</v>
      </c>
      <c r="F1016" t="s">
        <v>1190</v>
      </c>
      <c r="G1016" t="s">
        <v>1176</v>
      </c>
      <c r="H1016" t="s">
        <v>1182</v>
      </c>
      <c r="I1016" t="s">
        <v>1203</v>
      </c>
      <c r="K1016">
        <v>28438.745599999998</v>
      </c>
      <c r="N1016">
        <v>3.5</v>
      </c>
      <c r="O1016">
        <v>1.92</v>
      </c>
      <c r="P1016" t="s">
        <v>1198</v>
      </c>
      <c r="R1016" t="s">
        <v>1127</v>
      </c>
      <c r="U1016">
        <v>331</v>
      </c>
      <c r="V1016">
        <v>31174108</v>
      </c>
      <c r="W1016">
        <v>26648</v>
      </c>
      <c r="AL1016">
        <f>VLOOKUP(V1016,Customer!$C$2:$U$504,19,FALSE)</f>
        <v>201</v>
      </c>
    </row>
    <row r="1017" spans="1:38" x14ac:dyDescent="0.35">
      <c r="A1017">
        <v>331</v>
      </c>
      <c r="B1017">
        <v>7</v>
      </c>
      <c r="C1017" t="s">
        <v>34</v>
      </c>
      <c r="D1017">
        <v>51081013031</v>
      </c>
      <c r="E1017">
        <v>510</v>
      </c>
      <c r="F1017" t="s">
        <v>1190</v>
      </c>
      <c r="G1017" t="s">
        <v>1176</v>
      </c>
      <c r="H1017" t="s">
        <v>1182</v>
      </c>
      <c r="I1017" t="s">
        <v>1203</v>
      </c>
      <c r="K1017">
        <v>62224.447999999997</v>
      </c>
      <c r="N1017">
        <v>4.25</v>
      </c>
      <c r="O1017">
        <v>1.92</v>
      </c>
      <c r="P1017" t="s">
        <v>1198</v>
      </c>
      <c r="R1017" t="s">
        <v>1127</v>
      </c>
      <c r="U1017">
        <v>331</v>
      </c>
      <c r="V1017">
        <v>31174108</v>
      </c>
      <c r="W1017">
        <v>57530</v>
      </c>
      <c r="AL1017">
        <f>VLOOKUP(V1017,Customer!$C$2:$U$504,19,FALSE)</f>
        <v>201</v>
      </c>
    </row>
    <row r="1018" spans="1:38" x14ac:dyDescent="0.35">
      <c r="A1018">
        <v>331</v>
      </c>
      <c r="B1018">
        <v>5</v>
      </c>
      <c r="C1018" t="s">
        <v>34</v>
      </c>
      <c r="D1018">
        <v>51081012403</v>
      </c>
      <c r="E1018">
        <v>510</v>
      </c>
      <c r="F1018" t="s">
        <v>1188</v>
      </c>
      <c r="G1018" t="s">
        <v>1174</v>
      </c>
      <c r="H1018" t="s">
        <v>1177</v>
      </c>
      <c r="I1018" t="s">
        <v>1201</v>
      </c>
      <c r="K1018">
        <v>34230.35</v>
      </c>
      <c r="N1018">
        <v>4.75</v>
      </c>
      <c r="O1018">
        <v>4</v>
      </c>
      <c r="P1018" t="s">
        <v>1196</v>
      </c>
      <c r="R1018" t="s">
        <v>1127</v>
      </c>
      <c r="U1018">
        <v>331</v>
      </c>
      <c r="V1018">
        <v>31174108</v>
      </c>
      <c r="W1018">
        <v>28765</v>
      </c>
      <c r="AL1018">
        <f>VLOOKUP(V1018,Customer!$C$2:$U$504,19,FALSE)</f>
        <v>201</v>
      </c>
    </row>
    <row r="1019" spans="1:38" x14ac:dyDescent="0.35">
      <c r="A1019">
        <v>332</v>
      </c>
      <c r="B1019">
        <v>15</v>
      </c>
      <c r="C1019" t="s">
        <v>34</v>
      </c>
      <c r="D1019">
        <v>51081012324</v>
      </c>
      <c r="E1019">
        <v>510</v>
      </c>
      <c r="F1019" t="s">
        <v>1192</v>
      </c>
      <c r="G1019" t="s">
        <v>1173</v>
      </c>
      <c r="H1019" t="s">
        <v>1181</v>
      </c>
      <c r="I1019" t="s">
        <v>1205</v>
      </c>
      <c r="K1019">
        <v>32205.008383333334</v>
      </c>
      <c r="N1019">
        <v>2.8333333333333335</v>
      </c>
      <c r="O1019">
        <v>10.210000000000001</v>
      </c>
      <c r="P1019" t="s">
        <v>1195</v>
      </c>
      <c r="R1019" t="s">
        <v>1127</v>
      </c>
      <c r="U1019">
        <v>332</v>
      </c>
      <c r="V1019">
        <v>80664345</v>
      </c>
      <c r="W1019">
        <v>24979</v>
      </c>
      <c r="AL1019">
        <f>VLOOKUP(V1019,Customer!$C$2:$U$504,19,FALSE)</f>
        <v>214</v>
      </c>
    </row>
    <row r="1020" spans="1:38" x14ac:dyDescent="0.35">
      <c r="A1020">
        <v>332</v>
      </c>
      <c r="B1020">
        <v>13</v>
      </c>
      <c r="C1020" t="s">
        <v>34</v>
      </c>
      <c r="D1020">
        <v>51081019788</v>
      </c>
      <c r="E1020">
        <v>510</v>
      </c>
      <c r="F1020" t="s">
        <v>1192</v>
      </c>
      <c r="G1020" t="s">
        <v>1173</v>
      </c>
      <c r="H1020" t="s">
        <v>1181</v>
      </c>
      <c r="I1020" t="s">
        <v>1205</v>
      </c>
      <c r="K1020">
        <v>76115.600966666665</v>
      </c>
      <c r="N1020">
        <v>1.1666666666666667</v>
      </c>
      <c r="O1020">
        <v>10.210000000000001</v>
      </c>
      <c r="P1020" t="s">
        <v>1195</v>
      </c>
      <c r="R1020" t="s">
        <v>1127</v>
      </c>
      <c r="U1020">
        <v>332</v>
      </c>
      <c r="V1020">
        <v>80664345</v>
      </c>
      <c r="W1020">
        <v>68014</v>
      </c>
      <c r="AL1020">
        <f>VLOOKUP(V1020,Customer!$C$2:$U$504,19,FALSE)</f>
        <v>214</v>
      </c>
    </row>
    <row r="1021" spans="1:38" x14ac:dyDescent="0.35">
      <c r="A1021">
        <v>332</v>
      </c>
      <c r="B1021">
        <v>6</v>
      </c>
      <c r="C1021" t="s">
        <v>34</v>
      </c>
      <c r="D1021">
        <v>51081010979</v>
      </c>
      <c r="E1021">
        <v>510</v>
      </c>
      <c r="F1021" t="s">
        <v>1189</v>
      </c>
      <c r="G1021" t="s">
        <v>1175</v>
      </c>
      <c r="H1021" t="s">
        <v>1183</v>
      </c>
      <c r="I1021" t="s">
        <v>1202</v>
      </c>
      <c r="K1021">
        <v>83009.214000000007</v>
      </c>
      <c r="N1021">
        <v>1.6666666666666667</v>
      </c>
      <c r="O1021">
        <v>7.77</v>
      </c>
      <c r="P1021" t="s">
        <v>1195</v>
      </c>
      <c r="R1021" t="s">
        <v>1127</v>
      </c>
      <c r="U1021">
        <v>332</v>
      </c>
      <c r="V1021">
        <v>80664345</v>
      </c>
      <c r="W1021">
        <v>73492</v>
      </c>
      <c r="AL1021">
        <f>VLOOKUP(V1021,Customer!$C$2:$U$504,19,FALSE)</f>
        <v>214</v>
      </c>
    </row>
    <row r="1022" spans="1:38" x14ac:dyDescent="0.35">
      <c r="A1022">
        <v>332</v>
      </c>
      <c r="B1022">
        <v>12</v>
      </c>
      <c r="C1022" t="s">
        <v>34</v>
      </c>
      <c r="D1022">
        <v>51081018020</v>
      </c>
      <c r="E1022">
        <v>510</v>
      </c>
      <c r="F1022" t="s">
        <v>1191</v>
      </c>
      <c r="G1022" t="s">
        <v>1172</v>
      </c>
      <c r="H1022" t="s">
        <v>1180</v>
      </c>
      <c r="I1022" t="s">
        <v>1204</v>
      </c>
      <c r="K1022">
        <v>9857.5049999999992</v>
      </c>
      <c r="N1022">
        <v>0.5</v>
      </c>
      <c r="O1022">
        <v>-11.7</v>
      </c>
      <c r="P1022" t="s">
        <v>1194</v>
      </c>
      <c r="R1022" t="s">
        <v>1127</v>
      </c>
      <c r="U1022">
        <v>332</v>
      </c>
      <c r="V1022">
        <v>80664345</v>
      </c>
      <c r="W1022">
        <v>10470</v>
      </c>
      <c r="AL1022">
        <f>VLOOKUP(V1022,Customer!$C$2:$U$504,19,FALSE)</f>
        <v>214</v>
      </c>
    </row>
    <row r="1023" spans="1:38" x14ac:dyDescent="0.35">
      <c r="A1023">
        <v>332</v>
      </c>
      <c r="B1023">
        <v>16</v>
      </c>
      <c r="C1023" t="s">
        <v>34</v>
      </c>
      <c r="D1023">
        <v>51081012748</v>
      </c>
      <c r="E1023">
        <v>510</v>
      </c>
      <c r="F1023" t="s">
        <v>1193</v>
      </c>
      <c r="G1023" t="s">
        <v>1185</v>
      </c>
      <c r="H1023" t="s">
        <v>1184</v>
      </c>
      <c r="I1023" t="s">
        <v>1199</v>
      </c>
      <c r="K1023">
        <v>9753.9287999999997</v>
      </c>
      <c r="N1023">
        <v>1.3333333333333333</v>
      </c>
      <c r="O1023">
        <v>3.61</v>
      </c>
      <c r="P1023" t="s">
        <v>1198</v>
      </c>
      <c r="R1023" t="s">
        <v>1127</v>
      </c>
      <c r="U1023">
        <v>332</v>
      </c>
      <c r="V1023">
        <v>80664345</v>
      </c>
      <c r="W1023">
        <v>9306</v>
      </c>
      <c r="AL1023">
        <f>VLOOKUP(V1023,Customer!$C$2:$U$504,19,FALSE)</f>
        <v>214</v>
      </c>
    </row>
    <row r="1024" spans="1:38" x14ac:dyDescent="0.35">
      <c r="A1024">
        <v>332</v>
      </c>
      <c r="B1024">
        <v>12</v>
      </c>
      <c r="C1024" t="s">
        <v>34</v>
      </c>
      <c r="D1024">
        <v>51081013285</v>
      </c>
      <c r="E1024">
        <v>510</v>
      </c>
      <c r="F1024" t="s">
        <v>1191</v>
      </c>
      <c r="G1024" t="s">
        <v>1172</v>
      </c>
      <c r="H1024" t="s">
        <v>1180</v>
      </c>
      <c r="I1024" t="s">
        <v>1204</v>
      </c>
      <c r="K1024">
        <v>28345.705249999999</v>
      </c>
      <c r="N1024">
        <v>0.91666666666666663</v>
      </c>
      <c r="O1024">
        <v>-11.7</v>
      </c>
      <c r="P1024" t="s">
        <v>1194</v>
      </c>
      <c r="R1024" t="s">
        <v>1127</v>
      </c>
      <c r="U1024">
        <v>332</v>
      </c>
      <c r="V1024">
        <v>80664345</v>
      </c>
      <c r="W1024">
        <v>31751</v>
      </c>
      <c r="AL1024">
        <f>VLOOKUP(V1024,Customer!$C$2:$U$504,19,FALSE)</f>
        <v>214</v>
      </c>
    </row>
    <row r="1025" spans="1:38" x14ac:dyDescent="0.35">
      <c r="A1025">
        <v>332</v>
      </c>
      <c r="B1025">
        <v>6</v>
      </c>
      <c r="C1025" t="s">
        <v>34</v>
      </c>
      <c r="D1025">
        <v>51081010136</v>
      </c>
      <c r="E1025">
        <v>510</v>
      </c>
      <c r="F1025" t="s">
        <v>1189</v>
      </c>
      <c r="G1025" t="s">
        <v>1175</v>
      </c>
      <c r="H1025" t="s">
        <v>1183</v>
      </c>
      <c r="I1025" t="s">
        <v>1202</v>
      </c>
      <c r="K1025">
        <v>37033.464</v>
      </c>
      <c r="N1025">
        <v>4.25</v>
      </c>
      <c r="O1025">
        <v>7.77</v>
      </c>
      <c r="P1025" t="s">
        <v>1195</v>
      </c>
      <c r="R1025" t="s">
        <v>1127</v>
      </c>
      <c r="U1025">
        <v>332</v>
      </c>
      <c r="V1025">
        <v>80664345</v>
      </c>
      <c r="W1025">
        <v>27840</v>
      </c>
      <c r="AL1025">
        <f>VLOOKUP(V1025,Customer!$C$2:$U$504,19,FALSE)</f>
        <v>214</v>
      </c>
    </row>
    <row r="1026" spans="1:38" x14ac:dyDescent="0.35">
      <c r="A1026">
        <v>333</v>
      </c>
      <c r="B1026">
        <v>6</v>
      </c>
      <c r="C1026" t="s">
        <v>34</v>
      </c>
      <c r="D1026">
        <v>51081016394</v>
      </c>
      <c r="E1026">
        <v>510</v>
      </c>
      <c r="F1026" t="s">
        <v>1189</v>
      </c>
      <c r="G1026" t="s">
        <v>1175</v>
      </c>
      <c r="H1026" t="s">
        <v>1183</v>
      </c>
      <c r="I1026" t="s">
        <v>1202</v>
      </c>
      <c r="K1026">
        <v>14010.658425</v>
      </c>
      <c r="N1026">
        <v>4.416666666666667</v>
      </c>
      <c r="O1026">
        <v>7.77</v>
      </c>
      <c r="P1026" t="s">
        <v>1195</v>
      </c>
      <c r="R1026" t="s">
        <v>1127</v>
      </c>
      <c r="U1026">
        <v>333</v>
      </c>
      <c r="V1026">
        <v>49850878</v>
      </c>
      <c r="W1026">
        <v>10431</v>
      </c>
      <c r="AL1026">
        <f>VLOOKUP(V1026,Customer!$C$2:$U$504,19,FALSE)</f>
        <v>208</v>
      </c>
    </row>
    <row r="1027" spans="1:38" x14ac:dyDescent="0.35">
      <c r="A1027">
        <v>333</v>
      </c>
      <c r="B1027">
        <v>13</v>
      </c>
      <c r="C1027" t="s">
        <v>34</v>
      </c>
      <c r="D1027">
        <v>51081018526</v>
      </c>
      <c r="E1027">
        <v>510</v>
      </c>
      <c r="F1027" t="s">
        <v>1192</v>
      </c>
      <c r="G1027" t="s">
        <v>1173</v>
      </c>
      <c r="H1027" t="s">
        <v>1181</v>
      </c>
      <c r="I1027" t="s">
        <v>1205</v>
      </c>
      <c r="K1027">
        <v>33388.97625</v>
      </c>
      <c r="N1027">
        <v>1.25</v>
      </c>
      <c r="O1027">
        <v>10.210000000000001</v>
      </c>
      <c r="P1027" t="s">
        <v>1195</v>
      </c>
      <c r="R1027" t="s">
        <v>1127</v>
      </c>
      <c r="U1027">
        <v>333</v>
      </c>
      <c r="V1027">
        <v>49850878</v>
      </c>
      <c r="W1027">
        <v>29610</v>
      </c>
      <c r="AL1027">
        <f>VLOOKUP(V1027,Customer!$C$2:$U$504,19,FALSE)</f>
        <v>208</v>
      </c>
    </row>
    <row r="1028" spans="1:38" x14ac:dyDescent="0.35">
      <c r="A1028">
        <v>333</v>
      </c>
      <c r="B1028">
        <v>15</v>
      </c>
      <c r="C1028" t="s">
        <v>34</v>
      </c>
      <c r="D1028">
        <v>51081017700</v>
      </c>
      <c r="E1028">
        <v>510</v>
      </c>
      <c r="F1028" t="s">
        <v>1192</v>
      </c>
      <c r="G1028" t="s">
        <v>1173</v>
      </c>
      <c r="H1028" t="s">
        <v>1181</v>
      </c>
      <c r="I1028" t="s">
        <v>1205</v>
      </c>
      <c r="K1028">
        <v>104133.17733333334</v>
      </c>
      <c r="N1028">
        <v>3.3333333333333335</v>
      </c>
      <c r="O1028">
        <v>10.210000000000001</v>
      </c>
      <c r="P1028" t="s">
        <v>1195</v>
      </c>
      <c r="R1028" t="s">
        <v>1127</v>
      </c>
      <c r="U1028">
        <v>333</v>
      </c>
      <c r="V1028">
        <v>49850878</v>
      </c>
      <c r="W1028">
        <v>77692</v>
      </c>
      <c r="AL1028">
        <f>VLOOKUP(V1028,Customer!$C$2:$U$504,19,FALSE)</f>
        <v>208</v>
      </c>
    </row>
    <row r="1029" spans="1:38" x14ac:dyDescent="0.35">
      <c r="A1029">
        <v>334</v>
      </c>
      <c r="B1029">
        <v>16</v>
      </c>
      <c r="C1029" t="s">
        <v>34</v>
      </c>
      <c r="D1029">
        <v>51081017906</v>
      </c>
      <c r="E1029">
        <v>510</v>
      </c>
      <c r="F1029" t="s">
        <v>1193</v>
      </c>
      <c r="G1029" t="s">
        <v>1185</v>
      </c>
      <c r="H1029" t="s">
        <v>1184</v>
      </c>
      <c r="I1029" t="s">
        <v>1199</v>
      </c>
      <c r="K1029">
        <v>54046.102633333336</v>
      </c>
      <c r="N1029">
        <v>1.0833333333333333</v>
      </c>
      <c r="O1029">
        <v>3.61</v>
      </c>
      <c r="P1029" t="s">
        <v>1198</v>
      </c>
      <c r="R1029" t="s">
        <v>1131</v>
      </c>
      <c r="U1029">
        <v>334</v>
      </c>
      <c r="V1029">
        <v>39110897</v>
      </c>
      <c r="W1029">
        <v>52012</v>
      </c>
      <c r="AL1029">
        <f>VLOOKUP(V1029,Customer!$C$2:$U$504,19,FALSE)</f>
        <v>203</v>
      </c>
    </row>
    <row r="1030" spans="1:38" x14ac:dyDescent="0.35">
      <c r="A1030">
        <v>334</v>
      </c>
      <c r="B1030">
        <v>10</v>
      </c>
      <c r="C1030" t="s">
        <v>34</v>
      </c>
      <c r="D1030">
        <v>51081011106</v>
      </c>
      <c r="E1030">
        <v>510</v>
      </c>
      <c r="F1030" t="s">
        <v>1190</v>
      </c>
      <c r="G1030" t="s">
        <v>1176</v>
      </c>
      <c r="H1030" t="s">
        <v>1182</v>
      </c>
      <c r="I1030" t="s">
        <v>1203</v>
      </c>
      <c r="K1030">
        <v>82297.127999999997</v>
      </c>
      <c r="N1030">
        <v>3.5</v>
      </c>
      <c r="O1030">
        <v>1.92</v>
      </c>
      <c r="P1030" t="s">
        <v>1198</v>
      </c>
      <c r="R1030" t="s">
        <v>1131</v>
      </c>
      <c r="U1030">
        <v>334</v>
      </c>
      <c r="V1030">
        <v>39110897</v>
      </c>
      <c r="W1030">
        <v>77115</v>
      </c>
      <c r="AL1030">
        <f>VLOOKUP(V1030,Customer!$C$2:$U$504,19,FALSE)</f>
        <v>203</v>
      </c>
    </row>
    <row r="1031" spans="1:38" x14ac:dyDescent="0.35">
      <c r="A1031">
        <v>334</v>
      </c>
      <c r="B1031">
        <v>5</v>
      </c>
      <c r="C1031" t="s">
        <v>34</v>
      </c>
      <c r="D1031">
        <v>51081015083</v>
      </c>
      <c r="E1031">
        <v>510</v>
      </c>
      <c r="F1031" t="s">
        <v>1188</v>
      </c>
      <c r="G1031" t="s">
        <v>1174</v>
      </c>
      <c r="H1031" t="s">
        <v>1177</v>
      </c>
      <c r="I1031" t="s">
        <v>1201</v>
      </c>
      <c r="K1031">
        <v>15413.256666666666</v>
      </c>
      <c r="N1031">
        <v>3.0833333333333335</v>
      </c>
      <c r="O1031">
        <v>4</v>
      </c>
      <c r="P1031" t="s">
        <v>1196</v>
      </c>
      <c r="R1031" t="s">
        <v>1131</v>
      </c>
      <c r="U1031">
        <v>334</v>
      </c>
      <c r="V1031">
        <v>39110897</v>
      </c>
      <c r="W1031">
        <v>13721</v>
      </c>
      <c r="AL1031">
        <f>VLOOKUP(V1031,Customer!$C$2:$U$504,19,FALSE)</f>
        <v>203</v>
      </c>
    </row>
    <row r="1032" spans="1:38" x14ac:dyDescent="0.35">
      <c r="A1032">
        <v>334</v>
      </c>
      <c r="B1032">
        <v>6</v>
      </c>
      <c r="C1032" t="s">
        <v>34</v>
      </c>
      <c r="D1032">
        <v>51081011505</v>
      </c>
      <c r="E1032">
        <v>510</v>
      </c>
      <c r="F1032" t="s">
        <v>1189</v>
      </c>
      <c r="G1032" t="s">
        <v>1175</v>
      </c>
      <c r="H1032" t="s">
        <v>1183</v>
      </c>
      <c r="I1032" t="s">
        <v>1202</v>
      </c>
      <c r="K1032">
        <v>60284.938875</v>
      </c>
      <c r="N1032">
        <v>2.9166666666666665</v>
      </c>
      <c r="O1032">
        <v>7.77</v>
      </c>
      <c r="P1032" t="s">
        <v>1195</v>
      </c>
      <c r="R1032" t="s">
        <v>1131</v>
      </c>
      <c r="U1032">
        <v>334</v>
      </c>
      <c r="V1032">
        <v>39110897</v>
      </c>
      <c r="W1032">
        <v>49147</v>
      </c>
      <c r="AL1032">
        <f>VLOOKUP(V1032,Customer!$C$2:$U$504,19,FALSE)</f>
        <v>203</v>
      </c>
    </row>
    <row r="1033" spans="1:38" x14ac:dyDescent="0.35">
      <c r="A1033">
        <v>336</v>
      </c>
      <c r="B1033">
        <v>10</v>
      </c>
      <c r="C1033" t="s">
        <v>34</v>
      </c>
      <c r="D1033">
        <v>51081019066</v>
      </c>
      <c r="E1033">
        <v>510</v>
      </c>
      <c r="F1033" t="s">
        <v>1190</v>
      </c>
      <c r="G1033" t="s">
        <v>1176</v>
      </c>
      <c r="H1033" t="s">
        <v>1182</v>
      </c>
      <c r="I1033" t="s">
        <v>1203</v>
      </c>
      <c r="K1033">
        <v>79504.635200000004</v>
      </c>
      <c r="N1033">
        <v>1.5</v>
      </c>
      <c r="O1033">
        <v>1.92</v>
      </c>
      <c r="P1033" t="s">
        <v>1198</v>
      </c>
      <c r="R1033" t="s">
        <v>1128</v>
      </c>
      <c r="U1033">
        <v>336</v>
      </c>
      <c r="V1033">
        <v>16472218</v>
      </c>
      <c r="W1033">
        <v>77279</v>
      </c>
      <c r="AL1033">
        <f>VLOOKUP(V1033,Customer!$C$2:$U$504,19,FALSE)</f>
        <v>214</v>
      </c>
    </row>
    <row r="1034" spans="1:38" x14ac:dyDescent="0.35">
      <c r="A1034">
        <v>337</v>
      </c>
      <c r="B1034">
        <v>13</v>
      </c>
      <c r="C1034" t="s">
        <v>34</v>
      </c>
      <c r="D1034">
        <v>51081018711</v>
      </c>
      <c r="E1034">
        <v>510</v>
      </c>
      <c r="F1034" t="s">
        <v>1192</v>
      </c>
      <c r="G1034" t="s">
        <v>1173</v>
      </c>
      <c r="H1034" t="s">
        <v>1181</v>
      </c>
      <c r="I1034" t="s">
        <v>1205</v>
      </c>
      <c r="K1034">
        <v>58290.794591666672</v>
      </c>
      <c r="N1034">
        <v>4.916666666666667</v>
      </c>
      <c r="O1034">
        <v>10.210000000000001</v>
      </c>
      <c r="P1034" t="s">
        <v>1195</v>
      </c>
      <c r="R1034" t="s">
        <v>1128</v>
      </c>
      <c r="U1034">
        <v>337</v>
      </c>
      <c r="V1034">
        <v>64226951</v>
      </c>
      <c r="W1034">
        <v>38809</v>
      </c>
      <c r="AL1034">
        <f>VLOOKUP(V1034,Customer!$C$2:$U$504,19,FALSE)</f>
        <v>204</v>
      </c>
    </row>
    <row r="1035" spans="1:38" x14ac:dyDescent="0.35">
      <c r="A1035">
        <v>337</v>
      </c>
      <c r="B1035">
        <v>1</v>
      </c>
      <c r="C1035" t="s">
        <v>34</v>
      </c>
      <c r="D1035">
        <v>51081017591</v>
      </c>
      <c r="E1035">
        <v>510</v>
      </c>
      <c r="F1035" t="s">
        <v>1186</v>
      </c>
      <c r="G1035" t="s">
        <v>1170</v>
      </c>
      <c r="H1035" t="s">
        <v>1179</v>
      </c>
      <c r="I1035" t="s">
        <v>1200</v>
      </c>
      <c r="K1035">
        <v>17278.637999999999</v>
      </c>
      <c r="N1035">
        <v>2.4166666666666665</v>
      </c>
      <c r="O1035">
        <v>5.6</v>
      </c>
      <c r="P1035" t="s">
        <v>1196</v>
      </c>
      <c r="R1035" t="s">
        <v>1128</v>
      </c>
      <c r="U1035">
        <v>337</v>
      </c>
      <c r="V1035">
        <v>64226951</v>
      </c>
      <c r="W1035">
        <v>15219</v>
      </c>
      <c r="AL1035">
        <f>VLOOKUP(V1035,Customer!$C$2:$U$504,19,FALSE)</f>
        <v>204</v>
      </c>
    </row>
    <row r="1036" spans="1:38" x14ac:dyDescent="0.35">
      <c r="A1036">
        <v>337</v>
      </c>
      <c r="B1036">
        <v>2</v>
      </c>
      <c r="C1036" t="s">
        <v>34</v>
      </c>
      <c r="D1036">
        <v>51081011325</v>
      </c>
      <c r="E1036">
        <v>510</v>
      </c>
      <c r="F1036" t="s">
        <v>1187</v>
      </c>
      <c r="G1036" t="s">
        <v>1171</v>
      </c>
      <c r="H1036" t="s">
        <v>1178</v>
      </c>
      <c r="I1036" t="s">
        <v>1206</v>
      </c>
      <c r="K1036">
        <v>67305.208700000003</v>
      </c>
      <c r="N1036">
        <v>4.5</v>
      </c>
      <c r="O1036">
        <v>5.74</v>
      </c>
      <c r="P1036" t="s">
        <v>1197</v>
      </c>
      <c r="R1036" t="s">
        <v>1128</v>
      </c>
      <c r="U1036">
        <v>337</v>
      </c>
      <c r="V1036">
        <v>64226951</v>
      </c>
      <c r="W1036">
        <v>53489</v>
      </c>
      <c r="AL1036">
        <f>VLOOKUP(V1036,Customer!$C$2:$U$504,19,FALSE)</f>
        <v>204</v>
      </c>
    </row>
    <row r="1037" spans="1:38" x14ac:dyDescent="0.35">
      <c r="A1037">
        <v>337</v>
      </c>
      <c r="B1037">
        <v>10</v>
      </c>
      <c r="C1037" t="s">
        <v>34</v>
      </c>
      <c r="D1037">
        <v>51081016697</v>
      </c>
      <c r="E1037">
        <v>510</v>
      </c>
      <c r="F1037" t="s">
        <v>1190</v>
      </c>
      <c r="G1037" t="s">
        <v>1176</v>
      </c>
      <c r="H1037" t="s">
        <v>1182</v>
      </c>
      <c r="I1037" t="s">
        <v>1203</v>
      </c>
      <c r="K1037">
        <v>12724.704</v>
      </c>
      <c r="N1037">
        <v>4.416666666666667</v>
      </c>
      <c r="O1037">
        <v>1.92</v>
      </c>
      <c r="P1037" t="s">
        <v>1198</v>
      </c>
      <c r="R1037" t="s">
        <v>1128</v>
      </c>
      <c r="U1037">
        <v>337</v>
      </c>
      <c r="V1037">
        <v>64226951</v>
      </c>
      <c r="W1037">
        <v>11730</v>
      </c>
      <c r="AL1037">
        <f>VLOOKUP(V1037,Customer!$C$2:$U$504,19,FALSE)</f>
        <v>204</v>
      </c>
    </row>
    <row r="1038" spans="1:38" x14ac:dyDescent="0.35">
      <c r="A1038">
        <v>337</v>
      </c>
      <c r="B1038">
        <v>11</v>
      </c>
      <c r="C1038" t="s">
        <v>34</v>
      </c>
      <c r="D1038">
        <v>51081012457</v>
      </c>
      <c r="E1038">
        <v>510</v>
      </c>
      <c r="F1038" t="s">
        <v>1190</v>
      </c>
      <c r="G1038" t="s">
        <v>1176</v>
      </c>
      <c r="H1038" t="s">
        <v>1182</v>
      </c>
      <c r="I1038" t="s">
        <v>1203</v>
      </c>
      <c r="K1038">
        <v>33805.656000000003</v>
      </c>
      <c r="N1038">
        <v>1.1666666666666667</v>
      </c>
      <c r="O1038">
        <v>1.92</v>
      </c>
      <c r="P1038" t="s">
        <v>1198</v>
      </c>
      <c r="R1038" t="s">
        <v>1128</v>
      </c>
      <c r="U1038">
        <v>337</v>
      </c>
      <c r="V1038">
        <v>64226951</v>
      </c>
      <c r="W1038">
        <v>33065</v>
      </c>
      <c r="AL1038">
        <f>VLOOKUP(V1038,Customer!$C$2:$U$504,19,FALSE)</f>
        <v>204</v>
      </c>
    </row>
    <row r="1039" spans="1:38" x14ac:dyDescent="0.35">
      <c r="A1039">
        <v>338</v>
      </c>
      <c r="B1039">
        <v>4</v>
      </c>
      <c r="C1039" t="s">
        <v>34</v>
      </c>
      <c r="D1039">
        <v>51081014215</v>
      </c>
      <c r="E1039">
        <v>510</v>
      </c>
      <c r="F1039" t="s">
        <v>1187</v>
      </c>
      <c r="G1039" t="s">
        <v>1171</v>
      </c>
      <c r="H1039" t="s">
        <v>1178</v>
      </c>
      <c r="I1039" t="s">
        <v>1206</v>
      </c>
      <c r="K1039">
        <v>66452.249133333331</v>
      </c>
      <c r="N1039">
        <v>1.5833333333333333</v>
      </c>
      <c r="O1039">
        <v>5.74</v>
      </c>
      <c r="P1039" t="s">
        <v>1197</v>
      </c>
      <c r="R1039" t="s">
        <v>1127</v>
      </c>
      <c r="U1039">
        <v>338</v>
      </c>
      <c r="V1039">
        <v>72879365</v>
      </c>
      <c r="W1039">
        <v>60916</v>
      </c>
      <c r="AL1039">
        <f>VLOOKUP(V1039,Customer!$C$2:$U$504,19,FALSE)</f>
        <v>209</v>
      </c>
    </row>
    <row r="1040" spans="1:38" x14ac:dyDescent="0.35">
      <c r="A1040">
        <v>338</v>
      </c>
      <c r="B1040">
        <v>15</v>
      </c>
      <c r="C1040" t="s">
        <v>34</v>
      </c>
      <c r="D1040">
        <v>51081012173</v>
      </c>
      <c r="E1040">
        <v>510</v>
      </c>
      <c r="F1040" t="s">
        <v>1192</v>
      </c>
      <c r="G1040" t="s">
        <v>1173</v>
      </c>
      <c r="H1040" t="s">
        <v>1181</v>
      </c>
      <c r="I1040" t="s">
        <v>1205</v>
      </c>
      <c r="K1040">
        <v>51970.738291666668</v>
      </c>
      <c r="N1040">
        <v>1.9166666666666667</v>
      </c>
      <c r="O1040">
        <v>10.210000000000001</v>
      </c>
      <c r="P1040" t="s">
        <v>1195</v>
      </c>
      <c r="R1040" t="s">
        <v>1127</v>
      </c>
      <c r="U1040">
        <v>338</v>
      </c>
      <c r="V1040">
        <v>72879365</v>
      </c>
      <c r="W1040">
        <v>43465</v>
      </c>
      <c r="AL1040">
        <f>VLOOKUP(V1040,Customer!$C$2:$U$504,19,FALSE)</f>
        <v>209</v>
      </c>
    </row>
    <row r="1041" spans="1:38" x14ac:dyDescent="0.35">
      <c r="A1041">
        <v>338</v>
      </c>
      <c r="B1041">
        <v>7</v>
      </c>
      <c r="C1041" t="s">
        <v>34</v>
      </c>
      <c r="D1041">
        <v>51081017024</v>
      </c>
      <c r="E1041">
        <v>510</v>
      </c>
      <c r="F1041" t="s">
        <v>1190</v>
      </c>
      <c r="G1041" t="s">
        <v>1176</v>
      </c>
      <c r="H1041" t="s">
        <v>1182</v>
      </c>
      <c r="I1041" t="s">
        <v>1203</v>
      </c>
      <c r="K1041">
        <v>75088.991999999998</v>
      </c>
      <c r="N1041">
        <v>0.66666666666666663</v>
      </c>
      <c r="O1041">
        <v>1.92</v>
      </c>
      <c r="P1041" t="s">
        <v>1198</v>
      </c>
      <c r="R1041" t="s">
        <v>1127</v>
      </c>
      <c r="U1041">
        <v>338</v>
      </c>
      <c r="V1041">
        <v>72879365</v>
      </c>
      <c r="W1041">
        <v>74140</v>
      </c>
      <c r="AL1041">
        <f>VLOOKUP(V1041,Customer!$C$2:$U$504,19,FALSE)</f>
        <v>209</v>
      </c>
    </row>
    <row r="1042" spans="1:38" x14ac:dyDescent="0.35">
      <c r="A1042">
        <v>338</v>
      </c>
      <c r="B1042">
        <v>10</v>
      </c>
      <c r="C1042" t="s">
        <v>34</v>
      </c>
      <c r="D1042">
        <v>51081013377</v>
      </c>
      <c r="E1042">
        <v>510</v>
      </c>
      <c r="F1042" t="s">
        <v>1190</v>
      </c>
      <c r="G1042" t="s">
        <v>1176</v>
      </c>
      <c r="H1042" t="s">
        <v>1182</v>
      </c>
      <c r="I1042" t="s">
        <v>1203</v>
      </c>
      <c r="K1042">
        <v>81651.263999999996</v>
      </c>
      <c r="N1042">
        <v>2.25</v>
      </c>
      <c r="O1042">
        <v>1.92</v>
      </c>
      <c r="P1042" t="s">
        <v>1198</v>
      </c>
      <c r="R1042" t="s">
        <v>1127</v>
      </c>
      <c r="U1042">
        <v>338</v>
      </c>
      <c r="V1042">
        <v>72879365</v>
      </c>
      <c r="W1042">
        <v>78270</v>
      </c>
      <c r="AL1042">
        <f>VLOOKUP(V1042,Customer!$C$2:$U$504,19,FALSE)</f>
        <v>209</v>
      </c>
    </row>
    <row r="1043" spans="1:38" x14ac:dyDescent="0.35">
      <c r="A1043">
        <v>339</v>
      </c>
      <c r="B1043">
        <v>13</v>
      </c>
      <c r="C1043" t="s">
        <v>34</v>
      </c>
      <c r="D1043">
        <v>51081015886</v>
      </c>
      <c r="E1043">
        <v>510</v>
      </c>
      <c r="F1043" t="s">
        <v>1192</v>
      </c>
      <c r="G1043" t="s">
        <v>1173</v>
      </c>
      <c r="H1043" t="s">
        <v>1181</v>
      </c>
      <c r="I1043" t="s">
        <v>1205</v>
      </c>
      <c r="K1043">
        <v>46283.882949999999</v>
      </c>
      <c r="N1043">
        <v>3.0833333333333335</v>
      </c>
      <c r="O1043">
        <v>10.210000000000001</v>
      </c>
      <c r="P1043" t="s">
        <v>1195</v>
      </c>
      <c r="R1043" t="s">
        <v>1128</v>
      </c>
      <c r="U1043">
        <v>339</v>
      </c>
      <c r="V1043">
        <v>37949110</v>
      </c>
      <c r="W1043">
        <v>35202</v>
      </c>
      <c r="AL1043">
        <f>VLOOKUP(V1043,Customer!$C$2:$U$504,19,FALSE)</f>
        <v>208</v>
      </c>
    </row>
    <row r="1044" spans="1:38" x14ac:dyDescent="0.35">
      <c r="A1044">
        <v>339</v>
      </c>
      <c r="B1044">
        <v>16</v>
      </c>
      <c r="C1044" t="s">
        <v>34</v>
      </c>
      <c r="D1044">
        <v>51081015411</v>
      </c>
      <c r="E1044">
        <v>510</v>
      </c>
      <c r="F1044" t="s">
        <v>1193</v>
      </c>
      <c r="G1044" t="s">
        <v>1185</v>
      </c>
      <c r="H1044" t="s">
        <v>1184</v>
      </c>
      <c r="I1044" t="s">
        <v>1199</v>
      </c>
      <c r="K1044">
        <v>41011.750124999999</v>
      </c>
      <c r="N1044">
        <v>1.25</v>
      </c>
      <c r="O1044">
        <v>3.61</v>
      </c>
      <c r="P1044" t="s">
        <v>1198</v>
      </c>
      <c r="R1044" t="s">
        <v>1128</v>
      </c>
      <c r="U1044">
        <v>339</v>
      </c>
      <c r="V1044">
        <v>37949110</v>
      </c>
      <c r="W1044">
        <v>39241</v>
      </c>
      <c r="AL1044">
        <f>VLOOKUP(V1044,Customer!$C$2:$U$504,19,FALSE)</f>
        <v>208</v>
      </c>
    </row>
    <row r="1045" spans="1:38" x14ac:dyDescent="0.35">
      <c r="A1045">
        <v>339</v>
      </c>
      <c r="B1045">
        <v>2</v>
      </c>
      <c r="C1045" t="s">
        <v>34</v>
      </c>
      <c r="D1045">
        <v>51081012950</v>
      </c>
      <c r="E1045">
        <v>510</v>
      </c>
      <c r="F1045" t="s">
        <v>1187</v>
      </c>
      <c r="G1045" t="s">
        <v>1171</v>
      </c>
      <c r="H1045" t="s">
        <v>1178</v>
      </c>
      <c r="I1045" t="s">
        <v>1206</v>
      </c>
      <c r="K1045">
        <v>20599.562300000001</v>
      </c>
      <c r="N1045">
        <v>3.0833333333333335</v>
      </c>
      <c r="O1045">
        <v>5.74</v>
      </c>
      <c r="P1045" t="s">
        <v>1197</v>
      </c>
      <c r="R1045" t="s">
        <v>1128</v>
      </c>
      <c r="U1045">
        <v>339</v>
      </c>
      <c r="V1045">
        <v>37949110</v>
      </c>
      <c r="W1045">
        <v>17502</v>
      </c>
      <c r="AL1045">
        <f>VLOOKUP(V1045,Customer!$C$2:$U$504,19,FALSE)</f>
        <v>208</v>
      </c>
    </row>
    <row r="1046" spans="1:38" x14ac:dyDescent="0.35">
      <c r="A1046">
        <v>340</v>
      </c>
      <c r="B1046">
        <v>16</v>
      </c>
      <c r="C1046" t="s">
        <v>34</v>
      </c>
      <c r="D1046">
        <v>51081015067</v>
      </c>
      <c r="E1046">
        <v>510</v>
      </c>
      <c r="F1046" t="s">
        <v>1193</v>
      </c>
      <c r="G1046" t="s">
        <v>1185</v>
      </c>
      <c r="H1046" t="s">
        <v>1184</v>
      </c>
      <c r="I1046" t="s">
        <v>1199</v>
      </c>
      <c r="K1046">
        <v>91567.843500000003</v>
      </c>
      <c r="N1046">
        <v>5</v>
      </c>
      <c r="O1046">
        <v>3.61</v>
      </c>
      <c r="P1046" t="s">
        <v>1198</v>
      </c>
      <c r="R1046" t="s">
        <v>1127</v>
      </c>
      <c r="U1046">
        <v>340</v>
      </c>
      <c r="V1046">
        <v>75926962</v>
      </c>
      <c r="W1046">
        <v>77567</v>
      </c>
      <c r="AL1046">
        <f>VLOOKUP(V1046,Customer!$C$2:$U$504,19,FALSE)</f>
        <v>205</v>
      </c>
    </row>
    <row r="1047" spans="1:38" x14ac:dyDescent="0.35">
      <c r="A1047">
        <v>341</v>
      </c>
      <c r="B1047">
        <v>4</v>
      </c>
      <c r="C1047" t="s">
        <v>34</v>
      </c>
      <c r="D1047">
        <v>51081016425</v>
      </c>
      <c r="E1047">
        <v>510</v>
      </c>
      <c r="F1047" t="s">
        <v>1187</v>
      </c>
      <c r="G1047" t="s">
        <v>1171</v>
      </c>
      <c r="H1047" t="s">
        <v>1178</v>
      </c>
      <c r="I1047" t="s">
        <v>1206</v>
      </c>
      <c r="K1047">
        <v>47031.73518333333</v>
      </c>
      <c r="N1047">
        <v>3.9166666666666665</v>
      </c>
      <c r="O1047">
        <v>5.74</v>
      </c>
      <c r="P1047" t="s">
        <v>1197</v>
      </c>
      <c r="R1047" t="s">
        <v>1127</v>
      </c>
      <c r="U1047">
        <v>341</v>
      </c>
      <c r="V1047">
        <v>36510680</v>
      </c>
      <c r="W1047">
        <v>38399</v>
      </c>
      <c r="AL1047">
        <f>VLOOKUP(V1047,Customer!$C$2:$U$504,19,FALSE)</f>
        <v>208</v>
      </c>
    </row>
    <row r="1048" spans="1:38" x14ac:dyDescent="0.35">
      <c r="A1048">
        <v>341</v>
      </c>
      <c r="B1048">
        <v>8</v>
      </c>
      <c r="C1048" t="s">
        <v>34</v>
      </c>
      <c r="D1048">
        <v>51081018600</v>
      </c>
      <c r="E1048">
        <v>510</v>
      </c>
      <c r="F1048" t="s">
        <v>1188</v>
      </c>
      <c r="G1048" t="s">
        <v>1174</v>
      </c>
      <c r="H1048" t="s">
        <v>1177</v>
      </c>
      <c r="I1048" t="s">
        <v>1201</v>
      </c>
      <c r="K1048">
        <v>78660.19</v>
      </c>
      <c r="N1048">
        <v>4.75</v>
      </c>
      <c r="O1048">
        <v>4</v>
      </c>
      <c r="P1048" t="s">
        <v>1196</v>
      </c>
      <c r="R1048" t="s">
        <v>1127</v>
      </c>
      <c r="U1048">
        <v>341</v>
      </c>
      <c r="V1048">
        <v>36510680</v>
      </c>
      <c r="W1048">
        <v>66101</v>
      </c>
      <c r="AL1048">
        <f>VLOOKUP(V1048,Customer!$C$2:$U$504,19,FALSE)</f>
        <v>208</v>
      </c>
    </row>
    <row r="1049" spans="1:38" x14ac:dyDescent="0.35">
      <c r="A1049">
        <v>341</v>
      </c>
      <c r="B1049">
        <v>16</v>
      </c>
      <c r="C1049" t="s">
        <v>34</v>
      </c>
      <c r="D1049">
        <v>51081010713</v>
      </c>
      <c r="E1049">
        <v>510</v>
      </c>
      <c r="F1049" t="s">
        <v>1193</v>
      </c>
      <c r="G1049" t="s">
        <v>1185</v>
      </c>
      <c r="H1049" t="s">
        <v>1184</v>
      </c>
      <c r="I1049" t="s">
        <v>1199</v>
      </c>
      <c r="K1049">
        <v>6289.0589</v>
      </c>
      <c r="N1049">
        <v>1.5</v>
      </c>
      <c r="O1049">
        <v>3.61</v>
      </c>
      <c r="P1049" t="s">
        <v>1198</v>
      </c>
      <c r="R1049" t="s">
        <v>1127</v>
      </c>
      <c r="U1049">
        <v>341</v>
      </c>
      <c r="V1049">
        <v>36510680</v>
      </c>
      <c r="W1049">
        <v>5966</v>
      </c>
      <c r="AL1049">
        <f>VLOOKUP(V1049,Customer!$C$2:$U$504,19,FALSE)</f>
        <v>208</v>
      </c>
    </row>
    <row r="1050" spans="1:38" x14ac:dyDescent="0.35">
      <c r="A1050">
        <v>341</v>
      </c>
      <c r="B1050">
        <v>8</v>
      </c>
      <c r="C1050" t="s">
        <v>34</v>
      </c>
      <c r="D1050">
        <v>51081015230</v>
      </c>
      <c r="E1050">
        <v>510</v>
      </c>
      <c r="F1050" t="s">
        <v>1188</v>
      </c>
      <c r="G1050" t="s">
        <v>1174</v>
      </c>
      <c r="H1050" t="s">
        <v>1177</v>
      </c>
      <c r="I1050" t="s">
        <v>1201</v>
      </c>
      <c r="K1050">
        <v>57110.706666666665</v>
      </c>
      <c r="N1050">
        <v>1.9166666666666667</v>
      </c>
      <c r="O1050">
        <v>4</v>
      </c>
      <c r="P1050" t="s">
        <v>1196</v>
      </c>
      <c r="R1050" t="s">
        <v>1127</v>
      </c>
      <c r="U1050">
        <v>341</v>
      </c>
      <c r="V1050">
        <v>36510680</v>
      </c>
      <c r="W1050">
        <v>53044</v>
      </c>
      <c r="AL1050">
        <f>VLOOKUP(V1050,Customer!$C$2:$U$504,19,FALSE)</f>
        <v>208</v>
      </c>
    </row>
    <row r="1051" spans="1:38" x14ac:dyDescent="0.35">
      <c r="A1051">
        <v>341</v>
      </c>
      <c r="B1051">
        <v>15</v>
      </c>
      <c r="C1051" t="s">
        <v>34</v>
      </c>
      <c r="D1051">
        <v>51081017220</v>
      </c>
      <c r="E1051">
        <v>510</v>
      </c>
      <c r="F1051" t="s">
        <v>1192</v>
      </c>
      <c r="G1051" t="s">
        <v>1173</v>
      </c>
      <c r="H1051" t="s">
        <v>1181</v>
      </c>
      <c r="I1051" t="s">
        <v>1205</v>
      </c>
      <c r="K1051">
        <v>71001.867800000007</v>
      </c>
      <c r="N1051">
        <v>0.66666666666666663</v>
      </c>
      <c r="O1051">
        <v>10.210000000000001</v>
      </c>
      <c r="P1051" t="s">
        <v>1195</v>
      </c>
      <c r="R1051" t="s">
        <v>1127</v>
      </c>
      <c r="U1051">
        <v>341</v>
      </c>
      <c r="V1051">
        <v>36510680</v>
      </c>
      <c r="W1051">
        <v>66477</v>
      </c>
      <c r="AL1051">
        <f>VLOOKUP(V1051,Customer!$C$2:$U$504,19,FALSE)</f>
        <v>208</v>
      </c>
    </row>
    <row r="1052" spans="1:38" x14ac:dyDescent="0.35">
      <c r="A1052">
        <v>342</v>
      </c>
      <c r="B1052">
        <v>5</v>
      </c>
      <c r="C1052" t="s">
        <v>34</v>
      </c>
      <c r="D1052">
        <v>51081019394</v>
      </c>
      <c r="E1052">
        <v>510</v>
      </c>
      <c r="F1052" t="s">
        <v>1188</v>
      </c>
      <c r="G1052" t="s">
        <v>1174</v>
      </c>
      <c r="H1052" t="s">
        <v>1177</v>
      </c>
      <c r="I1052" t="s">
        <v>1201</v>
      </c>
      <c r="K1052">
        <v>52518.78</v>
      </c>
      <c r="N1052">
        <v>0.5</v>
      </c>
      <c r="O1052">
        <v>4</v>
      </c>
      <c r="P1052" t="s">
        <v>1196</v>
      </c>
      <c r="R1052" t="s">
        <v>1129</v>
      </c>
      <c r="U1052">
        <v>342</v>
      </c>
      <c r="V1052">
        <v>25840532</v>
      </c>
      <c r="W1052">
        <v>51489</v>
      </c>
      <c r="AL1052">
        <f>VLOOKUP(V1052,Customer!$C$2:$U$504,19,FALSE)</f>
        <v>208</v>
      </c>
    </row>
    <row r="1053" spans="1:38" x14ac:dyDescent="0.35">
      <c r="A1053">
        <v>342</v>
      </c>
      <c r="B1053">
        <v>8</v>
      </c>
      <c r="C1053" t="s">
        <v>34</v>
      </c>
      <c r="D1053">
        <v>51081014575</v>
      </c>
      <c r="E1053">
        <v>510</v>
      </c>
      <c r="F1053" t="s">
        <v>1188</v>
      </c>
      <c r="G1053" t="s">
        <v>1174</v>
      </c>
      <c r="H1053" t="s">
        <v>1177</v>
      </c>
      <c r="I1053" t="s">
        <v>1201</v>
      </c>
      <c r="K1053">
        <v>66865.960000000006</v>
      </c>
      <c r="N1053">
        <v>2.4166666666666665</v>
      </c>
      <c r="O1053">
        <v>4</v>
      </c>
      <c r="P1053" t="s">
        <v>1196</v>
      </c>
      <c r="R1053" t="s">
        <v>1129</v>
      </c>
      <c r="U1053">
        <v>342</v>
      </c>
      <c r="V1053">
        <v>25840532</v>
      </c>
      <c r="W1053">
        <v>60972</v>
      </c>
      <c r="AL1053">
        <f>VLOOKUP(V1053,Customer!$C$2:$U$504,19,FALSE)</f>
        <v>208</v>
      </c>
    </row>
    <row r="1054" spans="1:38" x14ac:dyDescent="0.35">
      <c r="A1054">
        <v>343</v>
      </c>
      <c r="B1054">
        <v>5</v>
      </c>
      <c r="C1054" t="s">
        <v>34</v>
      </c>
      <c r="D1054">
        <v>51081013987</v>
      </c>
      <c r="E1054">
        <v>510</v>
      </c>
      <c r="F1054" t="s">
        <v>1188</v>
      </c>
      <c r="G1054" t="s">
        <v>1174</v>
      </c>
      <c r="H1054" t="s">
        <v>1177</v>
      </c>
      <c r="I1054" t="s">
        <v>1201</v>
      </c>
      <c r="K1054">
        <v>73864.490000000005</v>
      </c>
      <c r="N1054">
        <v>4.75</v>
      </c>
      <c r="O1054">
        <v>4</v>
      </c>
      <c r="P1054" t="s">
        <v>1196</v>
      </c>
      <c r="R1054" t="s">
        <v>1127</v>
      </c>
      <c r="U1054">
        <v>343</v>
      </c>
      <c r="V1054">
        <v>26644552</v>
      </c>
      <c r="W1054">
        <v>62071</v>
      </c>
      <c r="AL1054">
        <f>VLOOKUP(V1054,Customer!$C$2:$U$504,19,FALSE)</f>
        <v>210</v>
      </c>
    </row>
    <row r="1055" spans="1:38" x14ac:dyDescent="0.35">
      <c r="A1055">
        <v>343</v>
      </c>
      <c r="B1055">
        <v>14</v>
      </c>
      <c r="C1055" t="s">
        <v>34</v>
      </c>
      <c r="D1055">
        <v>51081014928</v>
      </c>
      <c r="E1055">
        <v>510</v>
      </c>
      <c r="F1055" t="s">
        <v>1192</v>
      </c>
      <c r="G1055" t="s">
        <v>1173</v>
      </c>
      <c r="H1055" t="s">
        <v>1181</v>
      </c>
      <c r="I1055" t="s">
        <v>1205</v>
      </c>
      <c r="K1055">
        <v>39785.675233333335</v>
      </c>
      <c r="N1055">
        <v>2.3333333333333335</v>
      </c>
      <c r="O1055">
        <v>10.210000000000001</v>
      </c>
      <c r="P1055" t="s">
        <v>1195</v>
      </c>
      <c r="R1055" t="s">
        <v>1127</v>
      </c>
      <c r="U1055">
        <v>343</v>
      </c>
      <c r="V1055">
        <v>26644552</v>
      </c>
      <c r="W1055">
        <v>32131</v>
      </c>
      <c r="AL1055">
        <f>VLOOKUP(V1055,Customer!$C$2:$U$504,19,FALSE)</f>
        <v>210</v>
      </c>
    </row>
    <row r="1056" spans="1:38" x14ac:dyDescent="0.35">
      <c r="A1056">
        <v>343</v>
      </c>
      <c r="B1056">
        <v>5</v>
      </c>
      <c r="C1056" t="s">
        <v>34</v>
      </c>
      <c r="D1056">
        <v>51081013918</v>
      </c>
      <c r="E1056">
        <v>510</v>
      </c>
      <c r="F1056" t="s">
        <v>1188</v>
      </c>
      <c r="G1056" t="s">
        <v>1174</v>
      </c>
      <c r="H1056" t="s">
        <v>1177</v>
      </c>
      <c r="I1056" t="s">
        <v>1201</v>
      </c>
      <c r="K1056">
        <v>20059.783333333333</v>
      </c>
      <c r="N1056">
        <v>3.5833333333333335</v>
      </c>
      <c r="O1056">
        <v>4</v>
      </c>
      <c r="P1056" t="s">
        <v>1196</v>
      </c>
      <c r="R1056" t="s">
        <v>1127</v>
      </c>
      <c r="U1056">
        <v>343</v>
      </c>
      <c r="V1056">
        <v>26644552</v>
      </c>
      <c r="W1056">
        <v>17545</v>
      </c>
      <c r="AL1056">
        <f>VLOOKUP(V1056,Customer!$C$2:$U$504,19,FALSE)</f>
        <v>210</v>
      </c>
    </row>
    <row r="1057" spans="1:38" x14ac:dyDescent="0.35">
      <c r="A1057">
        <v>343</v>
      </c>
      <c r="B1057">
        <v>6</v>
      </c>
      <c r="C1057" t="s">
        <v>34</v>
      </c>
      <c r="D1057">
        <v>51081019454</v>
      </c>
      <c r="E1057">
        <v>510</v>
      </c>
      <c r="F1057" t="s">
        <v>1189</v>
      </c>
      <c r="G1057" t="s">
        <v>1175</v>
      </c>
      <c r="H1057" t="s">
        <v>1183</v>
      </c>
      <c r="I1057" t="s">
        <v>1202</v>
      </c>
      <c r="K1057">
        <v>86475.443174999993</v>
      </c>
      <c r="N1057">
        <v>3.9166666666666665</v>
      </c>
      <c r="O1057">
        <v>7.77</v>
      </c>
      <c r="P1057" t="s">
        <v>1195</v>
      </c>
      <c r="R1057" t="s">
        <v>1127</v>
      </c>
      <c r="U1057">
        <v>343</v>
      </c>
      <c r="V1057">
        <v>26644552</v>
      </c>
      <c r="W1057">
        <v>66299</v>
      </c>
      <c r="AL1057">
        <f>VLOOKUP(V1057,Customer!$C$2:$U$504,19,FALSE)</f>
        <v>210</v>
      </c>
    </row>
    <row r="1058" spans="1:38" x14ac:dyDescent="0.35">
      <c r="A1058">
        <v>344</v>
      </c>
      <c r="B1058">
        <v>1</v>
      </c>
      <c r="C1058" t="s">
        <v>34</v>
      </c>
      <c r="D1058">
        <v>51081018692</v>
      </c>
      <c r="E1058">
        <v>510</v>
      </c>
      <c r="F1058" t="s">
        <v>1186</v>
      </c>
      <c r="G1058" t="s">
        <v>1170</v>
      </c>
      <c r="H1058" t="s">
        <v>1179</v>
      </c>
      <c r="I1058" t="s">
        <v>1200</v>
      </c>
      <c r="K1058">
        <v>24352.799999999999</v>
      </c>
      <c r="N1058">
        <v>3</v>
      </c>
      <c r="O1058">
        <v>5.6</v>
      </c>
      <c r="P1058" t="s">
        <v>1196</v>
      </c>
      <c r="R1058" t="s">
        <v>1129</v>
      </c>
      <c r="U1058">
        <v>344</v>
      </c>
      <c r="V1058">
        <v>97151423</v>
      </c>
      <c r="W1058">
        <v>20850</v>
      </c>
      <c r="AL1058">
        <f>VLOOKUP(V1058,Customer!$C$2:$U$504,19,FALSE)</f>
        <v>213</v>
      </c>
    </row>
    <row r="1059" spans="1:38" x14ac:dyDescent="0.35">
      <c r="A1059">
        <v>345</v>
      </c>
      <c r="B1059">
        <v>5</v>
      </c>
      <c r="C1059" t="s">
        <v>34</v>
      </c>
      <c r="D1059">
        <v>51081011354</v>
      </c>
      <c r="E1059">
        <v>510</v>
      </c>
      <c r="F1059" t="s">
        <v>1188</v>
      </c>
      <c r="G1059" t="s">
        <v>1174</v>
      </c>
      <c r="H1059" t="s">
        <v>1177</v>
      </c>
      <c r="I1059" t="s">
        <v>1201</v>
      </c>
      <c r="K1059">
        <v>59074.64</v>
      </c>
      <c r="N1059">
        <v>4.666666666666667</v>
      </c>
      <c r="O1059">
        <v>4</v>
      </c>
      <c r="P1059" t="s">
        <v>1196</v>
      </c>
      <c r="R1059" t="s">
        <v>1131</v>
      </c>
      <c r="U1059">
        <v>345</v>
      </c>
      <c r="V1059">
        <v>37695258</v>
      </c>
      <c r="W1059">
        <v>49782</v>
      </c>
      <c r="AL1059">
        <f>VLOOKUP(V1059,Customer!$C$2:$U$504,19,FALSE)</f>
        <v>201</v>
      </c>
    </row>
    <row r="1060" spans="1:38" x14ac:dyDescent="0.35">
      <c r="A1060">
        <v>345</v>
      </c>
      <c r="B1060">
        <v>14</v>
      </c>
      <c r="C1060" t="s">
        <v>34</v>
      </c>
      <c r="D1060">
        <v>51081010310</v>
      </c>
      <c r="E1060">
        <v>510</v>
      </c>
      <c r="F1060" t="s">
        <v>1192</v>
      </c>
      <c r="G1060" t="s">
        <v>1173</v>
      </c>
      <c r="H1060" t="s">
        <v>1181</v>
      </c>
      <c r="I1060" t="s">
        <v>1205</v>
      </c>
      <c r="K1060">
        <v>46181.441800000001</v>
      </c>
      <c r="N1060">
        <v>0.25</v>
      </c>
      <c r="O1060">
        <v>10.210000000000001</v>
      </c>
      <c r="P1060" t="s">
        <v>1195</v>
      </c>
      <c r="R1060" t="s">
        <v>1131</v>
      </c>
      <c r="U1060">
        <v>345</v>
      </c>
      <c r="V1060">
        <v>37695258</v>
      </c>
      <c r="W1060">
        <v>45032</v>
      </c>
      <c r="AL1060">
        <f>VLOOKUP(V1060,Customer!$C$2:$U$504,19,FALSE)</f>
        <v>201</v>
      </c>
    </row>
    <row r="1061" spans="1:38" x14ac:dyDescent="0.35">
      <c r="A1061">
        <v>346</v>
      </c>
      <c r="B1061">
        <v>2</v>
      </c>
      <c r="C1061" t="s">
        <v>34</v>
      </c>
      <c r="D1061">
        <v>51081019992</v>
      </c>
      <c r="E1061">
        <v>510</v>
      </c>
      <c r="F1061" t="s">
        <v>1187</v>
      </c>
      <c r="G1061" t="s">
        <v>1171</v>
      </c>
      <c r="H1061" t="s">
        <v>1178</v>
      </c>
      <c r="I1061" t="s">
        <v>1206</v>
      </c>
      <c r="K1061">
        <v>30288.493266666668</v>
      </c>
      <c r="N1061">
        <v>2.3333333333333335</v>
      </c>
      <c r="O1061">
        <v>5.74</v>
      </c>
      <c r="P1061" t="s">
        <v>1197</v>
      </c>
      <c r="R1061" t="s">
        <v>1127</v>
      </c>
      <c r="U1061">
        <v>346</v>
      </c>
      <c r="V1061">
        <v>97440171</v>
      </c>
      <c r="W1061">
        <v>26711</v>
      </c>
      <c r="AL1061">
        <f>VLOOKUP(V1061,Customer!$C$2:$U$504,19,FALSE)</f>
        <v>201</v>
      </c>
    </row>
    <row r="1062" spans="1:38" x14ac:dyDescent="0.35">
      <c r="A1062">
        <v>346</v>
      </c>
      <c r="B1062">
        <v>4</v>
      </c>
      <c r="C1062" t="s">
        <v>34</v>
      </c>
      <c r="D1062">
        <v>51081011619</v>
      </c>
      <c r="E1062">
        <v>510</v>
      </c>
      <c r="F1062" t="s">
        <v>1187</v>
      </c>
      <c r="G1062" t="s">
        <v>1171</v>
      </c>
      <c r="H1062" t="s">
        <v>1178</v>
      </c>
      <c r="I1062" t="s">
        <v>1206</v>
      </c>
      <c r="K1062">
        <v>63307.453333333331</v>
      </c>
      <c r="N1062">
        <v>3.3333333333333335</v>
      </c>
      <c r="O1062">
        <v>5.74</v>
      </c>
      <c r="P1062" t="s">
        <v>1197</v>
      </c>
      <c r="R1062" t="s">
        <v>1127</v>
      </c>
      <c r="U1062">
        <v>346</v>
      </c>
      <c r="V1062">
        <v>97440171</v>
      </c>
      <c r="W1062">
        <v>53140</v>
      </c>
      <c r="AL1062">
        <f>VLOOKUP(V1062,Customer!$C$2:$U$504,19,FALSE)</f>
        <v>201</v>
      </c>
    </row>
    <row r="1063" spans="1:38" x14ac:dyDescent="0.35">
      <c r="A1063">
        <v>346</v>
      </c>
      <c r="B1063">
        <v>13</v>
      </c>
      <c r="C1063" t="s">
        <v>34</v>
      </c>
      <c r="D1063">
        <v>51081012200</v>
      </c>
      <c r="E1063">
        <v>510</v>
      </c>
      <c r="F1063" t="s">
        <v>1192</v>
      </c>
      <c r="G1063" t="s">
        <v>1173</v>
      </c>
      <c r="H1063" t="s">
        <v>1181</v>
      </c>
      <c r="I1063" t="s">
        <v>1205</v>
      </c>
      <c r="K1063">
        <v>51090.063666666669</v>
      </c>
      <c r="N1063">
        <v>0.83333333333333337</v>
      </c>
      <c r="O1063">
        <v>10.210000000000001</v>
      </c>
      <c r="P1063" t="s">
        <v>1195</v>
      </c>
      <c r="R1063" t="s">
        <v>1127</v>
      </c>
      <c r="U1063">
        <v>346</v>
      </c>
      <c r="V1063">
        <v>97440171</v>
      </c>
      <c r="W1063">
        <v>47084</v>
      </c>
      <c r="AL1063">
        <f>VLOOKUP(V1063,Customer!$C$2:$U$504,19,FALSE)</f>
        <v>201</v>
      </c>
    </row>
    <row r="1064" spans="1:38" x14ac:dyDescent="0.35">
      <c r="A1064">
        <v>346</v>
      </c>
      <c r="B1064">
        <v>9</v>
      </c>
      <c r="C1064" t="s">
        <v>34</v>
      </c>
      <c r="D1064">
        <v>51081016591</v>
      </c>
      <c r="E1064">
        <v>510</v>
      </c>
      <c r="F1064" t="s">
        <v>1189</v>
      </c>
      <c r="G1064" t="s">
        <v>1175</v>
      </c>
      <c r="H1064" t="s">
        <v>1183</v>
      </c>
      <c r="I1064" t="s">
        <v>1202</v>
      </c>
      <c r="K1064">
        <v>44721.009250000003</v>
      </c>
      <c r="N1064">
        <v>1.25</v>
      </c>
      <c r="O1064">
        <v>7.77</v>
      </c>
      <c r="P1064" t="s">
        <v>1195</v>
      </c>
      <c r="R1064" t="s">
        <v>1127</v>
      </c>
      <c r="U1064">
        <v>346</v>
      </c>
      <c r="V1064">
        <v>97440171</v>
      </c>
      <c r="W1064">
        <v>40762</v>
      </c>
      <c r="AL1064">
        <f>VLOOKUP(V1064,Customer!$C$2:$U$504,19,FALSE)</f>
        <v>201</v>
      </c>
    </row>
    <row r="1065" spans="1:38" x14ac:dyDescent="0.35">
      <c r="A1065">
        <v>347</v>
      </c>
      <c r="B1065">
        <v>10</v>
      </c>
      <c r="C1065" t="s">
        <v>34</v>
      </c>
      <c r="D1065">
        <v>51081015273</v>
      </c>
      <c r="E1065">
        <v>510</v>
      </c>
      <c r="F1065" t="s">
        <v>1190</v>
      </c>
      <c r="G1065" t="s">
        <v>1176</v>
      </c>
      <c r="H1065" t="s">
        <v>1182</v>
      </c>
      <c r="I1065" t="s">
        <v>1203</v>
      </c>
      <c r="K1065">
        <v>14583.6288</v>
      </c>
      <c r="N1065">
        <v>1.9166666666666667</v>
      </c>
      <c r="O1065">
        <v>1.92</v>
      </c>
      <c r="P1065" t="s">
        <v>1198</v>
      </c>
      <c r="R1065" t="s">
        <v>1127</v>
      </c>
      <c r="U1065">
        <v>347</v>
      </c>
      <c r="V1065">
        <v>74353526</v>
      </c>
      <c r="W1065">
        <v>14066</v>
      </c>
      <c r="AL1065">
        <f>VLOOKUP(V1065,Customer!$C$2:$U$504,19,FALSE)</f>
        <v>203</v>
      </c>
    </row>
    <row r="1066" spans="1:38" x14ac:dyDescent="0.35">
      <c r="A1066">
        <v>348</v>
      </c>
      <c r="B1066">
        <v>2</v>
      </c>
      <c r="C1066" t="s">
        <v>34</v>
      </c>
      <c r="D1066">
        <v>51081012525</v>
      </c>
      <c r="E1066">
        <v>510</v>
      </c>
      <c r="F1066" t="s">
        <v>1187</v>
      </c>
      <c r="G1066" t="s">
        <v>1171</v>
      </c>
      <c r="H1066" t="s">
        <v>1178</v>
      </c>
      <c r="I1066" t="s">
        <v>1206</v>
      </c>
      <c r="K1066">
        <v>65397.3393</v>
      </c>
      <c r="N1066">
        <v>1.5</v>
      </c>
      <c r="O1066">
        <v>5.74</v>
      </c>
      <c r="P1066" t="s">
        <v>1197</v>
      </c>
      <c r="R1066" t="s">
        <v>1127</v>
      </c>
      <c r="U1066">
        <v>348</v>
      </c>
      <c r="V1066">
        <v>66732980</v>
      </c>
      <c r="W1066">
        <v>60213</v>
      </c>
      <c r="AL1066">
        <f>VLOOKUP(V1066,Customer!$C$2:$U$504,19,FALSE)</f>
        <v>200</v>
      </c>
    </row>
    <row r="1067" spans="1:38" x14ac:dyDescent="0.35">
      <c r="A1067">
        <v>348</v>
      </c>
      <c r="B1067">
        <v>16</v>
      </c>
      <c r="C1067" t="s">
        <v>34</v>
      </c>
      <c r="D1067">
        <v>51081013276</v>
      </c>
      <c r="E1067">
        <v>510</v>
      </c>
      <c r="F1067" t="s">
        <v>1193</v>
      </c>
      <c r="G1067" t="s">
        <v>1185</v>
      </c>
      <c r="H1067" t="s">
        <v>1184</v>
      </c>
      <c r="I1067" t="s">
        <v>1199</v>
      </c>
      <c r="K1067">
        <v>66551.810849999994</v>
      </c>
      <c r="N1067">
        <v>3.0833333333333335</v>
      </c>
      <c r="O1067">
        <v>3.61</v>
      </c>
      <c r="P1067" t="s">
        <v>1198</v>
      </c>
      <c r="R1067" t="s">
        <v>1127</v>
      </c>
      <c r="U1067">
        <v>348</v>
      </c>
      <c r="V1067">
        <v>66732980</v>
      </c>
      <c r="W1067">
        <v>59886</v>
      </c>
      <c r="AL1067">
        <f>VLOOKUP(V1067,Customer!$C$2:$U$504,19,FALSE)</f>
        <v>200</v>
      </c>
    </row>
    <row r="1068" spans="1:38" x14ac:dyDescent="0.35">
      <c r="A1068">
        <v>348</v>
      </c>
      <c r="B1068">
        <v>4</v>
      </c>
      <c r="C1068" t="s">
        <v>34</v>
      </c>
      <c r="D1068">
        <v>51081014836</v>
      </c>
      <c r="E1068">
        <v>510</v>
      </c>
      <c r="F1068" t="s">
        <v>1187</v>
      </c>
      <c r="G1068" t="s">
        <v>1171</v>
      </c>
      <c r="H1068" t="s">
        <v>1178</v>
      </c>
      <c r="I1068" t="s">
        <v>1206</v>
      </c>
      <c r="K1068">
        <v>68575.307400000005</v>
      </c>
      <c r="N1068">
        <v>1.8333333333333333</v>
      </c>
      <c r="O1068">
        <v>5.74</v>
      </c>
      <c r="P1068" t="s">
        <v>1197</v>
      </c>
      <c r="R1068" t="s">
        <v>1127</v>
      </c>
      <c r="U1068">
        <v>348</v>
      </c>
      <c r="V1068">
        <v>66732980</v>
      </c>
      <c r="W1068">
        <v>62046</v>
      </c>
      <c r="AL1068">
        <f>VLOOKUP(V1068,Customer!$C$2:$U$504,19,FALSE)</f>
        <v>200</v>
      </c>
    </row>
    <row r="1069" spans="1:38" x14ac:dyDescent="0.35">
      <c r="A1069">
        <v>348</v>
      </c>
      <c r="B1069">
        <v>4</v>
      </c>
      <c r="C1069" t="s">
        <v>34</v>
      </c>
      <c r="D1069">
        <v>51081019404</v>
      </c>
      <c r="E1069">
        <v>510</v>
      </c>
      <c r="F1069" t="s">
        <v>1187</v>
      </c>
      <c r="G1069" t="s">
        <v>1171</v>
      </c>
      <c r="H1069" t="s">
        <v>1178</v>
      </c>
      <c r="I1069" t="s">
        <v>1206</v>
      </c>
      <c r="K1069">
        <v>57171.476733333329</v>
      </c>
      <c r="N1069">
        <v>4.916666666666667</v>
      </c>
      <c r="O1069">
        <v>5.74</v>
      </c>
      <c r="P1069" t="s">
        <v>1197</v>
      </c>
      <c r="R1069" t="s">
        <v>1127</v>
      </c>
      <c r="U1069">
        <v>348</v>
      </c>
      <c r="V1069">
        <v>66732980</v>
      </c>
      <c r="W1069">
        <v>44588</v>
      </c>
      <c r="AL1069">
        <f>VLOOKUP(V1069,Customer!$C$2:$U$504,19,FALSE)</f>
        <v>200</v>
      </c>
    </row>
    <row r="1070" spans="1:38" x14ac:dyDescent="0.35">
      <c r="A1070">
        <v>348</v>
      </c>
      <c r="B1070">
        <v>16</v>
      </c>
      <c r="C1070" t="s">
        <v>34</v>
      </c>
      <c r="D1070">
        <v>51081017805</v>
      </c>
      <c r="E1070">
        <v>510</v>
      </c>
      <c r="F1070" t="s">
        <v>1193</v>
      </c>
      <c r="G1070" t="s">
        <v>1185</v>
      </c>
      <c r="H1070" t="s">
        <v>1184</v>
      </c>
      <c r="I1070" t="s">
        <v>1199</v>
      </c>
      <c r="K1070">
        <v>10502.855</v>
      </c>
      <c r="N1070">
        <v>3.25</v>
      </c>
      <c r="O1070">
        <v>3.61</v>
      </c>
      <c r="P1070" t="s">
        <v>1198</v>
      </c>
      <c r="R1070" t="s">
        <v>1127</v>
      </c>
      <c r="U1070">
        <v>348</v>
      </c>
      <c r="V1070">
        <v>66732980</v>
      </c>
      <c r="W1070">
        <v>9400</v>
      </c>
      <c r="AL1070">
        <f>VLOOKUP(V1070,Customer!$C$2:$U$504,19,FALSE)</f>
        <v>200</v>
      </c>
    </row>
    <row r="1071" spans="1:38" x14ac:dyDescent="0.35">
      <c r="A1071">
        <v>348</v>
      </c>
      <c r="B1071">
        <v>12</v>
      </c>
      <c r="C1071" t="s">
        <v>34</v>
      </c>
      <c r="D1071">
        <v>51081019385</v>
      </c>
      <c r="E1071">
        <v>510</v>
      </c>
      <c r="F1071" t="s">
        <v>1191</v>
      </c>
      <c r="G1071" t="s">
        <v>1172</v>
      </c>
      <c r="H1071" t="s">
        <v>1180</v>
      </c>
      <c r="I1071" t="s">
        <v>1204</v>
      </c>
      <c r="K1071">
        <v>24658.874000000003</v>
      </c>
      <c r="N1071">
        <v>4.333333333333333</v>
      </c>
      <c r="O1071">
        <v>-11.7</v>
      </c>
      <c r="P1071" t="s">
        <v>1194</v>
      </c>
      <c r="R1071" t="s">
        <v>1127</v>
      </c>
      <c r="U1071">
        <v>348</v>
      </c>
      <c r="V1071">
        <v>66732980</v>
      </c>
      <c r="W1071">
        <v>50018</v>
      </c>
      <c r="AL1071">
        <f>VLOOKUP(V1071,Customer!$C$2:$U$504,19,FALSE)</f>
        <v>200</v>
      </c>
    </row>
    <row r="1072" spans="1:38" x14ac:dyDescent="0.35">
      <c r="A1072">
        <v>349</v>
      </c>
      <c r="B1072">
        <v>10</v>
      </c>
      <c r="C1072" t="s">
        <v>34</v>
      </c>
      <c r="D1072">
        <v>51081017798</v>
      </c>
      <c r="E1072">
        <v>510</v>
      </c>
      <c r="F1072" t="s">
        <v>1190</v>
      </c>
      <c r="G1072" t="s">
        <v>1176</v>
      </c>
      <c r="H1072" t="s">
        <v>1182</v>
      </c>
      <c r="I1072" t="s">
        <v>1203</v>
      </c>
      <c r="K1072">
        <v>70199.193599999999</v>
      </c>
      <c r="N1072">
        <v>4.916666666666667</v>
      </c>
      <c r="O1072">
        <v>1.92</v>
      </c>
      <c r="P1072" t="s">
        <v>1198</v>
      </c>
      <c r="R1072" t="s">
        <v>1127</v>
      </c>
      <c r="U1072">
        <v>349</v>
      </c>
      <c r="V1072">
        <v>27615271</v>
      </c>
      <c r="W1072">
        <v>64144</v>
      </c>
      <c r="AL1072">
        <f>VLOOKUP(V1072,Customer!$C$2:$U$504,19,FALSE)</f>
        <v>209</v>
      </c>
    </row>
    <row r="1073" spans="1:38" x14ac:dyDescent="0.35">
      <c r="A1073">
        <v>349</v>
      </c>
      <c r="B1073">
        <v>11</v>
      </c>
      <c r="C1073" t="s">
        <v>34</v>
      </c>
      <c r="D1073">
        <v>51081012980</v>
      </c>
      <c r="E1073">
        <v>510</v>
      </c>
      <c r="F1073" t="s">
        <v>1190</v>
      </c>
      <c r="G1073" t="s">
        <v>1176</v>
      </c>
      <c r="H1073" t="s">
        <v>1182</v>
      </c>
      <c r="I1073" t="s">
        <v>1203</v>
      </c>
      <c r="K1073">
        <v>46335.552000000003</v>
      </c>
      <c r="N1073">
        <v>1.8333333333333333</v>
      </c>
      <c r="O1073">
        <v>1.92</v>
      </c>
      <c r="P1073" t="s">
        <v>1198</v>
      </c>
      <c r="R1073" t="s">
        <v>1127</v>
      </c>
      <c r="U1073">
        <v>349</v>
      </c>
      <c r="V1073">
        <v>27615271</v>
      </c>
      <c r="W1073">
        <v>44760</v>
      </c>
      <c r="AL1073">
        <f>VLOOKUP(V1073,Customer!$C$2:$U$504,19,FALSE)</f>
        <v>209</v>
      </c>
    </row>
    <row r="1074" spans="1:38" x14ac:dyDescent="0.35">
      <c r="A1074">
        <v>349</v>
      </c>
      <c r="B1074">
        <v>9</v>
      </c>
      <c r="C1074" t="s">
        <v>34</v>
      </c>
      <c r="D1074">
        <v>51081010240</v>
      </c>
      <c r="E1074">
        <v>510</v>
      </c>
      <c r="F1074" t="s">
        <v>1189</v>
      </c>
      <c r="G1074" t="s">
        <v>1175</v>
      </c>
      <c r="H1074" t="s">
        <v>1183</v>
      </c>
      <c r="I1074" t="s">
        <v>1202</v>
      </c>
      <c r="K1074">
        <v>17585.62125</v>
      </c>
      <c r="N1074">
        <v>4.083333333333333</v>
      </c>
      <c r="O1074">
        <v>7.77</v>
      </c>
      <c r="P1074" t="s">
        <v>1195</v>
      </c>
      <c r="R1074" t="s">
        <v>1127</v>
      </c>
      <c r="U1074">
        <v>349</v>
      </c>
      <c r="V1074">
        <v>27615271</v>
      </c>
      <c r="W1074">
        <v>13350</v>
      </c>
      <c r="AL1074">
        <f>VLOOKUP(V1074,Customer!$C$2:$U$504,19,FALSE)</f>
        <v>209</v>
      </c>
    </row>
    <row r="1075" spans="1:38" x14ac:dyDescent="0.35">
      <c r="A1075">
        <v>350</v>
      </c>
      <c r="B1075">
        <v>14</v>
      </c>
      <c r="C1075" t="s">
        <v>34</v>
      </c>
      <c r="D1075">
        <v>51081017041</v>
      </c>
      <c r="E1075">
        <v>510</v>
      </c>
      <c r="F1075" t="s">
        <v>1192</v>
      </c>
      <c r="G1075" t="s">
        <v>1173</v>
      </c>
      <c r="H1075" t="s">
        <v>1181</v>
      </c>
      <c r="I1075" t="s">
        <v>1205</v>
      </c>
      <c r="K1075">
        <v>28566.124125000002</v>
      </c>
      <c r="N1075">
        <v>1.25</v>
      </c>
      <c r="O1075">
        <v>10.210000000000001</v>
      </c>
      <c r="P1075" t="s">
        <v>1195</v>
      </c>
      <c r="R1075" t="s">
        <v>1127</v>
      </c>
      <c r="U1075">
        <v>350</v>
      </c>
      <c r="V1075">
        <v>37348040</v>
      </c>
      <c r="W1075">
        <v>25333</v>
      </c>
      <c r="AL1075">
        <f>VLOOKUP(V1075,Customer!$C$2:$U$504,19,FALSE)</f>
        <v>215</v>
      </c>
    </row>
    <row r="1076" spans="1:38" x14ac:dyDescent="0.35">
      <c r="A1076">
        <v>351</v>
      </c>
      <c r="B1076">
        <v>12</v>
      </c>
      <c r="C1076" t="s">
        <v>34</v>
      </c>
      <c r="D1076">
        <v>51081014283</v>
      </c>
      <c r="E1076">
        <v>510</v>
      </c>
      <c r="F1076" t="s">
        <v>1191</v>
      </c>
      <c r="G1076" t="s">
        <v>1172</v>
      </c>
      <c r="H1076" t="s">
        <v>1180</v>
      </c>
      <c r="I1076" t="s">
        <v>1204</v>
      </c>
      <c r="K1076">
        <v>19193.021500000003</v>
      </c>
      <c r="N1076">
        <v>3.5</v>
      </c>
      <c r="O1076">
        <v>-11.7</v>
      </c>
      <c r="P1076" t="s">
        <v>1194</v>
      </c>
      <c r="R1076" t="s">
        <v>1127</v>
      </c>
      <c r="U1076">
        <v>351</v>
      </c>
      <c r="V1076">
        <v>93068628</v>
      </c>
      <c r="W1076">
        <v>32503</v>
      </c>
      <c r="AL1076">
        <f>VLOOKUP(V1076,Customer!$C$2:$U$504,19,FALSE)</f>
        <v>214</v>
      </c>
    </row>
    <row r="1077" spans="1:38" x14ac:dyDescent="0.35">
      <c r="A1077">
        <v>351</v>
      </c>
      <c r="B1077">
        <v>8</v>
      </c>
      <c r="C1077" t="s">
        <v>34</v>
      </c>
      <c r="D1077">
        <v>51081018732</v>
      </c>
      <c r="E1077">
        <v>510</v>
      </c>
      <c r="F1077" t="s">
        <v>1188</v>
      </c>
      <c r="G1077" t="s">
        <v>1174</v>
      </c>
      <c r="H1077" t="s">
        <v>1177</v>
      </c>
      <c r="I1077" t="s">
        <v>1201</v>
      </c>
      <c r="K1077">
        <v>81931.820000000007</v>
      </c>
      <c r="N1077">
        <v>1.4166666666666667</v>
      </c>
      <c r="O1077">
        <v>4</v>
      </c>
      <c r="P1077" t="s">
        <v>1196</v>
      </c>
      <c r="R1077" t="s">
        <v>1127</v>
      </c>
      <c r="U1077">
        <v>351</v>
      </c>
      <c r="V1077">
        <v>93068628</v>
      </c>
      <c r="W1077">
        <v>77538</v>
      </c>
      <c r="AL1077">
        <f>VLOOKUP(V1077,Customer!$C$2:$U$504,19,FALSE)</f>
        <v>214</v>
      </c>
    </row>
    <row r="1078" spans="1:38" x14ac:dyDescent="0.35">
      <c r="A1078">
        <v>351</v>
      </c>
      <c r="B1078">
        <v>9</v>
      </c>
      <c r="C1078" t="s">
        <v>34</v>
      </c>
      <c r="D1078">
        <v>51081017336</v>
      </c>
      <c r="E1078">
        <v>510</v>
      </c>
      <c r="F1078" t="s">
        <v>1189</v>
      </c>
      <c r="G1078" t="s">
        <v>1175</v>
      </c>
      <c r="H1078" t="s">
        <v>1183</v>
      </c>
      <c r="I1078" t="s">
        <v>1202</v>
      </c>
      <c r="K1078">
        <v>54065.222874999999</v>
      </c>
      <c r="N1078">
        <v>1.25</v>
      </c>
      <c r="O1078">
        <v>7.77</v>
      </c>
      <c r="P1078" t="s">
        <v>1195</v>
      </c>
      <c r="R1078" t="s">
        <v>1127</v>
      </c>
      <c r="U1078">
        <v>351</v>
      </c>
      <c r="V1078">
        <v>93068628</v>
      </c>
      <c r="W1078">
        <v>49279</v>
      </c>
      <c r="AL1078">
        <f>VLOOKUP(V1078,Customer!$C$2:$U$504,19,FALSE)</f>
        <v>214</v>
      </c>
    </row>
    <row r="1079" spans="1:38" x14ac:dyDescent="0.35">
      <c r="A1079">
        <v>351</v>
      </c>
      <c r="B1079">
        <v>9</v>
      </c>
      <c r="C1079" t="s">
        <v>34</v>
      </c>
      <c r="D1079">
        <v>51081017736</v>
      </c>
      <c r="E1079">
        <v>510</v>
      </c>
      <c r="F1079" t="s">
        <v>1189</v>
      </c>
      <c r="G1079" t="s">
        <v>1175</v>
      </c>
      <c r="H1079" t="s">
        <v>1183</v>
      </c>
      <c r="I1079" t="s">
        <v>1202</v>
      </c>
      <c r="K1079">
        <v>55231.342400000001</v>
      </c>
      <c r="N1079">
        <v>3.25</v>
      </c>
      <c r="O1079">
        <v>7.77</v>
      </c>
      <c r="P1079" t="s">
        <v>1195</v>
      </c>
      <c r="R1079" t="s">
        <v>1127</v>
      </c>
      <c r="U1079">
        <v>351</v>
      </c>
      <c r="V1079">
        <v>93068628</v>
      </c>
      <c r="W1079">
        <v>44096</v>
      </c>
      <c r="AL1079">
        <f>VLOOKUP(V1079,Customer!$C$2:$U$504,19,FALSE)</f>
        <v>214</v>
      </c>
    </row>
    <row r="1080" spans="1:38" x14ac:dyDescent="0.35">
      <c r="A1080">
        <v>351</v>
      </c>
      <c r="B1080">
        <v>7</v>
      </c>
      <c r="C1080" t="s">
        <v>34</v>
      </c>
      <c r="D1080">
        <v>51081011548</v>
      </c>
      <c r="E1080">
        <v>510</v>
      </c>
      <c r="F1080" t="s">
        <v>1190</v>
      </c>
      <c r="G1080" t="s">
        <v>1176</v>
      </c>
      <c r="H1080" t="s">
        <v>1182</v>
      </c>
      <c r="I1080" t="s">
        <v>1203</v>
      </c>
      <c r="K1080">
        <v>25150.464</v>
      </c>
      <c r="N1080">
        <v>1.25</v>
      </c>
      <c r="O1080">
        <v>1.92</v>
      </c>
      <c r="P1080" t="s">
        <v>1198</v>
      </c>
      <c r="R1080" t="s">
        <v>1127</v>
      </c>
      <c r="U1080">
        <v>351</v>
      </c>
      <c r="V1080">
        <v>93068628</v>
      </c>
      <c r="W1080">
        <v>24561</v>
      </c>
      <c r="AL1080">
        <f>VLOOKUP(V1080,Customer!$C$2:$U$504,19,FALSE)</f>
        <v>214</v>
      </c>
    </row>
    <row r="1081" spans="1:38" x14ac:dyDescent="0.35">
      <c r="A1081">
        <v>351</v>
      </c>
      <c r="B1081">
        <v>2</v>
      </c>
      <c r="C1081" t="s">
        <v>34</v>
      </c>
      <c r="D1081">
        <v>51081013482</v>
      </c>
      <c r="E1081">
        <v>510</v>
      </c>
      <c r="F1081" t="s">
        <v>1187</v>
      </c>
      <c r="G1081" t="s">
        <v>1171</v>
      </c>
      <c r="H1081" t="s">
        <v>1178</v>
      </c>
      <c r="I1081" t="s">
        <v>1206</v>
      </c>
      <c r="K1081">
        <v>48548.151433333333</v>
      </c>
      <c r="N1081">
        <v>1.0833333333333333</v>
      </c>
      <c r="O1081">
        <v>5.74</v>
      </c>
      <c r="P1081" t="s">
        <v>1197</v>
      </c>
      <c r="R1081" t="s">
        <v>1127</v>
      </c>
      <c r="U1081">
        <v>351</v>
      </c>
      <c r="V1081">
        <v>93068628</v>
      </c>
      <c r="W1081">
        <v>45706</v>
      </c>
      <c r="AL1081">
        <f>VLOOKUP(V1081,Customer!$C$2:$U$504,19,FALSE)</f>
        <v>214</v>
      </c>
    </row>
    <row r="1082" spans="1:38" x14ac:dyDescent="0.35">
      <c r="A1082">
        <v>352</v>
      </c>
      <c r="B1082">
        <v>12</v>
      </c>
      <c r="C1082" t="s">
        <v>34</v>
      </c>
      <c r="D1082">
        <v>51081014308</v>
      </c>
      <c r="E1082">
        <v>510</v>
      </c>
      <c r="F1082" t="s">
        <v>1191</v>
      </c>
      <c r="G1082" t="s">
        <v>1172</v>
      </c>
      <c r="H1082" t="s">
        <v>1180</v>
      </c>
      <c r="I1082" t="s">
        <v>1204</v>
      </c>
      <c r="K1082">
        <v>23267.543750000001</v>
      </c>
      <c r="N1082">
        <v>2.0833333333333335</v>
      </c>
      <c r="O1082">
        <v>-11.7</v>
      </c>
      <c r="P1082" t="s">
        <v>1194</v>
      </c>
      <c r="R1082" t="s">
        <v>1127</v>
      </c>
      <c r="U1082">
        <v>352</v>
      </c>
      <c r="V1082">
        <v>31219179</v>
      </c>
      <c r="W1082">
        <v>30767</v>
      </c>
      <c r="AL1082">
        <f>VLOOKUP(V1082,Customer!$C$2:$U$504,19,FALSE)</f>
        <v>210</v>
      </c>
    </row>
    <row r="1083" spans="1:38" x14ac:dyDescent="0.35">
      <c r="A1083">
        <v>352</v>
      </c>
      <c r="B1083">
        <v>1</v>
      </c>
      <c r="C1083" t="s">
        <v>34</v>
      </c>
      <c r="D1083">
        <v>51081014712</v>
      </c>
      <c r="E1083">
        <v>510</v>
      </c>
      <c r="F1083" t="s">
        <v>1186</v>
      </c>
      <c r="G1083" t="s">
        <v>1170</v>
      </c>
      <c r="H1083" t="s">
        <v>1179</v>
      </c>
      <c r="I1083" t="s">
        <v>1200</v>
      </c>
      <c r="K1083">
        <v>79275.784666666674</v>
      </c>
      <c r="N1083">
        <v>3.0833333333333335</v>
      </c>
      <c r="O1083">
        <v>5.6</v>
      </c>
      <c r="P1083" t="s">
        <v>1196</v>
      </c>
      <c r="R1083" t="s">
        <v>1127</v>
      </c>
      <c r="U1083">
        <v>352</v>
      </c>
      <c r="V1083">
        <v>31219179</v>
      </c>
      <c r="W1083">
        <v>67603</v>
      </c>
      <c r="AL1083">
        <f>VLOOKUP(V1083,Customer!$C$2:$U$504,19,FALSE)</f>
        <v>210</v>
      </c>
    </row>
    <row r="1084" spans="1:38" x14ac:dyDescent="0.35">
      <c r="A1084">
        <v>352</v>
      </c>
      <c r="B1084">
        <v>16</v>
      </c>
      <c r="C1084" t="s">
        <v>34</v>
      </c>
      <c r="D1084">
        <v>51081017129</v>
      </c>
      <c r="E1084">
        <v>510</v>
      </c>
      <c r="F1084" t="s">
        <v>1193</v>
      </c>
      <c r="G1084" t="s">
        <v>1185</v>
      </c>
      <c r="H1084" t="s">
        <v>1184</v>
      </c>
      <c r="I1084" t="s">
        <v>1199</v>
      </c>
      <c r="K1084">
        <v>76748.379916666672</v>
      </c>
      <c r="N1084">
        <v>0.91666666666666663</v>
      </c>
      <c r="O1084">
        <v>3.61</v>
      </c>
      <c r="P1084" t="s">
        <v>1198</v>
      </c>
      <c r="R1084" t="s">
        <v>1127</v>
      </c>
      <c r="U1084">
        <v>352</v>
      </c>
      <c r="V1084">
        <v>31219179</v>
      </c>
      <c r="W1084">
        <v>74290</v>
      </c>
      <c r="AL1084">
        <f>VLOOKUP(V1084,Customer!$C$2:$U$504,19,FALSE)</f>
        <v>210</v>
      </c>
    </row>
    <row r="1085" spans="1:38" x14ac:dyDescent="0.35">
      <c r="A1085">
        <v>353</v>
      </c>
      <c r="B1085">
        <v>8</v>
      </c>
      <c r="C1085" t="s">
        <v>34</v>
      </c>
      <c r="D1085">
        <v>51081017017</v>
      </c>
      <c r="E1085">
        <v>510</v>
      </c>
      <c r="F1085" t="s">
        <v>1188</v>
      </c>
      <c r="G1085" t="s">
        <v>1174</v>
      </c>
      <c r="H1085" t="s">
        <v>1177</v>
      </c>
      <c r="I1085" t="s">
        <v>1201</v>
      </c>
      <c r="K1085">
        <v>53961.916666666664</v>
      </c>
      <c r="N1085">
        <v>2.0833333333333335</v>
      </c>
      <c r="O1085">
        <v>4</v>
      </c>
      <c r="P1085" t="s">
        <v>1196</v>
      </c>
      <c r="R1085" t="s">
        <v>1127</v>
      </c>
      <c r="U1085">
        <v>353</v>
      </c>
      <c r="V1085">
        <v>25515725</v>
      </c>
      <c r="W1085">
        <v>49811</v>
      </c>
      <c r="AL1085">
        <f>VLOOKUP(V1085,Customer!$C$2:$U$504,19,FALSE)</f>
        <v>210</v>
      </c>
    </row>
    <row r="1086" spans="1:38" x14ac:dyDescent="0.35">
      <c r="A1086">
        <v>353</v>
      </c>
      <c r="B1086">
        <v>3</v>
      </c>
      <c r="C1086" t="s">
        <v>34</v>
      </c>
      <c r="D1086">
        <v>51081017222</v>
      </c>
      <c r="E1086">
        <v>510</v>
      </c>
      <c r="F1086" t="s">
        <v>1186</v>
      </c>
      <c r="G1086" t="s">
        <v>1170</v>
      </c>
      <c r="H1086" t="s">
        <v>1179</v>
      </c>
      <c r="I1086" t="s">
        <v>1200</v>
      </c>
      <c r="K1086">
        <v>25821.370666666666</v>
      </c>
      <c r="N1086">
        <v>4.333333333333333</v>
      </c>
      <c r="O1086">
        <v>5.6</v>
      </c>
      <c r="P1086" t="s">
        <v>1196</v>
      </c>
      <c r="R1086" t="s">
        <v>1127</v>
      </c>
      <c r="U1086">
        <v>353</v>
      </c>
      <c r="V1086">
        <v>25515725</v>
      </c>
      <c r="W1086">
        <v>20779</v>
      </c>
      <c r="AL1086">
        <f>VLOOKUP(V1086,Customer!$C$2:$U$504,19,FALSE)</f>
        <v>210</v>
      </c>
    </row>
    <row r="1087" spans="1:38" x14ac:dyDescent="0.35">
      <c r="A1087">
        <v>354</v>
      </c>
      <c r="B1087">
        <v>7</v>
      </c>
      <c r="C1087" t="s">
        <v>34</v>
      </c>
      <c r="D1087">
        <v>51081012943</v>
      </c>
      <c r="E1087">
        <v>510</v>
      </c>
      <c r="F1087" t="s">
        <v>1190</v>
      </c>
      <c r="G1087" t="s">
        <v>1176</v>
      </c>
      <c r="H1087" t="s">
        <v>1182</v>
      </c>
      <c r="I1087" t="s">
        <v>1203</v>
      </c>
      <c r="K1087">
        <v>10367.430399999999</v>
      </c>
      <c r="N1087">
        <v>4</v>
      </c>
      <c r="O1087">
        <v>1.92</v>
      </c>
      <c r="P1087" t="s">
        <v>1198</v>
      </c>
      <c r="R1087" t="s">
        <v>1127</v>
      </c>
      <c r="U1087">
        <v>354</v>
      </c>
      <c r="V1087">
        <v>54715422</v>
      </c>
      <c r="W1087">
        <v>9628</v>
      </c>
      <c r="AL1087">
        <f>VLOOKUP(V1087,Customer!$C$2:$U$504,19,FALSE)</f>
        <v>210</v>
      </c>
    </row>
    <row r="1088" spans="1:38" x14ac:dyDescent="0.35">
      <c r="A1088">
        <v>354</v>
      </c>
      <c r="B1088">
        <v>7</v>
      </c>
      <c r="C1088" t="s">
        <v>34</v>
      </c>
      <c r="D1088">
        <v>51081019903</v>
      </c>
      <c r="E1088">
        <v>510</v>
      </c>
      <c r="F1088" t="s">
        <v>1190</v>
      </c>
      <c r="G1088" t="s">
        <v>1176</v>
      </c>
      <c r="H1088" t="s">
        <v>1182</v>
      </c>
      <c r="I1088" t="s">
        <v>1203</v>
      </c>
      <c r="K1088">
        <v>56572.107199999999</v>
      </c>
      <c r="N1088">
        <v>4.5</v>
      </c>
      <c r="O1088">
        <v>1.92</v>
      </c>
      <c r="P1088" t="s">
        <v>1198</v>
      </c>
      <c r="R1088" t="s">
        <v>1127</v>
      </c>
      <c r="U1088">
        <v>354</v>
      </c>
      <c r="V1088">
        <v>54715422</v>
      </c>
      <c r="W1088">
        <v>52073</v>
      </c>
      <c r="AL1088">
        <f>VLOOKUP(V1088,Customer!$C$2:$U$504,19,FALSE)</f>
        <v>210</v>
      </c>
    </row>
    <row r="1089" spans="1:38" x14ac:dyDescent="0.35">
      <c r="A1089">
        <v>354</v>
      </c>
      <c r="B1089">
        <v>7</v>
      </c>
      <c r="C1089" t="s">
        <v>34</v>
      </c>
      <c r="D1089">
        <v>51081014414</v>
      </c>
      <c r="E1089">
        <v>510</v>
      </c>
      <c r="F1089" t="s">
        <v>1190</v>
      </c>
      <c r="G1089" t="s">
        <v>1176</v>
      </c>
      <c r="H1089" t="s">
        <v>1182</v>
      </c>
      <c r="I1089" t="s">
        <v>1203</v>
      </c>
      <c r="K1089">
        <v>83930.04</v>
      </c>
      <c r="N1089">
        <v>4.166666666666667</v>
      </c>
      <c r="O1089">
        <v>1.92</v>
      </c>
      <c r="P1089" t="s">
        <v>1198</v>
      </c>
      <c r="R1089" t="s">
        <v>1127</v>
      </c>
      <c r="U1089">
        <v>354</v>
      </c>
      <c r="V1089">
        <v>54715422</v>
      </c>
      <c r="W1089">
        <v>77713</v>
      </c>
      <c r="AL1089">
        <f>VLOOKUP(V1089,Customer!$C$2:$U$504,19,FALSE)</f>
        <v>210</v>
      </c>
    </row>
    <row r="1090" spans="1:38" x14ac:dyDescent="0.35">
      <c r="A1090">
        <v>355</v>
      </c>
      <c r="B1090">
        <v>5</v>
      </c>
      <c r="C1090" t="s">
        <v>34</v>
      </c>
      <c r="D1090">
        <v>51081012301</v>
      </c>
      <c r="E1090">
        <v>510</v>
      </c>
      <c r="F1090" t="s">
        <v>1188</v>
      </c>
      <c r="G1090" t="s">
        <v>1174</v>
      </c>
      <c r="H1090" t="s">
        <v>1177</v>
      </c>
      <c r="I1090" t="s">
        <v>1201</v>
      </c>
      <c r="K1090">
        <v>44235.73</v>
      </c>
      <c r="N1090">
        <v>1.5833333333333333</v>
      </c>
      <c r="O1090">
        <v>4</v>
      </c>
      <c r="P1090" t="s">
        <v>1196</v>
      </c>
      <c r="R1090" t="s">
        <v>1130</v>
      </c>
      <c r="U1090">
        <v>355</v>
      </c>
      <c r="V1090">
        <v>99320037</v>
      </c>
      <c r="W1090">
        <v>41601</v>
      </c>
      <c r="AL1090">
        <f>VLOOKUP(V1090,Customer!$C$2:$U$504,19,FALSE)</f>
        <v>212</v>
      </c>
    </row>
    <row r="1091" spans="1:38" x14ac:dyDescent="0.35">
      <c r="A1091">
        <v>355</v>
      </c>
      <c r="B1091">
        <v>10</v>
      </c>
      <c r="C1091" t="s">
        <v>34</v>
      </c>
      <c r="D1091">
        <v>51081010954</v>
      </c>
      <c r="E1091">
        <v>510</v>
      </c>
      <c r="F1091" t="s">
        <v>1190</v>
      </c>
      <c r="G1091" t="s">
        <v>1176</v>
      </c>
      <c r="H1091" t="s">
        <v>1182</v>
      </c>
      <c r="I1091" t="s">
        <v>1203</v>
      </c>
      <c r="K1091">
        <v>49999.68</v>
      </c>
      <c r="N1091">
        <v>1.5</v>
      </c>
      <c r="O1091">
        <v>1.92</v>
      </c>
      <c r="P1091" t="s">
        <v>1198</v>
      </c>
      <c r="R1091" t="s">
        <v>1130</v>
      </c>
      <c r="U1091">
        <v>355</v>
      </c>
      <c r="V1091">
        <v>99320037</v>
      </c>
      <c r="W1091">
        <v>48600</v>
      </c>
      <c r="AL1091">
        <f>VLOOKUP(V1091,Customer!$C$2:$U$504,19,FALSE)</f>
        <v>212</v>
      </c>
    </row>
    <row r="1092" spans="1:38" x14ac:dyDescent="0.35">
      <c r="A1092">
        <v>355</v>
      </c>
      <c r="B1092">
        <v>7</v>
      </c>
      <c r="C1092" t="s">
        <v>34</v>
      </c>
      <c r="D1092">
        <v>51081018485</v>
      </c>
      <c r="E1092">
        <v>510</v>
      </c>
      <c r="F1092" t="s">
        <v>1190</v>
      </c>
      <c r="G1092" t="s">
        <v>1176</v>
      </c>
      <c r="H1092" t="s">
        <v>1182</v>
      </c>
      <c r="I1092" t="s">
        <v>1203</v>
      </c>
      <c r="K1092">
        <v>69886.351999999999</v>
      </c>
      <c r="N1092">
        <v>1.8333333333333333</v>
      </c>
      <c r="O1092">
        <v>1.92</v>
      </c>
      <c r="P1092" t="s">
        <v>1198</v>
      </c>
      <c r="R1092" t="s">
        <v>1130</v>
      </c>
      <c r="U1092">
        <v>355</v>
      </c>
      <c r="V1092">
        <v>99320037</v>
      </c>
      <c r="W1092">
        <v>67510</v>
      </c>
      <c r="AL1092">
        <f>VLOOKUP(V1092,Customer!$C$2:$U$504,19,FALSE)</f>
        <v>212</v>
      </c>
    </row>
    <row r="1093" spans="1:38" x14ac:dyDescent="0.35">
      <c r="A1093">
        <v>355</v>
      </c>
      <c r="B1093">
        <v>9</v>
      </c>
      <c r="C1093" t="s">
        <v>34</v>
      </c>
      <c r="D1093">
        <v>51081011696</v>
      </c>
      <c r="E1093">
        <v>510</v>
      </c>
      <c r="F1093" t="s">
        <v>1189</v>
      </c>
      <c r="G1093" t="s">
        <v>1175</v>
      </c>
      <c r="H1093" t="s">
        <v>1183</v>
      </c>
      <c r="I1093" t="s">
        <v>1202</v>
      </c>
      <c r="K1093">
        <v>70847.415249999991</v>
      </c>
      <c r="N1093">
        <v>3.75</v>
      </c>
      <c r="O1093">
        <v>7.77</v>
      </c>
      <c r="P1093" t="s">
        <v>1195</v>
      </c>
      <c r="R1093" t="s">
        <v>1130</v>
      </c>
      <c r="U1093">
        <v>355</v>
      </c>
      <c r="V1093">
        <v>99320037</v>
      </c>
      <c r="W1093">
        <v>54862</v>
      </c>
      <c r="AL1093">
        <f>VLOOKUP(V1093,Customer!$C$2:$U$504,19,FALSE)</f>
        <v>212</v>
      </c>
    </row>
    <row r="1094" spans="1:38" x14ac:dyDescent="0.35">
      <c r="A1094">
        <v>355</v>
      </c>
      <c r="B1094">
        <v>10</v>
      </c>
      <c r="C1094" t="s">
        <v>34</v>
      </c>
      <c r="D1094">
        <v>51081015243</v>
      </c>
      <c r="E1094">
        <v>510</v>
      </c>
      <c r="F1094" t="s">
        <v>1190</v>
      </c>
      <c r="G1094" t="s">
        <v>1176</v>
      </c>
      <c r="H1094" t="s">
        <v>1182</v>
      </c>
      <c r="I1094" t="s">
        <v>1203</v>
      </c>
      <c r="K1094">
        <v>53122.123200000002</v>
      </c>
      <c r="N1094">
        <v>0.5</v>
      </c>
      <c r="O1094">
        <v>1.92</v>
      </c>
      <c r="P1094" t="s">
        <v>1198</v>
      </c>
      <c r="R1094" t="s">
        <v>1130</v>
      </c>
      <c r="U1094">
        <v>355</v>
      </c>
      <c r="V1094">
        <v>99320037</v>
      </c>
      <c r="W1094">
        <v>52617</v>
      </c>
      <c r="AL1094">
        <f>VLOOKUP(V1094,Customer!$C$2:$U$504,19,FALSE)</f>
        <v>212</v>
      </c>
    </row>
    <row r="1095" spans="1:38" x14ac:dyDescent="0.35">
      <c r="A1095">
        <v>356</v>
      </c>
      <c r="B1095">
        <v>3</v>
      </c>
      <c r="C1095" t="s">
        <v>34</v>
      </c>
      <c r="D1095">
        <v>51081018088</v>
      </c>
      <c r="E1095">
        <v>510</v>
      </c>
      <c r="F1095" t="s">
        <v>1186</v>
      </c>
      <c r="G1095" t="s">
        <v>1170</v>
      </c>
      <c r="H1095" t="s">
        <v>1179</v>
      </c>
      <c r="I1095" t="s">
        <v>1200</v>
      </c>
      <c r="K1095">
        <v>24726.6</v>
      </c>
      <c r="N1095">
        <v>2.5</v>
      </c>
      <c r="O1095">
        <v>5.6</v>
      </c>
      <c r="P1095" t="s">
        <v>1196</v>
      </c>
      <c r="R1095" t="s">
        <v>1127</v>
      </c>
      <c r="U1095">
        <v>356</v>
      </c>
      <c r="V1095">
        <v>99590545</v>
      </c>
      <c r="W1095">
        <v>21690</v>
      </c>
      <c r="AL1095">
        <f>VLOOKUP(V1095,Customer!$C$2:$U$504,19,FALSE)</f>
        <v>202</v>
      </c>
    </row>
    <row r="1096" spans="1:38" x14ac:dyDescent="0.35">
      <c r="A1096">
        <v>357</v>
      </c>
      <c r="B1096">
        <v>16</v>
      </c>
      <c r="C1096" t="s">
        <v>34</v>
      </c>
      <c r="D1096">
        <v>51081011973</v>
      </c>
      <c r="E1096">
        <v>510</v>
      </c>
      <c r="F1096" t="s">
        <v>1193</v>
      </c>
      <c r="G1096" t="s">
        <v>1185</v>
      </c>
      <c r="H1096" t="s">
        <v>1184</v>
      </c>
      <c r="I1096" t="s">
        <v>1199</v>
      </c>
      <c r="K1096">
        <v>37208.676200000002</v>
      </c>
      <c r="N1096">
        <v>2.8333333333333335</v>
      </c>
      <c r="O1096">
        <v>3.61</v>
      </c>
      <c r="P1096" t="s">
        <v>1198</v>
      </c>
      <c r="R1096" t="s">
        <v>1127</v>
      </c>
      <c r="U1096">
        <v>357</v>
      </c>
      <c r="V1096">
        <v>24024380</v>
      </c>
      <c r="W1096">
        <v>33756</v>
      </c>
      <c r="AL1096">
        <f>VLOOKUP(V1096,Customer!$C$2:$U$504,19,FALSE)</f>
        <v>214</v>
      </c>
    </row>
    <row r="1097" spans="1:38" x14ac:dyDescent="0.35">
      <c r="A1097">
        <v>357</v>
      </c>
      <c r="B1097">
        <v>2</v>
      </c>
      <c r="C1097" t="s">
        <v>34</v>
      </c>
      <c r="D1097">
        <v>51081011688</v>
      </c>
      <c r="E1097">
        <v>510</v>
      </c>
      <c r="F1097" t="s">
        <v>1187</v>
      </c>
      <c r="G1097" t="s">
        <v>1171</v>
      </c>
      <c r="H1097" t="s">
        <v>1178</v>
      </c>
      <c r="I1097" t="s">
        <v>1206</v>
      </c>
      <c r="K1097">
        <v>75547.035000000003</v>
      </c>
      <c r="N1097">
        <v>4.166666666666667</v>
      </c>
      <c r="O1097">
        <v>5.74</v>
      </c>
      <c r="P1097" t="s">
        <v>1197</v>
      </c>
      <c r="R1097" t="s">
        <v>1127</v>
      </c>
      <c r="U1097">
        <v>357</v>
      </c>
      <c r="V1097">
        <v>24024380</v>
      </c>
      <c r="W1097">
        <v>60966</v>
      </c>
      <c r="AL1097">
        <f>VLOOKUP(V1097,Customer!$C$2:$U$504,19,FALSE)</f>
        <v>214</v>
      </c>
    </row>
    <row r="1098" spans="1:38" x14ac:dyDescent="0.35">
      <c r="A1098">
        <v>358</v>
      </c>
      <c r="B1098">
        <v>12</v>
      </c>
      <c r="C1098" t="s">
        <v>34</v>
      </c>
      <c r="D1098">
        <v>51081014946</v>
      </c>
      <c r="E1098">
        <v>510</v>
      </c>
      <c r="F1098" t="s">
        <v>1191</v>
      </c>
      <c r="G1098" t="s">
        <v>1172</v>
      </c>
      <c r="H1098" t="s">
        <v>1180</v>
      </c>
      <c r="I1098" t="s">
        <v>1204</v>
      </c>
      <c r="K1098">
        <v>8911.6885000000002</v>
      </c>
      <c r="N1098">
        <v>3.8333333333333335</v>
      </c>
      <c r="O1098">
        <v>-11.7</v>
      </c>
      <c r="P1098" t="s">
        <v>1194</v>
      </c>
      <c r="R1098" t="s">
        <v>1127</v>
      </c>
      <c r="U1098">
        <v>358</v>
      </c>
      <c r="V1098">
        <v>70960409</v>
      </c>
      <c r="W1098">
        <v>16159</v>
      </c>
      <c r="AL1098">
        <f>VLOOKUP(V1098,Customer!$C$2:$U$504,19,FALSE)</f>
        <v>205</v>
      </c>
    </row>
    <row r="1099" spans="1:38" x14ac:dyDescent="0.35">
      <c r="A1099">
        <v>358</v>
      </c>
      <c r="B1099">
        <v>3</v>
      </c>
      <c r="C1099" t="s">
        <v>34</v>
      </c>
      <c r="D1099">
        <v>51081014897</v>
      </c>
      <c r="E1099">
        <v>510</v>
      </c>
      <c r="F1099" t="s">
        <v>1186</v>
      </c>
      <c r="G1099" t="s">
        <v>1170</v>
      </c>
      <c r="H1099" t="s">
        <v>1179</v>
      </c>
      <c r="I1099" t="s">
        <v>1200</v>
      </c>
      <c r="K1099">
        <v>61042.378666666664</v>
      </c>
      <c r="N1099">
        <v>3.1666666666666665</v>
      </c>
      <c r="O1099">
        <v>5.6</v>
      </c>
      <c r="P1099" t="s">
        <v>1196</v>
      </c>
      <c r="R1099" t="s">
        <v>1127</v>
      </c>
      <c r="U1099">
        <v>358</v>
      </c>
      <c r="V1099">
        <v>70960409</v>
      </c>
      <c r="W1099">
        <v>51848</v>
      </c>
      <c r="AL1099">
        <f>VLOOKUP(V1099,Customer!$C$2:$U$504,19,FALSE)</f>
        <v>205</v>
      </c>
    </row>
    <row r="1100" spans="1:38" x14ac:dyDescent="0.35">
      <c r="A1100">
        <v>358</v>
      </c>
      <c r="B1100">
        <v>5</v>
      </c>
      <c r="C1100" t="s">
        <v>34</v>
      </c>
      <c r="D1100">
        <v>51081014015</v>
      </c>
      <c r="E1100">
        <v>510</v>
      </c>
      <c r="F1100" t="s">
        <v>1188</v>
      </c>
      <c r="G1100" t="s">
        <v>1174</v>
      </c>
      <c r="H1100" t="s">
        <v>1177</v>
      </c>
      <c r="I1100" t="s">
        <v>1201</v>
      </c>
      <c r="K1100">
        <v>91289.33</v>
      </c>
      <c r="N1100">
        <v>4.416666666666667</v>
      </c>
      <c r="O1100">
        <v>4</v>
      </c>
      <c r="P1100" t="s">
        <v>1196</v>
      </c>
      <c r="R1100" t="s">
        <v>1127</v>
      </c>
      <c r="U1100">
        <v>358</v>
      </c>
      <c r="V1100">
        <v>70960409</v>
      </c>
      <c r="W1100">
        <v>77583</v>
      </c>
      <c r="AL1100">
        <f>VLOOKUP(V1100,Customer!$C$2:$U$504,19,FALSE)</f>
        <v>205</v>
      </c>
    </row>
    <row r="1101" spans="1:38" x14ac:dyDescent="0.35">
      <c r="A1101">
        <v>358</v>
      </c>
      <c r="B1101">
        <v>4</v>
      </c>
      <c r="C1101" t="s">
        <v>34</v>
      </c>
      <c r="D1101">
        <v>51081010651</v>
      </c>
      <c r="E1101">
        <v>510</v>
      </c>
      <c r="F1101" t="s">
        <v>1187</v>
      </c>
      <c r="G1101" t="s">
        <v>1171</v>
      </c>
      <c r="H1101" t="s">
        <v>1178</v>
      </c>
      <c r="I1101" t="s">
        <v>1206</v>
      </c>
      <c r="K1101">
        <v>39906.92543333333</v>
      </c>
      <c r="N1101">
        <v>0.58333333333333337</v>
      </c>
      <c r="O1101">
        <v>5.74</v>
      </c>
      <c r="P1101" t="s">
        <v>1197</v>
      </c>
      <c r="R1101" t="s">
        <v>1127</v>
      </c>
      <c r="U1101">
        <v>358</v>
      </c>
      <c r="V1101">
        <v>70960409</v>
      </c>
      <c r="W1101">
        <v>38614</v>
      </c>
      <c r="AL1101">
        <f>VLOOKUP(V1101,Customer!$C$2:$U$504,19,FALSE)</f>
        <v>205</v>
      </c>
    </row>
    <row r="1102" spans="1:38" x14ac:dyDescent="0.35">
      <c r="A1102">
        <v>358</v>
      </c>
      <c r="B1102">
        <v>5</v>
      </c>
      <c r="C1102" t="s">
        <v>34</v>
      </c>
      <c r="D1102">
        <v>51081016834</v>
      </c>
      <c r="E1102">
        <v>510</v>
      </c>
      <c r="F1102" t="s">
        <v>1188</v>
      </c>
      <c r="G1102" t="s">
        <v>1174</v>
      </c>
      <c r="H1102" t="s">
        <v>1177</v>
      </c>
      <c r="I1102" t="s">
        <v>1201</v>
      </c>
      <c r="K1102">
        <v>69812.81</v>
      </c>
      <c r="N1102">
        <v>4.416666666666667</v>
      </c>
      <c r="O1102">
        <v>4</v>
      </c>
      <c r="P1102" t="s">
        <v>1196</v>
      </c>
      <c r="R1102" t="s">
        <v>1127</v>
      </c>
      <c r="U1102">
        <v>358</v>
      </c>
      <c r="V1102">
        <v>70960409</v>
      </c>
      <c r="W1102">
        <v>59331</v>
      </c>
      <c r="AL1102">
        <f>VLOOKUP(V1102,Customer!$C$2:$U$504,19,FALSE)</f>
        <v>205</v>
      </c>
    </row>
    <row r="1103" spans="1:38" x14ac:dyDescent="0.35">
      <c r="A1103">
        <v>358</v>
      </c>
      <c r="B1103">
        <v>2</v>
      </c>
      <c r="C1103" t="s">
        <v>34</v>
      </c>
      <c r="D1103">
        <v>51081013385</v>
      </c>
      <c r="E1103">
        <v>510</v>
      </c>
      <c r="F1103" t="s">
        <v>1187</v>
      </c>
      <c r="G1103" t="s">
        <v>1171</v>
      </c>
      <c r="H1103" t="s">
        <v>1178</v>
      </c>
      <c r="I1103" t="s">
        <v>1206</v>
      </c>
      <c r="K1103">
        <v>40722.385666666669</v>
      </c>
      <c r="N1103">
        <v>1.4166666666666667</v>
      </c>
      <c r="O1103">
        <v>5.74</v>
      </c>
      <c r="P1103" t="s">
        <v>1197</v>
      </c>
      <c r="R1103" t="s">
        <v>1127</v>
      </c>
      <c r="U1103">
        <v>358</v>
      </c>
      <c r="V1103">
        <v>70960409</v>
      </c>
      <c r="W1103">
        <v>37660</v>
      </c>
      <c r="AL1103">
        <f>VLOOKUP(V1103,Customer!$C$2:$U$504,19,FALSE)</f>
        <v>205</v>
      </c>
    </row>
    <row r="1104" spans="1:38" x14ac:dyDescent="0.35">
      <c r="A1104">
        <v>359</v>
      </c>
      <c r="B1104">
        <v>7</v>
      </c>
      <c r="C1104" t="s">
        <v>34</v>
      </c>
      <c r="D1104">
        <v>51081013421</v>
      </c>
      <c r="E1104">
        <v>510</v>
      </c>
      <c r="F1104" t="s">
        <v>1190</v>
      </c>
      <c r="G1104" t="s">
        <v>1176</v>
      </c>
      <c r="H1104" t="s">
        <v>1182</v>
      </c>
      <c r="I1104" t="s">
        <v>1203</v>
      </c>
      <c r="K1104">
        <v>50469.849600000001</v>
      </c>
      <c r="N1104">
        <v>0.66666666666666663</v>
      </c>
      <c r="O1104">
        <v>1.92</v>
      </c>
      <c r="P1104" t="s">
        <v>1198</v>
      </c>
      <c r="R1104" t="s">
        <v>1131</v>
      </c>
      <c r="U1104">
        <v>359</v>
      </c>
      <c r="V1104">
        <v>77597159</v>
      </c>
      <c r="W1104">
        <v>49832</v>
      </c>
      <c r="AL1104">
        <f>VLOOKUP(V1104,Customer!$C$2:$U$504,19,FALSE)</f>
        <v>211</v>
      </c>
    </row>
    <row r="1105" spans="1:38" x14ac:dyDescent="0.35">
      <c r="A1105">
        <v>359</v>
      </c>
      <c r="B1105">
        <v>1</v>
      </c>
      <c r="C1105" t="s">
        <v>34</v>
      </c>
      <c r="D1105">
        <v>51081016575</v>
      </c>
      <c r="E1105">
        <v>510</v>
      </c>
      <c r="F1105" t="s">
        <v>1186</v>
      </c>
      <c r="G1105" t="s">
        <v>1170</v>
      </c>
      <c r="H1105" t="s">
        <v>1179</v>
      </c>
      <c r="I1105" t="s">
        <v>1200</v>
      </c>
      <c r="K1105">
        <v>73823.97</v>
      </c>
      <c r="N1105">
        <v>2.9166666666666665</v>
      </c>
      <c r="O1105">
        <v>5.6</v>
      </c>
      <c r="P1105" t="s">
        <v>1196</v>
      </c>
      <c r="R1105" t="s">
        <v>1131</v>
      </c>
      <c r="U1105">
        <v>359</v>
      </c>
      <c r="V1105">
        <v>77597159</v>
      </c>
      <c r="W1105">
        <v>63459</v>
      </c>
      <c r="AL1105">
        <f>VLOOKUP(V1105,Customer!$C$2:$U$504,19,FALSE)</f>
        <v>211</v>
      </c>
    </row>
    <row r="1106" spans="1:38" x14ac:dyDescent="0.35">
      <c r="A1106">
        <v>359</v>
      </c>
      <c r="B1106">
        <v>1</v>
      </c>
      <c r="C1106" t="s">
        <v>34</v>
      </c>
      <c r="D1106">
        <v>51081015211</v>
      </c>
      <c r="E1106">
        <v>510</v>
      </c>
      <c r="F1106" t="s">
        <v>1186</v>
      </c>
      <c r="G1106" t="s">
        <v>1170</v>
      </c>
      <c r="H1106" t="s">
        <v>1179</v>
      </c>
      <c r="I1106" t="s">
        <v>1200</v>
      </c>
      <c r="K1106">
        <v>48740.41133333333</v>
      </c>
      <c r="N1106">
        <v>3.9166666666666665</v>
      </c>
      <c r="O1106">
        <v>5.6</v>
      </c>
      <c r="P1106" t="s">
        <v>1196</v>
      </c>
      <c r="R1106" t="s">
        <v>1131</v>
      </c>
      <c r="U1106">
        <v>359</v>
      </c>
      <c r="V1106">
        <v>77597159</v>
      </c>
      <c r="W1106">
        <v>39973</v>
      </c>
      <c r="AL1106">
        <f>VLOOKUP(V1106,Customer!$C$2:$U$504,19,FALSE)</f>
        <v>211</v>
      </c>
    </row>
    <row r="1107" spans="1:38" x14ac:dyDescent="0.35">
      <c r="A1107">
        <v>361</v>
      </c>
      <c r="B1107">
        <v>8</v>
      </c>
      <c r="C1107" t="s">
        <v>34</v>
      </c>
      <c r="D1107">
        <v>51081016948</v>
      </c>
      <c r="E1107">
        <v>510</v>
      </c>
      <c r="F1107" t="s">
        <v>1188</v>
      </c>
      <c r="G1107" t="s">
        <v>1174</v>
      </c>
      <c r="H1107" t="s">
        <v>1177</v>
      </c>
      <c r="I1107" t="s">
        <v>1201</v>
      </c>
      <c r="K1107">
        <v>84361.666666666672</v>
      </c>
      <c r="N1107">
        <v>4.166666666666667</v>
      </c>
      <c r="O1107">
        <v>4</v>
      </c>
      <c r="P1107" t="s">
        <v>1196</v>
      </c>
      <c r="R1107" t="s">
        <v>1127</v>
      </c>
      <c r="U1107">
        <v>361</v>
      </c>
      <c r="V1107">
        <v>14980529</v>
      </c>
      <c r="W1107">
        <v>72310</v>
      </c>
      <c r="AL1107">
        <f>VLOOKUP(V1107,Customer!$C$2:$U$504,19,FALSE)</f>
        <v>215</v>
      </c>
    </row>
    <row r="1108" spans="1:38" x14ac:dyDescent="0.35">
      <c r="A1108">
        <v>361</v>
      </c>
      <c r="B1108">
        <v>1</v>
      </c>
      <c r="C1108" t="s">
        <v>34</v>
      </c>
      <c r="D1108">
        <v>51081019103</v>
      </c>
      <c r="E1108">
        <v>510</v>
      </c>
      <c r="F1108" t="s">
        <v>1186</v>
      </c>
      <c r="G1108" t="s">
        <v>1170</v>
      </c>
      <c r="H1108" t="s">
        <v>1179</v>
      </c>
      <c r="I1108" t="s">
        <v>1200</v>
      </c>
      <c r="K1108">
        <v>85531.703999999998</v>
      </c>
      <c r="N1108">
        <v>2</v>
      </c>
      <c r="O1108">
        <v>5.6</v>
      </c>
      <c r="P1108" t="s">
        <v>1196</v>
      </c>
      <c r="R1108" t="s">
        <v>1127</v>
      </c>
      <c r="U1108">
        <v>361</v>
      </c>
      <c r="V1108">
        <v>14980529</v>
      </c>
      <c r="W1108">
        <v>76917</v>
      </c>
      <c r="AL1108">
        <f>VLOOKUP(V1108,Customer!$C$2:$U$504,19,FALSE)</f>
        <v>215</v>
      </c>
    </row>
    <row r="1109" spans="1:38" x14ac:dyDescent="0.35">
      <c r="A1109">
        <v>361</v>
      </c>
      <c r="B1109">
        <v>9</v>
      </c>
      <c r="C1109" t="s">
        <v>34</v>
      </c>
      <c r="D1109">
        <v>51081016831</v>
      </c>
      <c r="E1109">
        <v>510</v>
      </c>
      <c r="F1109" t="s">
        <v>1189</v>
      </c>
      <c r="G1109" t="s">
        <v>1175</v>
      </c>
      <c r="H1109" t="s">
        <v>1183</v>
      </c>
      <c r="I1109" t="s">
        <v>1202</v>
      </c>
      <c r="K1109">
        <v>88147.970625000002</v>
      </c>
      <c r="N1109">
        <v>2.0833333333333335</v>
      </c>
      <c r="O1109">
        <v>7.77</v>
      </c>
      <c r="P1109" t="s">
        <v>1195</v>
      </c>
      <c r="R1109" t="s">
        <v>1127</v>
      </c>
      <c r="U1109">
        <v>361</v>
      </c>
      <c r="V1109">
        <v>14980529</v>
      </c>
      <c r="W1109">
        <v>75867</v>
      </c>
      <c r="AL1109">
        <f>VLOOKUP(V1109,Customer!$C$2:$U$504,19,FALSE)</f>
        <v>215</v>
      </c>
    </row>
    <row r="1110" spans="1:38" x14ac:dyDescent="0.35">
      <c r="A1110">
        <v>362</v>
      </c>
      <c r="B1110">
        <v>5</v>
      </c>
      <c r="C1110" t="s">
        <v>34</v>
      </c>
      <c r="D1110">
        <v>51081012787</v>
      </c>
      <c r="E1110">
        <v>510</v>
      </c>
      <c r="F1110" t="s">
        <v>1188</v>
      </c>
      <c r="G1110" t="s">
        <v>1174</v>
      </c>
      <c r="H1110" t="s">
        <v>1177</v>
      </c>
      <c r="I1110" t="s">
        <v>1201</v>
      </c>
      <c r="K1110">
        <v>85145.526666666672</v>
      </c>
      <c r="N1110">
        <v>4.833333333333333</v>
      </c>
      <c r="O1110">
        <v>4</v>
      </c>
      <c r="P1110" t="s">
        <v>1196</v>
      </c>
      <c r="R1110" t="s">
        <v>1130</v>
      </c>
      <c r="U1110">
        <v>362</v>
      </c>
      <c r="V1110">
        <v>43778076</v>
      </c>
      <c r="W1110">
        <v>71351</v>
      </c>
      <c r="AL1110">
        <f>VLOOKUP(V1110,Customer!$C$2:$U$504,19,FALSE)</f>
        <v>204</v>
      </c>
    </row>
    <row r="1111" spans="1:38" x14ac:dyDescent="0.35">
      <c r="A1111">
        <v>363</v>
      </c>
      <c r="B1111">
        <v>8</v>
      </c>
      <c r="C1111" t="s">
        <v>34</v>
      </c>
      <c r="D1111">
        <v>51081015248</v>
      </c>
      <c r="E1111">
        <v>510</v>
      </c>
      <c r="F1111" t="s">
        <v>1188</v>
      </c>
      <c r="G1111" t="s">
        <v>1174</v>
      </c>
      <c r="H1111" t="s">
        <v>1177</v>
      </c>
      <c r="I1111" t="s">
        <v>1201</v>
      </c>
      <c r="K1111">
        <v>41295.186666666668</v>
      </c>
      <c r="N1111">
        <v>1.1666666666666667</v>
      </c>
      <c r="O1111">
        <v>4</v>
      </c>
      <c r="P1111" t="s">
        <v>1196</v>
      </c>
      <c r="R1111" t="s">
        <v>1127</v>
      </c>
      <c r="U1111">
        <v>363</v>
      </c>
      <c r="V1111">
        <v>35434979</v>
      </c>
      <c r="W1111">
        <v>39454</v>
      </c>
      <c r="AL1111">
        <f>VLOOKUP(V1111,Customer!$C$2:$U$504,19,FALSE)</f>
        <v>210</v>
      </c>
    </row>
    <row r="1112" spans="1:38" x14ac:dyDescent="0.35">
      <c r="A1112">
        <v>363</v>
      </c>
      <c r="B1112">
        <v>3</v>
      </c>
      <c r="C1112" t="s">
        <v>34</v>
      </c>
      <c r="D1112">
        <v>51081019865</v>
      </c>
      <c r="E1112">
        <v>510</v>
      </c>
      <c r="F1112" t="s">
        <v>1186</v>
      </c>
      <c r="G1112" t="s">
        <v>1170</v>
      </c>
      <c r="H1112" t="s">
        <v>1179</v>
      </c>
      <c r="I1112" t="s">
        <v>1200</v>
      </c>
      <c r="K1112">
        <v>72938.092000000004</v>
      </c>
      <c r="N1112">
        <v>1.8333333333333333</v>
      </c>
      <c r="O1112">
        <v>5.6</v>
      </c>
      <c r="P1112" t="s">
        <v>1196</v>
      </c>
      <c r="R1112" t="s">
        <v>1127</v>
      </c>
      <c r="U1112">
        <v>363</v>
      </c>
      <c r="V1112">
        <v>35434979</v>
      </c>
      <c r="W1112">
        <v>66147</v>
      </c>
      <c r="AL1112">
        <f>VLOOKUP(V1112,Customer!$C$2:$U$504,19,FALSE)</f>
        <v>210</v>
      </c>
    </row>
    <row r="1113" spans="1:38" x14ac:dyDescent="0.35">
      <c r="A1113">
        <v>363</v>
      </c>
      <c r="B1113">
        <v>5</v>
      </c>
      <c r="C1113" t="s">
        <v>34</v>
      </c>
      <c r="D1113">
        <v>51081015105</v>
      </c>
      <c r="E1113">
        <v>510</v>
      </c>
      <c r="F1113" t="s">
        <v>1188</v>
      </c>
      <c r="G1113" t="s">
        <v>1174</v>
      </c>
      <c r="H1113" t="s">
        <v>1177</v>
      </c>
      <c r="I1113" t="s">
        <v>1201</v>
      </c>
      <c r="K1113">
        <v>78292.666666666672</v>
      </c>
      <c r="N1113">
        <v>4.166666666666667</v>
      </c>
      <c r="O1113">
        <v>4</v>
      </c>
      <c r="P1113" t="s">
        <v>1196</v>
      </c>
      <c r="R1113" t="s">
        <v>1127</v>
      </c>
      <c r="U1113">
        <v>363</v>
      </c>
      <c r="V1113">
        <v>35434979</v>
      </c>
      <c r="W1113">
        <v>67108</v>
      </c>
      <c r="AL1113">
        <f>VLOOKUP(V1113,Customer!$C$2:$U$504,19,FALSE)</f>
        <v>210</v>
      </c>
    </row>
    <row r="1114" spans="1:38" x14ac:dyDescent="0.35">
      <c r="A1114">
        <v>363</v>
      </c>
      <c r="B1114">
        <v>16</v>
      </c>
      <c r="C1114" t="s">
        <v>34</v>
      </c>
      <c r="D1114">
        <v>51081014395</v>
      </c>
      <c r="E1114">
        <v>510</v>
      </c>
      <c r="F1114" t="s">
        <v>1193</v>
      </c>
      <c r="G1114" t="s">
        <v>1185</v>
      </c>
      <c r="H1114" t="s">
        <v>1184</v>
      </c>
      <c r="I1114" t="s">
        <v>1199</v>
      </c>
      <c r="K1114">
        <v>25699.283066666667</v>
      </c>
      <c r="N1114">
        <v>1.8333333333333333</v>
      </c>
      <c r="O1114">
        <v>3.61</v>
      </c>
      <c r="P1114" t="s">
        <v>1198</v>
      </c>
      <c r="R1114" t="s">
        <v>1127</v>
      </c>
      <c r="U1114">
        <v>363</v>
      </c>
      <c r="V1114">
        <v>35434979</v>
      </c>
      <c r="W1114">
        <v>24104</v>
      </c>
      <c r="AL1114">
        <f>VLOOKUP(V1114,Customer!$C$2:$U$504,19,FALSE)</f>
        <v>210</v>
      </c>
    </row>
    <row r="1115" spans="1:38" x14ac:dyDescent="0.35">
      <c r="A1115">
        <v>364</v>
      </c>
      <c r="B1115">
        <v>14</v>
      </c>
      <c r="C1115" t="s">
        <v>34</v>
      </c>
      <c r="D1115">
        <v>51081014425</v>
      </c>
      <c r="E1115">
        <v>510</v>
      </c>
      <c r="F1115" t="s">
        <v>1192</v>
      </c>
      <c r="G1115" t="s">
        <v>1173</v>
      </c>
      <c r="H1115" t="s">
        <v>1181</v>
      </c>
      <c r="I1115" t="s">
        <v>1205</v>
      </c>
      <c r="K1115">
        <v>15010.393</v>
      </c>
      <c r="N1115">
        <v>3.3333333333333335</v>
      </c>
      <c r="O1115">
        <v>10.210000000000001</v>
      </c>
      <c r="P1115" t="s">
        <v>1195</v>
      </c>
      <c r="R1115" t="s">
        <v>1129</v>
      </c>
      <c r="U1115">
        <v>364</v>
      </c>
      <c r="V1115">
        <v>39685606</v>
      </c>
      <c r="W1115">
        <v>11199</v>
      </c>
      <c r="AL1115">
        <f>VLOOKUP(V1115,Customer!$C$2:$U$504,19,FALSE)</f>
        <v>204</v>
      </c>
    </row>
    <row r="1116" spans="1:38" x14ac:dyDescent="0.35">
      <c r="A1116">
        <v>364</v>
      </c>
      <c r="B1116">
        <v>13</v>
      </c>
      <c r="C1116" t="s">
        <v>34</v>
      </c>
      <c r="D1116">
        <v>51081017660</v>
      </c>
      <c r="E1116">
        <v>510</v>
      </c>
      <c r="F1116" t="s">
        <v>1192</v>
      </c>
      <c r="G1116" t="s">
        <v>1173</v>
      </c>
      <c r="H1116" t="s">
        <v>1181</v>
      </c>
      <c r="I1116" t="s">
        <v>1205</v>
      </c>
      <c r="K1116">
        <v>114922.04901666666</v>
      </c>
      <c r="N1116">
        <v>4.833333333333333</v>
      </c>
      <c r="O1116">
        <v>10.210000000000001</v>
      </c>
      <c r="P1116" t="s">
        <v>1195</v>
      </c>
      <c r="R1116" t="s">
        <v>1129</v>
      </c>
      <c r="U1116">
        <v>364</v>
      </c>
      <c r="V1116">
        <v>39685606</v>
      </c>
      <c r="W1116">
        <v>76949</v>
      </c>
      <c r="AL1116">
        <f>VLOOKUP(V1116,Customer!$C$2:$U$504,19,FALSE)</f>
        <v>204</v>
      </c>
    </row>
    <row r="1117" spans="1:38" x14ac:dyDescent="0.35">
      <c r="A1117">
        <v>364</v>
      </c>
      <c r="B1117">
        <v>6</v>
      </c>
      <c r="C1117" t="s">
        <v>34</v>
      </c>
      <c r="D1117">
        <v>51081015509</v>
      </c>
      <c r="E1117">
        <v>510</v>
      </c>
      <c r="F1117" t="s">
        <v>1189</v>
      </c>
      <c r="G1117" t="s">
        <v>1175</v>
      </c>
      <c r="H1117" t="s">
        <v>1183</v>
      </c>
      <c r="I1117" t="s">
        <v>1202</v>
      </c>
      <c r="K1117">
        <v>36838.166125000003</v>
      </c>
      <c r="N1117">
        <v>1.25</v>
      </c>
      <c r="O1117">
        <v>7.77</v>
      </c>
      <c r="P1117" t="s">
        <v>1195</v>
      </c>
      <c r="R1117" t="s">
        <v>1129</v>
      </c>
      <c r="U1117">
        <v>364</v>
      </c>
      <c r="V1117">
        <v>39685606</v>
      </c>
      <c r="W1117">
        <v>33577</v>
      </c>
      <c r="AL1117">
        <f>VLOOKUP(V1117,Customer!$C$2:$U$504,19,FALSE)</f>
        <v>204</v>
      </c>
    </row>
    <row r="1118" spans="1:38" x14ac:dyDescent="0.35">
      <c r="A1118">
        <v>365</v>
      </c>
      <c r="B1118">
        <v>7</v>
      </c>
      <c r="C1118" t="s">
        <v>34</v>
      </c>
      <c r="D1118">
        <v>51081017183</v>
      </c>
      <c r="E1118">
        <v>510</v>
      </c>
      <c r="F1118" t="s">
        <v>1190</v>
      </c>
      <c r="G1118" t="s">
        <v>1176</v>
      </c>
      <c r="H1118" t="s">
        <v>1182</v>
      </c>
      <c r="I1118" t="s">
        <v>1203</v>
      </c>
      <c r="K1118">
        <v>41472.729599999999</v>
      </c>
      <c r="N1118">
        <v>0.75</v>
      </c>
      <c r="O1118">
        <v>1.92</v>
      </c>
      <c r="P1118" t="s">
        <v>1198</v>
      </c>
      <c r="R1118" t="s">
        <v>1127</v>
      </c>
      <c r="U1118">
        <v>365</v>
      </c>
      <c r="V1118">
        <v>47541604</v>
      </c>
      <c r="W1118">
        <v>40884</v>
      </c>
      <c r="AL1118">
        <f>VLOOKUP(V1118,Customer!$C$2:$U$504,19,FALSE)</f>
        <v>209</v>
      </c>
    </row>
    <row r="1119" spans="1:38" x14ac:dyDescent="0.35">
      <c r="A1119">
        <v>365</v>
      </c>
      <c r="B1119">
        <v>16</v>
      </c>
      <c r="C1119" t="s">
        <v>34</v>
      </c>
      <c r="D1119">
        <v>51081015670</v>
      </c>
      <c r="E1119">
        <v>510</v>
      </c>
      <c r="F1119" t="s">
        <v>1193</v>
      </c>
      <c r="G1119" t="s">
        <v>1185</v>
      </c>
      <c r="H1119" t="s">
        <v>1184</v>
      </c>
      <c r="I1119" t="s">
        <v>1199</v>
      </c>
      <c r="K1119">
        <v>85413.00956666666</v>
      </c>
      <c r="N1119">
        <v>4.333333333333333</v>
      </c>
      <c r="O1119">
        <v>3.61</v>
      </c>
      <c r="P1119" t="s">
        <v>1198</v>
      </c>
      <c r="R1119" t="s">
        <v>1127</v>
      </c>
      <c r="U1119">
        <v>365</v>
      </c>
      <c r="V1119">
        <v>47541604</v>
      </c>
      <c r="W1119">
        <v>73859</v>
      </c>
      <c r="AL1119">
        <f>VLOOKUP(V1119,Customer!$C$2:$U$504,19,FALSE)</f>
        <v>209</v>
      </c>
    </row>
    <row r="1120" spans="1:38" x14ac:dyDescent="0.35">
      <c r="A1120">
        <v>365</v>
      </c>
      <c r="B1120">
        <v>14</v>
      </c>
      <c r="C1120" t="s">
        <v>34</v>
      </c>
      <c r="D1120">
        <v>51081015112</v>
      </c>
      <c r="E1120">
        <v>510</v>
      </c>
      <c r="F1120" t="s">
        <v>1192</v>
      </c>
      <c r="G1120" t="s">
        <v>1173</v>
      </c>
      <c r="H1120" t="s">
        <v>1181</v>
      </c>
      <c r="I1120" t="s">
        <v>1205</v>
      </c>
      <c r="K1120">
        <v>67414.895050000006</v>
      </c>
      <c r="N1120">
        <v>4.75</v>
      </c>
      <c r="O1120">
        <v>10.210000000000001</v>
      </c>
      <c r="P1120" t="s">
        <v>1195</v>
      </c>
      <c r="R1120" t="s">
        <v>1127</v>
      </c>
      <c r="U1120">
        <v>365</v>
      </c>
      <c r="V1120">
        <v>47541604</v>
      </c>
      <c r="W1120">
        <v>45398</v>
      </c>
      <c r="AL1120">
        <f>VLOOKUP(V1120,Customer!$C$2:$U$504,19,FALSE)</f>
        <v>209</v>
      </c>
    </row>
    <row r="1121" spans="1:38" x14ac:dyDescent="0.35">
      <c r="A1121">
        <v>365</v>
      </c>
      <c r="B1121">
        <v>3</v>
      </c>
      <c r="C1121" t="s">
        <v>34</v>
      </c>
      <c r="D1121">
        <v>51081010556</v>
      </c>
      <c r="E1121">
        <v>510</v>
      </c>
      <c r="F1121" t="s">
        <v>1186</v>
      </c>
      <c r="G1121" t="s">
        <v>1170</v>
      </c>
      <c r="H1121" t="s">
        <v>1179</v>
      </c>
      <c r="I1121" t="s">
        <v>1200</v>
      </c>
      <c r="K1121">
        <v>41866.183333333334</v>
      </c>
      <c r="N1121">
        <v>2.5833333333333335</v>
      </c>
      <c r="O1121">
        <v>5.6</v>
      </c>
      <c r="P1121" t="s">
        <v>1196</v>
      </c>
      <c r="R1121" t="s">
        <v>1127</v>
      </c>
      <c r="U1121">
        <v>365</v>
      </c>
      <c r="V1121">
        <v>47541604</v>
      </c>
      <c r="W1121">
        <v>36575</v>
      </c>
      <c r="AL1121">
        <f>VLOOKUP(V1121,Customer!$C$2:$U$504,19,FALSE)</f>
        <v>209</v>
      </c>
    </row>
    <row r="1122" spans="1:38" x14ac:dyDescent="0.35">
      <c r="A1122">
        <v>366</v>
      </c>
      <c r="B1122">
        <v>9</v>
      </c>
      <c r="C1122" t="s">
        <v>34</v>
      </c>
      <c r="D1122">
        <v>51081018268</v>
      </c>
      <c r="E1122">
        <v>510</v>
      </c>
      <c r="F1122" t="s">
        <v>1189</v>
      </c>
      <c r="G1122" t="s">
        <v>1175</v>
      </c>
      <c r="H1122" t="s">
        <v>1183</v>
      </c>
      <c r="I1122" t="s">
        <v>1202</v>
      </c>
      <c r="K1122">
        <v>38175.626250000001</v>
      </c>
      <c r="N1122">
        <v>4.166666666666667</v>
      </c>
      <c r="O1122">
        <v>7.77</v>
      </c>
      <c r="P1122" t="s">
        <v>1195</v>
      </c>
      <c r="R1122" t="s">
        <v>1127</v>
      </c>
      <c r="U1122">
        <v>366</v>
      </c>
      <c r="V1122">
        <v>88828544</v>
      </c>
      <c r="W1122">
        <v>28839</v>
      </c>
      <c r="AL1122">
        <f>VLOOKUP(V1122,Customer!$C$2:$U$504,19,FALSE)</f>
        <v>213</v>
      </c>
    </row>
    <row r="1123" spans="1:38" x14ac:dyDescent="0.35">
      <c r="A1123">
        <v>366</v>
      </c>
      <c r="B1123">
        <v>4</v>
      </c>
      <c r="C1123" t="s">
        <v>34</v>
      </c>
      <c r="D1123">
        <v>51081014412</v>
      </c>
      <c r="E1123">
        <v>510</v>
      </c>
      <c r="F1123" t="s">
        <v>1187</v>
      </c>
      <c r="G1123" t="s">
        <v>1171</v>
      </c>
      <c r="H1123" t="s">
        <v>1178</v>
      </c>
      <c r="I1123" t="s">
        <v>1206</v>
      </c>
      <c r="K1123">
        <v>15505.4858</v>
      </c>
      <c r="N1123">
        <v>4.833333333333333</v>
      </c>
      <c r="O1123">
        <v>5.74</v>
      </c>
      <c r="P1123" t="s">
        <v>1197</v>
      </c>
      <c r="R1123" t="s">
        <v>1127</v>
      </c>
      <c r="U1123">
        <v>366</v>
      </c>
      <c r="V1123">
        <v>88828544</v>
      </c>
      <c r="W1123">
        <v>12138</v>
      </c>
      <c r="AL1123">
        <f>VLOOKUP(V1123,Customer!$C$2:$U$504,19,FALSE)</f>
        <v>213</v>
      </c>
    </row>
    <row r="1124" spans="1:38" x14ac:dyDescent="0.35">
      <c r="A1124">
        <v>367</v>
      </c>
      <c r="B1124">
        <v>10</v>
      </c>
      <c r="C1124" t="s">
        <v>34</v>
      </c>
      <c r="D1124">
        <v>51081016486</v>
      </c>
      <c r="E1124">
        <v>510</v>
      </c>
      <c r="F1124" t="s">
        <v>1190</v>
      </c>
      <c r="G1124" t="s">
        <v>1176</v>
      </c>
      <c r="H1124" t="s">
        <v>1182</v>
      </c>
      <c r="I1124" t="s">
        <v>1203</v>
      </c>
      <c r="K1124">
        <v>23900.961599999999</v>
      </c>
      <c r="N1124">
        <v>3.6666666666666665</v>
      </c>
      <c r="O1124">
        <v>1.92</v>
      </c>
      <c r="P1124" t="s">
        <v>1198</v>
      </c>
      <c r="R1124" t="s">
        <v>1128</v>
      </c>
      <c r="U1124">
        <v>367</v>
      </c>
      <c r="V1124">
        <v>99223698</v>
      </c>
      <c r="W1124">
        <v>22329</v>
      </c>
      <c r="AL1124">
        <f>VLOOKUP(V1124,Customer!$C$2:$U$504,19,FALSE)</f>
        <v>207</v>
      </c>
    </row>
    <row r="1125" spans="1:38" x14ac:dyDescent="0.35">
      <c r="A1125">
        <v>367</v>
      </c>
      <c r="B1125">
        <v>14</v>
      </c>
      <c r="C1125" t="s">
        <v>34</v>
      </c>
      <c r="D1125">
        <v>51081017792</v>
      </c>
      <c r="E1125">
        <v>510</v>
      </c>
      <c r="F1125" t="s">
        <v>1192</v>
      </c>
      <c r="G1125" t="s">
        <v>1173</v>
      </c>
      <c r="H1125" t="s">
        <v>1181</v>
      </c>
      <c r="I1125" t="s">
        <v>1205</v>
      </c>
      <c r="K1125">
        <v>56811.270750000003</v>
      </c>
      <c r="N1125">
        <v>3.75</v>
      </c>
      <c r="O1125">
        <v>10.210000000000001</v>
      </c>
      <c r="P1125" t="s">
        <v>1195</v>
      </c>
      <c r="R1125" t="s">
        <v>1128</v>
      </c>
      <c r="U1125">
        <v>367</v>
      </c>
      <c r="V1125">
        <v>99223698</v>
      </c>
      <c r="W1125">
        <v>41082</v>
      </c>
      <c r="AL1125">
        <f>VLOOKUP(V1125,Customer!$C$2:$U$504,19,FALSE)</f>
        <v>207</v>
      </c>
    </row>
    <row r="1126" spans="1:38" x14ac:dyDescent="0.35">
      <c r="A1126">
        <v>367</v>
      </c>
      <c r="B1126">
        <v>9</v>
      </c>
      <c r="C1126" t="s">
        <v>34</v>
      </c>
      <c r="D1126">
        <v>51081011632</v>
      </c>
      <c r="E1126">
        <v>510</v>
      </c>
      <c r="F1126" t="s">
        <v>1189</v>
      </c>
      <c r="G1126" t="s">
        <v>1175</v>
      </c>
      <c r="H1126" t="s">
        <v>1183</v>
      </c>
      <c r="I1126" t="s">
        <v>1202</v>
      </c>
      <c r="K1126">
        <v>84374.151524999994</v>
      </c>
      <c r="N1126">
        <v>3.0833333333333335</v>
      </c>
      <c r="O1126">
        <v>7.77</v>
      </c>
      <c r="P1126" t="s">
        <v>1195</v>
      </c>
      <c r="R1126" t="s">
        <v>1128</v>
      </c>
      <c r="U1126">
        <v>367</v>
      </c>
      <c r="V1126">
        <v>99223698</v>
      </c>
      <c r="W1126">
        <v>68067</v>
      </c>
      <c r="AL1126">
        <f>VLOOKUP(V1126,Customer!$C$2:$U$504,19,FALSE)</f>
        <v>207</v>
      </c>
    </row>
    <row r="1127" spans="1:38" x14ac:dyDescent="0.35">
      <c r="A1127">
        <v>367</v>
      </c>
      <c r="B1127">
        <v>8</v>
      </c>
      <c r="C1127" t="s">
        <v>34</v>
      </c>
      <c r="D1127">
        <v>51081011035</v>
      </c>
      <c r="E1127">
        <v>510</v>
      </c>
      <c r="F1127" t="s">
        <v>1188</v>
      </c>
      <c r="G1127" t="s">
        <v>1174</v>
      </c>
      <c r="H1127" t="s">
        <v>1177</v>
      </c>
      <c r="I1127" t="s">
        <v>1201</v>
      </c>
      <c r="K1127">
        <v>9667.9</v>
      </c>
      <c r="N1127">
        <v>2.5</v>
      </c>
      <c r="O1127">
        <v>4</v>
      </c>
      <c r="P1127" t="s">
        <v>1196</v>
      </c>
      <c r="R1127" t="s">
        <v>1128</v>
      </c>
      <c r="U1127">
        <v>367</v>
      </c>
      <c r="V1127">
        <v>99223698</v>
      </c>
      <c r="W1127">
        <v>8789</v>
      </c>
      <c r="AL1127">
        <f>VLOOKUP(V1127,Customer!$C$2:$U$504,19,FALSE)</f>
        <v>207</v>
      </c>
    </row>
    <row r="1128" spans="1:38" x14ac:dyDescent="0.35">
      <c r="A1128">
        <v>367</v>
      </c>
      <c r="B1128">
        <v>6</v>
      </c>
      <c r="C1128" t="s">
        <v>34</v>
      </c>
      <c r="D1128">
        <v>51081017770</v>
      </c>
      <c r="E1128">
        <v>510</v>
      </c>
      <c r="F1128" t="s">
        <v>1189</v>
      </c>
      <c r="G1128" t="s">
        <v>1175</v>
      </c>
      <c r="H1128" t="s">
        <v>1183</v>
      </c>
      <c r="I1128" t="s">
        <v>1202</v>
      </c>
      <c r="K1128">
        <v>71938.769</v>
      </c>
      <c r="N1128">
        <v>0.83333333333333337</v>
      </c>
      <c r="O1128">
        <v>7.77</v>
      </c>
      <c r="P1128" t="s">
        <v>1195</v>
      </c>
      <c r="R1128" t="s">
        <v>1128</v>
      </c>
      <c r="U1128">
        <v>367</v>
      </c>
      <c r="V1128">
        <v>99223698</v>
      </c>
      <c r="W1128">
        <v>67564</v>
      </c>
      <c r="AL1128">
        <f>VLOOKUP(V1128,Customer!$C$2:$U$504,19,FALSE)</f>
        <v>207</v>
      </c>
    </row>
    <row r="1129" spans="1:38" x14ac:dyDescent="0.35">
      <c r="A1129">
        <v>368</v>
      </c>
      <c r="B1129">
        <v>9</v>
      </c>
      <c r="C1129" t="s">
        <v>34</v>
      </c>
      <c r="D1129">
        <v>51081010867</v>
      </c>
      <c r="E1129">
        <v>510</v>
      </c>
      <c r="F1129" t="s">
        <v>1189</v>
      </c>
      <c r="G1129" t="s">
        <v>1175</v>
      </c>
      <c r="H1129" t="s">
        <v>1183</v>
      </c>
      <c r="I1129" t="s">
        <v>1202</v>
      </c>
      <c r="K1129">
        <v>68591.003200000006</v>
      </c>
      <c r="N1129">
        <v>2.3333333333333335</v>
      </c>
      <c r="O1129">
        <v>7.77</v>
      </c>
      <c r="P1129" t="s">
        <v>1195</v>
      </c>
      <c r="R1129" t="s">
        <v>1131</v>
      </c>
      <c r="U1129">
        <v>368</v>
      </c>
      <c r="V1129">
        <v>46649726</v>
      </c>
      <c r="W1129">
        <v>58064</v>
      </c>
      <c r="AL1129">
        <f>VLOOKUP(V1129,Customer!$C$2:$U$504,19,FALSE)</f>
        <v>208</v>
      </c>
    </row>
    <row r="1130" spans="1:38" x14ac:dyDescent="0.35">
      <c r="A1130">
        <v>368</v>
      </c>
      <c r="B1130">
        <v>11</v>
      </c>
      <c r="C1130" t="s">
        <v>34</v>
      </c>
      <c r="D1130">
        <v>51081016070</v>
      </c>
      <c r="E1130">
        <v>510</v>
      </c>
      <c r="F1130" t="s">
        <v>1190</v>
      </c>
      <c r="G1130" t="s">
        <v>1176</v>
      </c>
      <c r="H1130" t="s">
        <v>1182</v>
      </c>
      <c r="I1130" t="s">
        <v>1203</v>
      </c>
      <c r="K1130">
        <v>24207.1168</v>
      </c>
      <c r="N1130">
        <v>0.58333333333333337</v>
      </c>
      <c r="O1130">
        <v>1.92</v>
      </c>
      <c r="P1130" t="s">
        <v>1198</v>
      </c>
      <c r="R1130" t="s">
        <v>1131</v>
      </c>
      <c r="U1130">
        <v>368</v>
      </c>
      <c r="V1130">
        <v>46649726</v>
      </c>
      <c r="W1130">
        <v>23939</v>
      </c>
      <c r="AL1130">
        <f>VLOOKUP(V1130,Customer!$C$2:$U$504,19,FALSE)</f>
        <v>208</v>
      </c>
    </row>
    <row r="1131" spans="1:38" x14ac:dyDescent="0.35">
      <c r="A1131">
        <v>368</v>
      </c>
      <c r="B1131">
        <v>15</v>
      </c>
      <c r="C1131" t="s">
        <v>34</v>
      </c>
      <c r="D1131">
        <v>51081015500</v>
      </c>
      <c r="E1131">
        <v>510</v>
      </c>
      <c r="F1131" t="s">
        <v>1192</v>
      </c>
      <c r="G1131" t="s">
        <v>1173</v>
      </c>
      <c r="H1131" t="s">
        <v>1181</v>
      </c>
      <c r="I1131" t="s">
        <v>1205</v>
      </c>
      <c r="K1131">
        <v>33342.238875000003</v>
      </c>
      <c r="N1131">
        <v>3.25</v>
      </c>
      <c r="O1131">
        <v>10.210000000000001</v>
      </c>
      <c r="P1131" t="s">
        <v>1195</v>
      </c>
      <c r="R1131" t="s">
        <v>1131</v>
      </c>
      <c r="U1131">
        <v>368</v>
      </c>
      <c r="V1131">
        <v>46649726</v>
      </c>
      <c r="W1131">
        <v>25035</v>
      </c>
      <c r="AL1131">
        <f>VLOOKUP(V1131,Customer!$C$2:$U$504,19,FALSE)</f>
        <v>208</v>
      </c>
    </row>
    <row r="1132" spans="1:38" x14ac:dyDescent="0.35">
      <c r="A1132">
        <v>368</v>
      </c>
      <c r="B1132">
        <v>5</v>
      </c>
      <c r="C1132" t="s">
        <v>34</v>
      </c>
      <c r="D1132">
        <v>51081013110</v>
      </c>
      <c r="E1132">
        <v>510</v>
      </c>
      <c r="F1132" t="s">
        <v>1188</v>
      </c>
      <c r="G1132" t="s">
        <v>1174</v>
      </c>
      <c r="H1132" t="s">
        <v>1177</v>
      </c>
      <c r="I1132" t="s">
        <v>1201</v>
      </c>
      <c r="K1132">
        <v>73614.06</v>
      </c>
      <c r="N1132">
        <v>2.1666666666666665</v>
      </c>
      <c r="O1132">
        <v>4</v>
      </c>
      <c r="P1132" t="s">
        <v>1196</v>
      </c>
      <c r="R1132" t="s">
        <v>1131</v>
      </c>
      <c r="U1132">
        <v>368</v>
      </c>
      <c r="V1132">
        <v>46649726</v>
      </c>
      <c r="W1132">
        <v>67743</v>
      </c>
      <c r="AL1132">
        <f>VLOOKUP(V1132,Customer!$C$2:$U$504,19,FALSE)</f>
        <v>208</v>
      </c>
    </row>
    <row r="1133" spans="1:38" x14ac:dyDescent="0.35">
      <c r="A1133">
        <v>368</v>
      </c>
      <c r="B1133">
        <v>15</v>
      </c>
      <c r="C1133" t="s">
        <v>34</v>
      </c>
      <c r="D1133">
        <v>51081010809</v>
      </c>
      <c r="E1133">
        <v>510</v>
      </c>
      <c r="F1133" t="s">
        <v>1192</v>
      </c>
      <c r="G1133" t="s">
        <v>1173</v>
      </c>
      <c r="H1133" t="s">
        <v>1181</v>
      </c>
      <c r="I1133" t="s">
        <v>1205</v>
      </c>
      <c r="K1133">
        <v>19855.3158</v>
      </c>
      <c r="N1133">
        <v>3.5</v>
      </c>
      <c r="O1133">
        <v>10.210000000000001</v>
      </c>
      <c r="P1133" t="s">
        <v>1195</v>
      </c>
      <c r="R1133" t="s">
        <v>1131</v>
      </c>
      <c r="U1133">
        <v>368</v>
      </c>
      <c r="V1133">
        <v>46649726</v>
      </c>
      <c r="W1133">
        <v>14628</v>
      </c>
      <c r="AL1133">
        <f>VLOOKUP(V1133,Customer!$C$2:$U$504,19,FALSE)</f>
        <v>208</v>
      </c>
    </row>
    <row r="1134" spans="1:38" x14ac:dyDescent="0.35">
      <c r="A1134">
        <v>369</v>
      </c>
      <c r="B1134">
        <v>2</v>
      </c>
      <c r="C1134" t="s">
        <v>34</v>
      </c>
      <c r="D1134">
        <v>51081019821</v>
      </c>
      <c r="E1134">
        <v>510</v>
      </c>
      <c r="F1134" t="s">
        <v>1187</v>
      </c>
      <c r="G1134" t="s">
        <v>1171</v>
      </c>
      <c r="H1134" t="s">
        <v>1178</v>
      </c>
      <c r="I1134" t="s">
        <v>1206</v>
      </c>
      <c r="K1134">
        <v>67686.011249999996</v>
      </c>
      <c r="N1134">
        <v>0.41666666666666669</v>
      </c>
      <c r="O1134">
        <v>5.74</v>
      </c>
      <c r="P1134" t="s">
        <v>1197</v>
      </c>
      <c r="R1134" t="s">
        <v>1127</v>
      </c>
      <c r="U1134">
        <v>369</v>
      </c>
      <c r="V1134">
        <v>99860309</v>
      </c>
      <c r="W1134">
        <v>66105</v>
      </c>
      <c r="AL1134">
        <f>VLOOKUP(V1134,Customer!$C$2:$U$504,19,FALSE)</f>
        <v>208</v>
      </c>
    </row>
    <row r="1135" spans="1:38" x14ac:dyDescent="0.35">
      <c r="A1135">
        <v>369</v>
      </c>
      <c r="B1135">
        <v>9</v>
      </c>
      <c r="C1135" t="s">
        <v>34</v>
      </c>
      <c r="D1135">
        <v>51081015910</v>
      </c>
      <c r="E1135">
        <v>510</v>
      </c>
      <c r="F1135" t="s">
        <v>1189</v>
      </c>
      <c r="G1135" t="s">
        <v>1175</v>
      </c>
      <c r="H1135" t="s">
        <v>1183</v>
      </c>
      <c r="I1135" t="s">
        <v>1202</v>
      </c>
      <c r="K1135">
        <v>79324.183999999994</v>
      </c>
      <c r="N1135">
        <v>2.25</v>
      </c>
      <c r="O1135">
        <v>7.77</v>
      </c>
      <c r="P1135" t="s">
        <v>1195</v>
      </c>
      <c r="R1135" t="s">
        <v>1127</v>
      </c>
      <c r="U1135">
        <v>369</v>
      </c>
      <c r="V1135">
        <v>99860309</v>
      </c>
      <c r="W1135">
        <v>67520</v>
      </c>
      <c r="AL1135">
        <f>VLOOKUP(V1135,Customer!$C$2:$U$504,19,FALSE)</f>
        <v>208</v>
      </c>
    </row>
    <row r="1136" spans="1:38" x14ac:dyDescent="0.35">
      <c r="A1136">
        <v>369</v>
      </c>
      <c r="B1136">
        <v>11</v>
      </c>
      <c r="C1136" t="s">
        <v>34</v>
      </c>
      <c r="D1136">
        <v>51081015459</v>
      </c>
      <c r="E1136">
        <v>510</v>
      </c>
      <c r="F1136" t="s">
        <v>1190</v>
      </c>
      <c r="G1136" t="s">
        <v>1176</v>
      </c>
      <c r="H1136" t="s">
        <v>1182</v>
      </c>
      <c r="I1136" t="s">
        <v>1203</v>
      </c>
      <c r="K1136">
        <v>83716.147200000007</v>
      </c>
      <c r="N1136">
        <v>3.9166666666666665</v>
      </c>
      <c r="O1136">
        <v>1.92</v>
      </c>
      <c r="P1136" t="s">
        <v>1198</v>
      </c>
      <c r="R1136" t="s">
        <v>1127</v>
      </c>
      <c r="U1136">
        <v>369</v>
      </c>
      <c r="V1136">
        <v>99860309</v>
      </c>
      <c r="W1136">
        <v>77861</v>
      </c>
      <c r="AL1136">
        <f>VLOOKUP(V1136,Customer!$C$2:$U$504,19,FALSE)</f>
        <v>208</v>
      </c>
    </row>
    <row r="1137" spans="1:38" x14ac:dyDescent="0.35">
      <c r="A1137">
        <v>370</v>
      </c>
      <c r="B1137">
        <v>2</v>
      </c>
      <c r="C1137" t="s">
        <v>34</v>
      </c>
      <c r="D1137">
        <v>51081015026</v>
      </c>
      <c r="E1137">
        <v>510</v>
      </c>
      <c r="F1137" t="s">
        <v>1187</v>
      </c>
      <c r="G1137" t="s">
        <v>1171</v>
      </c>
      <c r="H1137" t="s">
        <v>1178</v>
      </c>
      <c r="I1137" t="s">
        <v>1206</v>
      </c>
      <c r="K1137">
        <v>2612.7874999999999</v>
      </c>
      <c r="N1137">
        <v>3.75</v>
      </c>
      <c r="O1137">
        <v>5.74</v>
      </c>
      <c r="P1137" t="s">
        <v>1197</v>
      </c>
      <c r="R1137" t="s">
        <v>1127</v>
      </c>
      <c r="U1137">
        <v>370</v>
      </c>
      <c r="V1137">
        <v>87564520</v>
      </c>
      <c r="W1137">
        <v>2150</v>
      </c>
      <c r="AL1137">
        <f>VLOOKUP(V1137,Customer!$C$2:$U$504,19,FALSE)</f>
        <v>210</v>
      </c>
    </row>
    <row r="1138" spans="1:38" x14ac:dyDescent="0.35">
      <c r="A1138">
        <v>370</v>
      </c>
      <c r="B1138">
        <v>10</v>
      </c>
      <c r="C1138" t="s">
        <v>34</v>
      </c>
      <c r="D1138">
        <v>51081016008</v>
      </c>
      <c r="E1138">
        <v>510</v>
      </c>
      <c r="F1138" t="s">
        <v>1190</v>
      </c>
      <c r="G1138" t="s">
        <v>1176</v>
      </c>
      <c r="H1138" t="s">
        <v>1182</v>
      </c>
      <c r="I1138" t="s">
        <v>1203</v>
      </c>
      <c r="K1138">
        <v>67940.468800000002</v>
      </c>
      <c r="N1138">
        <v>4.833333333333333</v>
      </c>
      <c r="O1138">
        <v>1.92</v>
      </c>
      <c r="P1138" t="s">
        <v>1198</v>
      </c>
      <c r="R1138" t="s">
        <v>1127</v>
      </c>
      <c r="U1138">
        <v>370</v>
      </c>
      <c r="V1138">
        <v>87564520</v>
      </c>
      <c r="W1138">
        <v>62171</v>
      </c>
      <c r="AL1138">
        <f>VLOOKUP(V1138,Customer!$C$2:$U$504,19,FALSE)</f>
        <v>210</v>
      </c>
    </row>
    <row r="1139" spans="1:38" x14ac:dyDescent="0.35">
      <c r="A1139">
        <v>370</v>
      </c>
      <c r="B1139">
        <v>3</v>
      </c>
      <c r="C1139" t="s">
        <v>34</v>
      </c>
      <c r="D1139">
        <v>51081016325</v>
      </c>
      <c r="E1139">
        <v>510</v>
      </c>
      <c r="F1139" t="s">
        <v>1186</v>
      </c>
      <c r="G1139" t="s">
        <v>1170</v>
      </c>
      <c r="H1139" t="s">
        <v>1179</v>
      </c>
      <c r="I1139" t="s">
        <v>1200</v>
      </c>
      <c r="K1139">
        <v>28832.232</v>
      </c>
      <c r="N1139">
        <v>1.3333333333333333</v>
      </c>
      <c r="O1139">
        <v>5.6</v>
      </c>
      <c r="P1139" t="s">
        <v>1196</v>
      </c>
      <c r="R1139" t="s">
        <v>1127</v>
      </c>
      <c r="U1139">
        <v>370</v>
      </c>
      <c r="V1139">
        <v>87564520</v>
      </c>
      <c r="W1139">
        <v>26829</v>
      </c>
      <c r="AL1139">
        <f>VLOOKUP(V1139,Customer!$C$2:$U$504,19,FALSE)</f>
        <v>210</v>
      </c>
    </row>
    <row r="1140" spans="1:38" x14ac:dyDescent="0.35">
      <c r="A1140">
        <v>370</v>
      </c>
      <c r="B1140">
        <v>13</v>
      </c>
      <c r="C1140" t="s">
        <v>34</v>
      </c>
      <c r="D1140">
        <v>51081011569</v>
      </c>
      <c r="E1140">
        <v>510</v>
      </c>
      <c r="F1140" t="s">
        <v>1192</v>
      </c>
      <c r="G1140" t="s">
        <v>1173</v>
      </c>
      <c r="H1140" t="s">
        <v>1181</v>
      </c>
      <c r="I1140" t="s">
        <v>1205</v>
      </c>
      <c r="K1140">
        <v>6586.8504166666671</v>
      </c>
      <c r="N1140">
        <v>4.166666666666667</v>
      </c>
      <c r="O1140">
        <v>10.210000000000001</v>
      </c>
      <c r="P1140" t="s">
        <v>1195</v>
      </c>
      <c r="R1140" t="s">
        <v>1127</v>
      </c>
      <c r="U1140">
        <v>370</v>
      </c>
      <c r="V1140">
        <v>87564520</v>
      </c>
      <c r="W1140">
        <v>4621</v>
      </c>
      <c r="AL1140">
        <f>VLOOKUP(V1140,Customer!$C$2:$U$504,19,FALSE)</f>
        <v>210</v>
      </c>
    </row>
    <row r="1141" spans="1:38" x14ac:dyDescent="0.35">
      <c r="A1141">
        <v>371</v>
      </c>
      <c r="B1141">
        <v>3</v>
      </c>
      <c r="C1141" t="s">
        <v>34</v>
      </c>
      <c r="D1141">
        <v>51081018157</v>
      </c>
      <c r="E1141">
        <v>510</v>
      </c>
      <c r="F1141" t="s">
        <v>1186</v>
      </c>
      <c r="G1141" t="s">
        <v>1170</v>
      </c>
      <c r="H1141" t="s">
        <v>1179</v>
      </c>
      <c r="I1141" t="s">
        <v>1200</v>
      </c>
      <c r="K1141">
        <v>74942.412666666671</v>
      </c>
      <c r="N1141">
        <v>4.916666666666667</v>
      </c>
      <c r="O1141">
        <v>5.6</v>
      </c>
      <c r="P1141" t="s">
        <v>1196</v>
      </c>
      <c r="R1141" t="s">
        <v>1127</v>
      </c>
      <c r="U1141">
        <v>371</v>
      </c>
      <c r="V1141">
        <v>35615390</v>
      </c>
      <c r="W1141">
        <v>58763</v>
      </c>
      <c r="AL1141">
        <f>VLOOKUP(V1141,Customer!$C$2:$U$504,19,FALSE)</f>
        <v>205</v>
      </c>
    </row>
    <row r="1142" spans="1:38" x14ac:dyDescent="0.35">
      <c r="A1142">
        <v>371</v>
      </c>
      <c r="B1142">
        <v>12</v>
      </c>
      <c r="C1142" t="s">
        <v>34</v>
      </c>
      <c r="D1142">
        <v>51081013340</v>
      </c>
      <c r="E1142">
        <v>510</v>
      </c>
      <c r="F1142" t="s">
        <v>1191</v>
      </c>
      <c r="G1142" t="s">
        <v>1172</v>
      </c>
      <c r="H1142" t="s">
        <v>1180</v>
      </c>
      <c r="I1142" t="s">
        <v>1204</v>
      </c>
      <c r="K1142">
        <v>10183.459000000001</v>
      </c>
      <c r="N1142">
        <v>3</v>
      </c>
      <c r="O1142">
        <v>-11.7</v>
      </c>
      <c r="P1142" t="s">
        <v>1194</v>
      </c>
      <c r="R1142" t="s">
        <v>1127</v>
      </c>
      <c r="U1142">
        <v>371</v>
      </c>
      <c r="V1142">
        <v>35615390</v>
      </c>
      <c r="W1142">
        <v>15691</v>
      </c>
      <c r="AL1142">
        <f>VLOOKUP(V1142,Customer!$C$2:$U$504,19,FALSE)</f>
        <v>205</v>
      </c>
    </row>
    <row r="1143" spans="1:38" x14ac:dyDescent="0.35">
      <c r="A1143">
        <v>371</v>
      </c>
      <c r="B1143">
        <v>7</v>
      </c>
      <c r="C1143" t="s">
        <v>34</v>
      </c>
      <c r="D1143">
        <v>51081019812</v>
      </c>
      <c r="E1143">
        <v>510</v>
      </c>
      <c r="F1143" t="s">
        <v>1190</v>
      </c>
      <c r="G1143" t="s">
        <v>1176</v>
      </c>
      <c r="H1143" t="s">
        <v>1182</v>
      </c>
      <c r="I1143" t="s">
        <v>1203</v>
      </c>
      <c r="K1143">
        <v>70907.903999999995</v>
      </c>
      <c r="N1143">
        <v>1.25</v>
      </c>
      <c r="O1143">
        <v>1.92</v>
      </c>
      <c r="P1143" t="s">
        <v>1198</v>
      </c>
      <c r="R1143" t="s">
        <v>1127</v>
      </c>
      <c r="U1143">
        <v>371</v>
      </c>
      <c r="V1143">
        <v>35615390</v>
      </c>
      <c r="W1143">
        <v>69246</v>
      </c>
      <c r="AL1143">
        <f>VLOOKUP(V1143,Customer!$C$2:$U$504,19,FALSE)</f>
        <v>205</v>
      </c>
    </row>
    <row r="1144" spans="1:38" x14ac:dyDescent="0.35">
      <c r="A1144">
        <v>372</v>
      </c>
      <c r="B1144">
        <v>5</v>
      </c>
      <c r="C1144" t="s">
        <v>34</v>
      </c>
      <c r="D1144">
        <v>51081017481</v>
      </c>
      <c r="E1144">
        <v>510</v>
      </c>
      <c r="F1144" t="s">
        <v>1188</v>
      </c>
      <c r="G1144" t="s">
        <v>1174</v>
      </c>
      <c r="H1144" t="s">
        <v>1177</v>
      </c>
      <c r="I1144" t="s">
        <v>1201</v>
      </c>
      <c r="K1144">
        <v>32385.943333333333</v>
      </c>
      <c r="N1144">
        <v>1.5833333333333333</v>
      </c>
      <c r="O1144">
        <v>4</v>
      </c>
      <c r="P1144" t="s">
        <v>1196</v>
      </c>
      <c r="R1144" t="s">
        <v>1127</v>
      </c>
      <c r="U1144">
        <v>372</v>
      </c>
      <c r="V1144">
        <v>39678450</v>
      </c>
      <c r="W1144">
        <v>30457</v>
      </c>
      <c r="AL1144">
        <f>VLOOKUP(V1144,Customer!$C$2:$U$504,19,FALSE)</f>
        <v>209</v>
      </c>
    </row>
    <row r="1145" spans="1:38" x14ac:dyDescent="0.35">
      <c r="A1145">
        <v>372</v>
      </c>
      <c r="B1145">
        <v>9</v>
      </c>
      <c r="C1145" t="s">
        <v>34</v>
      </c>
      <c r="D1145">
        <v>51081014334</v>
      </c>
      <c r="E1145">
        <v>510</v>
      </c>
      <c r="F1145" t="s">
        <v>1189</v>
      </c>
      <c r="G1145" t="s">
        <v>1175</v>
      </c>
      <c r="H1145" t="s">
        <v>1183</v>
      </c>
      <c r="I1145" t="s">
        <v>1202</v>
      </c>
      <c r="K1145">
        <v>62846.094574999996</v>
      </c>
      <c r="N1145">
        <v>3.5833333333333335</v>
      </c>
      <c r="O1145">
        <v>7.77</v>
      </c>
      <c r="P1145" t="s">
        <v>1195</v>
      </c>
      <c r="R1145" t="s">
        <v>1127</v>
      </c>
      <c r="U1145">
        <v>372</v>
      </c>
      <c r="V1145">
        <v>39678450</v>
      </c>
      <c r="W1145">
        <v>49159</v>
      </c>
      <c r="AL1145">
        <f>VLOOKUP(V1145,Customer!$C$2:$U$504,19,FALSE)</f>
        <v>209</v>
      </c>
    </row>
    <row r="1146" spans="1:38" x14ac:dyDescent="0.35">
      <c r="A1146">
        <v>373</v>
      </c>
      <c r="B1146">
        <v>11</v>
      </c>
      <c r="C1146" t="s">
        <v>34</v>
      </c>
      <c r="D1146">
        <v>51081013132</v>
      </c>
      <c r="E1146">
        <v>510</v>
      </c>
      <c r="F1146" t="s">
        <v>1190</v>
      </c>
      <c r="G1146" t="s">
        <v>1176</v>
      </c>
      <c r="H1146" t="s">
        <v>1182</v>
      </c>
      <c r="I1146" t="s">
        <v>1203</v>
      </c>
      <c r="K1146">
        <v>61497.078399999999</v>
      </c>
      <c r="N1146">
        <v>0.33333333333333331</v>
      </c>
      <c r="O1146">
        <v>1.92</v>
      </c>
      <c r="P1146" t="s">
        <v>1198</v>
      </c>
      <c r="R1146" t="s">
        <v>1130</v>
      </c>
      <c r="U1146">
        <v>373</v>
      </c>
      <c r="V1146">
        <v>38463962</v>
      </c>
      <c r="W1146">
        <v>61106</v>
      </c>
      <c r="AL1146">
        <f>VLOOKUP(V1146,Customer!$C$2:$U$504,19,FALSE)</f>
        <v>201</v>
      </c>
    </row>
    <row r="1147" spans="1:38" x14ac:dyDescent="0.35">
      <c r="A1147">
        <v>373</v>
      </c>
      <c r="B1147">
        <v>11</v>
      </c>
      <c r="C1147" t="s">
        <v>34</v>
      </c>
      <c r="D1147">
        <v>51081011968</v>
      </c>
      <c r="E1147">
        <v>510</v>
      </c>
      <c r="F1147" t="s">
        <v>1190</v>
      </c>
      <c r="G1147" t="s">
        <v>1176</v>
      </c>
      <c r="H1147" t="s">
        <v>1182</v>
      </c>
      <c r="I1147" t="s">
        <v>1203</v>
      </c>
      <c r="K1147">
        <v>32508.614399999999</v>
      </c>
      <c r="N1147">
        <v>4.833333333333333</v>
      </c>
      <c r="O1147">
        <v>1.92</v>
      </c>
      <c r="P1147" t="s">
        <v>1198</v>
      </c>
      <c r="R1147" t="s">
        <v>1130</v>
      </c>
      <c r="U1147">
        <v>373</v>
      </c>
      <c r="V1147">
        <v>38463962</v>
      </c>
      <c r="W1147">
        <v>29748</v>
      </c>
      <c r="AL1147">
        <f>VLOOKUP(V1147,Customer!$C$2:$U$504,19,FALSE)</f>
        <v>201</v>
      </c>
    </row>
    <row r="1148" spans="1:38" x14ac:dyDescent="0.35">
      <c r="A1148">
        <v>374</v>
      </c>
      <c r="B1148">
        <v>9</v>
      </c>
      <c r="C1148" t="s">
        <v>34</v>
      </c>
      <c r="D1148">
        <v>51081015070</v>
      </c>
      <c r="E1148">
        <v>510</v>
      </c>
      <c r="F1148" t="s">
        <v>1189</v>
      </c>
      <c r="G1148" t="s">
        <v>1175</v>
      </c>
      <c r="H1148" t="s">
        <v>1183</v>
      </c>
      <c r="I1148" t="s">
        <v>1202</v>
      </c>
      <c r="K1148">
        <v>100878.6051</v>
      </c>
      <c r="N1148">
        <v>3.4166666666666665</v>
      </c>
      <c r="O1148">
        <v>7.77</v>
      </c>
      <c r="P1148" t="s">
        <v>1195</v>
      </c>
      <c r="R1148" t="s">
        <v>1130</v>
      </c>
      <c r="U1148">
        <v>374</v>
      </c>
      <c r="V1148">
        <v>89825125</v>
      </c>
      <c r="W1148">
        <v>79716</v>
      </c>
      <c r="AL1148">
        <f>VLOOKUP(V1148,Customer!$C$2:$U$504,19,FALSE)</f>
        <v>212</v>
      </c>
    </row>
    <row r="1149" spans="1:38" x14ac:dyDescent="0.35">
      <c r="A1149">
        <v>374</v>
      </c>
      <c r="B1149">
        <v>14</v>
      </c>
      <c r="C1149" t="s">
        <v>34</v>
      </c>
      <c r="D1149">
        <v>51081012143</v>
      </c>
      <c r="E1149">
        <v>510</v>
      </c>
      <c r="F1149" t="s">
        <v>1192</v>
      </c>
      <c r="G1149" t="s">
        <v>1173</v>
      </c>
      <c r="H1149" t="s">
        <v>1181</v>
      </c>
      <c r="I1149" t="s">
        <v>1205</v>
      </c>
      <c r="K1149">
        <v>43338.917325000002</v>
      </c>
      <c r="N1149">
        <v>3.25</v>
      </c>
      <c r="O1149">
        <v>10.210000000000001</v>
      </c>
      <c r="P1149" t="s">
        <v>1195</v>
      </c>
      <c r="R1149" t="s">
        <v>1130</v>
      </c>
      <c r="U1149">
        <v>374</v>
      </c>
      <c r="V1149">
        <v>89825125</v>
      </c>
      <c r="W1149">
        <v>32541</v>
      </c>
      <c r="AL1149">
        <f>VLOOKUP(V1149,Customer!$C$2:$U$504,19,FALSE)</f>
        <v>212</v>
      </c>
    </row>
    <row r="1150" spans="1:38" x14ac:dyDescent="0.35">
      <c r="A1150">
        <v>374</v>
      </c>
      <c r="B1150">
        <v>3</v>
      </c>
      <c r="C1150" t="s">
        <v>34</v>
      </c>
      <c r="D1150">
        <v>51081012954</v>
      </c>
      <c r="E1150">
        <v>510</v>
      </c>
      <c r="F1150" t="s">
        <v>1186</v>
      </c>
      <c r="G1150" t="s">
        <v>1170</v>
      </c>
      <c r="H1150" t="s">
        <v>1179</v>
      </c>
      <c r="I1150" t="s">
        <v>1200</v>
      </c>
      <c r="K1150">
        <v>12779.508</v>
      </c>
      <c r="N1150">
        <v>3.8333333333333335</v>
      </c>
      <c r="O1150">
        <v>5.6</v>
      </c>
      <c r="P1150" t="s">
        <v>1196</v>
      </c>
      <c r="R1150" t="s">
        <v>1130</v>
      </c>
      <c r="U1150">
        <v>374</v>
      </c>
      <c r="V1150">
        <v>89825125</v>
      </c>
      <c r="W1150">
        <v>10521</v>
      </c>
      <c r="AL1150">
        <f>VLOOKUP(V1150,Customer!$C$2:$U$504,19,FALSE)</f>
        <v>212</v>
      </c>
    </row>
    <row r="1151" spans="1:38" x14ac:dyDescent="0.35">
      <c r="A1151">
        <v>374</v>
      </c>
      <c r="B1151">
        <v>2</v>
      </c>
      <c r="C1151" t="s">
        <v>34</v>
      </c>
      <c r="D1151">
        <v>51081012209</v>
      </c>
      <c r="E1151">
        <v>510</v>
      </c>
      <c r="F1151" t="s">
        <v>1187</v>
      </c>
      <c r="G1151" t="s">
        <v>1171</v>
      </c>
      <c r="H1151" t="s">
        <v>1178</v>
      </c>
      <c r="I1151" t="s">
        <v>1206</v>
      </c>
      <c r="K1151">
        <v>85584.848400000003</v>
      </c>
      <c r="N1151">
        <v>1.8333333333333333</v>
      </c>
      <c r="O1151">
        <v>5.74</v>
      </c>
      <c r="P1151" t="s">
        <v>1197</v>
      </c>
      <c r="R1151" t="s">
        <v>1130</v>
      </c>
      <c r="U1151">
        <v>374</v>
      </c>
      <c r="V1151">
        <v>89825125</v>
      </c>
      <c r="W1151">
        <v>77436</v>
      </c>
      <c r="AL1151">
        <f>VLOOKUP(V1151,Customer!$C$2:$U$504,19,FALSE)</f>
        <v>212</v>
      </c>
    </row>
    <row r="1152" spans="1:38" x14ac:dyDescent="0.35">
      <c r="A1152">
        <v>374</v>
      </c>
      <c r="B1152">
        <v>2</v>
      </c>
      <c r="C1152" t="s">
        <v>34</v>
      </c>
      <c r="D1152">
        <v>51081010361</v>
      </c>
      <c r="E1152">
        <v>510</v>
      </c>
      <c r="F1152" t="s">
        <v>1187</v>
      </c>
      <c r="G1152" t="s">
        <v>1171</v>
      </c>
      <c r="H1152" t="s">
        <v>1178</v>
      </c>
      <c r="I1152" t="s">
        <v>1206</v>
      </c>
      <c r="K1152">
        <v>83263.593599999993</v>
      </c>
      <c r="N1152">
        <v>4</v>
      </c>
      <c r="O1152">
        <v>5.74</v>
      </c>
      <c r="P1152" t="s">
        <v>1197</v>
      </c>
      <c r="R1152" t="s">
        <v>1130</v>
      </c>
      <c r="U1152">
        <v>374</v>
      </c>
      <c r="V1152">
        <v>89825125</v>
      </c>
      <c r="W1152">
        <v>67716</v>
      </c>
      <c r="AL1152">
        <f>VLOOKUP(V1152,Customer!$C$2:$U$504,19,FALSE)</f>
        <v>212</v>
      </c>
    </row>
    <row r="1153" spans="1:38" x14ac:dyDescent="0.35">
      <c r="A1153">
        <v>374</v>
      </c>
      <c r="B1153">
        <v>12</v>
      </c>
      <c r="C1153" t="s">
        <v>34</v>
      </c>
      <c r="D1153">
        <v>51081017817</v>
      </c>
      <c r="E1153">
        <v>510</v>
      </c>
      <c r="F1153" t="s">
        <v>1191</v>
      </c>
      <c r="G1153" t="s">
        <v>1172</v>
      </c>
      <c r="H1153" t="s">
        <v>1180</v>
      </c>
      <c r="I1153" t="s">
        <v>1204</v>
      </c>
      <c r="K1153">
        <v>15064.052250000001</v>
      </c>
      <c r="N1153">
        <v>1.4166666666666667</v>
      </c>
      <c r="O1153">
        <v>-11.7</v>
      </c>
      <c r="P1153" t="s">
        <v>1194</v>
      </c>
      <c r="R1153" t="s">
        <v>1130</v>
      </c>
      <c r="U1153">
        <v>374</v>
      </c>
      <c r="V1153">
        <v>89825125</v>
      </c>
      <c r="W1153">
        <v>18057</v>
      </c>
      <c r="AL1153">
        <f>VLOOKUP(V1153,Customer!$C$2:$U$504,19,FALSE)</f>
        <v>212</v>
      </c>
    </row>
    <row r="1154" spans="1:38" x14ac:dyDescent="0.35">
      <c r="A1154">
        <v>374</v>
      </c>
      <c r="B1154">
        <v>15</v>
      </c>
      <c r="C1154" t="s">
        <v>34</v>
      </c>
      <c r="D1154">
        <v>51081015662</v>
      </c>
      <c r="E1154">
        <v>510</v>
      </c>
      <c r="F1154" t="s">
        <v>1192</v>
      </c>
      <c r="G1154" t="s">
        <v>1173</v>
      </c>
      <c r="H1154" t="s">
        <v>1181</v>
      </c>
      <c r="I1154" t="s">
        <v>1205</v>
      </c>
      <c r="K1154">
        <v>83647.716533333325</v>
      </c>
      <c r="N1154">
        <v>2.6666666666666665</v>
      </c>
      <c r="O1154">
        <v>10.210000000000001</v>
      </c>
      <c r="P1154" t="s">
        <v>1195</v>
      </c>
      <c r="R1154" t="s">
        <v>1130</v>
      </c>
      <c r="U1154">
        <v>374</v>
      </c>
      <c r="V1154">
        <v>89825125</v>
      </c>
      <c r="W1154">
        <v>65747</v>
      </c>
      <c r="AL1154">
        <f>VLOOKUP(V1154,Customer!$C$2:$U$504,19,FALSE)</f>
        <v>212</v>
      </c>
    </row>
    <row r="1155" spans="1:38" x14ac:dyDescent="0.35">
      <c r="A1155">
        <v>375</v>
      </c>
      <c r="B1155">
        <v>15</v>
      </c>
      <c r="C1155" t="s">
        <v>34</v>
      </c>
      <c r="D1155">
        <v>51081013536</v>
      </c>
      <c r="E1155">
        <v>510</v>
      </c>
      <c r="F1155" t="s">
        <v>1192</v>
      </c>
      <c r="G1155" t="s">
        <v>1173</v>
      </c>
      <c r="H1155" t="s">
        <v>1181</v>
      </c>
      <c r="I1155" t="s">
        <v>1205</v>
      </c>
      <c r="K1155">
        <v>34073.166216666665</v>
      </c>
      <c r="N1155">
        <v>2.1666666666666665</v>
      </c>
      <c r="O1155">
        <v>10.210000000000001</v>
      </c>
      <c r="P1155" t="s">
        <v>1195</v>
      </c>
      <c r="R1155" t="s">
        <v>1127</v>
      </c>
      <c r="U1155">
        <v>375</v>
      </c>
      <c r="V1155">
        <v>44380500</v>
      </c>
      <c r="W1155">
        <v>27901</v>
      </c>
      <c r="AL1155">
        <f>VLOOKUP(V1155,Customer!$C$2:$U$504,19,FALSE)</f>
        <v>208</v>
      </c>
    </row>
    <row r="1156" spans="1:38" x14ac:dyDescent="0.35">
      <c r="A1156">
        <v>375</v>
      </c>
      <c r="B1156">
        <v>12</v>
      </c>
      <c r="C1156" t="s">
        <v>34</v>
      </c>
      <c r="D1156">
        <v>51081013331</v>
      </c>
      <c r="E1156">
        <v>510</v>
      </c>
      <c r="F1156" t="s">
        <v>1191</v>
      </c>
      <c r="G1156" t="s">
        <v>1172</v>
      </c>
      <c r="H1156" t="s">
        <v>1180</v>
      </c>
      <c r="I1156" t="s">
        <v>1204</v>
      </c>
      <c r="K1156">
        <v>17411.2035</v>
      </c>
      <c r="N1156">
        <v>1.75</v>
      </c>
      <c r="O1156">
        <v>-11.7</v>
      </c>
      <c r="P1156" t="s">
        <v>1194</v>
      </c>
      <c r="R1156" t="s">
        <v>1127</v>
      </c>
      <c r="U1156">
        <v>375</v>
      </c>
      <c r="V1156">
        <v>44380500</v>
      </c>
      <c r="W1156">
        <v>21894</v>
      </c>
      <c r="AL1156">
        <f>VLOOKUP(V1156,Customer!$C$2:$U$504,19,FALSE)</f>
        <v>208</v>
      </c>
    </row>
    <row r="1157" spans="1:38" x14ac:dyDescent="0.35">
      <c r="A1157">
        <v>375</v>
      </c>
      <c r="B1157">
        <v>4</v>
      </c>
      <c r="C1157" t="s">
        <v>34</v>
      </c>
      <c r="D1157">
        <v>51081016592</v>
      </c>
      <c r="E1157">
        <v>510</v>
      </c>
      <c r="F1157" t="s">
        <v>1187</v>
      </c>
      <c r="G1157" t="s">
        <v>1171</v>
      </c>
      <c r="H1157" t="s">
        <v>1178</v>
      </c>
      <c r="I1157" t="s">
        <v>1206</v>
      </c>
      <c r="K1157">
        <v>72747.273466666666</v>
      </c>
      <c r="N1157">
        <v>4.833333333333333</v>
      </c>
      <c r="O1157">
        <v>5.74</v>
      </c>
      <c r="P1157" t="s">
        <v>1197</v>
      </c>
      <c r="R1157" t="s">
        <v>1127</v>
      </c>
      <c r="U1157">
        <v>375</v>
      </c>
      <c r="V1157">
        <v>44380500</v>
      </c>
      <c r="W1157">
        <v>56948</v>
      </c>
      <c r="AL1157">
        <f>VLOOKUP(V1157,Customer!$C$2:$U$504,19,FALSE)</f>
        <v>208</v>
      </c>
    </row>
    <row r="1158" spans="1:38" x14ac:dyDescent="0.35">
      <c r="A1158">
        <v>375</v>
      </c>
      <c r="B1158">
        <v>11</v>
      </c>
      <c r="C1158" t="s">
        <v>34</v>
      </c>
      <c r="D1158">
        <v>51081016573</v>
      </c>
      <c r="E1158">
        <v>510</v>
      </c>
      <c r="F1158" t="s">
        <v>1190</v>
      </c>
      <c r="G1158" t="s">
        <v>1176</v>
      </c>
      <c r="H1158" t="s">
        <v>1182</v>
      </c>
      <c r="I1158" t="s">
        <v>1203</v>
      </c>
      <c r="K1158">
        <v>57036.342400000001</v>
      </c>
      <c r="N1158">
        <v>0.5</v>
      </c>
      <c r="O1158">
        <v>1.92</v>
      </c>
      <c r="P1158" t="s">
        <v>1198</v>
      </c>
      <c r="R1158" t="s">
        <v>1127</v>
      </c>
      <c r="U1158">
        <v>375</v>
      </c>
      <c r="V1158">
        <v>44380500</v>
      </c>
      <c r="W1158">
        <v>56494</v>
      </c>
      <c r="AL1158">
        <f>VLOOKUP(V1158,Customer!$C$2:$U$504,19,FALSE)</f>
        <v>208</v>
      </c>
    </row>
    <row r="1159" spans="1:38" x14ac:dyDescent="0.35">
      <c r="A1159">
        <v>375</v>
      </c>
      <c r="B1159">
        <v>9</v>
      </c>
      <c r="C1159" t="s">
        <v>34</v>
      </c>
      <c r="D1159">
        <v>51081011971</v>
      </c>
      <c r="E1159">
        <v>510</v>
      </c>
      <c r="F1159" t="s">
        <v>1189</v>
      </c>
      <c r="G1159" t="s">
        <v>1175</v>
      </c>
      <c r="H1159" t="s">
        <v>1183</v>
      </c>
      <c r="I1159" t="s">
        <v>1202</v>
      </c>
      <c r="K1159">
        <v>85642.649399999995</v>
      </c>
      <c r="N1159">
        <v>3.25</v>
      </c>
      <c r="O1159">
        <v>7.77</v>
      </c>
      <c r="P1159" t="s">
        <v>1195</v>
      </c>
      <c r="R1159" t="s">
        <v>1127</v>
      </c>
      <c r="U1159">
        <v>375</v>
      </c>
      <c r="V1159">
        <v>44380500</v>
      </c>
      <c r="W1159">
        <v>68376</v>
      </c>
      <c r="AL1159">
        <f>VLOOKUP(V1159,Customer!$C$2:$U$504,19,FALSE)</f>
        <v>208</v>
      </c>
    </row>
    <row r="1160" spans="1:38" x14ac:dyDescent="0.35">
      <c r="A1160">
        <v>376</v>
      </c>
      <c r="B1160">
        <v>5</v>
      </c>
      <c r="C1160" t="s">
        <v>34</v>
      </c>
      <c r="D1160">
        <v>51081017319</v>
      </c>
      <c r="E1160">
        <v>510</v>
      </c>
      <c r="F1160" t="s">
        <v>1188</v>
      </c>
      <c r="G1160" t="s">
        <v>1174</v>
      </c>
      <c r="H1160" t="s">
        <v>1177</v>
      </c>
      <c r="I1160" t="s">
        <v>1201</v>
      </c>
      <c r="K1160">
        <v>68744.259999999995</v>
      </c>
      <c r="N1160">
        <v>0.75</v>
      </c>
      <c r="O1160">
        <v>4</v>
      </c>
      <c r="P1160" t="s">
        <v>1196</v>
      </c>
      <c r="R1160" t="s">
        <v>1127</v>
      </c>
      <c r="U1160">
        <v>376</v>
      </c>
      <c r="V1160">
        <v>98734855</v>
      </c>
      <c r="W1160">
        <v>66742</v>
      </c>
      <c r="AL1160">
        <f>VLOOKUP(V1160,Customer!$C$2:$U$504,19,FALSE)</f>
        <v>215</v>
      </c>
    </row>
    <row r="1161" spans="1:38" x14ac:dyDescent="0.35">
      <c r="A1161">
        <v>376</v>
      </c>
      <c r="B1161">
        <v>3</v>
      </c>
      <c r="C1161" t="s">
        <v>34</v>
      </c>
      <c r="D1161">
        <v>51081015667</v>
      </c>
      <c r="E1161">
        <v>510</v>
      </c>
      <c r="F1161" t="s">
        <v>1186</v>
      </c>
      <c r="G1161" t="s">
        <v>1170</v>
      </c>
      <c r="H1161" t="s">
        <v>1179</v>
      </c>
      <c r="I1161" t="s">
        <v>1200</v>
      </c>
      <c r="K1161">
        <v>25471.85</v>
      </c>
      <c r="N1161">
        <v>4.25</v>
      </c>
      <c r="O1161">
        <v>5.6</v>
      </c>
      <c r="P1161" t="s">
        <v>1196</v>
      </c>
      <c r="R1161" t="s">
        <v>1127</v>
      </c>
      <c r="U1161">
        <v>376</v>
      </c>
      <c r="V1161">
        <v>98734855</v>
      </c>
      <c r="W1161">
        <v>20575</v>
      </c>
      <c r="AL1161">
        <f>VLOOKUP(V1161,Customer!$C$2:$U$504,19,FALSE)</f>
        <v>215</v>
      </c>
    </row>
    <row r="1162" spans="1:38" x14ac:dyDescent="0.35">
      <c r="A1162">
        <v>376</v>
      </c>
      <c r="B1162">
        <v>7</v>
      </c>
      <c r="C1162" t="s">
        <v>34</v>
      </c>
      <c r="D1162">
        <v>51081010933</v>
      </c>
      <c r="E1162">
        <v>510</v>
      </c>
      <c r="F1162" t="s">
        <v>1190</v>
      </c>
      <c r="G1162" t="s">
        <v>1176</v>
      </c>
      <c r="H1162" t="s">
        <v>1182</v>
      </c>
      <c r="I1162" t="s">
        <v>1203</v>
      </c>
      <c r="K1162">
        <v>81158.246400000004</v>
      </c>
      <c r="N1162">
        <v>3.9166666666666665</v>
      </c>
      <c r="O1162">
        <v>1.92</v>
      </c>
      <c r="P1162" t="s">
        <v>1198</v>
      </c>
      <c r="R1162" t="s">
        <v>1127</v>
      </c>
      <c r="U1162">
        <v>376</v>
      </c>
      <c r="V1162">
        <v>98734855</v>
      </c>
      <c r="W1162">
        <v>75482</v>
      </c>
      <c r="AL1162">
        <f>VLOOKUP(V1162,Customer!$C$2:$U$504,19,FALSE)</f>
        <v>215</v>
      </c>
    </row>
    <row r="1163" spans="1:38" x14ac:dyDescent="0.35">
      <c r="A1163">
        <v>376</v>
      </c>
      <c r="B1163">
        <v>14</v>
      </c>
      <c r="C1163" t="s">
        <v>34</v>
      </c>
      <c r="D1163">
        <v>51081013563</v>
      </c>
      <c r="E1163">
        <v>510</v>
      </c>
      <c r="F1163" t="s">
        <v>1192</v>
      </c>
      <c r="G1163" t="s">
        <v>1173</v>
      </c>
      <c r="H1163" t="s">
        <v>1181</v>
      </c>
      <c r="I1163" t="s">
        <v>1205</v>
      </c>
      <c r="K1163">
        <v>78830.051225000003</v>
      </c>
      <c r="N1163">
        <v>0.75</v>
      </c>
      <c r="O1163">
        <v>10.210000000000001</v>
      </c>
      <c r="P1163" t="s">
        <v>1195</v>
      </c>
      <c r="R1163" t="s">
        <v>1127</v>
      </c>
      <c r="U1163">
        <v>376</v>
      </c>
      <c r="V1163">
        <v>98734855</v>
      </c>
      <c r="W1163">
        <v>73223</v>
      </c>
      <c r="AL1163">
        <f>VLOOKUP(V1163,Customer!$C$2:$U$504,19,FALSE)</f>
        <v>215</v>
      </c>
    </row>
    <row r="1164" spans="1:38" x14ac:dyDescent="0.35">
      <c r="A1164">
        <v>376</v>
      </c>
      <c r="B1164">
        <v>8</v>
      </c>
      <c r="C1164" t="s">
        <v>34</v>
      </c>
      <c r="D1164">
        <v>51081018536</v>
      </c>
      <c r="E1164">
        <v>510</v>
      </c>
      <c r="F1164" t="s">
        <v>1188</v>
      </c>
      <c r="G1164" t="s">
        <v>1174</v>
      </c>
      <c r="H1164" t="s">
        <v>1177</v>
      </c>
      <c r="I1164" t="s">
        <v>1201</v>
      </c>
      <c r="K1164">
        <v>20913.666666666668</v>
      </c>
      <c r="N1164">
        <v>4.166666666666667</v>
      </c>
      <c r="O1164">
        <v>4</v>
      </c>
      <c r="P1164" t="s">
        <v>1196</v>
      </c>
      <c r="R1164" t="s">
        <v>1127</v>
      </c>
      <c r="U1164">
        <v>376</v>
      </c>
      <c r="V1164">
        <v>98734855</v>
      </c>
      <c r="W1164">
        <v>17926</v>
      </c>
      <c r="AL1164">
        <f>VLOOKUP(V1164,Customer!$C$2:$U$504,19,FALSE)</f>
        <v>215</v>
      </c>
    </row>
    <row r="1165" spans="1:38" x14ac:dyDescent="0.35">
      <c r="A1165">
        <v>377</v>
      </c>
      <c r="B1165">
        <v>15</v>
      </c>
      <c r="C1165" t="s">
        <v>34</v>
      </c>
      <c r="D1165">
        <v>51081014326</v>
      </c>
      <c r="E1165">
        <v>510</v>
      </c>
      <c r="F1165" t="s">
        <v>1192</v>
      </c>
      <c r="G1165" t="s">
        <v>1173</v>
      </c>
      <c r="H1165" t="s">
        <v>1181</v>
      </c>
      <c r="I1165" t="s">
        <v>1205</v>
      </c>
      <c r="K1165">
        <v>18451.956600000001</v>
      </c>
      <c r="N1165">
        <v>2</v>
      </c>
      <c r="O1165">
        <v>10.210000000000001</v>
      </c>
      <c r="P1165" t="s">
        <v>1195</v>
      </c>
      <c r="R1165" t="s">
        <v>1130</v>
      </c>
      <c r="U1165">
        <v>377</v>
      </c>
      <c r="V1165">
        <v>38722198</v>
      </c>
      <c r="W1165">
        <v>15323</v>
      </c>
      <c r="AL1165">
        <f>VLOOKUP(V1165,Customer!$C$2:$U$504,19,FALSE)</f>
        <v>214</v>
      </c>
    </row>
    <row r="1166" spans="1:38" x14ac:dyDescent="0.35">
      <c r="A1166">
        <v>378</v>
      </c>
      <c r="B1166">
        <v>3</v>
      </c>
      <c r="C1166" t="s">
        <v>34</v>
      </c>
      <c r="D1166">
        <v>51081011215</v>
      </c>
      <c r="E1166">
        <v>510</v>
      </c>
      <c r="F1166" t="s">
        <v>1186</v>
      </c>
      <c r="G1166" t="s">
        <v>1170</v>
      </c>
      <c r="H1166" t="s">
        <v>1179</v>
      </c>
      <c r="I1166" t="s">
        <v>1200</v>
      </c>
      <c r="K1166">
        <v>88647.679999999993</v>
      </c>
      <c r="N1166">
        <v>5</v>
      </c>
      <c r="O1166">
        <v>5.6</v>
      </c>
      <c r="P1166" t="s">
        <v>1196</v>
      </c>
      <c r="R1166" t="s">
        <v>1128</v>
      </c>
      <c r="U1166">
        <v>378</v>
      </c>
      <c r="V1166">
        <v>38117614</v>
      </c>
      <c r="W1166">
        <v>69256</v>
      </c>
      <c r="AL1166">
        <f>VLOOKUP(V1166,Customer!$C$2:$U$504,19,FALSE)</f>
        <v>200</v>
      </c>
    </row>
    <row r="1167" spans="1:38" x14ac:dyDescent="0.35">
      <c r="A1167">
        <v>378</v>
      </c>
      <c r="B1167">
        <v>3</v>
      </c>
      <c r="C1167" t="s">
        <v>34</v>
      </c>
      <c r="D1167">
        <v>51081018673</v>
      </c>
      <c r="E1167">
        <v>510</v>
      </c>
      <c r="F1167" t="s">
        <v>1186</v>
      </c>
      <c r="G1167" t="s">
        <v>1170</v>
      </c>
      <c r="H1167" t="s">
        <v>1179</v>
      </c>
      <c r="I1167" t="s">
        <v>1200</v>
      </c>
      <c r="K1167">
        <v>56668.404000000002</v>
      </c>
      <c r="N1167">
        <v>0.25</v>
      </c>
      <c r="O1167">
        <v>5.6</v>
      </c>
      <c r="P1167" t="s">
        <v>1196</v>
      </c>
      <c r="R1167" t="s">
        <v>1128</v>
      </c>
      <c r="U1167">
        <v>378</v>
      </c>
      <c r="V1167">
        <v>38117614</v>
      </c>
      <c r="W1167">
        <v>55886</v>
      </c>
      <c r="AL1167">
        <f>VLOOKUP(V1167,Customer!$C$2:$U$504,19,FALSE)</f>
        <v>200</v>
      </c>
    </row>
    <row r="1168" spans="1:38" x14ac:dyDescent="0.35">
      <c r="A1168">
        <v>378</v>
      </c>
      <c r="B1168">
        <v>10</v>
      </c>
      <c r="C1168" t="s">
        <v>34</v>
      </c>
      <c r="D1168">
        <v>51081019176</v>
      </c>
      <c r="E1168">
        <v>510</v>
      </c>
      <c r="F1168" t="s">
        <v>1190</v>
      </c>
      <c r="G1168" t="s">
        <v>1176</v>
      </c>
      <c r="H1168" t="s">
        <v>1182</v>
      </c>
      <c r="I1168" t="s">
        <v>1203</v>
      </c>
      <c r="K1168">
        <v>56649.193599999999</v>
      </c>
      <c r="N1168">
        <v>3.0833333333333335</v>
      </c>
      <c r="O1168">
        <v>1.92</v>
      </c>
      <c r="P1168" t="s">
        <v>1198</v>
      </c>
      <c r="R1168" t="s">
        <v>1128</v>
      </c>
      <c r="U1168">
        <v>378</v>
      </c>
      <c r="V1168">
        <v>38117614</v>
      </c>
      <c r="W1168">
        <v>53483</v>
      </c>
      <c r="AL1168">
        <f>VLOOKUP(V1168,Customer!$C$2:$U$504,19,FALSE)</f>
        <v>200</v>
      </c>
    </row>
    <row r="1169" spans="1:38" x14ac:dyDescent="0.35">
      <c r="A1169">
        <v>378</v>
      </c>
      <c r="B1169">
        <v>16</v>
      </c>
      <c r="C1169" t="s">
        <v>34</v>
      </c>
      <c r="D1169">
        <v>51081013953</v>
      </c>
      <c r="E1169">
        <v>510</v>
      </c>
      <c r="F1169" t="s">
        <v>1193</v>
      </c>
      <c r="G1169" t="s">
        <v>1185</v>
      </c>
      <c r="H1169" t="s">
        <v>1184</v>
      </c>
      <c r="I1169" t="s">
        <v>1199</v>
      </c>
      <c r="K1169">
        <v>48906.911541666668</v>
      </c>
      <c r="N1169">
        <v>2.5833333333333335</v>
      </c>
      <c r="O1169">
        <v>3.61</v>
      </c>
      <c r="P1169" t="s">
        <v>1198</v>
      </c>
      <c r="R1169" t="s">
        <v>1128</v>
      </c>
      <c r="U1169">
        <v>378</v>
      </c>
      <c r="V1169">
        <v>38117614</v>
      </c>
      <c r="W1169">
        <v>44735</v>
      </c>
      <c r="AL1169">
        <f>VLOOKUP(V1169,Customer!$C$2:$U$504,19,FALSE)</f>
        <v>200</v>
      </c>
    </row>
    <row r="1170" spans="1:38" x14ac:dyDescent="0.35">
      <c r="A1170">
        <v>378</v>
      </c>
      <c r="B1170">
        <v>7</v>
      </c>
      <c r="C1170" t="s">
        <v>34</v>
      </c>
      <c r="D1170">
        <v>51081012513</v>
      </c>
      <c r="E1170">
        <v>510</v>
      </c>
      <c r="F1170" t="s">
        <v>1190</v>
      </c>
      <c r="G1170" t="s">
        <v>1176</v>
      </c>
      <c r="H1170" t="s">
        <v>1182</v>
      </c>
      <c r="I1170" t="s">
        <v>1203</v>
      </c>
      <c r="K1170">
        <v>60343.323199999999</v>
      </c>
      <c r="N1170">
        <v>4.833333333333333</v>
      </c>
      <c r="O1170">
        <v>1.92</v>
      </c>
      <c r="P1170" t="s">
        <v>1198</v>
      </c>
      <c r="R1170" t="s">
        <v>1128</v>
      </c>
      <c r="U1170">
        <v>378</v>
      </c>
      <c r="V1170">
        <v>38117614</v>
      </c>
      <c r="W1170">
        <v>55219</v>
      </c>
      <c r="AL1170">
        <f>VLOOKUP(V1170,Customer!$C$2:$U$504,19,FALSE)</f>
        <v>200</v>
      </c>
    </row>
    <row r="1171" spans="1:38" x14ac:dyDescent="0.35">
      <c r="A1171">
        <v>379</v>
      </c>
      <c r="B1171">
        <v>13</v>
      </c>
      <c r="C1171" t="s">
        <v>34</v>
      </c>
      <c r="D1171">
        <v>51081012810</v>
      </c>
      <c r="E1171">
        <v>510</v>
      </c>
      <c r="F1171" t="s">
        <v>1192</v>
      </c>
      <c r="G1171" t="s">
        <v>1173</v>
      </c>
      <c r="H1171" t="s">
        <v>1181</v>
      </c>
      <c r="I1171" t="s">
        <v>1205</v>
      </c>
      <c r="K1171">
        <v>78283.427075</v>
      </c>
      <c r="N1171">
        <v>4.75</v>
      </c>
      <c r="O1171">
        <v>10.210000000000001</v>
      </c>
      <c r="P1171" t="s">
        <v>1195</v>
      </c>
      <c r="R1171" t="s">
        <v>1129</v>
      </c>
      <c r="U1171">
        <v>379</v>
      </c>
      <c r="V1171">
        <v>98989799</v>
      </c>
      <c r="W1171">
        <v>52717</v>
      </c>
      <c r="AL1171">
        <f>VLOOKUP(V1171,Customer!$C$2:$U$504,19,FALSE)</f>
        <v>201</v>
      </c>
    </row>
    <row r="1172" spans="1:38" x14ac:dyDescent="0.35">
      <c r="A1172">
        <v>379</v>
      </c>
      <c r="B1172">
        <v>1</v>
      </c>
      <c r="C1172" t="s">
        <v>34</v>
      </c>
      <c r="D1172">
        <v>51081019593</v>
      </c>
      <c r="E1172">
        <v>510</v>
      </c>
      <c r="F1172" t="s">
        <v>1186</v>
      </c>
      <c r="G1172" t="s">
        <v>1170</v>
      </c>
      <c r="H1172" t="s">
        <v>1179</v>
      </c>
      <c r="I1172" t="s">
        <v>1200</v>
      </c>
      <c r="K1172">
        <v>46901.88</v>
      </c>
      <c r="N1172">
        <v>2.5</v>
      </c>
      <c r="O1172">
        <v>5.6</v>
      </c>
      <c r="P1172" t="s">
        <v>1196</v>
      </c>
      <c r="R1172" t="s">
        <v>1129</v>
      </c>
      <c r="U1172">
        <v>379</v>
      </c>
      <c r="V1172">
        <v>98989799</v>
      </c>
      <c r="W1172">
        <v>41142</v>
      </c>
      <c r="AL1172">
        <f>VLOOKUP(V1172,Customer!$C$2:$U$504,19,FALSE)</f>
        <v>201</v>
      </c>
    </row>
    <row r="1173" spans="1:38" x14ac:dyDescent="0.35">
      <c r="A1173">
        <v>379</v>
      </c>
      <c r="B1173">
        <v>9</v>
      </c>
      <c r="C1173" t="s">
        <v>34</v>
      </c>
      <c r="D1173">
        <v>51081019018</v>
      </c>
      <c r="E1173">
        <v>510</v>
      </c>
      <c r="F1173" t="s">
        <v>1189</v>
      </c>
      <c r="G1173" t="s">
        <v>1175</v>
      </c>
      <c r="H1173" t="s">
        <v>1183</v>
      </c>
      <c r="I1173" t="s">
        <v>1202</v>
      </c>
      <c r="K1173">
        <v>106509.90270000001</v>
      </c>
      <c r="N1173">
        <v>4.916666666666667</v>
      </c>
      <c r="O1173">
        <v>7.77</v>
      </c>
      <c r="P1173" t="s">
        <v>1195</v>
      </c>
      <c r="R1173" t="s">
        <v>1129</v>
      </c>
      <c r="U1173">
        <v>379</v>
      </c>
      <c r="V1173">
        <v>98989799</v>
      </c>
      <c r="W1173">
        <v>77068</v>
      </c>
      <c r="AL1173">
        <f>VLOOKUP(V1173,Customer!$C$2:$U$504,19,FALSE)</f>
        <v>201</v>
      </c>
    </row>
    <row r="1174" spans="1:38" x14ac:dyDescent="0.35">
      <c r="A1174">
        <v>380</v>
      </c>
      <c r="B1174">
        <v>10</v>
      </c>
      <c r="C1174" t="s">
        <v>34</v>
      </c>
      <c r="D1174">
        <v>51081016485</v>
      </c>
      <c r="E1174">
        <v>510</v>
      </c>
      <c r="F1174" t="s">
        <v>1190</v>
      </c>
      <c r="G1174" t="s">
        <v>1176</v>
      </c>
      <c r="H1174" t="s">
        <v>1182</v>
      </c>
      <c r="I1174" t="s">
        <v>1203</v>
      </c>
      <c r="K1174">
        <v>79107.038400000005</v>
      </c>
      <c r="N1174">
        <v>3.1666666666666665</v>
      </c>
      <c r="O1174">
        <v>1.92</v>
      </c>
      <c r="P1174" t="s">
        <v>1198</v>
      </c>
      <c r="R1174" t="s">
        <v>1130</v>
      </c>
      <c r="U1174">
        <v>380</v>
      </c>
      <c r="V1174">
        <v>27800617</v>
      </c>
      <c r="W1174">
        <v>74573</v>
      </c>
      <c r="AL1174">
        <f>VLOOKUP(V1174,Customer!$C$2:$U$504,19,FALSE)</f>
        <v>215</v>
      </c>
    </row>
    <row r="1175" spans="1:38" x14ac:dyDescent="0.35">
      <c r="A1175">
        <v>380</v>
      </c>
      <c r="B1175">
        <v>16</v>
      </c>
      <c r="C1175" t="s">
        <v>34</v>
      </c>
      <c r="D1175">
        <v>51081019283</v>
      </c>
      <c r="E1175">
        <v>510</v>
      </c>
      <c r="F1175" t="s">
        <v>1193</v>
      </c>
      <c r="G1175" t="s">
        <v>1185</v>
      </c>
      <c r="H1175" t="s">
        <v>1184</v>
      </c>
      <c r="I1175" t="s">
        <v>1199</v>
      </c>
      <c r="K1175">
        <v>66423.984475000005</v>
      </c>
      <c r="N1175">
        <v>1.75</v>
      </c>
      <c r="O1175">
        <v>3.61</v>
      </c>
      <c r="P1175" t="s">
        <v>1198</v>
      </c>
      <c r="R1175" t="s">
        <v>1130</v>
      </c>
      <c r="U1175">
        <v>380</v>
      </c>
      <c r="V1175">
        <v>27800617</v>
      </c>
      <c r="W1175">
        <v>62477</v>
      </c>
      <c r="AL1175">
        <f>VLOOKUP(V1175,Customer!$C$2:$U$504,19,FALSE)</f>
        <v>215</v>
      </c>
    </row>
    <row r="1176" spans="1:38" x14ac:dyDescent="0.35">
      <c r="A1176">
        <v>381</v>
      </c>
      <c r="B1176">
        <v>15</v>
      </c>
      <c r="C1176" t="s">
        <v>34</v>
      </c>
      <c r="D1176">
        <v>51081012912</v>
      </c>
      <c r="E1176">
        <v>510</v>
      </c>
      <c r="F1176" t="s">
        <v>1192</v>
      </c>
      <c r="G1176" t="s">
        <v>1173</v>
      </c>
      <c r="H1176" t="s">
        <v>1181</v>
      </c>
      <c r="I1176" t="s">
        <v>1205</v>
      </c>
      <c r="K1176">
        <v>84148.332125000001</v>
      </c>
      <c r="N1176">
        <v>1.4166666666666667</v>
      </c>
      <c r="O1176">
        <v>10.210000000000001</v>
      </c>
      <c r="P1176" t="s">
        <v>1195</v>
      </c>
      <c r="R1176" t="s">
        <v>1131</v>
      </c>
      <c r="U1176">
        <v>381</v>
      </c>
      <c r="V1176">
        <v>57632307</v>
      </c>
      <c r="W1176">
        <v>73515</v>
      </c>
      <c r="AL1176">
        <f>VLOOKUP(V1176,Customer!$C$2:$U$504,19,FALSE)</f>
        <v>207</v>
      </c>
    </row>
    <row r="1177" spans="1:38" x14ac:dyDescent="0.35">
      <c r="A1177">
        <v>381</v>
      </c>
      <c r="B1177">
        <v>16</v>
      </c>
      <c r="C1177" t="s">
        <v>34</v>
      </c>
      <c r="D1177">
        <v>51081010392</v>
      </c>
      <c r="E1177">
        <v>510</v>
      </c>
      <c r="F1177" t="s">
        <v>1193</v>
      </c>
      <c r="G1177" t="s">
        <v>1185</v>
      </c>
      <c r="H1177" t="s">
        <v>1184</v>
      </c>
      <c r="I1177" t="s">
        <v>1199</v>
      </c>
      <c r="K1177">
        <v>72608.36576666667</v>
      </c>
      <c r="N1177">
        <v>3.8333333333333335</v>
      </c>
      <c r="O1177">
        <v>3.61</v>
      </c>
      <c r="P1177" t="s">
        <v>1198</v>
      </c>
      <c r="R1177" t="s">
        <v>1131</v>
      </c>
      <c r="U1177">
        <v>381</v>
      </c>
      <c r="V1177">
        <v>57632307</v>
      </c>
      <c r="W1177">
        <v>63782</v>
      </c>
      <c r="AL1177">
        <f>VLOOKUP(V1177,Customer!$C$2:$U$504,19,FALSE)</f>
        <v>207</v>
      </c>
    </row>
    <row r="1178" spans="1:38" x14ac:dyDescent="0.35">
      <c r="A1178">
        <v>382</v>
      </c>
      <c r="B1178">
        <v>4</v>
      </c>
      <c r="C1178" t="s">
        <v>34</v>
      </c>
      <c r="D1178">
        <v>51081018874</v>
      </c>
      <c r="E1178">
        <v>510</v>
      </c>
      <c r="F1178" t="s">
        <v>1187</v>
      </c>
      <c r="G1178" t="s">
        <v>1171</v>
      </c>
      <c r="H1178" t="s">
        <v>1178</v>
      </c>
      <c r="I1178" t="s">
        <v>1206</v>
      </c>
      <c r="K1178">
        <v>71540.941500000001</v>
      </c>
      <c r="N1178">
        <v>0.5</v>
      </c>
      <c r="O1178">
        <v>5.74</v>
      </c>
      <c r="P1178" t="s">
        <v>1197</v>
      </c>
      <c r="R1178" t="s">
        <v>1129</v>
      </c>
      <c r="U1178">
        <v>382</v>
      </c>
      <c r="V1178">
        <v>97585420</v>
      </c>
      <c r="W1178">
        <v>69545</v>
      </c>
      <c r="AL1178">
        <f>VLOOKUP(V1178,Customer!$C$2:$U$504,19,FALSE)</f>
        <v>202</v>
      </c>
    </row>
    <row r="1179" spans="1:38" x14ac:dyDescent="0.35">
      <c r="A1179">
        <v>382</v>
      </c>
      <c r="B1179">
        <v>2</v>
      </c>
      <c r="C1179" t="s">
        <v>34</v>
      </c>
      <c r="D1179">
        <v>51081014910</v>
      </c>
      <c r="E1179">
        <v>510</v>
      </c>
      <c r="F1179" t="s">
        <v>1187</v>
      </c>
      <c r="G1179" t="s">
        <v>1171</v>
      </c>
      <c r="H1179" t="s">
        <v>1178</v>
      </c>
      <c r="I1179" t="s">
        <v>1206</v>
      </c>
      <c r="K1179">
        <v>78899.469733333332</v>
      </c>
      <c r="N1179">
        <v>3.1666666666666665</v>
      </c>
      <c r="O1179">
        <v>5.74</v>
      </c>
      <c r="P1179" t="s">
        <v>1197</v>
      </c>
      <c r="R1179" t="s">
        <v>1129</v>
      </c>
      <c r="U1179">
        <v>382</v>
      </c>
      <c r="V1179">
        <v>97585420</v>
      </c>
      <c r="W1179">
        <v>66764</v>
      </c>
      <c r="AL1179">
        <f>VLOOKUP(V1179,Customer!$C$2:$U$504,19,FALSE)</f>
        <v>202</v>
      </c>
    </row>
    <row r="1180" spans="1:38" x14ac:dyDescent="0.35">
      <c r="A1180">
        <v>383</v>
      </c>
      <c r="B1180">
        <v>5</v>
      </c>
      <c r="C1180" t="s">
        <v>34</v>
      </c>
      <c r="D1180">
        <v>51081016246</v>
      </c>
      <c r="E1180">
        <v>510</v>
      </c>
      <c r="F1180" t="s">
        <v>1188</v>
      </c>
      <c r="G1180" t="s">
        <v>1174</v>
      </c>
      <c r="H1180" t="s">
        <v>1177</v>
      </c>
      <c r="I1180" t="s">
        <v>1201</v>
      </c>
      <c r="K1180">
        <v>63346.146666666667</v>
      </c>
      <c r="N1180">
        <v>2.1666666666666665</v>
      </c>
      <c r="O1180">
        <v>4</v>
      </c>
      <c r="P1180" t="s">
        <v>1196</v>
      </c>
      <c r="R1180" t="s">
        <v>1127</v>
      </c>
      <c r="U1180">
        <v>383</v>
      </c>
      <c r="V1180">
        <v>88530907</v>
      </c>
      <c r="W1180">
        <v>58294</v>
      </c>
      <c r="AL1180">
        <f>VLOOKUP(V1180,Customer!$C$2:$U$504,19,FALSE)</f>
        <v>214</v>
      </c>
    </row>
    <row r="1181" spans="1:38" x14ac:dyDescent="0.35">
      <c r="A1181">
        <v>383</v>
      </c>
      <c r="B1181">
        <v>9</v>
      </c>
      <c r="C1181" t="s">
        <v>34</v>
      </c>
      <c r="D1181">
        <v>51081019618</v>
      </c>
      <c r="E1181">
        <v>510</v>
      </c>
      <c r="F1181" t="s">
        <v>1189</v>
      </c>
      <c r="G1181" t="s">
        <v>1175</v>
      </c>
      <c r="H1181" t="s">
        <v>1183</v>
      </c>
      <c r="I1181" t="s">
        <v>1202</v>
      </c>
      <c r="K1181">
        <v>65049.161399999997</v>
      </c>
      <c r="N1181">
        <v>4.666666666666667</v>
      </c>
      <c r="O1181">
        <v>7.77</v>
      </c>
      <c r="P1181" t="s">
        <v>1195</v>
      </c>
      <c r="R1181" t="s">
        <v>1127</v>
      </c>
      <c r="U1181">
        <v>383</v>
      </c>
      <c r="V1181">
        <v>88530907</v>
      </c>
      <c r="W1181">
        <v>47739</v>
      </c>
      <c r="AL1181">
        <f>VLOOKUP(V1181,Customer!$C$2:$U$504,19,FALSE)</f>
        <v>214</v>
      </c>
    </row>
    <row r="1182" spans="1:38" x14ac:dyDescent="0.35">
      <c r="A1182">
        <v>384</v>
      </c>
      <c r="B1182">
        <v>12</v>
      </c>
      <c r="C1182" t="s">
        <v>34</v>
      </c>
      <c r="D1182">
        <v>51081010478</v>
      </c>
      <c r="E1182">
        <v>510</v>
      </c>
      <c r="F1182" t="s">
        <v>1191</v>
      </c>
      <c r="G1182" t="s">
        <v>1172</v>
      </c>
      <c r="H1182" t="s">
        <v>1180</v>
      </c>
      <c r="I1182" t="s">
        <v>1204</v>
      </c>
      <c r="K1182">
        <v>66543.505999999994</v>
      </c>
      <c r="N1182">
        <v>0.66666666666666663</v>
      </c>
      <c r="O1182">
        <v>-11.7</v>
      </c>
      <c r="P1182" t="s">
        <v>1194</v>
      </c>
      <c r="R1182" t="s">
        <v>1127</v>
      </c>
      <c r="U1182">
        <v>384</v>
      </c>
      <c r="V1182">
        <v>38115378</v>
      </c>
      <c r="W1182">
        <v>72173</v>
      </c>
      <c r="AL1182">
        <f>VLOOKUP(V1182,Customer!$C$2:$U$504,19,FALSE)</f>
        <v>204</v>
      </c>
    </row>
    <row r="1183" spans="1:38" x14ac:dyDescent="0.35">
      <c r="A1183">
        <v>384</v>
      </c>
      <c r="B1183">
        <v>16</v>
      </c>
      <c r="C1183" t="s">
        <v>34</v>
      </c>
      <c r="D1183">
        <v>51081010008</v>
      </c>
      <c r="E1183">
        <v>510</v>
      </c>
      <c r="F1183" t="s">
        <v>1193</v>
      </c>
      <c r="G1183" t="s">
        <v>1185</v>
      </c>
      <c r="H1183" t="s">
        <v>1184</v>
      </c>
      <c r="I1183" t="s">
        <v>1199</v>
      </c>
      <c r="K1183">
        <v>89201.485166666665</v>
      </c>
      <c r="N1183">
        <v>4.333333333333333</v>
      </c>
      <c r="O1183">
        <v>3.61</v>
      </c>
      <c r="P1183" t="s">
        <v>1198</v>
      </c>
      <c r="R1183" t="s">
        <v>1127</v>
      </c>
      <c r="U1183">
        <v>384</v>
      </c>
      <c r="V1183">
        <v>38115378</v>
      </c>
      <c r="W1183">
        <v>77135</v>
      </c>
      <c r="AL1183">
        <f>VLOOKUP(V1183,Customer!$C$2:$U$504,19,FALSE)</f>
        <v>204</v>
      </c>
    </row>
    <row r="1184" spans="1:38" x14ac:dyDescent="0.35">
      <c r="A1184">
        <v>386</v>
      </c>
      <c r="B1184">
        <v>11</v>
      </c>
      <c r="C1184" t="s">
        <v>34</v>
      </c>
      <c r="D1184">
        <v>51081017606</v>
      </c>
      <c r="E1184">
        <v>510</v>
      </c>
      <c r="F1184" t="s">
        <v>1190</v>
      </c>
      <c r="G1184" t="s">
        <v>1176</v>
      </c>
      <c r="H1184" t="s">
        <v>1182</v>
      </c>
      <c r="I1184" t="s">
        <v>1203</v>
      </c>
      <c r="K1184">
        <v>29593.96</v>
      </c>
      <c r="N1184">
        <v>2.3333333333333335</v>
      </c>
      <c r="O1184">
        <v>1.92</v>
      </c>
      <c r="P1184" t="s">
        <v>1198</v>
      </c>
      <c r="R1184" t="s">
        <v>1127</v>
      </c>
      <c r="U1184">
        <v>386</v>
      </c>
      <c r="V1184">
        <v>92886898</v>
      </c>
      <c r="W1184">
        <v>28325</v>
      </c>
      <c r="AL1184">
        <f>VLOOKUP(V1184,Customer!$C$2:$U$504,19,FALSE)</f>
        <v>214</v>
      </c>
    </row>
    <row r="1185" spans="1:38" x14ac:dyDescent="0.35">
      <c r="A1185">
        <v>387</v>
      </c>
      <c r="B1185">
        <v>9</v>
      </c>
      <c r="C1185" t="s">
        <v>34</v>
      </c>
      <c r="D1185">
        <v>51081014849</v>
      </c>
      <c r="E1185">
        <v>510</v>
      </c>
      <c r="F1185" t="s">
        <v>1189</v>
      </c>
      <c r="G1185" t="s">
        <v>1175</v>
      </c>
      <c r="H1185" t="s">
        <v>1183</v>
      </c>
      <c r="I1185" t="s">
        <v>1202</v>
      </c>
      <c r="K1185">
        <v>78211.305424999999</v>
      </c>
      <c r="N1185">
        <v>0.25</v>
      </c>
      <c r="O1185">
        <v>7.77</v>
      </c>
      <c r="P1185" t="s">
        <v>1195</v>
      </c>
      <c r="R1185" t="s">
        <v>1131</v>
      </c>
      <c r="U1185">
        <v>387</v>
      </c>
      <c r="V1185">
        <v>39351414</v>
      </c>
      <c r="W1185">
        <v>76721</v>
      </c>
      <c r="AL1185">
        <f>VLOOKUP(V1185,Customer!$C$2:$U$504,19,FALSE)</f>
        <v>211</v>
      </c>
    </row>
    <row r="1186" spans="1:38" x14ac:dyDescent="0.35">
      <c r="A1186">
        <v>387</v>
      </c>
      <c r="B1186">
        <v>8</v>
      </c>
      <c r="C1186" t="s">
        <v>34</v>
      </c>
      <c r="D1186">
        <v>51081013884</v>
      </c>
      <c r="E1186">
        <v>510</v>
      </c>
      <c r="F1186" t="s">
        <v>1188</v>
      </c>
      <c r="G1186" t="s">
        <v>1174</v>
      </c>
      <c r="H1186" t="s">
        <v>1177</v>
      </c>
      <c r="I1186" t="s">
        <v>1201</v>
      </c>
      <c r="K1186">
        <v>32706.346666666668</v>
      </c>
      <c r="N1186">
        <v>0.33333333333333331</v>
      </c>
      <c r="O1186">
        <v>4</v>
      </c>
      <c r="P1186" t="s">
        <v>1196</v>
      </c>
      <c r="R1186" t="s">
        <v>1131</v>
      </c>
      <c r="U1186">
        <v>387</v>
      </c>
      <c r="V1186">
        <v>39351414</v>
      </c>
      <c r="W1186">
        <v>32276</v>
      </c>
      <c r="AL1186">
        <f>VLOOKUP(V1186,Customer!$C$2:$U$504,19,FALSE)</f>
        <v>211</v>
      </c>
    </row>
    <row r="1187" spans="1:38" x14ac:dyDescent="0.35">
      <c r="A1187">
        <v>388</v>
      </c>
      <c r="B1187">
        <v>7</v>
      </c>
      <c r="C1187" t="s">
        <v>34</v>
      </c>
      <c r="D1187">
        <v>51081016892</v>
      </c>
      <c r="E1187">
        <v>510</v>
      </c>
      <c r="F1187" t="s">
        <v>1190</v>
      </c>
      <c r="G1187" t="s">
        <v>1176</v>
      </c>
      <c r="H1187" t="s">
        <v>1182</v>
      </c>
      <c r="I1187" t="s">
        <v>1203</v>
      </c>
      <c r="K1187">
        <v>9074.6880000000001</v>
      </c>
      <c r="N1187">
        <v>1.25</v>
      </c>
      <c r="O1187">
        <v>1.92</v>
      </c>
      <c r="P1187" t="s">
        <v>1198</v>
      </c>
      <c r="R1187" t="s">
        <v>1127</v>
      </c>
      <c r="U1187">
        <v>388</v>
      </c>
      <c r="V1187">
        <v>52271345</v>
      </c>
      <c r="W1187">
        <v>8862</v>
      </c>
      <c r="AL1187">
        <f>VLOOKUP(V1187,Customer!$C$2:$U$504,19,FALSE)</f>
        <v>211</v>
      </c>
    </row>
    <row r="1188" spans="1:38" x14ac:dyDescent="0.35">
      <c r="A1188">
        <v>388</v>
      </c>
      <c r="B1188">
        <v>10</v>
      </c>
      <c r="C1188" t="s">
        <v>34</v>
      </c>
      <c r="D1188">
        <v>51081017806</v>
      </c>
      <c r="E1188">
        <v>510</v>
      </c>
      <c r="F1188" t="s">
        <v>1190</v>
      </c>
      <c r="G1188" t="s">
        <v>1176</v>
      </c>
      <c r="H1188" t="s">
        <v>1182</v>
      </c>
      <c r="I1188" t="s">
        <v>1203</v>
      </c>
      <c r="K1188">
        <v>48722.476799999997</v>
      </c>
      <c r="N1188">
        <v>2.4166666666666665</v>
      </c>
      <c r="O1188">
        <v>1.92</v>
      </c>
      <c r="P1188" t="s">
        <v>1198</v>
      </c>
      <c r="R1188" t="s">
        <v>1127</v>
      </c>
      <c r="U1188">
        <v>388</v>
      </c>
      <c r="V1188">
        <v>52271345</v>
      </c>
      <c r="W1188">
        <v>46562</v>
      </c>
      <c r="AL1188">
        <f>VLOOKUP(V1188,Customer!$C$2:$U$504,19,FALSE)</f>
        <v>211</v>
      </c>
    </row>
    <row r="1189" spans="1:38" x14ac:dyDescent="0.35">
      <c r="A1189">
        <v>388</v>
      </c>
      <c r="B1189">
        <v>14</v>
      </c>
      <c r="C1189" t="s">
        <v>34</v>
      </c>
      <c r="D1189">
        <v>51081012991</v>
      </c>
      <c r="E1189">
        <v>510</v>
      </c>
      <c r="F1189" t="s">
        <v>1192</v>
      </c>
      <c r="G1189" t="s">
        <v>1173</v>
      </c>
      <c r="H1189" t="s">
        <v>1181</v>
      </c>
      <c r="I1189" t="s">
        <v>1205</v>
      </c>
      <c r="K1189">
        <v>50136.436950000003</v>
      </c>
      <c r="N1189">
        <v>3.5</v>
      </c>
      <c r="O1189">
        <v>10.210000000000001</v>
      </c>
      <c r="P1189" t="s">
        <v>1195</v>
      </c>
      <c r="R1189" t="s">
        <v>1127</v>
      </c>
      <c r="U1189">
        <v>388</v>
      </c>
      <c r="V1189">
        <v>52271345</v>
      </c>
      <c r="W1189">
        <v>36937</v>
      </c>
      <c r="AL1189">
        <f>VLOOKUP(V1189,Customer!$C$2:$U$504,19,FALSE)</f>
        <v>211</v>
      </c>
    </row>
    <row r="1190" spans="1:38" x14ac:dyDescent="0.35">
      <c r="A1190">
        <v>388</v>
      </c>
      <c r="B1190">
        <v>12</v>
      </c>
      <c r="C1190" t="s">
        <v>34</v>
      </c>
      <c r="D1190">
        <v>51081010427</v>
      </c>
      <c r="E1190">
        <v>510</v>
      </c>
      <c r="F1190" t="s">
        <v>1191</v>
      </c>
      <c r="G1190" t="s">
        <v>1172</v>
      </c>
      <c r="H1190" t="s">
        <v>1180</v>
      </c>
      <c r="I1190" t="s">
        <v>1204</v>
      </c>
      <c r="K1190">
        <v>14728.704000000002</v>
      </c>
      <c r="N1190">
        <v>2.6666666666666665</v>
      </c>
      <c r="O1190">
        <v>-11.7</v>
      </c>
      <c r="P1190" t="s">
        <v>1194</v>
      </c>
      <c r="R1190" t="s">
        <v>1127</v>
      </c>
      <c r="U1190">
        <v>388</v>
      </c>
      <c r="V1190">
        <v>52271345</v>
      </c>
      <c r="W1190">
        <v>21408</v>
      </c>
      <c r="AL1190">
        <f>VLOOKUP(V1190,Customer!$C$2:$U$504,19,FALSE)</f>
        <v>211</v>
      </c>
    </row>
    <row r="1191" spans="1:38" x14ac:dyDescent="0.35">
      <c r="A1191">
        <v>389</v>
      </c>
      <c r="B1191">
        <v>8</v>
      </c>
      <c r="C1191" t="s">
        <v>34</v>
      </c>
      <c r="D1191">
        <v>51081015851</v>
      </c>
      <c r="E1191">
        <v>510</v>
      </c>
      <c r="F1191" t="s">
        <v>1188</v>
      </c>
      <c r="G1191" t="s">
        <v>1174</v>
      </c>
      <c r="H1191" t="s">
        <v>1177</v>
      </c>
      <c r="I1191" t="s">
        <v>1201</v>
      </c>
      <c r="K1191">
        <v>67909.893333333326</v>
      </c>
      <c r="N1191">
        <v>0.66666666666666663</v>
      </c>
      <c r="O1191">
        <v>4</v>
      </c>
      <c r="P1191" t="s">
        <v>1196</v>
      </c>
      <c r="R1191" t="s">
        <v>1127</v>
      </c>
      <c r="U1191">
        <v>389</v>
      </c>
      <c r="V1191">
        <v>94061498</v>
      </c>
      <c r="W1191">
        <v>66146</v>
      </c>
      <c r="AL1191">
        <f>VLOOKUP(V1191,Customer!$C$2:$U$504,19,FALSE)</f>
        <v>205</v>
      </c>
    </row>
    <row r="1192" spans="1:38" x14ac:dyDescent="0.35">
      <c r="A1192">
        <v>389</v>
      </c>
      <c r="B1192">
        <v>6</v>
      </c>
      <c r="C1192" t="s">
        <v>34</v>
      </c>
      <c r="D1192">
        <v>51081016493</v>
      </c>
      <c r="E1192">
        <v>510</v>
      </c>
      <c r="F1192" t="s">
        <v>1189</v>
      </c>
      <c r="G1192" t="s">
        <v>1175</v>
      </c>
      <c r="H1192" t="s">
        <v>1183</v>
      </c>
      <c r="I1192" t="s">
        <v>1202</v>
      </c>
      <c r="K1192">
        <v>32019.772799999999</v>
      </c>
      <c r="N1192">
        <v>2.6666666666666665</v>
      </c>
      <c r="O1192">
        <v>7.77</v>
      </c>
      <c r="P1192" t="s">
        <v>1195</v>
      </c>
      <c r="R1192" t="s">
        <v>1127</v>
      </c>
      <c r="U1192">
        <v>389</v>
      </c>
      <c r="V1192">
        <v>94061498</v>
      </c>
      <c r="W1192">
        <v>26524</v>
      </c>
      <c r="AL1192">
        <f>VLOOKUP(V1192,Customer!$C$2:$U$504,19,FALSE)</f>
        <v>205</v>
      </c>
    </row>
    <row r="1193" spans="1:38" x14ac:dyDescent="0.35">
      <c r="A1193">
        <v>389</v>
      </c>
      <c r="B1193">
        <v>15</v>
      </c>
      <c r="C1193" t="s">
        <v>34</v>
      </c>
      <c r="D1193">
        <v>51081010324</v>
      </c>
      <c r="E1193">
        <v>510</v>
      </c>
      <c r="F1193" t="s">
        <v>1192</v>
      </c>
      <c r="G1193" t="s">
        <v>1173</v>
      </c>
      <c r="H1193" t="s">
        <v>1181</v>
      </c>
      <c r="I1193" t="s">
        <v>1205</v>
      </c>
      <c r="K1193">
        <v>29086.188000000002</v>
      </c>
      <c r="N1193">
        <v>5</v>
      </c>
      <c r="O1193">
        <v>10.210000000000001</v>
      </c>
      <c r="P1193" t="s">
        <v>1195</v>
      </c>
      <c r="R1193" t="s">
        <v>1127</v>
      </c>
      <c r="U1193">
        <v>389</v>
      </c>
      <c r="V1193">
        <v>94061498</v>
      </c>
      <c r="W1193">
        <v>19256</v>
      </c>
      <c r="AL1193">
        <f>VLOOKUP(V1193,Customer!$C$2:$U$504,19,FALSE)</f>
        <v>205</v>
      </c>
    </row>
    <row r="1194" spans="1:38" x14ac:dyDescent="0.35">
      <c r="A1194">
        <v>390</v>
      </c>
      <c r="B1194">
        <v>12</v>
      </c>
      <c r="C1194" t="s">
        <v>34</v>
      </c>
      <c r="D1194">
        <v>51081018344</v>
      </c>
      <c r="E1194">
        <v>510</v>
      </c>
      <c r="F1194" t="s">
        <v>1191</v>
      </c>
      <c r="G1194" t="s">
        <v>1172</v>
      </c>
      <c r="H1194" t="s">
        <v>1180</v>
      </c>
      <c r="I1194" t="s">
        <v>1204</v>
      </c>
      <c r="K1194">
        <v>54806.487500000003</v>
      </c>
      <c r="N1194">
        <v>2.5</v>
      </c>
      <c r="O1194">
        <v>-11.7</v>
      </c>
      <c r="P1194" t="s">
        <v>1194</v>
      </c>
      <c r="R1194" t="s">
        <v>1127</v>
      </c>
      <c r="U1194">
        <v>390</v>
      </c>
      <c r="V1194">
        <v>16976849</v>
      </c>
      <c r="W1194">
        <v>77465</v>
      </c>
      <c r="AL1194">
        <f>VLOOKUP(V1194,Customer!$C$2:$U$504,19,FALSE)</f>
        <v>215</v>
      </c>
    </row>
    <row r="1195" spans="1:38" x14ac:dyDescent="0.35">
      <c r="A1195">
        <v>390</v>
      </c>
      <c r="B1195">
        <v>6</v>
      </c>
      <c r="C1195" t="s">
        <v>34</v>
      </c>
      <c r="D1195">
        <v>51081012830</v>
      </c>
      <c r="E1195">
        <v>510</v>
      </c>
      <c r="F1195" t="s">
        <v>1189</v>
      </c>
      <c r="G1195" t="s">
        <v>1175</v>
      </c>
      <c r="H1195" t="s">
        <v>1183</v>
      </c>
      <c r="I1195" t="s">
        <v>1202</v>
      </c>
      <c r="K1195">
        <v>102096.8691</v>
      </c>
      <c r="N1195">
        <v>3.6666666666666665</v>
      </c>
      <c r="O1195">
        <v>7.77</v>
      </c>
      <c r="P1195" t="s">
        <v>1195</v>
      </c>
      <c r="R1195" t="s">
        <v>1127</v>
      </c>
      <c r="U1195">
        <v>390</v>
      </c>
      <c r="V1195">
        <v>16976849</v>
      </c>
      <c r="W1195">
        <v>79459</v>
      </c>
      <c r="AL1195">
        <f>VLOOKUP(V1195,Customer!$C$2:$U$504,19,FALSE)</f>
        <v>215</v>
      </c>
    </row>
    <row r="1196" spans="1:38" x14ac:dyDescent="0.35">
      <c r="A1196">
        <v>391</v>
      </c>
      <c r="B1196">
        <v>14</v>
      </c>
      <c r="C1196" t="s">
        <v>34</v>
      </c>
      <c r="D1196">
        <v>51081017060</v>
      </c>
      <c r="E1196">
        <v>510</v>
      </c>
      <c r="F1196" t="s">
        <v>1192</v>
      </c>
      <c r="G1196" t="s">
        <v>1173</v>
      </c>
      <c r="H1196" t="s">
        <v>1181</v>
      </c>
      <c r="I1196" t="s">
        <v>1205</v>
      </c>
      <c r="K1196">
        <v>83502.810700000002</v>
      </c>
      <c r="N1196">
        <v>1</v>
      </c>
      <c r="O1196">
        <v>10.210000000000001</v>
      </c>
      <c r="P1196" t="s">
        <v>1195</v>
      </c>
      <c r="R1196" t="s">
        <v>1127</v>
      </c>
      <c r="U1196">
        <v>391</v>
      </c>
      <c r="V1196">
        <v>42083192</v>
      </c>
      <c r="W1196">
        <v>75767</v>
      </c>
      <c r="AL1196">
        <f>VLOOKUP(V1196,Customer!$C$2:$U$504,19,FALSE)</f>
        <v>210</v>
      </c>
    </row>
    <row r="1197" spans="1:38" x14ac:dyDescent="0.35">
      <c r="A1197">
        <v>391</v>
      </c>
      <c r="B1197">
        <v>11</v>
      </c>
      <c r="C1197" t="s">
        <v>34</v>
      </c>
      <c r="D1197">
        <v>51081012319</v>
      </c>
      <c r="E1197">
        <v>510</v>
      </c>
      <c r="F1197" t="s">
        <v>1190</v>
      </c>
      <c r="G1197" t="s">
        <v>1176</v>
      </c>
      <c r="H1197" t="s">
        <v>1182</v>
      </c>
      <c r="I1197" t="s">
        <v>1203</v>
      </c>
      <c r="K1197">
        <v>36746.688000000002</v>
      </c>
      <c r="N1197">
        <v>2.9166666666666665</v>
      </c>
      <c r="O1197">
        <v>1.92</v>
      </c>
      <c r="P1197" t="s">
        <v>1198</v>
      </c>
      <c r="R1197" t="s">
        <v>1127</v>
      </c>
      <c r="U1197">
        <v>391</v>
      </c>
      <c r="V1197">
        <v>42083192</v>
      </c>
      <c r="W1197">
        <v>34798</v>
      </c>
      <c r="AL1197">
        <f>VLOOKUP(V1197,Customer!$C$2:$U$504,19,FALSE)</f>
        <v>210</v>
      </c>
    </row>
    <row r="1198" spans="1:38" x14ac:dyDescent="0.35">
      <c r="A1198">
        <v>392</v>
      </c>
      <c r="B1198">
        <v>16</v>
      </c>
      <c r="C1198" t="s">
        <v>34</v>
      </c>
      <c r="D1198">
        <v>51081014828</v>
      </c>
      <c r="E1198">
        <v>510</v>
      </c>
      <c r="F1198" t="s">
        <v>1193</v>
      </c>
      <c r="G1198" t="s">
        <v>1185</v>
      </c>
      <c r="H1198" t="s">
        <v>1184</v>
      </c>
      <c r="I1198" t="s">
        <v>1199</v>
      </c>
      <c r="K1198">
        <v>70771.98556666667</v>
      </c>
      <c r="N1198">
        <v>2.1666666666666665</v>
      </c>
      <c r="O1198">
        <v>3.61</v>
      </c>
      <c r="P1198" t="s">
        <v>1198</v>
      </c>
      <c r="R1198" t="s">
        <v>1127</v>
      </c>
      <c r="U1198">
        <v>392</v>
      </c>
      <c r="V1198">
        <v>97462279</v>
      </c>
      <c r="W1198">
        <v>65638</v>
      </c>
      <c r="AL1198">
        <f>VLOOKUP(V1198,Customer!$C$2:$U$504,19,FALSE)</f>
        <v>211</v>
      </c>
    </row>
    <row r="1199" spans="1:38" x14ac:dyDescent="0.35">
      <c r="A1199">
        <v>393</v>
      </c>
      <c r="B1199">
        <v>9</v>
      </c>
      <c r="C1199" t="s">
        <v>34</v>
      </c>
      <c r="D1199">
        <v>51081010913</v>
      </c>
      <c r="E1199">
        <v>510</v>
      </c>
      <c r="F1199" t="s">
        <v>1189</v>
      </c>
      <c r="G1199" t="s">
        <v>1175</v>
      </c>
      <c r="H1199" t="s">
        <v>1183</v>
      </c>
      <c r="I1199" t="s">
        <v>1202</v>
      </c>
      <c r="K1199">
        <v>81839.613899999997</v>
      </c>
      <c r="N1199">
        <v>3</v>
      </c>
      <c r="O1199">
        <v>7.77</v>
      </c>
      <c r="P1199" t="s">
        <v>1195</v>
      </c>
      <c r="R1199" t="s">
        <v>1127</v>
      </c>
      <c r="U1199">
        <v>393</v>
      </c>
      <c r="V1199">
        <v>15800395</v>
      </c>
      <c r="W1199">
        <v>66369</v>
      </c>
      <c r="AL1199">
        <f>VLOOKUP(V1199,Customer!$C$2:$U$504,19,FALSE)</f>
        <v>203</v>
      </c>
    </row>
    <row r="1200" spans="1:38" x14ac:dyDescent="0.35">
      <c r="A1200">
        <v>393</v>
      </c>
      <c r="B1200">
        <v>12</v>
      </c>
      <c r="C1200" t="s">
        <v>34</v>
      </c>
      <c r="D1200">
        <v>51081010495</v>
      </c>
      <c r="E1200">
        <v>510</v>
      </c>
      <c r="F1200" t="s">
        <v>1191</v>
      </c>
      <c r="G1200" t="s">
        <v>1172</v>
      </c>
      <c r="H1200" t="s">
        <v>1180</v>
      </c>
      <c r="I1200" t="s">
        <v>1204</v>
      </c>
      <c r="K1200">
        <v>38361.317750000002</v>
      </c>
      <c r="N1200">
        <v>1.4166666666666667</v>
      </c>
      <c r="O1200">
        <v>-11.7</v>
      </c>
      <c r="P1200" t="s">
        <v>1194</v>
      </c>
      <c r="R1200" t="s">
        <v>1127</v>
      </c>
      <c r="U1200">
        <v>393</v>
      </c>
      <c r="V1200">
        <v>15800395</v>
      </c>
      <c r="W1200">
        <v>45983</v>
      </c>
      <c r="AL1200">
        <f>VLOOKUP(V1200,Customer!$C$2:$U$504,19,FALSE)</f>
        <v>203</v>
      </c>
    </row>
    <row r="1201" spans="1:38" x14ac:dyDescent="0.35">
      <c r="A1201">
        <v>393</v>
      </c>
      <c r="B1201">
        <v>1</v>
      </c>
      <c r="C1201" t="s">
        <v>34</v>
      </c>
      <c r="D1201">
        <v>51081018408</v>
      </c>
      <c r="E1201">
        <v>510</v>
      </c>
      <c r="F1201" t="s">
        <v>1186</v>
      </c>
      <c r="G1201" t="s">
        <v>1170</v>
      </c>
      <c r="H1201" t="s">
        <v>1179</v>
      </c>
      <c r="I1201" t="s">
        <v>1200</v>
      </c>
      <c r="K1201">
        <v>11042.282666666666</v>
      </c>
      <c r="N1201">
        <v>3.9166666666666665</v>
      </c>
      <c r="O1201">
        <v>5.6</v>
      </c>
      <c r="P1201" t="s">
        <v>1196</v>
      </c>
      <c r="R1201" t="s">
        <v>1127</v>
      </c>
      <c r="U1201">
        <v>393</v>
      </c>
      <c r="V1201">
        <v>15800395</v>
      </c>
      <c r="W1201">
        <v>9056</v>
      </c>
      <c r="AL1201">
        <f>VLOOKUP(V1201,Customer!$C$2:$U$504,19,FALSE)</f>
        <v>203</v>
      </c>
    </row>
    <row r="1202" spans="1:38" x14ac:dyDescent="0.35">
      <c r="A1202">
        <v>393</v>
      </c>
      <c r="B1202">
        <v>9</v>
      </c>
      <c r="C1202" t="s">
        <v>34</v>
      </c>
      <c r="D1202">
        <v>51081010065</v>
      </c>
      <c r="E1202">
        <v>510</v>
      </c>
      <c r="F1202" t="s">
        <v>1189</v>
      </c>
      <c r="G1202" t="s">
        <v>1175</v>
      </c>
      <c r="H1202" t="s">
        <v>1183</v>
      </c>
      <c r="I1202" t="s">
        <v>1202</v>
      </c>
      <c r="K1202">
        <v>52741.406749999995</v>
      </c>
      <c r="N1202">
        <v>3.5</v>
      </c>
      <c r="O1202">
        <v>7.77</v>
      </c>
      <c r="P1202" t="s">
        <v>1195</v>
      </c>
      <c r="R1202" t="s">
        <v>1127</v>
      </c>
      <c r="U1202">
        <v>393</v>
      </c>
      <c r="V1202">
        <v>15800395</v>
      </c>
      <c r="W1202">
        <v>41465</v>
      </c>
      <c r="AL1202">
        <f>VLOOKUP(V1202,Customer!$C$2:$U$504,19,FALSE)</f>
        <v>203</v>
      </c>
    </row>
    <row r="1203" spans="1:38" x14ac:dyDescent="0.35">
      <c r="A1203">
        <v>394</v>
      </c>
      <c r="B1203">
        <v>5</v>
      </c>
      <c r="C1203" t="s">
        <v>34</v>
      </c>
      <c r="D1203">
        <v>51081014988</v>
      </c>
      <c r="E1203">
        <v>510</v>
      </c>
      <c r="F1203" t="s">
        <v>1188</v>
      </c>
      <c r="G1203" t="s">
        <v>1174</v>
      </c>
      <c r="H1203" t="s">
        <v>1177</v>
      </c>
      <c r="I1203" t="s">
        <v>1201</v>
      </c>
      <c r="K1203">
        <v>18073.266666666666</v>
      </c>
      <c r="N1203">
        <v>3.3333333333333335</v>
      </c>
      <c r="O1203">
        <v>4</v>
      </c>
      <c r="P1203" t="s">
        <v>1196</v>
      </c>
      <c r="R1203" t="s">
        <v>1127</v>
      </c>
      <c r="U1203">
        <v>394</v>
      </c>
      <c r="V1203">
        <v>74471163</v>
      </c>
      <c r="W1203">
        <v>15947</v>
      </c>
      <c r="AL1203">
        <f>VLOOKUP(V1203,Customer!$C$2:$U$504,19,FALSE)</f>
        <v>200</v>
      </c>
    </row>
    <row r="1204" spans="1:38" x14ac:dyDescent="0.35">
      <c r="A1204">
        <v>394</v>
      </c>
      <c r="B1204">
        <v>13</v>
      </c>
      <c r="C1204" t="s">
        <v>34</v>
      </c>
      <c r="D1204">
        <v>51081012606</v>
      </c>
      <c r="E1204">
        <v>510</v>
      </c>
      <c r="F1204" t="s">
        <v>1192</v>
      </c>
      <c r="G1204" t="s">
        <v>1173</v>
      </c>
      <c r="H1204" t="s">
        <v>1181</v>
      </c>
      <c r="I1204" t="s">
        <v>1205</v>
      </c>
      <c r="K1204">
        <v>10325.2305</v>
      </c>
      <c r="N1204">
        <v>2.9166666666666665</v>
      </c>
      <c r="O1204">
        <v>10.210000000000001</v>
      </c>
      <c r="P1204" t="s">
        <v>1195</v>
      </c>
      <c r="R1204" t="s">
        <v>1127</v>
      </c>
      <c r="U1204">
        <v>394</v>
      </c>
      <c r="V1204">
        <v>74471163</v>
      </c>
      <c r="W1204">
        <v>7956</v>
      </c>
      <c r="AL1204">
        <f>VLOOKUP(V1204,Customer!$C$2:$U$504,19,FALSE)</f>
        <v>200</v>
      </c>
    </row>
    <row r="1205" spans="1:38" x14ac:dyDescent="0.35">
      <c r="A1205">
        <v>395</v>
      </c>
      <c r="B1205">
        <v>13</v>
      </c>
      <c r="C1205" t="s">
        <v>34</v>
      </c>
      <c r="D1205">
        <v>51081012885</v>
      </c>
      <c r="E1205">
        <v>510</v>
      </c>
      <c r="F1205" t="s">
        <v>1192</v>
      </c>
      <c r="G1205" t="s">
        <v>1173</v>
      </c>
      <c r="H1205" t="s">
        <v>1181</v>
      </c>
      <c r="I1205" t="s">
        <v>1205</v>
      </c>
      <c r="K1205">
        <v>84905.175575000001</v>
      </c>
      <c r="N1205">
        <v>3.25</v>
      </c>
      <c r="O1205">
        <v>10.210000000000001</v>
      </c>
      <c r="P1205" t="s">
        <v>1195</v>
      </c>
      <c r="R1205" t="s">
        <v>1127</v>
      </c>
      <c r="U1205">
        <v>395</v>
      </c>
      <c r="V1205">
        <v>84682385</v>
      </c>
      <c r="W1205">
        <v>63751</v>
      </c>
      <c r="AL1205">
        <f>VLOOKUP(V1205,Customer!$C$2:$U$504,19,FALSE)</f>
        <v>215</v>
      </c>
    </row>
    <row r="1206" spans="1:38" x14ac:dyDescent="0.35">
      <c r="A1206">
        <v>395</v>
      </c>
      <c r="B1206">
        <v>2</v>
      </c>
      <c r="C1206" t="s">
        <v>34</v>
      </c>
      <c r="D1206">
        <v>51081012520</v>
      </c>
      <c r="E1206">
        <v>510</v>
      </c>
      <c r="F1206" t="s">
        <v>1187</v>
      </c>
      <c r="G1206" t="s">
        <v>1171</v>
      </c>
      <c r="H1206" t="s">
        <v>1178</v>
      </c>
      <c r="I1206" t="s">
        <v>1206</v>
      </c>
      <c r="K1206">
        <v>6189.7250666666669</v>
      </c>
      <c r="N1206">
        <v>4.666666666666667</v>
      </c>
      <c r="O1206">
        <v>5.74</v>
      </c>
      <c r="P1206" t="s">
        <v>1197</v>
      </c>
      <c r="R1206" t="s">
        <v>1127</v>
      </c>
      <c r="U1206">
        <v>395</v>
      </c>
      <c r="V1206">
        <v>84682385</v>
      </c>
      <c r="W1206">
        <v>4882</v>
      </c>
      <c r="AL1206">
        <f>VLOOKUP(V1206,Customer!$C$2:$U$504,19,FALSE)</f>
        <v>215</v>
      </c>
    </row>
    <row r="1207" spans="1:38" x14ac:dyDescent="0.35">
      <c r="A1207">
        <v>395</v>
      </c>
      <c r="B1207">
        <v>4</v>
      </c>
      <c r="C1207" t="s">
        <v>34</v>
      </c>
      <c r="D1207">
        <v>51081012916</v>
      </c>
      <c r="E1207">
        <v>510</v>
      </c>
      <c r="F1207" t="s">
        <v>1187</v>
      </c>
      <c r="G1207" t="s">
        <v>1171</v>
      </c>
      <c r="H1207" t="s">
        <v>1178</v>
      </c>
      <c r="I1207" t="s">
        <v>1206</v>
      </c>
      <c r="K1207">
        <v>55323.473400000003</v>
      </c>
      <c r="N1207">
        <v>2.3333333333333335</v>
      </c>
      <c r="O1207">
        <v>5.74</v>
      </c>
      <c r="P1207" t="s">
        <v>1197</v>
      </c>
      <c r="R1207" t="s">
        <v>1127</v>
      </c>
      <c r="U1207">
        <v>395</v>
      </c>
      <c r="V1207">
        <v>84682385</v>
      </c>
      <c r="W1207">
        <v>48789</v>
      </c>
      <c r="AL1207">
        <f>VLOOKUP(V1207,Customer!$C$2:$U$504,19,FALSE)</f>
        <v>215</v>
      </c>
    </row>
    <row r="1208" spans="1:38" x14ac:dyDescent="0.35">
      <c r="A1208">
        <v>396</v>
      </c>
      <c r="B1208">
        <v>12</v>
      </c>
      <c r="C1208" t="s">
        <v>34</v>
      </c>
      <c r="D1208">
        <v>51081018304</v>
      </c>
      <c r="E1208">
        <v>510</v>
      </c>
      <c r="F1208" t="s">
        <v>1191</v>
      </c>
      <c r="G1208" t="s">
        <v>1172</v>
      </c>
      <c r="H1208" t="s">
        <v>1180</v>
      </c>
      <c r="I1208" t="s">
        <v>1204</v>
      </c>
      <c r="K1208">
        <v>54116.79</v>
      </c>
      <c r="N1208">
        <v>0.66666666666666663</v>
      </c>
      <c r="O1208">
        <v>-11.7</v>
      </c>
      <c r="P1208" t="s">
        <v>1194</v>
      </c>
      <c r="R1208" t="s">
        <v>1127</v>
      </c>
      <c r="U1208">
        <v>396</v>
      </c>
      <c r="V1208">
        <v>56237095</v>
      </c>
      <c r="W1208">
        <v>58695</v>
      </c>
      <c r="AL1208">
        <f>VLOOKUP(V1208,Customer!$C$2:$U$504,19,FALSE)</f>
        <v>214</v>
      </c>
    </row>
    <row r="1209" spans="1:38" x14ac:dyDescent="0.35">
      <c r="A1209">
        <v>396</v>
      </c>
      <c r="B1209">
        <v>3</v>
      </c>
      <c r="C1209" t="s">
        <v>34</v>
      </c>
      <c r="D1209">
        <v>51081017273</v>
      </c>
      <c r="E1209">
        <v>510</v>
      </c>
      <c r="F1209" t="s">
        <v>1186</v>
      </c>
      <c r="G1209" t="s">
        <v>1170</v>
      </c>
      <c r="H1209" t="s">
        <v>1179</v>
      </c>
      <c r="I1209" t="s">
        <v>1200</v>
      </c>
      <c r="K1209">
        <v>82383.040666666668</v>
      </c>
      <c r="N1209">
        <v>1.0833333333333333</v>
      </c>
      <c r="O1209">
        <v>5.6</v>
      </c>
      <c r="P1209" t="s">
        <v>1196</v>
      </c>
      <c r="R1209" t="s">
        <v>1127</v>
      </c>
      <c r="U1209">
        <v>396</v>
      </c>
      <c r="V1209">
        <v>56237095</v>
      </c>
      <c r="W1209">
        <v>77671</v>
      </c>
      <c r="AL1209">
        <f>VLOOKUP(V1209,Customer!$C$2:$U$504,19,FALSE)</f>
        <v>214</v>
      </c>
    </row>
    <row r="1210" spans="1:38" x14ac:dyDescent="0.35">
      <c r="A1210">
        <v>396</v>
      </c>
      <c r="B1210">
        <v>7</v>
      </c>
      <c r="C1210" t="s">
        <v>34</v>
      </c>
      <c r="D1210">
        <v>51081014558</v>
      </c>
      <c r="E1210">
        <v>510</v>
      </c>
      <c r="F1210" t="s">
        <v>1190</v>
      </c>
      <c r="G1210" t="s">
        <v>1176</v>
      </c>
      <c r="H1210" t="s">
        <v>1182</v>
      </c>
      <c r="I1210" t="s">
        <v>1203</v>
      </c>
      <c r="K1210">
        <v>20726.400000000001</v>
      </c>
      <c r="N1210">
        <v>0.83333333333333337</v>
      </c>
      <c r="O1210">
        <v>1.92</v>
      </c>
      <c r="P1210" t="s">
        <v>1198</v>
      </c>
      <c r="R1210" t="s">
        <v>1127</v>
      </c>
      <c r="U1210">
        <v>396</v>
      </c>
      <c r="V1210">
        <v>56237095</v>
      </c>
      <c r="W1210">
        <v>20400</v>
      </c>
      <c r="AL1210">
        <f>VLOOKUP(V1210,Customer!$C$2:$U$504,19,FALSE)</f>
        <v>214</v>
      </c>
    </row>
    <row r="1211" spans="1:38" x14ac:dyDescent="0.35">
      <c r="A1211">
        <v>396</v>
      </c>
      <c r="B1211">
        <v>12</v>
      </c>
      <c r="C1211" t="s">
        <v>34</v>
      </c>
      <c r="D1211">
        <v>51081018376</v>
      </c>
      <c r="E1211">
        <v>510</v>
      </c>
      <c r="F1211" t="s">
        <v>1191</v>
      </c>
      <c r="G1211" t="s">
        <v>1172</v>
      </c>
      <c r="H1211" t="s">
        <v>1180</v>
      </c>
      <c r="I1211" t="s">
        <v>1204</v>
      </c>
      <c r="K1211">
        <v>52043.2955</v>
      </c>
      <c r="N1211">
        <v>0.5</v>
      </c>
      <c r="O1211">
        <v>-11.7</v>
      </c>
      <c r="P1211" t="s">
        <v>1194</v>
      </c>
      <c r="R1211" t="s">
        <v>1127</v>
      </c>
      <c r="U1211">
        <v>396</v>
      </c>
      <c r="V1211">
        <v>56237095</v>
      </c>
      <c r="W1211">
        <v>55277</v>
      </c>
      <c r="AL1211">
        <f>VLOOKUP(V1211,Customer!$C$2:$U$504,19,FALSE)</f>
        <v>214</v>
      </c>
    </row>
    <row r="1212" spans="1:38" x14ac:dyDescent="0.35">
      <c r="A1212">
        <v>397</v>
      </c>
      <c r="B1212">
        <v>1</v>
      </c>
      <c r="C1212" t="s">
        <v>34</v>
      </c>
      <c r="D1212">
        <v>51081014023</v>
      </c>
      <c r="E1212">
        <v>510</v>
      </c>
      <c r="F1212" t="s">
        <v>1186</v>
      </c>
      <c r="G1212" t="s">
        <v>1170</v>
      </c>
      <c r="H1212" t="s">
        <v>1179</v>
      </c>
      <c r="I1212" t="s">
        <v>1200</v>
      </c>
      <c r="K1212">
        <v>69341.010666666669</v>
      </c>
      <c r="N1212">
        <v>2.1666666666666665</v>
      </c>
      <c r="O1212">
        <v>5.6</v>
      </c>
      <c r="P1212" t="s">
        <v>1196</v>
      </c>
      <c r="R1212" t="s">
        <v>1127</v>
      </c>
      <c r="U1212">
        <v>397</v>
      </c>
      <c r="V1212">
        <v>81179423</v>
      </c>
      <c r="W1212">
        <v>61838</v>
      </c>
      <c r="AL1212">
        <f>VLOOKUP(V1212,Customer!$C$2:$U$504,19,FALSE)</f>
        <v>211</v>
      </c>
    </row>
    <row r="1213" spans="1:38" x14ac:dyDescent="0.35">
      <c r="A1213">
        <v>397</v>
      </c>
      <c r="B1213">
        <v>14</v>
      </c>
      <c r="C1213" t="s">
        <v>34</v>
      </c>
      <c r="D1213">
        <v>51081017500</v>
      </c>
      <c r="E1213">
        <v>510</v>
      </c>
      <c r="F1213" t="s">
        <v>1192</v>
      </c>
      <c r="G1213" t="s">
        <v>1173</v>
      </c>
      <c r="H1213" t="s">
        <v>1181</v>
      </c>
      <c r="I1213" t="s">
        <v>1205</v>
      </c>
      <c r="K1213">
        <v>100796.24006666667</v>
      </c>
      <c r="N1213">
        <v>3.4166666666666665</v>
      </c>
      <c r="O1213">
        <v>10.210000000000001</v>
      </c>
      <c r="P1213" t="s">
        <v>1195</v>
      </c>
      <c r="R1213" t="s">
        <v>1127</v>
      </c>
      <c r="U1213">
        <v>397</v>
      </c>
      <c r="V1213">
        <v>81179423</v>
      </c>
      <c r="W1213">
        <v>74728</v>
      </c>
      <c r="AL1213">
        <f>VLOOKUP(V1213,Customer!$C$2:$U$504,19,FALSE)</f>
        <v>211</v>
      </c>
    </row>
    <row r="1214" spans="1:38" x14ac:dyDescent="0.35">
      <c r="A1214">
        <v>397</v>
      </c>
      <c r="B1214">
        <v>7</v>
      </c>
      <c r="C1214" t="s">
        <v>34</v>
      </c>
      <c r="D1214">
        <v>51081017670</v>
      </c>
      <c r="E1214">
        <v>510</v>
      </c>
      <c r="F1214" t="s">
        <v>1190</v>
      </c>
      <c r="G1214" t="s">
        <v>1176</v>
      </c>
      <c r="H1214" t="s">
        <v>1182</v>
      </c>
      <c r="I1214" t="s">
        <v>1203</v>
      </c>
      <c r="K1214">
        <v>47970</v>
      </c>
      <c r="N1214">
        <v>2.0833333333333335</v>
      </c>
      <c r="O1214">
        <v>1.92</v>
      </c>
      <c r="P1214" t="s">
        <v>1198</v>
      </c>
      <c r="R1214" t="s">
        <v>1127</v>
      </c>
      <c r="U1214">
        <v>397</v>
      </c>
      <c r="V1214">
        <v>81179423</v>
      </c>
      <c r="W1214">
        <v>46125</v>
      </c>
      <c r="AL1214">
        <f>VLOOKUP(V1214,Customer!$C$2:$U$504,19,FALSE)</f>
        <v>211</v>
      </c>
    </row>
    <row r="1215" spans="1:38" x14ac:dyDescent="0.35">
      <c r="A1215">
        <v>398</v>
      </c>
      <c r="B1215">
        <v>15</v>
      </c>
      <c r="C1215" t="s">
        <v>34</v>
      </c>
      <c r="D1215">
        <v>51081013138</v>
      </c>
      <c r="E1215">
        <v>510</v>
      </c>
      <c r="F1215" t="s">
        <v>1192</v>
      </c>
      <c r="G1215" t="s">
        <v>1173</v>
      </c>
      <c r="H1215" t="s">
        <v>1181</v>
      </c>
      <c r="I1215" t="s">
        <v>1205</v>
      </c>
      <c r="K1215">
        <v>28912.168241666666</v>
      </c>
      <c r="N1215">
        <v>0.58333333333333337</v>
      </c>
      <c r="O1215">
        <v>10.210000000000001</v>
      </c>
      <c r="P1215" t="s">
        <v>1195</v>
      </c>
      <c r="R1215" t="s">
        <v>1127</v>
      </c>
      <c r="U1215">
        <v>398</v>
      </c>
      <c r="V1215">
        <v>17529118</v>
      </c>
      <c r="W1215">
        <v>27287</v>
      </c>
      <c r="AL1215">
        <f>VLOOKUP(V1215,Customer!$C$2:$U$504,19,FALSE)</f>
        <v>215</v>
      </c>
    </row>
    <row r="1216" spans="1:38" x14ac:dyDescent="0.35">
      <c r="A1216">
        <v>398</v>
      </c>
      <c r="B1216">
        <v>2</v>
      </c>
      <c r="C1216" t="s">
        <v>34</v>
      </c>
      <c r="D1216">
        <v>51081018488</v>
      </c>
      <c r="E1216">
        <v>510</v>
      </c>
      <c r="F1216" t="s">
        <v>1187</v>
      </c>
      <c r="G1216" t="s">
        <v>1171</v>
      </c>
      <c r="H1216" t="s">
        <v>1178</v>
      </c>
      <c r="I1216" t="s">
        <v>1206</v>
      </c>
      <c r="K1216">
        <v>16866.625</v>
      </c>
      <c r="N1216">
        <v>2.5</v>
      </c>
      <c r="O1216">
        <v>5.74</v>
      </c>
      <c r="P1216" t="s">
        <v>1197</v>
      </c>
      <c r="R1216" t="s">
        <v>1127</v>
      </c>
      <c r="U1216">
        <v>398</v>
      </c>
      <c r="V1216">
        <v>17529118</v>
      </c>
      <c r="W1216">
        <v>14750</v>
      </c>
      <c r="AL1216">
        <f>VLOOKUP(V1216,Customer!$C$2:$U$504,19,FALSE)</f>
        <v>215</v>
      </c>
    </row>
    <row r="1217" spans="1:38" x14ac:dyDescent="0.35">
      <c r="A1217">
        <v>399</v>
      </c>
      <c r="B1217">
        <v>8</v>
      </c>
      <c r="C1217" t="s">
        <v>34</v>
      </c>
      <c r="D1217">
        <v>51081015513</v>
      </c>
      <c r="E1217">
        <v>510</v>
      </c>
      <c r="F1217" t="s">
        <v>1188</v>
      </c>
      <c r="G1217" t="s">
        <v>1174</v>
      </c>
      <c r="H1217" t="s">
        <v>1177</v>
      </c>
      <c r="I1217" t="s">
        <v>1201</v>
      </c>
      <c r="K1217">
        <v>39551.723333333335</v>
      </c>
      <c r="N1217">
        <v>1.0833333333333333</v>
      </c>
      <c r="O1217">
        <v>4</v>
      </c>
      <c r="P1217" t="s">
        <v>1196</v>
      </c>
      <c r="R1217" t="s">
        <v>1129</v>
      </c>
      <c r="U1217">
        <v>399</v>
      </c>
      <c r="V1217">
        <v>97090906</v>
      </c>
      <c r="W1217">
        <v>37909</v>
      </c>
      <c r="AL1217">
        <f>VLOOKUP(V1217,Customer!$C$2:$U$504,19,FALSE)</f>
        <v>200</v>
      </c>
    </row>
    <row r="1218" spans="1:38" x14ac:dyDescent="0.35">
      <c r="A1218">
        <v>399</v>
      </c>
      <c r="B1218">
        <v>5</v>
      </c>
      <c r="C1218" t="s">
        <v>34</v>
      </c>
      <c r="D1218">
        <v>51081019165</v>
      </c>
      <c r="E1218">
        <v>510</v>
      </c>
      <c r="F1218" t="s">
        <v>1188</v>
      </c>
      <c r="G1218" t="s">
        <v>1174</v>
      </c>
      <c r="H1218" t="s">
        <v>1177</v>
      </c>
      <c r="I1218" t="s">
        <v>1201</v>
      </c>
      <c r="K1218">
        <v>58047.66</v>
      </c>
      <c r="N1218">
        <v>3.5</v>
      </c>
      <c r="O1218">
        <v>4</v>
      </c>
      <c r="P1218" t="s">
        <v>1196</v>
      </c>
      <c r="R1218" t="s">
        <v>1129</v>
      </c>
      <c r="U1218">
        <v>399</v>
      </c>
      <c r="V1218">
        <v>97090906</v>
      </c>
      <c r="W1218">
        <v>50919</v>
      </c>
      <c r="AL1218">
        <f>VLOOKUP(V1218,Customer!$C$2:$U$504,19,FALSE)</f>
        <v>200</v>
      </c>
    </row>
    <row r="1219" spans="1:38" x14ac:dyDescent="0.35">
      <c r="A1219">
        <v>399</v>
      </c>
      <c r="B1219">
        <v>13</v>
      </c>
      <c r="C1219" t="s">
        <v>34</v>
      </c>
      <c r="D1219">
        <v>51081012875</v>
      </c>
      <c r="E1219">
        <v>510</v>
      </c>
      <c r="F1219" t="s">
        <v>1192</v>
      </c>
      <c r="G1219" t="s">
        <v>1173</v>
      </c>
      <c r="H1219" t="s">
        <v>1181</v>
      </c>
      <c r="I1219" t="s">
        <v>1205</v>
      </c>
      <c r="K1219">
        <v>51734.357383333336</v>
      </c>
      <c r="N1219">
        <v>1.0833333333333333</v>
      </c>
      <c r="O1219">
        <v>10.210000000000001</v>
      </c>
      <c r="P1219" t="s">
        <v>1195</v>
      </c>
      <c r="R1219" t="s">
        <v>1129</v>
      </c>
      <c r="U1219">
        <v>399</v>
      </c>
      <c r="V1219">
        <v>97090906</v>
      </c>
      <c r="W1219">
        <v>46582</v>
      </c>
      <c r="AL1219">
        <f>VLOOKUP(V1219,Customer!$C$2:$U$504,19,FALSE)</f>
        <v>200</v>
      </c>
    </row>
    <row r="1220" spans="1:38" x14ac:dyDescent="0.35">
      <c r="A1220">
        <v>399</v>
      </c>
      <c r="B1220">
        <v>14</v>
      </c>
      <c r="C1220" t="s">
        <v>34</v>
      </c>
      <c r="D1220">
        <v>51081011388</v>
      </c>
      <c r="E1220">
        <v>510</v>
      </c>
      <c r="F1220" t="s">
        <v>1192</v>
      </c>
      <c r="G1220" t="s">
        <v>1173</v>
      </c>
      <c r="H1220" t="s">
        <v>1181</v>
      </c>
      <c r="I1220" t="s">
        <v>1205</v>
      </c>
      <c r="K1220">
        <v>97181.168916666677</v>
      </c>
      <c r="N1220">
        <v>3.8333333333333335</v>
      </c>
      <c r="O1220">
        <v>10.210000000000001</v>
      </c>
      <c r="P1220" t="s">
        <v>1195</v>
      </c>
      <c r="R1220" t="s">
        <v>1129</v>
      </c>
      <c r="U1220">
        <v>399</v>
      </c>
      <c r="V1220">
        <v>97090906</v>
      </c>
      <c r="W1220">
        <v>69845</v>
      </c>
      <c r="AL1220">
        <f>VLOOKUP(V1220,Customer!$C$2:$U$504,19,FALSE)</f>
        <v>200</v>
      </c>
    </row>
    <row r="1221" spans="1:38" x14ac:dyDescent="0.35">
      <c r="A1221">
        <v>399</v>
      </c>
      <c r="B1221">
        <v>16</v>
      </c>
      <c r="C1221" t="s">
        <v>34</v>
      </c>
      <c r="D1221">
        <v>51081018891</v>
      </c>
      <c r="E1221">
        <v>510</v>
      </c>
      <c r="F1221" t="s">
        <v>1193</v>
      </c>
      <c r="G1221" t="s">
        <v>1185</v>
      </c>
      <c r="H1221" t="s">
        <v>1184</v>
      </c>
      <c r="I1221" t="s">
        <v>1199</v>
      </c>
      <c r="K1221">
        <v>65749.738133333332</v>
      </c>
      <c r="N1221">
        <v>3.6666666666666665</v>
      </c>
      <c r="O1221">
        <v>3.61</v>
      </c>
      <c r="P1221" t="s">
        <v>1198</v>
      </c>
      <c r="R1221" t="s">
        <v>1129</v>
      </c>
      <c r="U1221">
        <v>399</v>
      </c>
      <c r="V1221">
        <v>97090906</v>
      </c>
      <c r="W1221">
        <v>58064</v>
      </c>
      <c r="AL1221">
        <f>VLOOKUP(V1221,Customer!$C$2:$U$504,19,FALSE)</f>
        <v>200</v>
      </c>
    </row>
    <row r="1222" spans="1:38" x14ac:dyDescent="0.35">
      <c r="A1222">
        <v>399</v>
      </c>
      <c r="B1222">
        <v>15</v>
      </c>
      <c r="C1222" t="s">
        <v>34</v>
      </c>
      <c r="D1222">
        <v>51081011209</v>
      </c>
      <c r="E1222">
        <v>510</v>
      </c>
      <c r="F1222" t="s">
        <v>1192</v>
      </c>
      <c r="G1222" t="s">
        <v>1173</v>
      </c>
      <c r="H1222" t="s">
        <v>1181</v>
      </c>
      <c r="I1222" t="s">
        <v>1205</v>
      </c>
      <c r="K1222">
        <v>90036.641183333326</v>
      </c>
      <c r="N1222">
        <v>2.1666666666666665</v>
      </c>
      <c r="O1222">
        <v>10.210000000000001</v>
      </c>
      <c r="P1222" t="s">
        <v>1195</v>
      </c>
      <c r="R1222" t="s">
        <v>1129</v>
      </c>
      <c r="U1222">
        <v>399</v>
      </c>
      <c r="V1222">
        <v>97090906</v>
      </c>
      <c r="W1222">
        <v>73727</v>
      </c>
      <c r="AL1222">
        <f>VLOOKUP(V1222,Customer!$C$2:$U$504,19,FALSE)</f>
        <v>200</v>
      </c>
    </row>
    <row r="1223" spans="1:38" x14ac:dyDescent="0.35">
      <c r="A1223">
        <v>399</v>
      </c>
      <c r="B1223">
        <v>12</v>
      </c>
      <c r="C1223" t="s">
        <v>34</v>
      </c>
      <c r="D1223">
        <v>51081011686</v>
      </c>
      <c r="E1223">
        <v>510</v>
      </c>
      <c r="F1223" t="s">
        <v>1191</v>
      </c>
      <c r="G1223" t="s">
        <v>1172</v>
      </c>
      <c r="H1223" t="s">
        <v>1180</v>
      </c>
      <c r="I1223" t="s">
        <v>1204</v>
      </c>
      <c r="K1223">
        <v>35110.474000000002</v>
      </c>
      <c r="N1223">
        <v>4.333333333333333</v>
      </c>
      <c r="O1223">
        <v>-11.7</v>
      </c>
      <c r="P1223" t="s">
        <v>1194</v>
      </c>
      <c r="R1223" t="s">
        <v>1129</v>
      </c>
      <c r="U1223">
        <v>399</v>
      </c>
      <c r="V1223">
        <v>97090906</v>
      </c>
      <c r="W1223">
        <v>71218</v>
      </c>
      <c r="AL1223">
        <f>VLOOKUP(V1223,Customer!$C$2:$U$504,19,FALSE)</f>
        <v>200</v>
      </c>
    </row>
    <row r="1224" spans="1:38" x14ac:dyDescent="0.35">
      <c r="A1224">
        <v>400</v>
      </c>
      <c r="B1224">
        <v>2</v>
      </c>
      <c r="C1224" t="s">
        <v>34</v>
      </c>
      <c r="D1224">
        <v>51081018520</v>
      </c>
      <c r="E1224">
        <v>510</v>
      </c>
      <c r="F1224" t="s">
        <v>1187</v>
      </c>
      <c r="G1224" t="s">
        <v>1171</v>
      </c>
      <c r="H1224" t="s">
        <v>1178</v>
      </c>
      <c r="I1224" t="s">
        <v>1206</v>
      </c>
      <c r="K1224">
        <v>40492.498449999999</v>
      </c>
      <c r="N1224">
        <v>1.5833333333333333</v>
      </c>
      <c r="O1224">
        <v>5.74</v>
      </c>
      <c r="P1224" t="s">
        <v>1197</v>
      </c>
      <c r="R1224" t="s">
        <v>1129</v>
      </c>
      <c r="U1224">
        <v>400</v>
      </c>
      <c r="V1224">
        <v>36409791</v>
      </c>
      <c r="W1224">
        <v>37119</v>
      </c>
      <c r="AL1224">
        <f>VLOOKUP(V1224,Customer!$C$2:$U$504,19,FALSE)</f>
        <v>212</v>
      </c>
    </row>
    <row r="1225" spans="1:38" x14ac:dyDescent="0.35">
      <c r="A1225">
        <v>401</v>
      </c>
      <c r="B1225">
        <v>13</v>
      </c>
      <c r="C1225" t="s">
        <v>34</v>
      </c>
      <c r="D1225">
        <v>51081012028</v>
      </c>
      <c r="E1225">
        <v>510</v>
      </c>
      <c r="F1225" t="s">
        <v>1192</v>
      </c>
      <c r="G1225" t="s">
        <v>1173</v>
      </c>
      <c r="H1225" t="s">
        <v>1181</v>
      </c>
      <c r="I1225" t="s">
        <v>1205</v>
      </c>
      <c r="K1225">
        <v>34311.97825</v>
      </c>
      <c r="N1225">
        <v>1.5</v>
      </c>
      <c r="O1225">
        <v>10.210000000000001</v>
      </c>
      <c r="P1225" t="s">
        <v>1195</v>
      </c>
      <c r="R1225" t="s">
        <v>1127</v>
      </c>
      <c r="U1225">
        <v>401</v>
      </c>
      <c r="V1225">
        <v>76662343</v>
      </c>
      <c r="W1225">
        <v>29755</v>
      </c>
      <c r="AL1225">
        <f>VLOOKUP(V1225,Customer!$C$2:$U$504,19,FALSE)</f>
        <v>203</v>
      </c>
    </row>
    <row r="1226" spans="1:38" x14ac:dyDescent="0.35">
      <c r="A1226">
        <v>401</v>
      </c>
      <c r="B1226">
        <v>9</v>
      </c>
      <c r="C1226" t="s">
        <v>34</v>
      </c>
      <c r="D1226">
        <v>51081014289</v>
      </c>
      <c r="E1226">
        <v>510</v>
      </c>
      <c r="F1226" t="s">
        <v>1189</v>
      </c>
      <c r="G1226" t="s">
        <v>1175</v>
      </c>
      <c r="H1226" t="s">
        <v>1183</v>
      </c>
      <c r="I1226" t="s">
        <v>1202</v>
      </c>
      <c r="K1226">
        <v>43480.152849999999</v>
      </c>
      <c r="N1226">
        <v>3.25</v>
      </c>
      <c r="O1226">
        <v>7.77</v>
      </c>
      <c r="P1226" t="s">
        <v>1195</v>
      </c>
      <c r="R1226" t="s">
        <v>1127</v>
      </c>
      <c r="U1226">
        <v>401</v>
      </c>
      <c r="V1226">
        <v>76662343</v>
      </c>
      <c r="W1226">
        <v>34714</v>
      </c>
      <c r="AL1226">
        <f>VLOOKUP(V1226,Customer!$C$2:$U$504,19,FALSE)</f>
        <v>203</v>
      </c>
    </row>
    <row r="1227" spans="1:38" x14ac:dyDescent="0.35">
      <c r="A1227">
        <v>402</v>
      </c>
      <c r="B1227">
        <v>9</v>
      </c>
      <c r="C1227" t="s">
        <v>34</v>
      </c>
      <c r="D1227">
        <v>51081015704</v>
      </c>
      <c r="E1227">
        <v>510</v>
      </c>
      <c r="F1227" t="s">
        <v>1189</v>
      </c>
      <c r="G1227" t="s">
        <v>1175</v>
      </c>
      <c r="H1227" t="s">
        <v>1183</v>
      </c>
      <c r="I1227" t="s">
        <v>1202</v>
      </c>
      <c r="K1227">
        <v>20866.271249999998</v>
      </c>
      <c r="N1227">
        <v>4.166666666666667</v>
      </c>
      <c r="O1227">
        <v>7.77</v>
      </c>
      <c r="P1227" t="s">
        <v>1195</v>
      </c>
      <c r="R1227" t="s">
        <v>1127</v>
      </c>
      <c r="U1227">
        <v>402</v>
      </c>
      <c r="V1227">
        <v>77397845</v>
      </c>
      <c r="W1227">
        <v>15763</v>
      </c>
      <c r="AL1227">
        <f>VLOOKUP(V1227,Customer!$C$2:$U$504,19,FALSE)</f>
        <v>202</v>
      </c>
    </row>
    <row r="1228" spans="1:38" x14ac:dyDescent="0.35">
      <c r="A1228">
        <v>402</v>
      </c>
      <c r="B1228">
        <v>7</v>
      </c>
      <c r="C1228" t="s">
        <v>34</v>
      </c>
      <c r="D1228">
        <v>51081011661</v>
      </c>
      <c r="E1228">
        <v>510</v>
      </c>
      <c r="F1228" t="s">
        <v>1190</v>
      </c>
      <c r="G1228" t="s">
        <v>1176</v>
      </c>
      <c r="H1228" t="s">
        <v>1182</v>
      </c>
      <c r="I1228" t="s">
        <v>1203</v>
      </c>
      <c r="K1228">
        <v>82539.441600000006</v>
      </c>
      <c r="N1228">
        <v>3.8333333333333335</v>
      </c>
      <c r="O1228">
        <v>1.92</v>
      </c>
      <c r="P1228" t="s">
        <v>1198</v>
      </c>
      <c r="R1228" t="s">
        <v>1127</v>
      </c>
      <c r="U1228">
        <v>402</v>
      </c>
      <c r="V1228">
        <v>77397845</v>
      </c>
      <c r="W1228">
        <v>76881</v>
      </c>
      <c r="AL1228">
        <f>VLOOKUP(V1228,Customer!$C$2:$U$504,19,FALSE)</f>
        <v>202</v>
      </c>
    </row>
    <row r="1229" spans="1:38" x14ac:dyDescent="0.35">
      <c r="A1229">
        <v>402</v>
      </c>
      <c r="B1229">
        <v>16</v>
      </c>
      <c r="C1229" t="s">
        <v>34</v>
      </c>
      <c r="D1229">
        <v>51081019806</v>
      </c>
      <c r="E1229">
        <v>510</v>
      </c>
      <c r="F1229" t="s">
        <v>1193</v>
      </c>
      <c r="G1229" t="s">
        <v>1185</v>
      </c>
      <c r="H1229" t="s">
        <v>1184</v>
      </c>
      <c r="I1229" t="s">
        <v>1199</v>
      </c>
      <c r="K1229">
        <v>35327.549783333336</v>
      </c>
      <c r="N1229">
        <v>2.5833333333333335</v>
      </c>
      <c r="O1229">
        <v>3.61</v>
      </c>
      <c r="P1229" t="s">
        <v>1198</v>
      </c>
      <c r="R1229" t="s">
        <v>1127</v>
      </c>
      <c r="U1229">
        <v>402</v>
      </c>
      <c r="V1229">
        <v>77397845</v>
      </c>
      <c r="W1229">
        <v>32314</v>
      </c>
      <c r="AL1229">
        <f>VLOOKUP(V1229,Customer!$C$2:$U$504,19,FALSE)</f>
        <v>202</v>
      </c>
    </row>
    <row r="1230" spans="1:38" x14ac:dyDescent="0.35">
      <c r="A1230">
        <v>402</v>
      </c>
      <c r="B1230">
        <v>5</v>
      </c>
      <c r="C1230" t="s">
        <v>34</v>
      </c>
      <c r="D1230">
        <v>51081016165</v>
      </c>
      <c r="E1230">
        <v>510</v>
      </c>
      <c r="F1230" t="s">
        <v>1188</v>
      </c>
      <c r="G1230" t="s">
        <v>1174</v>
      </c>
      <c r="H1230" t="s">
        <v>1177</v>
      </c>
      <c r="I1230" t="s">
        <v>1201</v>
      </c>
      <c r="K1230">
        <v>23449.65</v>
      </c>
      <c r="N1230">
        <v>3.75</v>
      </c>
      <c r="O1230">
        <v>4</v>
      </c>
      <c r="P1230" t="s">
        <v>1196</v>
      </c>
      <c r="R1230" t="s">
        <v>1127</v>
      </c>
      <c r="U1230">
        <v>402</v>
      </c>
      <c r="V1230">
        <v>77397845</v>
      </c>
      <c r="W1230">
        <v>20391</v>
      </c>
      <c r="AL1230">
        <f>VLOOKUP(V1230,Customer!$C$2:$U$504,19,FALSE)</f>
        <v>202</v>
      </c>
    </row>
    <row r="1231" spans="1:38" x14ac:dyDescent="0.35">
      <c r="A1231">
        <v>402</v>
      </c>
      <c r="B1231">
        <v>4</v>
      </c>
      <c r="C1231" t="s">
        <v>34</v>
      </c>
      <c r="D1231">
        <v>51081015035</v>
      </c>
      <c r="E1231">
        <v>510</v>
      </c>
      <c r="F1231" t="s">
        <v>1187</v>
      </c>
      <c r="G1231" t="s">
        <v>1171</v>
      </c>
      <c r="H1231" t="s">
        <v>1178</v>
      </c>
      <c r="I1231" t="s">
        <v>1206</v>
      </c>
      <c r="K1231">
        <v>36159.55733333333</v>
      </c>
      <c r="N1231">
        <v>4.666666666666667</v>
      </c>
      <c r="O1231">
        <v>5.74</v>
      </c>
      <c r="P1231" t="s">
        <v>1197</v>
      </c>
      <c r="R1231" t="s">
        <v>1127</v>
      </c>
      <c r="U1231">
        <v>402</v>
      </c>
      <c r="V1231">
        <v>77397845</v>
      </c>
      <c r="W1231">
        <v>28520</v>
      </c>
      <c r="AL1231">
        <f>VLOOKUP(V1231,Customer!$C$2:$U$504,19,FALSE)</f>
        <v>202</v>
      </c>
    </row>
    <row r="1232" spans="1:38" x14ac:dyDescent="0.35">
      <c r="A1232">
        <v>403</v>
      </c>
      <c r="B1232">
        <v>14</v>
      </c>
      <c r="C1232" t="s">
        <v>34</v>
      </c>
      <c r="D1232">
        <v>51081013472</v>
      </c>
      <c r="E1232">
        <v>510</v>
      </c>
      <c r="F1232" t="s">
        <v>1192</v>
      </c>
      <c r="G1232" t="s">
        <v>1173</v>
      </c>
      <c r="H1232" t="s">
        <v>1181</v>
      </c>
      <c r="I1232" t="s">
        <v>1205</v>
      </c>
      <c r="K1232">
        <v>93188.670133333333</v>
      </c>
      <c r="N1232">
        <v>4.666666666666667</v>
      </c>
      <c r="O1232">
        <v>10.210000000000001</v>
      </c>
      <c r="P1232" t="s">
        <v>1195</v>
      </c>
      <c r="R1232" t="s">
        <v>1130</v>
      </c>
      <c r="U1232">
        <v>403</v>
      </c>
      <c r="V1232">
        <v>28592355</v>
      </c>
      <c r="W1232">
        <v>63116</v>
      </c>
      <c r="AL1232">
        <f>VLOOKUP(V1232,Customer!$C$2:$U$504,19,FALSE)</f>
        <v>213</v>
      </c>
    </row>
    <row r="1233" spans="1:38" x14ac:dyDescent="0.35">
      <c r="A1233">
        <v>403</v>
      </c>
      <c r="B1233">
        <v>12</v>
      </c>
      <c r="C1233" t="s">
        <v>34</v>
      </c>
      <c r="D1233">
        <v>51081016693</v>
      </c>
      <c r="E1233">
        <v>510</v>
      </c>
      <c r="F1233" t="s">
        <v>1191</v>
      </c>
      <c r="G1233" t="s">
        <v>1172</v>
      </c>
      <c r="H1233" t="s">
        <v>1180</v>
      </c>
      <c r="I1233" t="s">
        <v>1204</v>
      </c>
      <c r="K1233">
        <v>17072.165000000001</v>
      </c>
      <c r="N1233">
        <v>0.33333333333333331</v>
      </c>
      <c r="O1233">
        <v>-11.7</v>
      </c>
      <c r="P1233" t="s">
        <v>1194</v>
      </c>
      <c r="R1233" t="s">
        <v>1130</v>
      </c>
      <c r="U1233">
        <v>403</v>
      </c>
      <c r="V1233">
        <v>28592355</v>
      </c>
      <c r="W1233">
        <v>17765</v>
      </c>
      <c r="AL1233">
        <f>VLOOKUP(V1233,Customer!$C$2:$U$504,19,FALSE)</f>
        <v>213</v>
      </c>
    </row>
    <row r="1234" spans="1:38" x14ac:dyDescent="0.35">
      <c r="A1234">
        <v>404</v>
      </c>
      <c r="B1234">
        <v>11</v>
      </c>
      <c r="C1234" t="s">
        <v>34</v>
      </c>
      <c r="D1234">
        <v>51081010742</v>
      </c>
      <c r="E1234">
        <v>510</v>
      </c>
      <c r="F1234" t="s">
        <v>1190</v>
      </c>
      <c r="G1234" t="s">
        <v>1176</v>
      </c>
      <c r="H1234" t="s">
        <v>1182</v>
      </c>
      <c r="I1234" t="s">
        <v>1203</v>
      </c>
      <c r="K1234">
        <v>66827.070399999997</v>
      </c>
      <c r="N1234">
        <v>1.3333333333333333</v>
      </c>
      <c r="O1234">
        <v>1.92</v>
      </c>
      <c r="P1234" t="s">
        <v>1198</v>
      </c>
      <c r="R1234" t="s">
        <v>1127</v>
      </c>
      <c r="U1234">
        <v>404</v>
      </c>
      <c r="V1234">
        <v>62143642</v>
      </c>
      <c r="W1234">
        <v>65159</v>
      </c>
      <c r="AL1234">
        <f>VLOOKUP(V1234,Customer!$C$2:$U$504,19,FALSE)</f>
        <v>211</v>
      </c>
    </row>
    <row r="1235" spans="1:38" x14ac:dyDescent="0.35">
      <c r="A1235">
        <v>404</v>
      </c>
      <c r="B1235">
        <v>11</v>
      </c>
      <c r="C1235" t="s">
        <v>34</v>
      </c>
      <c r="D1235">
        <v>51081013818</v>
      </c>
      <c r="E1235">
        <v>510</v>
      </c>
      <c r="F1235" t="s">
        <v>1190</v>
      </c>
      <c r="G1235" t="s">
        <v>1176</v>
      </c>
      <c r="H1235" t="s">
        <v>1182</v>
      </c>
      <c r="I1235" t="s">
        <v>1203</v>
      </c>
      <c r="K1235">
        <v>11581.2736</v>
      </c>
      <c r="N1235">
        <v>0.58333333333333337</v>
      </c>
      <c r="O1235">
        <v>1.92</v>
      </c>
      <c r="P1235" t="s">
        <v>1198</v>
      </c>
      <c r="R1235" t="s">
        <v>1127</v>
      </c>
      <c r="U1235">
        <v>404</v>
      </c>
      <c r="V1235">
        <v>62143642</v>
      </c>
      <c r="W1235">
        <v>11453</v>
      </c>
      <c r="AL1235">
        <f>VLOOKUP(V1235,Customer!$C$2:$U$504,19,FALSE)</f>
        <v>211</v>
      </c>
    </row>
    <row r="1236" spans="1:38" x14ac:dyDescent="0.35">
      <c r="A1236">
        <v>405</v>
      </c>
      <c r="B1236">
        <v>7</v>
      </c>
      <c r="C1236" t="s">
        <v>34</v>
      </c>
      <c r="D1236">
        <v>51081019952</v>
      </c>
      <c r="E1236">
        <v>510</v>
      </c>
      <c r="F1236" t="s">
        <v>1190</v>
      </c>
      <c r="G1236" t="s">
        <v>1176</v>
      </c>
      <c r="H1236" t="s">
        <v>1182</v>
      </c>
      <c r="I1236" t="s">
        <v>1203</v>
      </c>
      <c r="K1236">
        <v>68338.142399999997</v>
      </c>
      <c r="N1236">
        <v>2</v>
      </c>
      <c r="O1236">
        <v>1.92</v>
      </c>
      <c r="P1236" t="s">
        <v>1198</v>
      </c>
      <c r="R1236" t="s">
        <v>1127</v>
      </c>
      <c r="U1236">
        <v>405</v>
      </c>
      <c r="V1236">
        <v>89432669</v>
      </c>
      <c r="W1236">
        <v>65811</v>
      </c>
      <c r="AL1236">
        <f>VLOOKUP(V1236,Customer!$C$2:$U$504,19,FALSE)</f>
        <v>210</v>
      </c>
    </row>
    <row r="1237" spans="1:38" x14ac:dyDescent="0.35">
      <c r="A1237">
        <v>405</v>
      </c>
      <c r="B1237">
        <v>6</v>
      </c>
      <c r="C1237" t="s">
        <v>34</v>
      </c>
      <c r="D1237">
        <v>51081013764</v>
      </c>
      <c r="E1237">
        <v>510</v>
      </c>
      <c r="F1237" t="s">
        <v>1189</v>
      </c>
      <c r="G1237" t="s">
        <v>1175</v>
      </c>
      <c r="H1237" t="s">
        <v>1183</v>
      </c>
      <c r="I1237" t="s">
        <v>1202</v>
      </c>
      <c r="K1237">
        <v>83029.882249999995</v>
      </c>
      <c r="N1237">
        <v>3.25</v>
      </c>
      <c r="O1237">
        <v>7.77</v>
      </c>
      <c r="P1237" t="s">
        <v>1195</v>
      </c>
      <c r="R1237" t="s">
        <v>1127</v>
      </c>
      <c r="U1237">
        <v>405</v>
      </c>
      <c r="V1237">
        <v>89432669</v>
      </c>
      <c r="W1237">
        <v>66290</v>
      </c>
      <c r="AL1237">
        <f>VLOOKUP(V1237,Customer!$C$2:$U$504,19,FALSE)</f>
        <v>210</v>
      </c>
    </row>
    <row r="1238" spans="1:38" x14ac:dyDescent="0.35">
      <c r="A1238">
        <v>405</v>
      </c>
      <c r="B1238">
        <v>13</v>
      </c>
      <c r="C1238" t="s">
        <v>34</v>
      </c>
      <c r="D1238">
        <v>51081017364</v>
      </c>
      <c r="E1238">
        <v>510</v>
      </c>
      <c r="F1238" t="s">
        <v>1192</v>
      </c>
      <c r="G1238" t="s">
        <v>1173</v>
      </c>
      <c r="H1238" t="s">
        <v>1181</v>
      </c>
      <c r="I1238" t="s">
        <v>1205</v>
      </c>
      <c r="K1238">
        <v>16708.113166666666</v>
      </c>
      <c r="N1238">
        <v>0.83333333333333337</v>
      </c>
      <c r="O1238">
        <v>10.210000000000001</v>
      </c>
      <c r="P1238" t="s">
        <v>1195</v>
      </c>
      <c r="R1238" t="s">
        <v>1127</v>
      </c>
      <c r="U1238">
        <v>405</v>
      </c>
      <c r="V1238">
        <v>89432669</v>
      </c>
      <c r="W1238">
        <v>15398</v>
      </c>
      <c r="AL1238">
        <f>VLOOKUP(V1238,Customer!$C$2:$U$504,19,FALSE)</f>
        <v>210</v>
      </c>
    </row>
    <row r="1239" spans="1:38" x14ac:dyDescent="0.35">
      <c r="A1239">
        <v>405</v>
      </c>
      <c r="B1239">
        <v>6</v>
      </c>
      <c r="C1239" t="s">
        <v>34</v>
      </c>
      <c r="D1239">
        <v>51081010300</v>
      </c>
      <c r="E1239">
        <v>510</v>
      </c>
      <c r="F1239" t="s">
        <v>1189</v>
      </c>
      <c r="G1239" t="s">
        <v>1175</v>
      </c>
      <c r="H1239" t="s">
        <v>1183</v>
      </c>
      <c r="I1239" t="s">
        <v>1202</v>
      </c>
      <c r="K1239">
        <v>65547.279599999994</v>
      </c>
      <c r="N1239">
        <v>0.5</v>
      </c>
      <c r="O1239">
        <v>7.77</v>
      </c>
      <c r="P1239" t="s">
        <v>1195</v>
      </c>
      <c r="R1239" t="s">
        <v>1127</v>
      </c>
      <c r="U1239">
        <v>405</v>
      </c>
      <c r="V1239">
        <v>89432669</v>
      </c>
      <c r="W1239">
        <v>63096</v>
      </c>
      <c r="AL1239">
        <f>VLOOKUP(V1239,Customer!$C$2:$U$504,19,FALSE)</f>
        <v>210</v>
      </c>
    </row>
    <row r="1240" spans="1:38" x14ac:dyDescent="0.35">
      <c r="A1240">
        <v>405</v>
      </c>
      <c r="B1240">
        <v>4</v>
      </c>
      <c r="C1240" t="s">
        <v>34</v>
      </c>
      <c r="D1240">
        <v>51081014264</v>
      </c>
      <c r="E1240">
        <v>510</v>
      </c>
      <c r="F1240" t="s">
        <v>1187</v>
      </c>
      <c r="G1240" t="s">
        <v>1171</v>
      </c>
      <c r="H1240" t="s">
        <v>1178</v>
      </c>
      <c r="I1240" t="s">
        <v>1206</v>
      </c>
      <c r="K1240">
        <v>21934.240466666666</v>
      </c>
      <c r="N1240">
        <v>2.8333333333333335</v>
      </c>
      <c r="O1240">
        <v>5.74</v>
      </c>
      <c r="P1240" t="s">
        <v>1197</v>
      </c>
      <c r="R1240" t="s">
        <v>1127</v>
      </c>
      <c r="U1240">
        <v>405</v>
      </c>
      <c r="V1240">
        <v>89432669</v>
      </c>
      <c r="W1240">
        <v>18866</v>
      </c>
      <c r="AL1240">
        <f>VLOOKUP(V1240,Customer!$C$2:$U$504,19,FALSE)</f>
        <v>210</v>
      </c>
    </row>
    <row r="1241" spans="1:38" x14ac:dyDescent="0.35">
      <c r="A1241">
        <v>406</v>
      </c>
      <c r="B1241">
        <v>1</v>
      </c>
      <c r="C1241" t="s">
        <v>34</v>
      </c>
      <c r="D1241">
        <v>51081015840</v>
      </c>
      <c r="E1241">
        <v>510</v>
      </c>
      <c r="F1241" t="s">
        <v>1186</v>
      </c>
      <c r="G1241" t="s">
        <v>1170</v>
      </c>
      <c r="H1241" t="s">
        <v>1179</v>
      </c>
      <c r="I1241" t="s">
        <v>1200</v>
      </c>
      <c r="K1241">
        <v>70372.962</v>
      </c>
      <c r="N1241">
        <v>2.5833333333333335</v>
      </c>
      <c r="O1241">
        <v>5.6</v>
      </c>
      <c r="P1241" t="s">
        <v>1196</v>
      </c>
      <c r="R1241" t="s">
        <v>1127</v>
      </c>
      <c r="U1241">
        <v>406</v>
      </c>
      <c r="V1241">
        <v>97563810</v>
      </c>
      <c r="W1241">
        <v>61479</v>
      </c>
      <c r="AL1241">
        <f>VLOOKUP(V1241,Customer!$C$2:$U$504,19,FALSE)</f>
        <v>209</v>
      </c>
    </row>
    <row r="1242" spans="1:38" x14ac:dyDescent="0.35">
      <c r="A1242">
        <v>406</v>
      </c>
      <c r="B1242">
        <v>15</v>
      </c>
      <c r="C1242" t="s">
        <v>34</v>
      </c>
      <c r="D1242">
        <v>51081017748</v>
      </c>
      <c r="E1242">
        <v>510</v>
      </c>
      <c r="F1242" t="s">
        <v>1192</v>
      </c>
      <c r="G1242" t="s">
        <v>1173</v>
      </c>
      <c r="H1242" t="s">
        <v>1181</v>
      </c>
      <c r="I1242" t="s">
        <v>1205</v>
      </c>
      <c r="K1242">
        <v>66379.285966666663</v>
      </c>
      <c r="N1242">
        <v>1.1666666666666667</v>
      </c>
      <c r="O1242">
        <v>10.210000000000001</v>
      </c>
      <c r="P1242" t="s">
        <v>1195</v>
      </c>
      <c r="R1242" t="s">
        <v>1127</v>
      </c>
      <c r="U1242">
        <v>406</v>
      </c>
      <c r="V1242">
        <v>97563810</v>
      </c>
      <c r="W1242">
        <v>59314</v>
      </c>
      <c r="AL1242">
        <f>VLOOKUP(V1242,Customer!$C$2:$U$504,19,FALSE)</f>
        <v>209</v>
      </c>
    </row>
    <row r="1243" spans="1:38" x14ac:dyDescent="0.35">
      <c r="A1243">
        <v>407</v>
      </c>
      <c r="B1243">
        <v>3</v>
      </c>
      <c r="C1243" t="s">
        <v>34</v>
      </c>
      <c r="D1243">
        <v>51081017131</v>
      </c>
      <c r="E1243">
        <v>510</v>
      </c>
      <c r="F1243" t="s">
        <v>1186</v>
      </c>
      <c r="G1243" t="s">
        <v>1170</v>
      </c>
      <c r="H1243" t="s">
        <v>1179</v>
      </c>
      <c r="I1243" t="s">
        <v>1200</v>
      </c>
      <c r="K1243">
        <v>98177.083333333328</v>
      </c>
      <c r="N1243">
        <v>4.583333333333333</v>
      </c>
      <c r="O1243">
        <v>5.6</v>
      </c>
      <c r="P1243" t="s">
        <v>1196</v>
      </c>
      <c r="R1243" t="s">
        <v>1128</v>
      </c>
      <c r="U1243">
        <v>407</v>
      </c>
      <c r="V1243">
        <v>73894404</v>
      </c>
      <c r="W1243">
        <v>78125</v>
      </c>
      <c r="AL1243">
        <f>VLOOKUP(V1243,Customer!$C$2:$U$504,19,FALSE)</f>
        <v>201</v>
      </c>
    </row>
    <row r="1244" spans="1:38" x14ac:dyDescent="0.35">
      <c r="A1244">
        <v>407</v>
      </c>
      <c r="B1244">
        <v>5</v>
      </c>
      <c r="C1244" t="s">
        <v>34</v>
      </c>
      <c r="D1244">
        <v>51081016854</v>
      </c>
      <c r="E1244">
        <v>510</v>
      </c>
      <c r="F1244" t="s">
        <v>1188</v>
      </c>
      <c r="G1244" t="s">
        <v>1174</v>
      </c>
      <c r="H1244" t="s">
        <v>1177</v>
      </c>
      <c r="I1244" t="s">
        <v>1201</v>
      </c>
      <c r="K1244">
        <v>20110.650000000001</v>
      </c>
      <c r="N1244">
        <v>1.25</v>
      </c>
      <c r="O1244">
        <v>4</v>
      </c>
      <c r="P1244" t="s">
        <v>1196</v>
      </c>
      <c r="R1244" t="s">
        <v>1128</v>
      </c>
      <c r="U1244">
        <v>407</v>
      </c>
      <c r="V1244">
        <v>73894404</v>
      </c>
      <c r="W1244">
        <v>19153</v>
      </c>
      <c r="AL1244">
        <f>VLOOKUP(V1244,Customer!$C$2:$U$504,19,FALSE)</f>
        <v>201</v>
      </c>
    </row>
    <row r="1245" spans="1:38" x14ac:dyDescent="0.35">
      <c r="A1245">
        <v>407</v>
      </c>
      <c r="B1245">
        <v>2</v>
      </c>
      <c r="C1245" t="s">
        <v>34</v>
      </c>
      <c r="D1245">
        <v>51081016095</v>
      </c>
      <c r="E1245">
        <v>510</v>
      </c>
      <c r="F1245" t="s">
        <v>1187</v>
      </c>
      <c r="G1245" t="s">
        <v>1171</v>
      </c>
      <c r="H1245" t="s">
        <v>1178</v>
      </c>
      <c r="I1245" t="s">
        <v>1206</v>
      </c>
      <c r="K1245">
        <v>9452.9113333333335</v>
      </c>
      <c r="N1245">
        <v>4.333333333333333</v>
      </c>
      <c r="O1245">
        <v>5.74</v>
      </c>
      <c r="P1245" t="s">
        <v>1197</v>
      </c>
      <c r="R1245" t="s">
        <v>1128</v>
      </c>
      <c r="U1245">
        <v>407</v>
      </c>
      <c r="V1245">
        <v>73894404</v>
      </c>
      <c r="W1245">
        <v>7570</v>
      </c>
      <c r="AL1245">
        <f>VLOOKUP(V1245,Customer!$C$2:$U$504,19,FALSE)</f>
        <v>201</v>
      </c>
    </row>
    <row r="1246" spans="1:38" x14ac:dyDescent="0.35">
      <c r="A1246">
        <v>408</v>
      </c>
      <c r="B1246">
        <v>10</v>
      </c>
      <c r="C1246" t="s">
        <v>34</v>
      </c>
      <c r="D1246">
        <v>51081018066</v>
      </c>
      <c r="E1246">
        <v>510</v>
      </c>
      <c r="F1246" t="s">
        <v>1190</v>
      </c>
      <c r="G1246" t="s">
        <v>1176</v>
      </c>
      <c r="H1246" t="s">
        <v>1182</v>
      </c>
      <c r="I1246" t="s">
        <v>1203</v>
      </c>
      <c r="K1246">
        <v>16808.4912</v>
      </c>
      <c r="N1246">
        <v>3.6666666666666665</v>
      </c>
      <c r="O1246">
        <v>1.92</v>
      </c>
      <c r="P1246" t="s">
        <v>1198</v>
      </c>
      <c r="R1246" t="s">
        <v>1128</v>
      </c>
      <c r="U1246">
        <v>408</v>
      </c>
      <c r="V1246">
        <v>51008354</v>
      </c>
      <c r="W1246">
        <v>15703</v>
      </c>
      <c r="AL1246">
        <f>VLOOKUP(V1246,Customer!$C$2:$U$504,19,FALSE)</f>
        <v>208</v>
      </c>
    </row>
    <row r="1247" spans="1:38" x14ac:dyDescent="0.35">
      <c r="A1247">
        <v>408</v>
      </c>
      <c r="B1247">
        <v>7</v>
      </c>
      <c r="C1247" t="s">
        <v>34</v>
      </c>
      <c r="D1247">
        <v>51081016204</v>
      </c>
      <c r="E1247">
        <v>510</v>
      </c>
      <c r="F1247" t="s">
        <v>1190</v>
      </c>
      <c r="G1247" t="s">
        <v>1176</v>
      </c>
      <c r="H1247" t="s">
        <v>1182</v>
      </c>
      <c r="I1247" t="s">
        <v>1203</v>
      </c>
      <c r="K1247">
        <v>66494.649600000004</v>
      </c>
      <c r="N1247">
        <v>4.916666666666667</v>
      </c>
      <c r="O1247">
        <v>1.92</v>
      </c>
      <c r="P1247" t="s">
        <v>1198</v>
      </c>
      <c r="R1247" t="s">
        <v>1128</v>
      </c>
      <c r="U1247">
        <v>408</v>
      </c>
      <c r="V1247">
        <v>51008354</v>
      </c>
      <c r="W1247">
        <v>60759</v>
      </c>
      <c r="AL1247">
        <f>VLOOKUP(V1247,Customer!$C$2:$U$504,19,FALSE)</f>
        <v>208</v>
      </c>
    </row>
    <row r="1248" spans="1:38" x14ac:dyDescent="0.35">
      <c r="A1248">
        <v>408</v>
      </c>
      <c r="B1248">
        <v>9</v>
      </c>
      <c r="C1248" t="s">
        <v>34</v>
      </c>
      <c r="D1248">
        <v>51081017069</v>
      </c>
      <c r="E1248">
        <v>510</v>
      </c>
      <c r="F1248" t="s">
        <v>1189</v>
      </c>
      <c r="G1248" t="s">
        <v>1175</v>
      </c>
      <c r="H1248" t="s">
        <v>1183</v>
      </c>
      <c r="I1248" t="s">
        <v>1202</v>
      </c>
      <c r="K1248">
        <v>64605.722349999996</v>
      </c>
      <c r="N1248">
        <v>2.8333333333333335</v>
      </c>
      <c r="O1248">
        <v>7.77</v>
      </c>
      <c r="P1248" t="s">
        <v>1195</v>
      </c>
      <c r="R1248" t="s">
        <v>1128</v>
      </c>
      <c r="U1248">
        <v>408</v>
      </c>
      <c r="V1248">
        <v>51008354</v>
      </c>
      <c r="W1248">
        <v>52949</v>
      </c>
      <c r="AL1248">
        <f>VLOOKUP(V1248,Customer!$C$2:$U$504,19,FALSE)</f>
        <v>208</v>
      </c>
    </row>
    <row r="1249" spans="1:38" x14ac:dyDescent="0.35">
      <c r="A1249">
        <v>408</v>
      </c>
      <c r="B1249">
        <v>16</v>
      </c>
      <c r="C1249" t="s">
        <v>34</v>
      </c>
      <c r="D1249">
        <v>51081013454</v>
      </c>
      <c r="E1249">
        <v>510</v>
      </c>
      <c r="F1249" t="s">
        <v>1193</v>
      </c>
      <c r="G1249" t="s">
        <v>1185</v>
      </c>
      <c r="H1249" t="s">
        <v>1184</v>
      </c>
      <c r="I1249" t="s">
        <v>1199</v>
      </c>
      <c r="K1249">
        <v>87424.424849999996</v>
      </c>
      <c r="N1249">
        <v>3.8333333333333335</v>
      </c>
      <c r="O1249">
        <v>3.61</v>
      </c>
      <c r="P1249" t="s">
        <v>1198</v>
      </c>
      <c r="R1249" t="s">
        <v>1128</v>
      </c>
      <c r="U1249">
        <v>408</v>
      </c>
      <c r="V1249">
        <v>51008354</v>
      </c>
      <c r="W1249">
        <v>76797</v>
      </c>
      <c r="AL1249">
        <f>VLOOKUP(V1249,Customer!$C$2:$U$504,19,FALSE)</f>
        <v>208</v>
      </c>
    </row>
    <row r="1250" spans="1:38" x14ac:dyDescent="0.35">
      <c r="A1250">
        <v>409</v>
      </c>
      <c r="B1250">
        <v>11</v>
      </c>
      <c r="C1250" t="s">
        <v>34</v>
      </c>
      <c r="D1250">
        <v>51081017866</v>
      </c>
      <c r="E1250">
        <v>510</v>
      </c>
      <c r="F1250" t="s">
        <v>1190</v>
      </c>
      <c r="G1250" t="s">
        <v>1176</v>
      </c>
      <c r="H1250" t="s">
        <v>1182</v>
      </c>
      <c r="I1250" t="s">
        <v>1203</v>
      </c>
      <c r="K1250">
        <v>22104.444800000001</v>
      </c>
      <c r="N1250">
        <v>3.0833333333333335</v>
      </c>
      <c r="O1250">
        <v>1.92</v>
      </c>
      <c r="P1250" t="s">
        <v>1198</v>
      </c>
      <c r="R1250" t="s">
        <v>1129</v>
      </c>
      <c r="U1250">
        <v>409</v>
      </c>
      <c r="V1250">
        <v>67035296</v>
      </c>
      <c r="W1250">
        <v>20869</v>
      </c>
      <c r="AL1250">
        <f>VLOOKUP(V1250,Customer!$C$2:$U$504,19,FALSE)</f>
        <v>211</v>
      </c>
    </row>
    <row r="1251" spans="1:38" x14ac:dyDescent="0.35">
      <c r="A1251">
        <v>409</v>
      </c>
      <c r="B1251">
        <v>8</v>
      </c>
      <c r="C1251" t="s">
        <v>34</v>
      </c>
      <c r="D1251">
        <v>51081019656</v>
      </c>
      <c r="E1251">
        <v>510</v>
      </c>
      <c r="F1251" t="s">
        <v>1188</v>
      </c>
      <c r="G1251" t="s">
        <v>1174</v>
      </c>
      <c r="H1251" t="s">
        <v>1177</v>
      </c>
      <c r="I1251" t="s">
        <v>1201</v>
      </c>
      <c r="K1251">
        <v>84418.5</v>
      </c>
      <c r="N1251">
        <v>3.0833333333333335</v>
      </c>
      <c r="O1251">
        <v>4</v>
      </c>
      <c r="P1251" t="s">
        <v>1196</v>
      </c>
      <c r="R1251" t="s">
        <v>1129</v>
      </c>
      <c r="U1251">
        <v>409</v>
      </c>
      <c r="V1251">
        <v>67035296</v>
      </c>
      <c r="W1251">
        <v>75150</v>
      </c>
      <c r="AL1251">
        <f>VLOOKUP(V1251,Customer!$C$2:$U$504,19,FALSE)</f>
        <v>211</v>
      </c>
    </row>
    <row r="1252" spans="1:38" x14ac:dyDescent="0.35">
      <c r="A1252">
        <v>409</v>
      </c>
      <c r="B1252">
        <v>14</v>
      </c>
      <c r="C1252" t="s">
        <v>34</v>
      </c>
      <c r="D1252">
        <v>51081011339</v>
      </c>
      <c r="E1252">
        <v>510</v>
      </c>
      <c r="F1252" t="s">
        <v>1192</v>
      </c>
      <c r="G1252" t="s">
        <v>1173</v>
      </c>
      <c r="H1252" t="s">
        <v>1181</v>
      </c>
      <c r="I1252" t="s">
        <v>1205</v>
      </c>
      <c r="K1252">
        <v>25598.263650000001</v>
      </c>
      <c r="N1252">
        <v>3.5</v>
      </c>
      <c r="O1252">
        <v>10.210000000000001</v>
      </c>
      <c r="P1252" t="s">
        <v>1195</v>
      </c>
      <c r="R1252" t="s">
        <v>1129</v>
      </c>
      <c r="U1252">
        <v>409</v>
      </c>
      <c r="V1252">
        <v>67035296</v>
      </c>
      <c r="W1252">
        <v>18859</v>
      </c>
      <c r="AL1252">
        <f>VLOOKUP(V1252,Customer!$C$2:$U$504,19,FALSE)</f>
        <v>211</v>
      </c>
    </row>
    <row r="1253" spans="1:38" x14ac:dyDescent="0.35">
      <c r="A1253">
        <v>411</v>
      </c>
      <c r="B1253">
        <v>5</v>
      </c>
      <c r="C1253" t="s">
        <v>34</v>
      </c>
      <c r="D1253">
        <v>51081016601</v>
      </c>
      <c r="E1253">
        <v>510</v>
      </c>
      <c r="F1253" t="s">
        <v>1188</v>
      </c>
      <c r="G1253" t="s">
        <v>1174</v>
      </c>
      <c r="H1253" t="s">
        <v>1177</v>
      </c>
      <c r="I1253" t="s">
        <v>1201</v>
      </c>
      <c r="K1253">
        <v>36688.720000000001</v>
      </c>
      <c r="N1253">
        <v>1.5</v>
      </c>
      <c r="O1253">
        <v>4</v>
      </c>
      <c r="P1253" t="s">
        <v>1196</v>
      </c>
      <c r="R1253" t="s">
        <v>1127</v>
      </c>
      <c r="U1253">
        <v>411</v>
      </c>
      <c r="V1253">
        <v>58794198</v>
      </c>
      <c r="W1253">
        <v>34612</v>
      </c>
      <c r="AL1253">
        <f>VLOOKUP(V1253,Customer!$C$2:$U$504,19,FALSE)</f>
        <v>202</v>
      </c>
    </row>
    <row r="1254" spans="1:38" x14ac:dyDescent="0.35">
      <c r="A1254">
        <v>411</v>
      </c>
      <c r="B1254">
        <v>7</v>
      </c>
      <c r="C1254" t="s">
        <v>34</v>
      </c>
      <c r="D1254">
        <v>51081012190</v>
      </c>
      <c r="E1254">
        <v>510</v>
      </c>
      <c r="F1254" t="s">
        <v>1190</v>
      </c>
      <c r="G1254" t="s">
        <v>1176</v>
      </c>
      <c r="H1254" t="s">
        <v>1182</v>
      </c>
      <c r="I1254" t="s">
        <v>1203</v>
      </c>
      <c r="K1254">
        <v>36978.944000000003</v>
      </c>
      <c r="N1254">
        <v>4.583333333333333</v>
      </c>
      <c r="O1254">
        <v>1.92</v>
      </c>
      <c r="P1254" t="s">
        <v>1198</v>
      </c>
      <c r="R1254" t="s">
        <v>1127</v>
      </c>
      <c r="U1254">
        <v>411</v>
      </c>
      <c r="V1254">
        <v>58794198</v>
      </c>
      <c r="W1254">
        <v>33988</v>
      </c>
      <c r="AL1254">
        <f>VLOOKUP(V1254,Customer!$C$2:$U$504,19,FALSE)</f>
        <v>202</v>
      </c>
    </row>
    <row r="1255" spans="1:38" x14ac:dyDescent="0.35">
      <c r="A1255">
        <v>411</v>
      </c>
      <c r="B1255">
        <v>4</v>
      </c>
      <c r="C1255" t="s">
        <v>34</v>
      </c>
      <c r="D1255">
        <v>51081013204</v>
      </c>
      <c r="E1255">
        <v>510</v>
      </c>
      <c r="F1255" t="s">
        <v>1187</v>
      </c>
      <c r="G1255" t="s">
        <v>1171</v>
      </c>
      <c r="H1255" t="s">
        <v>1178</v>
      </c>
      <c r="I1255" t="s">
        <v>1206</v>
      </c>
      <c r="K1255">
        <v>68835.340349999999</v>
      </c>
      <c r="N1255">
        <v>2.75</v>
      </c>
      <c r="O1255">
        <v>5.74</v>
      </c>
      <c r="P1255" t="s">
        <v>1197</v>
      </c>
      <c r="R1255" t="s">
        <v>1127</v>
      </c>
      <c r="U1255">
        <v>411</v>
      </c>
      <c r="V1255">
        <v>58794198</v>
      </c>
      <c r="W1255">
        <v>59451</v>
      </c>
      <c r="AL1255">
        <f>VLOOKUP(V1255,Customer!$C$2:$U$504,19,FALSE)</f>
        <v>202</v>
      </c>
    </row>
    <row r="1256" spans="1:38" x14ac:dyDescent="0.35">
      <c r="A1256">
        <v>411</v>
      </c>
      <c r="B1256">
        <v>3</v>
      </c>
      <c r="C1256" t="s">
        <v>34</v>
      </c>
      <c r="D1256">
        <v>51081012248</v>
      </c>
      <c r="E1256">
        <v>510</v>
      </c>
      <c r="F1256" t="s">
        <v>1186</v>
      </c>
      <c r="G1256" t="s">
        <v>1170</v>
      </c>
      <c r="H1256" t="s">
        <v>1179</v>
      </c>
      <c r="I1256" t="s">
        <v>1200</v>
      </c>
      <c r="K1256">
        <v>8159.5753333333332</v>
      </c>
      <c r="N1256">
        <v>4.083333333333333</v>
      </c>
      <c r="O1256">
        <v>5.6</v>
      </c>
      <c r="P1256" t="s">
        <v>1196</v>
      </c>
      <c r="R1256" t="s">
        <v>1127</v>
      </c>
      <c r="U1256">
        <v>411</v>
      </c>
      <c r="V1256">
        <v>58794198</v>
      </c>
      <c r="W1256">
        <v>6641</v>
      </c>
      <c r="AL1256">
        <f>VLOOKUP(V1256,Customer!$C$2:$U$504,19,FALSE)</f>
        <v>202</v>
      </c>
    </row>
    <row r="1257" spans="1:38" x14ac:dyDescent="0.35">
      <c r="A1257">
        <v>411</v>
      </c>
      <c r="B1257">
        <v>3</v>
      </c>
      <c r="C1257" t="s">
        <v>34</v>
      </c>
      <c r="D1257">
        <v>51081014871</v>
      </c>
      <c r="E1257">
        <v>510</v>
      </c>
      <c r="F1257" t="s">
        <v>1186</v>
      </c>
      <c r="G1257" t="s">
        <v>1170</v>
      </c>
      <c r="H1257" t="s">
        <v>1179</v>
      </c>
      <c r="I1257" t="s">
        <v>1200</v>
      </c>
      <c r="K1257">
        <v>78147.892666666667</v>
      </c>
      <c r="N1257">
        <v>3.4166666666666665</v>
      </c>
      <c r="O1257">
        <v>5.6</v>
      </c>
      <c r="P1257" t="s">
        <v>1196</v>
      </c>
      <c r="R1257" t="s">
        <v>1127</v>
      </c>
      <c r="U1257">
        <v>411</v>
      </c>
      <c r="V1257">
        <v>58794198</v>
      </c>
      <c r="W1257">
        <v>65597</v>
      </c>
      <c r="AL1257">
        <f>VLOOKUP(V1257,Customer!$C$2:$U$504,19,FALSE)</f>
        <v>202</v>
      </c>
    </row>
    <row r="1258" spans="1:38" x14ac:dyDescent="0.35">
      <c r="A1258">
        <v>411</v>
      </c>
      <c r="B1258">
        <v>13</v>
      </c>
      <c r="C1258" t="s">
        <v>34</v>
      </c>
      <c r="D1258">
        <v>51081013383</v>
      </c>
      <c r="E1258">
        <v>510</v>
      </c>
      <c r="F1258" t="s">
        <v>1192</v>
      </c>
      <c r="G1258" t="s">
        <v>1173</v>
      </c>
      <c r="H1258" t="s">
        <v>1181</v>
      </c>
      <c r="I1258" t="s">
        <v>1205</v>
      </c>
      <c r="K1258">
        <v>71465.597125</v>
      </c>
      <c r="N1258">
        <v>3.75</v>
      </c>
      <c r="O1258">
        <v>10.210000000000001</v>
      </c>
      <c r="P1258" t="s">
        <v>1195</v>
      </c>
      <c r="R1258" t="s">
        <v>1127</v>
      </c>
      <c r="U1258">
        <v>411</v>
      </c>
      <c r="V1258">
        <v>58794198</v>
      </c>
      <c r="W1258">
        <v>51679</v>
      </c>
      <c r="AL1258">
        <f>VLOOKUP(V1258,Customer!$C$2:$U$504,19,FALSE)</f>
        <v>202</v>
      </c>
    </row>
    <row r="1259" spans="1:38" x14ac:dyDescent="0.35">
      <c r="A1259">
        <v>411</v>
      </c>
      <c r="B1259">
        <v>14</v>
      </c>
      <c r="C1259" t="s">
        <v>34</v>
      </c>
      <c r="D1259">
        <v>51081017683</v>
      </c>
      <c r="E1259">
        <v>510</v>
      </c>
      <c r="F1259" t="s">
        <v>1192</v>
      </c>
      <c r="G1259" t="s">
        <v>1173</v>
      </c>
      <c r="H1259" t="s">
        <v>1181</v>
      </c>
      <c r="I1259" t="s">
        <v>1205</v>
      </c>
      <c r="K1259">
        <v>19596.684041666667</v>
      </c>
      <c r="N1259">
        <v>1.0833333333333333</v>
      </c>
      <c r="O1259">
        <v>10.210000000000001</v>
      </c>
      <c r="P1259" t="s">
        <v>1195</v>
      </c>
      <c r="R1259" t="s">
        <v>1127</v>
      </c>
      <c r="U1259">
        <v>411</v>
      </c>
      <c r="V1259">
        <v>58794198</v>
      </c>
      <c r="W1259">
        <v>17645</v>
      </c>
      <c r="AL1259">
        <f>VLOOKUP(V1259,Customer!$C$2:$U$504,19,FALSE)</f>
        <v>202</v>
      </c>
    </row>
    <row r="1260" spans="1:38" x14ac:dyDescent="0.35">
      <c r="A1260">
        <v>412</v>
      </c>
      <c r="B1260">
        <v>9</v>
      </c>
      <c r="C1260" t="s">
        <v>34</v>
      </c>
      <c r="D1260">
        <v>51081019887</v>
      </c>
      <c r="E1260">
        <v>510</v>
      </c>
      <c r="F1260" t="s">
        <v>1189</v>
      </c>
      <c r="G1260" t="s">
        <v>1175</v>
      </c>
      <c r="H1260" t="s">
        <v>1183</v>
      </c>
      <c r="I1260" t="s">
        <v>1202</v>
      </c>
      <c r="K1260">
        <v>83354.098199999993</v>
      </c>
      <c r="N1260">
        <v>0.66666666666666663</v>
      </c>
      <c r="O1260">
        <v>7.77</v>
      </c>
      <c r="P1260" t="s">
        <v>1195</v>
      </c>
      <c r="R1260" t="s">
        <v>1127</v>
      </c>
      <c r="U1260">
        <v>412</v>
      </c>
      <c r="V1260">
        <v>54912817</v>
      </c>
      <c r="W1260">
        <v>79249</v>
      </c>
      <c r="AL1260">
        <f>VLOOKUP(V1260,Customer!$C$2:$U$504,19,FALSE)</f>
        <v>205</v>
      </c>
    </row>
    <row r="1261" spans="1:38" x14ac:dyDescent="0.35">
      <c r="A1261">
        <v>412</v>
      </c>
      <c r="B1261">
        <v>13</v>
      </c>
      <c r="C1261" t="s">
        <v>34</v>
      </c>
      <c r="D1261">
        <v>51081014851</v>
      </c>
      <c r="E1261">
        <v>510</v>
      </c>
      <c r="F1261" t="s">
        <v>1192</v>
      </c>
      <c r="G1261" t="s">
        <v>1173</v>
      </c>
      <c r="H1261" t="s">
        <v>1181</v>
      </c>
      <c r="I1261" t="s">
        <v>1205</v>
      </c>
      <c r="K1261">
        <v>4730.3647500000006</v>
      </c>
      <c r="N1261">
        <v>3.5</v>
      </c>
      <c r="O1261">
        <v>10.210000000000001</v>
      </c>
      <c r="P1261" t="s">
        <v>1195</v>
      </c>
      <c r="R1261" t="s">
        <v>1127</v>
      </c>
      <c r="U1261">
        <v>412</v>
      </c>
      <c r="V1261">
        <v>54912817</v>
      </c>
      <c r="W1261">
        <v>3485</v>
      </c>
      <c r="AL1261">
        <f>VLOOKUP(V1261,Customer!$C$2:$U$504,19,FALSE)</f>
        <v>205</v>
      </c>
    </row>
    <row r="1262" spans="1:38" x14ac:dyDescent="0.35">
      <c r="A1262">
        <v>412</v>
      </c>
      <c r="B1262">
        <v>11</v>
      </c>
      <c r="C1262" t="s">
        <v>34</v>
      </c>
      <c r="D1262">
        <v>51081017593</v>
      </c>
      <c r="E1262">
        <v>510</v>
      </c>
      <c r="F1262" t="s">
        <v>1190</v>
      </c>
      <c r="G1262" t="s">
        <v>1176</v>
      </c>
      <c r="H1262" t="s">
        <v>1182</v>
      </c>
      <c r="I1262" t="s">
        <v>1203</v>
      </c>
      <c r="K1262">
        <v>83266.92</v>
      </c>
      <c r="N1262">
        <v>4.166666666666667</v>
      </c>
      <c r="O1262">
        <v>1.92</v>
      </c>
      <c r="P1262" t="s">
        <v>1198</v>
      </c>
      <c r="R1262" t="s">
        <v>1127</v>
      </c>
      <c r="U1262">
        <v>412</v>
      </c>
      <c r="V1262">
        <v>54912817</v>
      </c>
      <c r="W1262">
        <v>77099</v>
      </c>
      <c r="AL1262">
        <f>VLOOKUP(V1262,Customer!$C$2:$U$504,19,FALSE)</f>
        <v>205</v>
      </c>
    </row>
    <row r="1263" spans="1:38" x14ac:dyDescent="0.35">
      <c r="A1263">
        <v>412</v>
      </c>
      <c r="B1263">
        <v>16</v>
      </c>
      <c r="C1263" t="s">
        <v>34</v>
      </c>
      <c r="D1263">
        <v>51081010674</v>
      </c>
      <c r="E1263">
        <v>510</v>
      </c>
      <c r="F1263" t="s">
        <v>1193</v>
      </c>
      <c r="G1263" t="s">
        <v>1185</v>
      </c>
      <c r="H1263" t="s">
        <v>1184</v>
      </c>
      <c r="I1263" t="s">
        <v>1199</v>
      </c>
      <c r="K1263">
        <v>21277.500424999998</v>
      </c>
      <c r="N1263">
        <v>4.75</v>
      </c>
      <c r="O1263">
        <v>3.61</v>
      </c>
      <c r="P1263" t="s">
        <v>1198</v>
      </c>
      <c r="R1263" t="s">
        <v>1127</v>
      </c>
      <c r="U1263">
        <v>412</v>
      </c>
      <c r="V1263">
        <v>54912817</v>
      </c>
      <c r="W1263">
        <v>18163</v>
      </c>
      <c r="AL1263">
        <f>VLOOKUP(V1263,Customer!$C$2:$U$504,19,FALSE)</f>
        <v>205</v>
      </c>
    </row>
    <row r="1264" spans="1:38" x14ac:dyDescent="0.35">
      <c r="A1264">
        <v>413</v>
      </c>
      <c r="B1264">
        <v>8</v>
      </c>
      <c r="C1264" t="s">
        <v>34</v>
      </c>
      <c r="D1264">
        <v>51081018676</v>
      </c>
      <c r="E1264">
        <v>510</v>
      </c>
      <c r="F1264" t="s">
        <v>1188</v>
      </c>
      <c r="G1264" t="s">
        <v>1174</v>
      </c>
      <c r="H1264" t="s">
        <v>1177</v>
      </c>
      <c r="I1264" t="s">
        <v>1201</v>
      </c>
      <c r="K1264">
        <v>57719.76</v>
      </c>
      <c r="N1264">
        <v>2.4166666666666665</v>
      </c>
      <c r="O1264">
        <v>4</v>
      </c>
      <c r="P1264" t="s">
        <v>1196</v>
      </c>
      <c r="R1264" t="s">
        <v>1128</v>
      </c>
      <c r="U1264">
        <v>413</v>
      </c>
      <c r="V1264">
        <v>23290550</v>
      </c>
      <c r="W1264">
        <v>52632</v>
      </c>
      <c r="AL1264">
        <f>VLOOKUP(V1264,Customer!$C$2:$U$504,19,FALSE)</f>
        <v>210</v>
      </c>
    </row>
    <row r="1265" spans="1:38" x14ac:dyDescent="0.35">
      <c r="A1265">
        <v>413</v>
      </c>
      <c r="B1265">
        <v>14</v>
      </c>
      <c r="C1265" t="s">
        <v>34</v>
      </c>
      <c r="D1265">
        <v>51081013442</v>
      </c>
      <c r="E1265">
        <v>510</v>
      </c>
      <c r="F1265" t="s">
        <v>1192</v>
      </c>
      <c r="G1265" t="s">
        <v>1173</v>
      </c>
      <c r="H1265" t="s">
        <v>1181</v>
      </c>
      <c r="I1265" t="s">
        <v>1205</v>
      </c>
      <c r="K1265">
        <v>112524.87808333334</v>
      </c>
      <c r="N1265">
        <v>4.583333333333333</v>
      </c>
      <c r="O1265">
        <v>10.210000000000001</v>
      </c>
      <c r="P1265" t="s">
        <v>1195</v>
      </c>
      <c r="R1265" t="s">
        <v>1128</v>
      </c>
      <c r="U1265">
        <v>413</v>
      </c>
      <c r="V1265">
        <v>23290550</v>
      </c>
      <c r="W1265">
        <v>76654</v>
      </c>
      <c r="AL1265">
        <f>VLOOKUP(V1265,Customer!$C$2:$U$504,19,FALSE)</f>
        <v>210</v>
      </c>
    </row>
    <row r="1266" spans="1:38" x14ac:dyDescent="0.35">
      <c r="A1266">
        <v>414</v>
      </c>
      <c r="B1266">
        <v>4</v>
      </c>
      <c r="C1266" t="s">
        <v>34</v>
      </c>
      <c r="D1266">
        <v>51081015470</v>
      </c>
      <c r="E1266">
        <v>510</v>
      </c>
      <c r="F1266" t="s">
        <v>1187</v>
      </c>
      <c r="G1266" t="s">
        <v>1171</v>
      </c>
      <c r="H1266" t="s">
        <v>1178</v>
      </c>
      <c r="I1266" t="s">
        <v>1206</v>
      </c>
      <c r="K1266">
        <v>34749.689599999998</v>
      </c>
      <c r="N1266">
        <v>4.666666666666667</v>
      </c>
      <c r="O1266">
        <v>5.74</v>
      </c>
      <c r="P1266" t="s">
        <v>1197</v>
      </c>
      <c r="R1266" t="s">
        <v>1127</v>
      </c>
      <c r="U1266">
        <v>414</v>
      </c>
      <c r="V1266">
        <v>16008378</v>
      </c>
      <c r="W1266">
        <v>27408</v>
      </c>
      <c r="AL1266">
        <f>VLOOKUP(V1266,Customer!$C$2:$U$504,19,FALSE)</f>
        <v>203</v>
      </c>
    </row>
    <row r="1267" spans="1:38" x14ac:dyDescent="0.35">
      <c r="A1267">
        <v>414</v>
      </c>
      <c r="B1267">
        <v>16</v>
      </c>
      <c r="C1267" t="s">
        <v>34</v>
      </c>
      <c r="D1267">
        <v>51081014720</v>
      </c>
      <c r="E1267">
        <v>510</v>
      </c>
      <c r="F1267" t="s">
        <v>1193</v>
      </c>
      <c r="G1267" t="s">
        <v>1185</v>
      </c>
      <c r="H1267" t="s">
        <v>1184</v>
      </c>
      <c r="I1267" t="s">
        <v>1199</v>
      </c>
      <c r="K1267">
        <v>23969.146250000002</v>
      </c>
      <c r="N1267">
        <v>2.5</v>
      </c>
      <c r="O1267">
        <v>3.61</v>
      </c>
      <c r="P1267" t="s">
        <v>1198</v>
      </c>
      <c r="R1267" t="s">
        <v>1127</v>
      </c>
      <c r="U1267">
        <v>414</v>
      </c>
      <c r="V1267">
        <v>16008378</v>
      </c>
      <c r="W1267">
        <v>21985</v>
      </c>
      <c r="AL1267">
        <f>VLOOKUP(V1267,Customer!$C$2:$U$504,19,FALSE)</f>
        <v>203</v>
      </c>
    </row>
    <row r="1268" spans="1:38" x14ac:dyDescent="0.35">
      <c r="A1268">
        <v>415</v>
      </c>
      <c r="B1268">
        <v>2</v>
      </c>
      <c r="C1268" t="s">
        <v>34</v>
      </c>
      <c r="D1268">
        <v>51081010244</v>
      </c>
      <c r="E1268">
        <v>510</v>
      </c>
      <c r="F1268" t="s">
        <v>1187</v>
      </c>
      <c r="G1268" t="s">
        <v>1171</v>
      </c>
      <c r="H1268" t="s">
        <v>1178</v>
      </c>
      <c r="I1268" t="s">
        <v>1206</v>
      </c>
      <c r="K1268">
        <v>64270.938133333329</v>
      </c>
      <c r="N1268">
        <v>3.6666666666666665</v>
      </c>
      <c r="O1268">
        <v>5.74</v>
      </c>
      <c r="P1268" t="s">
        <v>1197</v>
      </c>
      <c r="R1268" t="s">
        <v>1127</v>
      </c>
      <c r="U1268">
        <v>415</v>
      </c>
      <c r="V1268">
        <v>20374866</v>
      </c>
      <c r="W1268">
        <v>53096</v>
      </c>
      <c r="AL1268">
        <f>VLOOKUP(V1268,Customer!$C$2:$U$504,19,FALSE)</f>
        <v>203</v>
      </c>
    </row>
    <row r="1269" spans="1:38" x14ac:dyDescent="0.35">
      <c r="A1269">
        <v>415</v>
      </c>
      <c r="B1269">
        <v>11</v>
      </c>
      <c r="C1269" t="s">
        <v>34</v>
      </c>
      <c r="D1269">
        <v>51081018645</v>
      </c>
      <c r="E1269">
        <v>510</v>
      </c>
      <c r="F1269" t="s">
        <v>1190</v>
      </c>
      <c r="G1269" t="s">
        <v>1176</v>
      </c>
      <c r="H1269" t="s">
        <v>1182</v>
      </c>
      <c r="I1269" t="s">
        <v>1203</v>
      </c>
      <c r="K1269">
        <v>28023.407999999999</v>
      </c>
      <c r="N1269">
        <v>0.41666666666666669</v>
      </c>
      <c r="O1269">
        <v>1.92</v>
      </c>
      <c r="P1269" t="s">
        <v>1198</v>
      </c>
      <c r="R1269" t="s">
        <v>1127</v>
      </c>
      <c r="U1269">
        <v>415</v>
      </c>
      <c r="V1269">
        <v>20374866</v>
      </c>
      <c r="W1269">
        <v>27801</v>
      </c>
      <c r="AL1269">
        <f>VLOOKUP(V1269,Customer!$C$2:$U$504,19,FALSE)</f>
        <v>203</v>
      </c>
    </row>
    <row r="1270" spans="1:38" x14ac:dyDescent="0.35">
      <c r="A1270">
        <v>415</v>
      </c>
      <c r="B1270">
        <v>14</v>
      </c>
      <c r="C1270" t="s">
        <v>34</v>
      </c>
      <c r="D1270">
        <v>51081016341</v>
      </c>
      <c r="E1270">
        <v>510</v>
      </c>
      <c r="F1270" t="s">
        <v>1192</v>
      </c>
      <c r="G1270" t="s">
        <v>1173</v>
      </c>
      <c r="H1270" t="s">
        <v>1181</v>
      </c>
      <c r="I1270" t="s">
        <v>1205</v>
      </c>
      <c r="K1270">
        <v>50656.265866666668</v>
      </c>
      <c r="N1270">
        <v>0.66666666666666663</v>
      </c>
      <c r="O1270">
        <v>10.210000000000001</v>
      </c>
      <c r="P1270" t="s">
        <v>1195</v>
      </c>
      <c r="R1270" t="s">
        <v>1127</v>
      </c>
      <c r="U1270">
        <v>415</v>
      </c>
      <c r="V1270">
        <v>20374866</v>
      </c>
      <c r="W1270">
        <v>47428</v>
      </c>
      <c r="AL1270">
        <f>VLOOKUP(V1270,Customer!$C$2:$U$504,19,FALSE)</f>
        <v>203</v>
      </c>
    </row>
    <row r="1271" spans="1:38" x14ac:dyDescent="0.35">
      <c r="A1271">
        <v>415</v>
      </c>
      <c r="B1271">
        <v>5</v>
      </c>
      <c r="C1271" t="s">
        <v>34</v>
      </c>
      <c r="D1271">
        <v>51081012572</v>
      </c>
      <c r="E1271">
        <v>510</v>
      </c>
      <c r="F1271" t="s">
        <v>1188</v>
      </c>
      <c r="G1271" t="s">
        <v>1174</v>
      </c>
      <c r="H1271" t="s">
        <v>1177</v>
      </c>
      <c r="I1271" t="s">
        <v>1201</v>
      </c>
      <c r="K1271">
        <v>42563.78</v>
      </c>
      <c r="N1271">
        <v>4.5</v>
      </c>
      <c r="O1271">
        <v>4</v>
      </c>
      <c r="P1271" t="s">
        <v>1196</v>
      </c>
      <c r="R1271" t="s">
        <v>1127</v>
      </c>
      <c r="U1271">
        <v>415</v>
      </c>
      <c r="V1271">
        <v>20374866</v>
      </c>
      <c r="W1271">
        <v>36071</v>
      </c>
      <c r="AL1271">
        <f>VLOOKUP(V1271,Customer!$C$2:$U$504,19,FALSE)</f>
        <v>203</v>
      </c>
    </row>
    <row r="1272" spans="1:38" x14ac:dyDescent="0.35">
      <c r="A1272">
        <v>415</v>
      </c>
      <c r="B1272">
        <v>2</v>
      </c>
      <c r="C1272" t="s">
        <v>34</v>
      </c>
      <c r="D1272">
        <v>51081019257</v>
      </c>
      <c r="E1272">
        <v>510</v>
      </c>
      <c r="F1272" t="s">
        <v>1187</v>
      </c>
      <c r="G1272" t="s">
        <v>1171</v>
      </c>
      <c r="H1272" t="s">
        <v>1178</v>
      </c>
      <c r="I1272" t="s">
        <v>1206</v>
      </c>
      <c r="K1272">
        <v>67195.513049999994</v>
      </c>
      <c r="N1272">
        <v>3.25</v>
      </c>
      <c r="O1272">
        <v>5.74</v>
      </c>
      <c r="P1272" t="s">
        <v>1197</v>
      </c>
      <c r="R1272" t="s">
        <v>1127</v>
      </c>
      <c r="U1272">
        <v>415</v>
      </c>
      <c r="V1272">
        <v>20374866</v>
      </c>
      <c r="W1272">
        <v>56631</v>
      </c>
      <c r="AL1272">
        <f>VLOOKUP(V1272,Customer!$C$2:$U$504,19,FALSE)</f>
        <v>203</v>
      </c>
    </row>
    <row r="1273" spans="1:38" x14ac:dyDescent="0.35">
      <c r="A1273">
        <v>416</v>
      </c>
      <c r="B1273">
        <v>8</v>
      </c>
      <c r="C1273" t="s">
        <v>34</v>
      </c>
      <c r="D1273">
        <v>51081013669</v>
      </c>
      <c r="E1273">
        <v>510</v>
      </c>
      <c r="F1273" t="s">
        <v>1188</v>
      </c>
      <c r="G1273" t="s">
        <v>1174</v>
      </c>
      <c r="H1273" t="s">
        <v>1177</v>
      </c>
      <c r="I1273" t="s">
        <v>1201</v>
      </c>
      <c r="K1273">
        <v>56888.25</v>
      </c>
      <c r="N1273">
        <v>0.25</v>
      </c>
      <c r="O1273">
        <v>4</v>
      </c>
      <c r="P1273" t="s">
        <v>1196</v>
      </c>
      <c r="R1273" t="s">
        <v>1127</v>
      </c>
      <c r="U1273">
        <v>416</v>
      </c>
      <c r="V1273">
        <v>79565882</v>
      </c>
      <c r="W1273">
        <v>56325</v>
      </c>
      <c r="AL1273">
        <f>VLOOKUP(V1273,Customer!$C$2:$U$504,19,FALSE)</f>
        <v>212</v>
      </c>
    </row>
    <row r="1274" spans="1:38" x14ac:dyDescent="0.35">
      <c r="A1274">
        <v>416</v>
      </c>
      <c r="B1274">
        <v>8</v>
      </c>
      <c r="C1274" t="s">
        <v>34</v>
      </c>
      <c r="D1274">
        <v>51081019473</v>
      </c>
      <c r="E1274">
        <v>510</v>
      </c>
      <c r="F1274" t="s">
        <v>1188</v>
      </c>
      <c r="G1274" t="s">
        <v>1174</v>
      </c>
      <c r="H1274" t="s">
        <v>1177</v>
      </c>
      <c r="I1274" t="s">
        <v>1201</v>
      </c>
      <c r="K1274">
        <v>39792.573333333334</v>
      </c>
      <c r="N1274">
        <v>3.5833333333333335</v>
      </c>
      <c r="O1274">
        <v>4</v>
      </c>
      <c r="P1274" t="s">
        <v>1196</v>
      </c>
      <c r="R1274" t="s">
        <v>1127</v>
      </c>
      <c r="U1274">
        <v>416</v>
      </c>
      <c r="V1274">
        <v>79565882</v>
      </c>
      <c r="W1274">
        <v>34804</v>
      </c>
      <c r="AL1274">
        <f>VLOOKUP(V1274,Customer!$C$2:$U$504,19,FALSE)</f>
        <v>212</v>
      </c>
    </row>
    <row r="1275" spans="1:38" x14ac:dyDescent="0.35">
      <c r="A1275">
        <v>417</v>
      </c>
      <c r="B1275">
        <v>3</v>
      </c>
      <c r="C1275" t="s">
        <v>34</v>
      </c>
      <c r="D1275">
        <v>51081013760</v>
      </c>
      <c r="E1275">
        <v>510</v>
      </c>
      <c r="F1275" t="s">
        <v>1186</v>
      </c>
      <c r="G1275" t="s">
        <v>1170</v>
      </c>
      <c r="H1275" t="s">
        <v>1179</v>
      </c>
      <c r="I1275" t="s">
        <v>1200</v>
      </c>
      <c r="K1275">
        <v>82846.92</v>
      </c>
      <c r="N1275">
        <v>3.5</v>
      </c>
      <c r="O1275">
        <v>5.6</v>
      </c>
      <c r="P1275" t="s">
        <v>1196</v>
      </c>
      <c r="R1275" t="s">
        <v>1128</v>
      </c>
      <c r="U1275">
        <v>417</v>
      </c>
      <c r="V1275">
        <v>94573911</v>
      </c>
      <c r="W1275">
        <v>69270</v>
      </c>
      <c r="AL1275">
        <f>VLOOKUP(V1275,Customer!$C$2:$U$504,19,FALSE)</f>
        <v>202</v>
      </c>
    </row>
    <row r="1276" spans="1:38" x14ac:dyDescent="0.35">
      <c r="A1276">
        <v>417</v>
      </c>
      <c r="B1276">
        <v>2</v>
      </c>
      <c r="C1276" t="s">
        <v>34</v>
      </c>
      <c r="D1276">
        <v>51081014043</v>
      </c>
      <c r="E1276">
        <v>510</v>
      </c>
      <c r="F1276" t="s">
        <v>1187</v>
      </c>
      <c r="G1276" t="s">
        <v>1171</v>
      </c>
      <c r="H1276" t="s">
        <v>1178</v>
      </c>
      <c r="I1276" t="s">
        <v>1206</v>
      </c>
      <c r="K1276">
        <v>14594.1679</v>
      </c>
      <c r="N1276">
        <v>1.75</v>
      </c>
      <c r="O1276">
        <v>5.74</v>
      </c>
      <c r="P1276" t="s">
        <v>1197</v>
      </c>
      <c r="R1276" t="s">
        <v>1128</v>
      </c>
      <c r="U1276">
        <v>417</v>
      </c>
      <c r="V1276">
        <v>94573911</v>
      </c>
      <c r="W1276">
        <v>13262</v>
      </c>
      <c r="AL1276">
        <f>VLOOKUP(V1276,Customer!$C$2:$U$504,19,FALSE)</f>
        <v>202</v>
      </c>
    </row>
    <row r="1277" spans="1:38" x14ac:dyDescent="0.35">
      <c r="A1277">
        <v>417</v>
      </c>
      <c r="B1277">
        <v>7</v>
      </c>
      <c r="C1277" t="s">
        <v>34</v>
      </c>
      <c r="D1277">
        <v>51081019997</v>
      </c>
      <c r="E1277">
        <v>510</v>
      </c>
      <c r="F1277" t="s">
        <v>1190</v>
      </c>
      <c r="G1277" t="s">
        <v>1176</v>
      </c>
      <c r="H1277" t="s">
        <v>1182</v>
      </c>
      <c r="I1277" t="s">
        <v>1203</v>
      </c>
      <c r="K1277">
        <v>33244.864000000001</v>
      </c>
      <c r="N1277">
        <v>3.75</v>
      </c>
      <c r="O1277">
        <v>1.92</v>
      </c>
      <c r="P1277" t="s">
        <v>1198</v>
      </c>
      <c r="R1277" t="s">
        <v>1128</v>
      </c>
      <c r="U1277">
        <v>417</v>
      </c>
      <c r="V1277">
        <v>94573911</v>
      </c>
      <c r="W1277">
        <v>31012</v>
      </c>
      <c r="AL1277">
        <f>VLOOKUP(V1277,Customer!$C$2:$U$504,19,FALSE)</f>
        <v>202</v>
      </c>
    </row>
    <row r="1278" spans="1:38" x14ac:dyDescent="0.35">
      <c r="A1278">
        <v>417</v>
      </c>
      <c r="B1278">
        <v>12</v>
      </c>
      <c r="C1278" t="s">
        <v>34</v>
      </c>
      <c r="D1278">
        <v>51081011145</v>
      </c>
      <c r="E1278">
        <v>510</v>
      </c>
      <c r="F1278" t="s">
        <v>1191</v>
      </c>
      <c r="G1278" t="s">
        <v>1172</v>
      </c>
      <c r="H1278" t="s">
        <v>1180</v>
      </c>
      <c r="I1278" t="s">
        <v>1204</v>
      </c>
      <c r="K1278">
        <v>38173.481749999999</v>
      </c>
      <c r="N1278">
        <v>1.5833333333333333</v>
      </c>
      <c r="O1278">
        <v>-11.7</v>
      </c>
      <c r="P1278" t="s">
        <v>1194</v>
      </c>
      <c r="R1278" t="s">
        <v>1128</v>
      </c>
      <c r="U1278">
        <v>417</v>
      </c>
      <c r="V1278">
        <v>94573911</v>
      </c>
      <c r="W1278">
        <v>46853</v>
      </c>
      <c r="AL1278">
        <f>VLOOKUP(V1278,Customer!$C$2:$U$504,19,FALSE)</f>
        <v>202</v>
      </c>
    </row>
    <row r="1279" spans="1:38" x14ac:dyDescent="0.35">
      <c r="A1279">
        <v>418</v>
      </c>
      <c r="B1279">
        <v>4</v>
      </c>
      <c r="C1279" t="s">
        <v>34</v>
      </c>
      <c r="D1279">
        <v>51081018931</v>
      </c>
      <c r="E1279">
        <v>510</v>
      </c>
      <c r="F1279" t="s">
        <v>1187</v>
      </c>
      <c r="G1279" t="s">
        <v>1171</v>
      </c>
      <c r="H1279" t="s">
        <v>1178</v>
      </c>
      <c r="I1279" t="s">
        <v>1206</v>
      </c>
      <c r="K1279">
        <v>41726.777283333329</v>
      </c>
      <c r="N1279">
        <v>0.91666666666666663</v>
      </c>
      <c r="O1279">
        <v>5.74</v>
      </c>
      <c r="P1279" t="s">
        <v>1197</v>
      </c>
      <c r="R1279" t="s">
        <v>1127</v>
      </c>
      <c r="U1279">
        <v>418</v>
      </c>
      <c r="V1279">
        <v>56798468</v>
      </c>
      <c r="W1279">
        <v>39641</v>
      </c>
      <c r="AL1279">
        <f>VLOOKUP(V1279,Customer!$C$2:$U$504,19,FALSE)</f>
        <v>209</v>
      </c>
    </row>
    <row r="1280" spans="1:38" x14ac:dyDescent="0.35">
      <c r="A1280">
        <v>418</v>
      </c>
      <c r="B1280">
        <v>14</v>
      </c>
      <c r="C1280" t="s">
        <v>34</v>
      </c>
      <c r="D1280">
        <v>51081017283</v>
      </c>
      <c r="E1280">
        <v>510</v>
      </c>
      <c r="F1280" t="s">
        <v>1192</v>
      </c>
      <c r="G1280" t="s">
        <v>1173</v>
      </c>
      <c r="H1280" t="s">
        <v>1181</v>
      </c>
      <c r="I1280" t="s">
        <v>1205</v>
      </c>
      <c r="K1280">
        <v>117542.5785</v>
      </c>
      <c r="N1280">
        <v>5</v>
      </c>
      <c r="O1280">
        <v>10.210000000000001</v>
      </c>
      <c r="P1280" t="s">
        <v>1195</v>
      </c>
      <c r="R1280" t="s">
        <v>1127</v>
      </c>
      <c r="U1280">
        <v>418</v>
      </c>
      <c r="V1280">
        <v>56798468</v>
      </c>
      <c r="W1280">
        <v>77817</v>
      </c>
      <c r="AL1280">
        <f>VLOOKUP(V1280,Customer!$C$2:$U$504,19,FALSE)</f>
        <v>209</v>
      </c>
    </row>
    <row r="1281" spans="1:38" x14ac:dyDescent="0.35">
      <c r="A1281">
        <v>418</v>
      </c>
      <c r="B1281">
        <v>1</v>
      </c>
      <c r="C1281" t="s">
        <v>34</v>
      </c>
      <c r="D1281">
        <v>51081013294</v>
      </c>
      <c r="E1281">
        <v>510</v>
      </c>
      <c r="F1281" t="s">
        <v>1186</v>
      </c>
      <c r="G1281" t="s">
        <v>1170</v>
      </c>
      <c r="H1281" t="s">
        <v>1179</v>
      </c>
      <c r="I1281" t="s">
        <v>1200</v>
      </c>
      <c r="K1281">
        <v>91126.91333333333</v>
      </c>
      <c r="N1281">
        <v>2.5833333333333335</v>
      </c>
      <c r="O1281">
        <v>5.6</v>
      </c>
      <c r="P1281" t="s">
        <v>1196</v>
      </c>
      <c r="R1281" t="s">
        <v>1127</v>
      </c>
      <c r="U1281">
        <v>418</v>
      </c>
      <c r="V1281">
        <v>56798468</v>
      </c>
      <c r="W1281">
        <v>79610</v>
      </c>
      <c r="AL1281">
        <f>VLOOKUP(V1281,Customer!$C$2:$U$504,19,FALSE)</f>
        <v>209</v>
      </c>
    </row>
    <row r="1282" spans="1:38" x14ac:dyDescent="0.35">
      <c r="A1282">
        <v>419</v>
      </c>
      <c r="B1282">
        <v>7</v>
      </c>
      <c r="C1282" t="s">
        <v>34</v>
      </c>
      <c r="D1282">
        <v>51081010833</v>
      </c>
      <c r="E1282">
        <v>510</v>
      </c>
      <c r="F1282" t="s">
        <v>1190</v>
      </c>
      <c r="G1282" t="s">
        <v>1176</v>
      </c>
      <c r="H1282" t="s">
        <v>1182</v>
      </c>
      <c r="I1282" t="s">
        <v>1203</v>
      </c>
      <c r="K1282">
        <v>22208.342400000001</v>
      </c>
      <c r="N1282">
        <v>1.3333333333333333</v>
      </c>
      <c r="O1282">
        <v>1.92</v>
      </c>
      <c r="P1282" t="s">
        <v>1198</v>
      </c>
      <c r="R1282" t="s">
        <v>1127</v>
      </c>
      <c r="U1282">
        <v>419</v>
      </c>
      <c r="V1282">
        <v>65536420</v>
      </c>
      <c r="W1282">
        <v>21654</v>
      </c>
      <c r="AL1282">
        <f>VLOOKUP(V1282,Customer!$C$2:$U$504,19,FALSE)</f>
        <v>206</v>
      </c>
    </row>
    <row r="1283" spans="1:38" x14ac:dyDescent="0.35">
      <c r="A1283">
        <v>420</v>
      </c>
      <c r="B1283">
        <v>14</v>
      </c>
      <c r="C1283" t="s">
        <v>34</v>
      </c>
      <c r="D1283">
        <v>51081013113</v>
      </c>
      <c r="E1283">
        <v>510</v>
      </c>
      <c r="F1283" t="s">
        <v>1192</v>
      </c>
      <c r="G1283" t="s">
        <v>1173</v>
      </c>
      <c r="H1283" t="s">
        <v>1181</v>
      </c>
      <c r="I1283" t="s">
        <v>1205</v>
      </c>
      <c r="K1283">
        <v>13528.020666666667</v>
      </c>
      <c r="N1283">
        <v>0.41666666666666669</v>
      </c>
      <c r="O1283">
        <v>10.210000000000001</v>
      </c>
      <c r="P1283" t="s">
        <v>1195</v>
      </c>
      <c r="R1283" t="s">
        <v>1127</v>
      </c>
      <c r="U1283">
        <v>420</v>
      </c>
      <c r="V1283">
        <v>52990048</v>
      </c>
      <c r="W1283">
        <v>12976</v>
      </c>
      <c r="AL1283">
        <f>VLOOKUP(V1283,Customer!$C$2:$U$504,19,FALSE)</f>
        <v>200</v>
      </c>
    </row>
    <row r="1284" spans="1:38" x14ac:dyDescent="0.35">
      <c r="A1284">
        <v>420</v>
      </c>
      <c r="B1284">
        <v>6</v>
      </c>
      <c r="C1284" t="s">
        <v>34</v>
      </c>
      <c r="D1284">
        <v>51081019756</v>
      </c>
      <c r="E1284">
        <v>510</v>
      </c>
      <c r="F1284" t="s">
        <v>1189</v>
      </c>
      <c r="G1284" t="s">
        <v>1175</v>
      </c>
      <c r="H1284" t="s">
        <v>1183</v>
      </c>
      <c r="I1284" t="s">
        <v>1202</v>
      </c>
      <c r="K1284">
        <v>7958.6408499999998</v>
      </c>
      <c r="N1284">
        <v>1.75</v>
      </c>
      <c r="O1284">
        <v>7.77</v>
      </c>
      <c r="P1284" t="s">
        <v>1195</v>
      </c>
      <c r="R1284" t="s">
        <v>1127</v>
      </c>
      <c r="U1284">
        <v>420</v>
      </c>
      <c r="V1284">
        <v>52990048</v>
      </c>
      <c r="W1284">
        <v>7006</v>
      </c>
      <c r="AL1284">
        <f>VLOOKUP(V1284,Customer!$C$2:$U$504,19,FALSE)</f>
        <v>200</v>
      </c>
    </row>
    <row r="1285" spans="1:38" x14ac:dyDescent="0.35">
      <c r="A1285">
        <v>420</v>
      </c>
      <c r="B1285">
        <v>15</v>
      </c>
      <c r="C1285" t="s">
        <v>34</v>
      </c>
      <c r="D1285">
        <v>51081019239</v>
      </c>
      <c r="E1285">
        <v>510</v>
      </c>
      <c r="F1285" t="s">
        <v>1192</v>
      </c>
      <c r="G1285" t="s">
        <v>1173</v>
      </c>
      <c r="H1285" t="s">
        <v>1181</v>
      </c>
      <c r="I1285" t="s">
        <v>1205</v>
      </c>
      <c r="K1285">
        <v>24671.111666666668</v>
      </c>
      <c r="N1285">
        <v>4.166666666666667</v>
      </c>
      <c r="O1285">
        <v>10.210000000000001</v>
      </c>
      <c r="P1285" t="s">
        <v>1195</v>
      </c>
      <c r="R1285" t="s">
        <v>1127</v>
      </c>
      <c r="U1285">
        <v>420</v>
      </c>
      <c r="V1285">
        <v>52990048</v>
      </c>
      <c r="W1285">
        <v>17308</v>
      </c>
      <c r="AL1285">
        <f>VLOOKUP(V1285,Customer!$C$2:$U$504,19,FALSE)</f>
        <v>200</v>
      </c>
    </row>
    <row r="1286" spans="1:38" x14ac:dyDescent="0.35">
      <c r="A1286">
        <v>421</v>
      </c>
      <c r="B1286">
        <v>9</v>
      </c>
      <c r="C1286" t="s">
        <v>34</v>
      </c>
      <c r="D1286">
        <v>51081013559</v>
      </c>
      <c r="E1286">
        <v>510</v>
      </c>
      <c r="F1286" t="s">
        <v>1189</v>
      </c>
      <c r="G1286" t="s">
        <v>1175</v>
      </c>
      <c r="H1286" t="s">
        <v>1183</v>
      </c>
      <c r="I1286" t="s">
        <v>1202</v>
      </c>
      <c r="K1286">
        <v>21952.457549999999</v>
      </c>
      <c r="N1286">
        <v>2.4166666666666665</v>
      </c>
      <c r="O1286">
        <v>7.77</v>
      </c>
      <c r="P1286" t="s">
        <v>1195</v>
      </c>
      <c r="R1286" t="s">
        <v>1127</v>
      </c>
      <c r="U1286">
        <v>421</v>
      </c>
      <c r="V1286">
        <v>80891771</v>
      </c>
      <c r="W1286">
        <v>18482</v>
      </c>
      <c r="AL1286">
        <f>VLOOKUP(V1286,Customer!$C$2:$U$504,19,FALSE)</f>
        <v>208</v>
      </c>
    </row>
    <row r="1287" spans="1:38" x14ac:dyDescent="0.35">
      <c r="A1287">
        <v>421</v>
      </c>
      <c r="B1287">
        <v>15</v>
      </c>
      <c r="C1287" t="s">
        <v>34</v>
      </c>
      <c r="D1287">
        <v>51081019192</v>
      </c>
      <c r="E1287">
        <v>510</v>
      </c>
      <c r="F1287" t="s">
        <v>1192</v>
      </c>
      <c r="G1287" t="s">
        <v>1173</v>
      </c>
      <c r="H1287" t="s">
        <v>1181</v>
      </c>
      <c r="I1287" t="s">
        <v>1205</v>
      </c>
      <c r="K1287">
        <v>9917.09</v>
      </c>
      <c r="N1287">
        <v>1.5</v>
      </c>
      <c r="O1287">
        <v>10.210000000000001</v>
      </c>
      <c r="P1287" t="s">
        <v>1195</v>
      </c>
      <c r="R1287" t="s">
        <v>1127</v>
      </c>
      <c r="U1287">
        <v>421</v>
      </c>
      <c r="V1287">
        <v>80891771</v>
      </c>
      <c r="W1287">
        <v>8600</v>
      </c>
      <c r="AL1287">
        <f>VLOOKUP(V1287,Customer!$C$2:$U$504,19,FALSE)</f>
        <v>208</v>
      </c>
    </row>
    <row r="1288" spans="1:38" x14ac:dyDescent="0.35">
      <c r="A1288">
        <v>421</v>
      </c>
      <c r="B1288">
        <v>11</v>
      </c>
      <c r="C1288" t="s">
        <v>34</v>
      </c>
      <c r="D1288">
        <v>51081016991</v>
      </c>
      <c r="E1288">
        <v>510</v>
      </c>
      <c r="F1288" t="s">
        <v>1190</v>
      </c>
      <c r="G1288" t="s">
        <v>1176</v>
      </c>
      <c r="H1288" t="s">
        <v>1182</v>
      </c>
      <c r="I1288" t="s">
        <v>1203</v>
      </c>
      <c r="K1288">
        <v>82374.895999999993</v>
      </c>
      <c r="N1288">
        <v>2.5</v>
      </c>
      <c r="O1288">
        <v>1.92</v>
      </c>
      <c r="P1288" t="s">
        <v>1198</v>
      </c>
      <c r="R1288" t="s">
        <v>1127</v>
      </c>
      <c r="U1288">
        <v>421</v>
      </c>
      <c r="V1288">
        <v>80891771</v>
      </c>
      <c r="W1288">
        <v>78602</v>
      </c>
      <c r="AL1288">
        <f>VLOOKUP(V1288,Customer!$C$2:$U$504,19,FALSE)</f>
        <v>208</v>
      </c>
    </row>
    <row r="1289" spans="1:38" x14ac:dyDescent="0.35">
      <c r="A1289">
        <v>421</v>
      </c>
      <c r="B1289">
        <v>4</v>
      </c>
      <c r="C1289" t="s">
        <v>34</v>
      </c>
      <c r="D1289">
        <v>51081011762</v>
      </c>
      <c r="E1289">
        <v>510</v>
      </c>
      <c r="F1289" t="s">
        <v>1187</v>
      </c>
      <c r="G1289" t="s">
        <v>1171</v>
      </c>
      <c r="H1289" t="s">
        <v>1178</v>
      </c>
      <c r="I1289" t="s">
        <v>1206</v>
      </c>
      <c r="K1289">
        <v>78045.326249999998</v>
      </c>
      <c r="N1289">
        <v>3.25</v>
      </c>
      <c r="O1289">
        <v>5.74</v>
      </c>
      <c r="P1289" t="s">
        <v>1197</v>
      </c>
      <c r="R1289" t="s">
        <v>1127</v>
      </c>
      <c r="U1289">
        <v>421</v>
      </c>
      <c r="V1289">
        <v>80891771</v>
      </c>
      <c r="W1289">
        <v>65775</v>
      </c>
      <c r="AL1289">
        <f>VLOOKUP(V1289,Customer!$C$2:$U$504,19,FALSE)</f>
        <v>208</v>
      </c>
    </row>
    <row r="1290" spans="1:38" x14ac:dyDescent="0.35">
      <c r="A1290">
        <v>422</v>
      </c>
      <c r="B1290">
        <v>7</v>
      </c>
      <c r="C1290" t="s">
        <v>34</v>
      </c>
      <c r="D1290">
        <v>51081017569</v>
      </c>
      <c r="E1290">
        <v>510</v>
      </c>
      <c r="F1290" t="s">
        <v>1190</v>
      </c>
      <c r="G1290" t="s">
        <v>1176</v>
      </c>
      <c r="H1290" t="s">
        <v>1182</v>
      </c>
      <c r="I1290" t="s">
        <v>1203</v>
      </c>
      <c r="K1290">
        <v>83939.334399999992</v>
      </c>
      <c r="N1290">
        <v>4.333333333333333</v>
      </c>
      <c r="O1290">
        <v>1.92</v>
      </c>
      <c r="P1290" t="s">
        <v>1198</v>
      </c>
      <c r="R1290" t="s">
        <v>1127</v>
      </c>
      <c r="U1290">
        <v>422</v>
      </c>
      <c r="V1290">
        <v>22691007</v>
      </c>
      <c r="W1290">
        <v>77492</v>
      </c>
      <c r="AL1290">
        <f>VLOOKUP(V1290,Customer!$C$2:$U$504,19,FALSE)</f>
        <v>215</v>
      </c>
    </row>
    <row r="1291" spans="1:38" x14ac:dyDescent="0.35">
      <c r="A1291">
        <v>422</v>
      </c>
      <c r="B1291">
        <v>10</v>
      </c>
      <c r="C1291" t="s">
        <v>34</v>
      </c>
      <c r="D1291">
        <v>51081012427</v>
      </c>
      <c r="E1291">
        <v>510</v>
      </c>
      <c r="F1291" t="s">
        <v>1190</v>
      </c>
      <c r="G1291" t="s">
        <v>1176</v>
      </c>
      <c r="H1291" t="s">
        <v>1182</v>
      </c>
      <c r="I1291" t="s">
        <v>1203</v>
      </c>
      <c r="K1291">
        <v>16135.6</v>
      </c>
      <c r="N1291">
        <v>2.0833333333333335</v>
      </c>
      <c r="O1291">
        <v>1.92</v>
      </c>
      <c r="P1291" t="s">
        <v>1198</v>
      </c>
      <c r="R1291" t="s">
        <v>1127</v>
      </c>
      <c r="U1291">
        <v>422</v>
      </c>
      <c r="V1291">
        <v>22691007</v>
      </c>
      <c r="W1291">
        <v>15515</v>
      </c>
      <c r="AL1291">
        <f>VLOOKUP(V1291,Customer!$C$2:$U$504,19,FALSE)</f>
        <v>215</v>
      </c>
    </row>
    <row r="1292" spans="1:38" x14ac:dyDescent="0.35">
      <c r="A1292">
        <v>423</v>
      </c>
      <c r="B1292">
        <v>2</v>
      </c>
      <c r="C1292" t="s">
        <v>34</v>
      </c>
      <c r="D1292">
        <v>51081010099</v>
      </c>
      <c r="E1292">
        <v>510</v>
      </c>
      <c r="F1292" t="s">
        <v>1187</v>
      </c>
      <c r="G1292" t="s">
        <v>1171</v>
      </c>
      <c r="H1292" t="s">
        <v>1178</v>
      </c>
      <c r="I1292" t="s">
        <v>1206</v>
      </c>
      <c r="K1292">
        <v>42799.9427</v>
      </c>
      <c r="N1292">
        <v>1.5</v>
      </c>
      <c r="O1292">
        <v>5.74</v>
      </c>
      <c r="P1292" t="s">
        <v>1197</v>
      </c>
      <c r="R1292" t="s">
        <v>1127</v>
      </c>
      <c r="U1292">
        <v>423</v>
      </c>
      <c r="V1292">
        <v>45087285</v>
      </c>
      <c r="W1292">
        <v>39407</v>
      </c>
      <c r="AL1292">
        <f>VLOOKUP(V1292,Customer!$C$2:$U$504,19,FALSE)</f>
        <v>212</v>
      </c>
    </row>
    <row r="1293" spans="1:38" x14ac:dyDescent="0.35">
      <c r="A1293">
        <v>423</v>
      </c>
      <c r="B1293">
        <v>3</v>
      </c>
      <c r="C1293" t="s">
        <v>34</v>
      </c>
      <c r="D1293">
        <v>51081013327</v>
      </c>
      <c r="E1293">
        <v>510</v>
      </c>
      <c r="F1293" t="s">
        <v>1186</v>
      </c>
      <c r="G1293" t="s">
        <v>1170</v>
      </c>
      <c r="H1293" t="s">
        <v>1179</v>
      </c>
      <c r="I1293" t="s">
        <v>1200</v>
      </c>
      <c r="K1293">
        <v>2767.3599999999997</v>
      </c>
      <c r="N1293">
        <v>5</v>
      </c>
      <c r="O1293">
        <v>5.6</v>
      </c>
      <c r="P1293" t="s">
        <v>1196</v>
      </c>
      <c r="R1293" t="s">
        <v>1127</v>
      </c>
      <c r="U1293">
        <v>423</v>
      </c>
      <c r="V1293">
        <v>45087285</v>
      </c>
      <c r="W1293">
        <v>2162</v>
      </c>
      <c r="AL1293">
        <f>VLOOKUP(V1293,Customer!$C$2:$U$504,19,FALSE)</f>
        <v>212</v>
      </c>
    </row>
    <row r="1294" spans="1:38" x14ac:dyDescent="0.35">
      <c r="A1294">
        <v>423</v>
      </c>
      <c r="B1294">
        <v>3</v>
      </c>
      <c r="C1294" t="s">
        <v>34</v>
      </c>
      <c r="D1294">
        <v>51081017472</v>
      </c>
      <c r="E1294">
        <v>510</v>
      </c>
      <c r="F1294" t="s">
        <v>1186</v>
      </c>
      <c r="G1294" t="s">
        <v>1170</v>
      </c>
      <c r="H1294" t="s">
        <v>1179</v>
      </c>
      <c r="I1294" t="s">
        <v>1200</v>
      </c>
      <c r="K1294">
        <v>44560.218000000001</v>
      </c>
      <c r="N1294">
        <v>3.25</v>
      </c>
      <c r="O1294">
        <v>5.6</v>
      </c>
      <c r="P1294" t="s">
        <v>1196</v>
      </c>
      <c r="R1294" t="s">
        <v>1127</v>
      </c>
      <c r="U1294">
        <v>423</v>
      </c>
      <c r="V1294">
        <v>45087285</v>
      </c>
      <c r="W1294">
        <v>37699</v>
      </c>
      <c r="AL1294">
        <f>VLOOKUP(V1294,Customer!$C$2:$U$504,19,FALSE)</f>
        <v>212</v>
      </c>
    </row>
    <row r="1295" spans="1:38" x14ac:dyDescent="0.35">
      <c r="A1295">
        <v>424</v>
      </c>
      <c r="B1295">
        <v>14</v>
      </c>
      <c r="C1295" t="s">
        <v>34</v>
      </c>
      <c r="D1295">
        <v>51081012505</v>
      </c>
      <c r="E1295">
        <v>510</v>
      </c>
      <c r="F1295" t="s">
        <v>1192</v>
      </c>
      <c r="G1295" t="s">
        <v>1173</v>
      </c>
      <c r="H1295" t="s">
        <v>1181</v>
      </c>
      <c r="I1295" t="s">
        <v>1205</v>
      </c>
      <c r="K1295">
        <v>56083.150750000001</v>
      </c>
      <c r="N1295">
        <v>3.25</v>
      </c>
      <c r="O1295">
        <v>10.210000000000001</v>
      </c>
      <c r="P1295" t="s">
        <v>1195</v>
      </c>
      <c r="R1295" t="s">
        <v>1127</v>
      </c>
      <c r="U1295">
        <v>424</v>
      </c>
      <c r="V1295">
        <v>28996736</v>
      </c>
      <c r="W1295">
        <v>42110</v>
      </c>
      <c r="AL1295">
        <f>VLOOKUP(V1295,Customer!$C$2:$U$504,19,FALSE)</f>
        <v>207</v>
      </c>
    </row>
    <row r="1296" spans="1:38" x14ac:dyDescent="0.35">
      <c r="A1296">
        <v>424</v>
      </c>
      <c r="B1296">
        <v>1</v>
      </c>
      <c r="C1296" t="s">
        <v>34</v>
      </c>
      <c r="D1296">
        <v>51081018889</v>
      </c>
      <c r="E1296">
        <v>510</v>
      </c>
      <c r="F1296" t="s">
        <v>1186</v>
      </c>
      <c r="G1296" t="s">
        <v>1170</v>
      </c>
      <c r="H1296" t="s">
        <v>1179</v>
      </c>
      <c r="I1296" t="s">
        <v>1200</v>
      </c>
      <c r="K1296">
        <v>75030.732000000004</v>
      </c>
      <c r="N1296">
        <v>1.75</v>
      </c>
      <c r="O1296">
        <v>5.6</v>
      </c>
      <c r="P1296" t="s">
        <v>1196</v>
      </c>
      <c r="R1296" t="s">
        <v>1127</v>
      </c>
      <c r="U1296">
        <v>424</v>
      </c>
      <c r="V1296">
        <v>28996736</v>
      </c>
      <c r="W1296">
        <v>68334</v>
      </c>
      <c r="AL1296">
        <f>VLOOKUP(V1296,Customer!$C$2:$U$504,19,FALSE)</f>
        <v>207</v>
      </c>
    </row>
    <row r="1297" spans="1:38" x14ac:dyDescent="0.35">
      <c r="A1297">
        <v>424</v>
      </c>
      <c r="B1297">
        <v>16</v>
      </c>
      <c r="C1297" t="s">
        <v>34</v>
      </c>
      <c r="D1297">
        <v>51081017279</v>
      </c>
      <c r="E1297">
        <v>510</v>
      </c>
      <c r="F1297" t="s">
        <v>1193</v>
      </c>
      <c r="G1297" t="s">
        <v>1185</v>
      </c>
      <c r="H1297" t="s">
        <v>1184</v>
      </c>
      <c r="I1297" t="s">
        <v>1199</v>
      </c>
      <c r="K1297">
        <v>46652.60585</v>
      </c>
      <c r="N1297">
        <v>4.5</v>
      </c>
      <c r="O1297">
        <v>3.61</v>
      </c>
      <c r="P1297" t="s">
        <v>1198</v>
      </c>
      <c r="R1297" t="s">
        <v>1127</v>
      </c>
      <c r="U1297">
        <v>424</v>
      </c>
      <c r="V1297">
        <v>28996736</v>
      </c>
      <c r="W1297">
        <v>40133</v>
      </c>
      <c r="AL1297">
        <f>VLOOKUP(V1297,Customer!$C$2:$U$504,19,FALSE)</f>
        <v>207</v>
      </c>
    </row>
    <row r="1298" spans="1:38" x14ac:dyDescent="0.35">
      <c r="A1298">
        <v>424</v>
      </c>
      <c r="B1298">
        <v>11</v>
      </c>
      <c r="C1298" t="s">
        <v>34</v>
      </c>
      <c r="D1298">
        <v>51081011910</v>
      </c>
      <c r="E1298">
        <v>510</v>
      </c>
      <c r="F1298" t="s">
        <v>1190</v>
      </c>
      <c r="G1298" t="s">
        <v>1176</v>
      </c>
      <c r="H1298" t="s">
        <v>1182</v>
      </c>
      <c r="I1298" t="s">
        <v>1203</v>
      </c>
      <c r="K1298">
        <v>64297.849600000001</v>
      </c>
      <c r="N1298">
        <v>3</v>
      </c>
      <c r="O1298">
        <v>1.92</v>
      </c>
      <c r="P1298" t="s">
        <v>1198</v>
      </c>
      <c r="R1298" t="s">
        <v>1127</v>
      </c>
      <c r="U1298">
        <v>424</v>
      </c>
      <c r="V1298">
        <v>28996736</v>
      </c>
      <c r="W1298">
        <v>60796</v>
      </c>
      <c r="AL1298">
        <f>VLOOKUP(V1298,Customer!$C$2:$U$504,19,FALSE)</f>
        <v>207</v>
      </c>
    </row>
    <row r="1299" spans="1:38" x14ac:dyDescent="0.35">
      <c r="A1299">
        <v>424</v>
      </c>
      <c r="B1299">
        <v>12</v>
      </c>
      <c r="C1299" t="s">
        <v>34</v>
      </c>
      <c r="D1299">
        <v>51081014096</v>
      </c>
      <c r="E1299">
        <v>510</v>
      </c>
      <c r="F1299" t="s">
        <v>1191</v>
      </c>
      <c r="G1299" t="s">
        <v>1172</v>
      </c>
      <c r="H1299" t="s">
        <v>1180</v>
      </c>
      <c r="I1299" t="s">
        <v>1204</v>
      </c>
      <c r="K1299">
        <v>3166.1760000000004</v>
      </c>
      <c r="N1299">
        <v>2.6666666666666665</v>
      </c>
      <c r="O1299">
        <v>-11.7</v>
      </c>
      <c r="P1299" t="s">
        <v>1194</v>
      </c>
      <c r="R1299" t="s">
        <v>1127</v>
      </c>
      <c r="U1299">
        <v>424</v>
      </c>
      <c r="V1299">
        <v>28996736</v>
      </c>
      <c r="W1299">
        <v>4602</v>
      </c>
      <c r="AL1299">
        <f>VLOOKUP(V1299,Customer!$C$2:$U$504,19,FALSE)</f>
        <v>207</v>
      </c>
    </row>
    <row r="1300" spans="1:38" x14ac:dyDescent="0.35">
      <c r="A1300">
        <v>424</v>
      </c>
      <c r="B1300">
        <v>5</v>
      </c>
      <c r="C1300" t="s">
        <v>34</v>
      </c>
      <c r="D1300">
        <v>51081010646</v>
      </c>
      <c r="E1300">
        <v>510</v>
      </c>
      <c r="F1300" t="s">
        <v>1188</v>
      </c>
      <c r="G1300" t="s">
        <v>1174</v>
      </c>
      <c r="H1300" t="s">
        <v>1177</v>
      </c>
      <c r="I1300" t="s">
        <v>1201</v>
      </c>
      <c r="K1300">
        <v>72199.679999999993</v>
      </c>
      <c r="N1300">
        <v>0.5</v>
      </c>
      <c r="O1300">
        <v>4</v>
      </c>
      <c r="P1300" t="s">
        <v>1196</v>
      </c>
      <c r="R1300" t="s">
        <v>1127</v>
      </c>
      <c r="U1300">
        <v>424</v>
      </c>
      <c r="V1300">
        <v>28996736</v>
      </c>
      <c r="W1300">
        <v>70784</v>
      </c>
      <c r="AL1300">
        <f>VLOOKUP(V1300,Customer!$C$2:$U$504,19,FALSE)</f>
        <v>207</v>
      </c>
    </row>
    <row r="1301" spans="1:38" x14ac:dyDescent="0.35">
      <c r="A1301">
        <v>424</v>
      </c>
      <c r="B1301">
        <v>11</v>
      </c>
      <c r="C1301" t="s">
        <v>34</v>
      </c>
      <c r="D1301">
        <v>51081019651</v>
      </c>
      <c r="E1301">
        <v>510</v>
      </c>
      <c r="F1301" t="s">
        <v>1190</v>
      </c>
      <c r="G1301" t="s">
        <v>1176</v>
      </c>
      <c r="H1301" t="s">
        <v>1182</v>
      </c>
      <c r="I1301" t="s">
        <v>1203</v>
      </c>
      <c r="K1301">
        <v>28911.903999999999</v>
      </c>
      <c r="N1301">
        <v>4.083333333333333</v>
      </c>
      <c r="O1301">
        <v>1.92</v>
      </c>
      <c r="P1301" t="s">
        <v>1198</v>
      </c>
      <c r="R1301" t="s">
        <v>1127</v>
      </c>
      <c r="U1301">
        <v>424</v>
      </c>
      <c r="V1301">
        <v>28996736</v>
      </c>
      <c r="W1301">
        <v>26810</v>
      </c>
      <c r="AL1301">
        <f>VLOOKUP(V1301,Customer!$C$2:$U$504,19,FALSE)</f>
        <v>207</v>
      </c>
    </row>
    <row r="1302" spans="1:38" x14ac:dyDescent="0.35">
      <c r="A1302">
        <v>425</v>
      </c>
      <c r="B1302">
        <v>6</v>
      </c>
      <c r="C1302" t="s">
        <v>34</v>
      </c>
      <c r="D1302">
        <v>51081017010</v>
      </c>
      <c r="E1302">
        <v>510</v>
      </c>
      <c r="F1302" t="s">
        <v>1189</v>
      </c>
      <c r="G1302" t="s">
        <v>1175</v>
      </c>
      <c r="H1302" t="s">
        <v>1183</v>
      </c>
      <c r="I1302" t="s">
        <v>1202</v>
      </c>
      <c r="K1302">
        <v>57804.421499999997</v>
      </c>
      <c r="N1302">
        <v>1.6666666666666667</v>
      </c>
      <c r="O1302">
        <v>7.77</v>
      </c>
      <c r="P1302" t="s">
        <v>1195</v>
      </c>
      <c r="R1302" t="s">
        <v>1127</v>
      </c>
      <c r="U1302">
        <v>425</v>
      </c>
      <c r="V1302">
        <v>84912833</v>
      </c>
      <c r="W1302">
        <v>51177</v>
      </c>
      <c r="AL1302">
        <f>VLOOKUP(V1302,Customer!$C$2:$U$504,19,FALSE)</f>
        <v>210</v>
      </c>
    </row>
    <row r="1303" spans="1:38" x14ac:dyDescent="0.35">
      <c r="A1303">
        <v>425</v>
      </c>
      <c r="B1303">
        <v>7</v>
      </c>
      <c r="C1303" t="s">
        <v>34</v>
      </c>
      <c r="D1303">
        <v>51081016658</v>
      </c>
      <c r="E1303">
        <v>510</v>
      </c>
      <c r="F1303" t="s">
        <v>1190</v>
      </c>
      <c r="G1303" t="s">
        <v>1176</v>
      </c>
      <c r="H1303" t="s">
        <v>1182</v>
      </c>
      <c r="I1303" t="s">
        <v>1203</v>
      </c>
      <c r="K1303">
        <v>20636.3904</v>
      </c>
      <c r="N1303">
        <v>3.5833333333333335</v>
      </c>
      <c r="O1303">
        <v>1.92</v>
      </c>
      <c r="P1303" t="s">
        <v>1198</v>
      </c>
      <c r="R1303" t="s">
        <v>1127</v>
      </c>
      <c r="U1303">
        <v>425</v>
      </c>
      <c r="V1303">
        <v>84912833</v>
      </c>
      <c r="W1303">
        <v>19308</v>
      </c>
      <c r="AL1303">
        <f>VLOOKUP(V1303,Customer!$C$2:$U$504,19,FALSE)</f>
        <v>210</v>
      </c>
    </row>
    <row r="1304" spans="1:38" x14ac:dyDescent="0.35">
      <c r="A1304">
        <v>425</v>
      </c>
      <c r="B1304">
        <v>14</v>
      </c>
      <c r="C1304" t="s">
        <v>34</v>
      </c>
      <c r="D1304">
        <v>51081016126</v>
      </c>
      <c r="E1304">
        <v>510</v>
      </c>
      <c r="F1304" t="s">
        <v>1192</v>
      </c>
      <c r="G1304" t="s">
        <v>1173</v>
      </c>
      <c r="H1304" t="s">
        <v>1181</v>
      </c>
      <c r="I1304" t="s">
        <v>1205</v>
      </c>
      <c r="K1304">
        <v>111879.82346666667</v>
      </c>
      <c r="N1304">
        <v>4.833333333333333</v>
      </c>
      <c r="O1304">
        <v>10.210000000000001</v>
      </c>
      <c r="P1304" t="s">
        <v>1195</v>
      </c>
      <c r="R1304" t="s">
        <v>1127</v>
      </c>
      <c r="U1304">
        <v>425</v>
      </c>
      <c r="V1304">
        <v>84912833</v>
      </c>
      <c r="W1304">
        <v>74912</v>
      </c>
      <c r="AL1304">
        <f>VLOOKUP(V1304,Customer!$C$2:$U$504,19,FALSE)</f>
        <v>210</v>
      </c>
    </row>
    <row r="1305" spans="1:38" x14ac:dyDescent="0.35">
      <c r="A1305">
        <v>426</v>
      </c>
      <c r="B1305">
        <v>9</v>
      </c>
      <c r="C1305" t="s">
        <v>34</v>
      </c>
      <c r="D1305">
        <v>51081017880</v>
      </c>
      <c r="E1305">
        <v>510</v>
      </c>
      <c r="F1305" t="s">
        <v>1189</v>
      </c>
      <c r="G1305" t="s">
        <v>1175</v>
      </c>
      <c r="H1305" t="s">
        <v>1183</v>
      </c>
      <c r="I1305" t="s">
        <v>1202</v>
      </c>
      <c r="K1305">
        <v>61649.940699999999</v>
      </c>
      <c r="N1305">
        <v>4.333333333333333</v>
      </c>
      <c r="O1305">
        <v>7.77</v>
      </c>
      <c r="P1305" t="s">
        <v>1195</v>
      </c>
      <c r="R1305" t="s">
        <v>1129</v>
      </c>
      <c r="U1305">
        <v>426</v>
      </c>
      <c r="V1305">
        <v>27439342</v>
      </c>
      <c r="W1305">
        <v>46121</v>
      </c>
      <c r="AL1305">
        <f>VLOOKUP(V1305,Customer!$C$2:$U$504,19,FALSE)</f>
        <v>202</v>
      </c>
    </row>
    <row r="1306" spans="1:38" x14ac:dyDescent="0.35">
      <c r="A1306">
        <v>426</v>
      </c>
      <c r="B1306">
        <v>7</v>
      </c>
      <c r="C1306" t="s">
        <v>34</v>
      </c>
      <c r="D1306">
        <v>51081017206</v>
      </c>
      <c r="E1306">
        <v>510</v>
      </c>
      <c r="F1306" t="s">
        <v>1190</v>
      </c>
      <c r="G1306" t="s">
        <v>1176</v>
      </c>
      <c r="H1306" t="s">
        <v>1182</v>
      </c>
      <c r="I1306" t="s">
        <v>1203</v>
      </c>
      <c r="K1306">
        <v>4870.2367999999997</v>
      </c>
      <c r="N1306">
        <v>1.0833333333333333</v>
      </c>
      <c r="O1306">
        <v>1.92</v>
      </c>
      <c r="P1306" t="s">
        <v>1198</v>
      </c>
      <c r="R1306" t="s">
        <v>1129</v>
      </c>
      <c r="U1306">
        <v>426</v>
      </c>
      <c r="V1306">
        <v>27439342</v>
      </c>
      <c r="W1306">
        <v>4771</v>
      </c>
      <c r="AL1306">
        <f>VLOOKUP(V1306,Customer!$C$2:$U$504,19,FALSE)</f>
        <v>202</v>
      </c>
    </row>
    <row r="1307" spans="1:38" x14ac:dyDescent="0.35">
      <c r="A1307">
        <v>426</v>
      </c>
      <c r="B1307">
        <v>9</v>
      </c>
      <c r="C1307" t="s">
        <v>34</v>
      </c>
      <c r="D1307">
        <v>51081013016</v>
      </c>
      <c r="E1307">
        <v>510</v>
      </c>
      <c r="F1307" t="s">
        <v>1189</v>
      </c>
      <c r="G1307" t="s">
        <v>1175</v>
      </c>
      <c r="H1307" t="s">
        <v>1183</v>
      </c>
      <c r="I1307" t="s">
        <v>1202</v>
      </c>
      <c r="K1307">
        <v>61744.5334</v>
      </c>
      <c r="N1307">
        <v>0.25</v>
      </c>
      <c r="O1307">
        <v>7.77</v>
      </c>
      <c r="P1307" t="s">
        <v>1195</v>
      </c>
      <c r="R1307" t="s">
        <v>1129</v>
      </c>
      <c r="U1307">
        <v>426</v>
      </c>
      <c r="V1307">
        <v>27439342</v>
      </c>
      <c r="W1307">
        <v>60568</v>
      </c>
      <c r="AL1307">
        <f>VLOOKUP(V1307,Customer!$C$2:$U$504,19,FALSE)</f>
        <v>202</v>
      </c>
    </row>
    <row r="1308" spans="1:38" x14ac:dyDescent="0.35">
      <c r="A1308">
        <v>426</v>
      </c>
      <c r="B1308">
        <v>10</v>
      </c>
      <c r="C1308" t="s">
        <v>34</v>
      </c>
      <c r="D1308">
        <v>51081018677</v>
      </c>
      <c r="E1308">
        <v>510</v>
      </c>
      <c r="F1308" t="s">
        <v>1190</v>
      </c>
      <c r="G1308" t="s">
        <v>1176</v>
      </c>
      <c r="H1308" t="s">
        <v>1182</v>
      </c>
      <c r="I1308" t="s">
        <v>1203</v>
      </c>
      <c r="K1308">
        <v>31316.307199999999</v>
      </c>
      <c r="N1308">
        <v>3.0833333333333335</v>
      </c>
      <c r="O1308">
        <v>1.92</v>
      </c>
      <c r="P1308" t="s">
        <v>1198</v>
      </c>
      <c r="R1308" t="s">
        <v>1129</v>
      </c>
      <c r="U1308">
        <v>426</v>
      </c>
      <c r="V1308">
        <v>27439342</v>
      </c>
      <c r="W1308">
        <v>29566</v>
      </c>
      <c r="AL1308">
        <f>VLOOKUP(V1308,Customer!$C$2:$U$504,19,FALSE)</f>
        <v>202</v>
      </c>
    </row>
    <row r="1309" spans="1:38" x14ac:dyDescent="0.35">
      <c r="A1309">
        <v>428</v>
      </c>
      <c r="B1309">
        <v>16</v>
      </c>
      <c r="C1309" t="s">
        <v>34</v>
      </c>
      <c r="D1309">
        <v>51081012176</v>
      </c>
      <c r="E1309">
        <v>510</v>
      </c>
      <c r="F1309" t="s">
        <v>1193</v>
      </c>
      <c r="G1309" t="s">
        <v>1185</v>
      </c>
      <c r="H1309" t="s">
        <v>1184</v>
      </c>
      <c r="I1309" t="s">
        <v>1199</v>
      </c>
      <c r="K1309">
        <v>21611.23</v>
      </c>
      <c r="N1309">
        <v>3.3333333333333335</v>
      </c>
      <c r="O1309">
        <v>3.61</v>
      </c>
      <c r="P1309" t="s">
        <v>1198</v>
      </c>
      <c r="R1309" t="s">
        <v>1127</v>
      </c>
      <c r="U1309">
        <v>428</v>
      </c>
      <c r="V1309">
        <v>17091614</v>
      </c>
      <c r="W1309">
        <v>19290</v>
      </c>
      <c r="AL1309">
        <f>VLOOKUP(V1309,Customer!$C$2:$U$504,19,FALSE)</f>
        <v>214</v>
      </c>
    </row>
    <row r="1310" spans="1:38" x14ac:dyDescent="0.35">
      <c r="A1310">
        <v>428</v>
      </c>
      <c r="B1310">
        <v>10</v>
      </c>
      <c r="C1310" t="s">
        <v>34</v>
      </c>
      <c r="D1310">
        <v>51081017538</v>
      </c>
      <c r="E1310">
        <v>510</v>
      </c>
      <c r="F1310" t="s">
        <v>1190</v>
      </c>
      <c r="G1310" t="s">
        <v>1176</v>
      </c>
      <c r="H1310" t="s">
        <v>1182</v>
      </c>
      <c r="I1310" t="s">
        <v>1203</v>
      </c>
      <c r="K1310">
        <v>30463.32</v>
      </c>
      <c r="N1310">
        <v>5</v>
      </c>
      <c r="O1310">
        <v>1.92</v>
      </c>
      <c r="P1310" t="s">
        <v>1198</v>
      </c>
      <c r="R1310" t="s">
        <v>1127</v>
      </c>
      <c r="U1310">
        <v>428</v>
      </c>
      <c r="V1310">
        <v>17091614</v>
      </c>
      <c r="W1310">
        <v>27795</v>
      </c>
      <c r="AL1310">
        <f>VLOOKUP(V1310,Customer!$C$2:$U$504,19,FALSE)</f>
        <v>214</v>
      </c>
    </row>
    <row r="1311" spans="1:38" x14ac:dyDescent="0.35">
      <c r="A1311">
        <v>429</v>
      </c>
      <c r="B1311">
        <v>11</v>
      </c>
      <c r="C1311" t="s">
        <v>34</v>
      </c>
      <c r="D1311">
        <v>51081011528</v>
      </c>
      <c r="E1311">
        <v>510</v>
      </c>
      <c r="F1311" t="s">
        <v>1190</v>
      </c>
      <c r="G1311" t="s">
        <v>1176</v>
      </c>
      <c r="H1311" t="s">
        <v>1182</v>
      </c>
      <c r="I1311" t="s">
        <v>1203</v>
      </c>
      <c r="K1311">
        <v>66450.796799999996</v>
      </c>
      <c r="N1311">
        <v>2.25</v>
      </c>
      <c r="O1311">
        <v>1.92</v>
      </c>
      <c r="P1311" t="s">
        <v>1198</v>
      </c>
      <c r="R1311" t="s">
        <v>1127</v>
      </c>
      <c r="U1311">
        <v>429</v>
      </c>
      <c r="V1311">
        <v>75911106</v>
      </c>
      <c r="W1311">
        <v>63699</v>
      </c>
      <c r="AL1311">
        <f>VLOOKUP(V1311,Customer!$C$2:$U$504,19,FALSE)</f>
        <v>205</v>
      </c>
    </row>
    <row r="1312" spans="1:38" x14ac:dyDescent="0.35">
      <c r="A1312">
        <v>429</v>
      </c>
      <c r="B1312">
        <v>8</v>
      </c>
      <c r="C1312" t="s">
        <v>34</v>
      </c>
      <c r="D1312">
        <v>51081011798</v>
      </c>
      <c r="E1312">
        <v>510</v>
      </c>
      <c r="F1312" t="s">
        <v>1188</v>
      </c>
      <c r="G1312" t="s">
        <v>1174</v>
      </c>
      <c r="H1312" t="s">
        <v>1177</v>
      </c>
      <c r="I1312" t="s">
        <v>1201</v>
      </c>
      <c r="K1312">
        <v>74078.716666666674</v>
      </c>
      <c r="N1312">
        <v>3.9166666666666665</v>
      </c>
      <c r="O1312">
        <v>4</v>
      </c>
      <c r="P1312" t="s">
        <v>1196</v>
      </c>
      <c r="R1312" t="s">
        <v>1127</v>
      </c>
      <c r="U1312">
        <v>429</v>
      </c>
      <c r="V1312">
        <v>75911106</v>
      </c>
      <c r="W1312">
        <v>64045</v>
      </c>
      <c r="AL1312">
        <f>VLOOKUP(V1312,Customer!$C$2:$U$504,19,FALSE)</f>
        <v>205</v>
      </c>
    </row>
    <row r="1313" spans="1:38" x14ac:dyDescent="0.35">
      <c r="A1313">
        <v>430</v>
      </c>
      <c r="B1313">
        <v>14</v>
      </c>
      <c r="C1313" t="s">
        <v>34</v>
      </c>
      <c r="D1313">
        <v>51081015788</v>
      </c>
      <c r="E1313">
        <v>510</v>
      </c>
      <c r="F1313" t="s">
        <v>1192</v>
      </c>
      <c r="G1313" t="s">
        <v>1173</v>
      </c>
      <c r="H1313" t="s">
        <v>1181</v>
      </c>
      <c r="I1313" t="s">
        <v>1205</v>
      </c>
      <c r="K1313">
        <v>89413.622400000007</v>
      </c>
      <c r="N1313">
        <v>3</v>
      </c>
      <c r="O1313">
        <v>10.210000000000001</v>
      </c>
      <c r="P1313" t="s">
        <v>1195</v>
      </c>
      <c r="R1313" t="s">
        <v>1127</v>
      </c>
      <c r="U1313">
        <v>430</v>
      </c>
      <c r="V1313">
        <v>30458776</v>
      </c>
      <c r="W1313">
        <v>68448</v>
      </c>
      <c r="AL1313">
        <f>VLOOKUP(V1313,Customer!$C$2:$U$504,19,FALSE)</f>
        <v>211</v>
      </c>
    </row>
    <row r="1314" spans="1:38" x14ac:dyDescent="0.35">
      <c r="A1314">
        <v>430</v>
      </c>
      <c r="B1314">
        <v>11</v>
      </c>
      <c r="C1314" t="s">
        <v>34</v>
      </c>
      <c r="D1314">
        <v>51081014623</v>
      </c>
      <c r="E1314">
        <v>510</v>
      </c>
      <c r="F1314" t="s">
        <v>1190</v>
      </c>
      <c r="G1314" t="s">
        <v>1176</v>
      </c>
      <c r="H1314" t="s">
        <v>1182</v>
      </c>
      <c r="I1314" t="s">
        <v>1203</v>
      </c>
      <c r="K1314">
        <v>37670.587200000002</v>
      </c>
      <c r="N1314">
        <v>3.6666666666666665</v>
      </c>
      <c r="O1314">
        <v>1.92</v>
      </c>
      <c r="P1314" t="s">
        <v>1198</v>
      </c>
      <c r="R1314" t="s">
        <v>1127</v>
      </c>
      <c r="U1314">
        <v>430</v>
      </c>
      <c r="V1314">
        <v>30458776</v>
      </c>
      <c r="W1314">
        <v>35193</v>
      </c>
      <c r="AL1314">
        <f>VLOOKUP(V1314,Customer!$C$2:$U$504,19,FALSE)</f>
        <v>211</v>
      </c>
    </row>
    <row r="1315" spans="1:38" x14ac:dyDescent="0.35">
      <c r="A1315">
        <v>430</v>
      </c>
      <c r="B1315">
        <v>4</v>
      </c>
      <c r="C1315" t="s">
        <v>34</v>
      </c>
      <c r="D1315">
        <v>51081017799</v>
      </c>
      <c r="E1315">
        <v>510</v>
      </c>
      <c r="F1315" t="s">
        <v>1187</v>
      </c>
      <c r="G1315" t="s">
        <v>1171</v>
      </c>
      <c r="H1315" t="s">
        <v>1178</v>
      </c>
      <c r="I1315" t="s">
        <v>1206</v>
      </c>
      <c r="K1315">
        <v>43916.7045</v>
      </c>
      <c r="N1315">
        <v>3.75</v>
      </c>
      <c r="O1315">
        <v>5.74</v>
      </c>
      <c r="P1315" t="s">
        <v>1197</v>
      </c>
      <c r="R1315" t="s">
        <v>1127</v>
      </c>
      <c r="U1315">
        <v>430</v>
      </c>
      <c r="V1315">
        <v>30458776</v>
      </c>
      <c r="W1315">
        <v>36138</v>
      </c>
      <c r="AL1315">
        <f>VLOOKUP(V1315,Customer!$C$2:$U$504,19,FALSE)</f>
        <v>211</v>
      </c>
    </row>
    <row r="1316" spans="1:38" x14ac:dyDescent="0.35">
      <c r="A1316">
        <v>430</v>
      </c>
      <c r="B1316">
        <v>12</v>
      </c>
      <c r="C1316" t="s">
        <v>34</v>
      </c>
      <c r="D1316">
        <v>51081018058</v>
      </c>
      <c r="E1316">
        <v>510</v>
      </c>
      <c r="F1316" t="s">
        <v>1191</v>
      </c>
      <c r="G1316" t="s">
        <v>1172</v>
      </c>
      <c r="H1316" t="s">
        <v>1180</v>
      </c>
      <c r="I1316" t="s">
        <v>1204</v>
      </c>
      <c r="K1316">
        <v>26227.830750000001</v>
      </c>
      <c r="N1316">
        <v>0.58333333333333337</v>
      </c>
      <c r="O1316">
        <v>-11.7</v>
      </c>
      <c r="P1316" t="s">
        <v>1194</v>
      </c>
      <c r="R1316" t="s">
        <v>1127</v>
      </c>
      <c r="U1316">
        <v>430</v>
      </c>
      <c r="V1316">
        <v>30458776</v>
      </c>
      <c r="W1316">
        <v>28149</v>
      </c>
      <c r="AL1316">
        <f>VLOOKUP(V1316,Customer!$C$2:$U$504,19,FALSE)</f>
        <v>211</v>
      </c>
    </row>
    <row r="1317" spans="1:38" x14ac:dyDescent="0.35">
      <c r="A1317">
        <v>430</v>
      </c>
      <c r="B1317">
        <v>5</v>
      </c>
      <c r="C1317" t="s">
        <v>34</v>
      </c>
      <c r="D1317">
        <v>51081018746</v>
      </c>
      <c r="E1317">
        <v>510</v>
      </c>
      <c r="F1317" t="s">
        <v>1188</v>
      </c>
      <c r="G1317" t="s">
        <v>1174</v>
      </c>
      <c r="H1317" t="s">
        <v>1177</v>
      </c>
      <c r="I1317" t="s">
        <v>1201</v>
      </c>
      <c r="K1317">
        <v>45749.78</v>
      </c>
      <c r="N1317">
        <v>4.5</v>
      </c>
      <c r="O1317">
        <v>4</v>
      </c>
      <c r="P1317" t="s">
        <v>1196</v>
      </c>
      <c r="R1317" t="s">
        <v>1127</v>
      </c>
      <c r="U1317">
        <v>430</v>
      </c>
      <c r="V1317">
        <v>30458776</v>
      </c>
      <c r="W1317">
        <v>38771</v>
      </c>
      <c r="AL1317">
        <f>VLOOKUP(V1317,Customer!$C$2:$U$504,19,FALSE)</f>
        <v>211</v>
      </c>
    </row>
    <row r="1318" spans="1:38" x14ac:dyDescent="0.35">
      <c r="A1318">
        <v>431</v>
      </c>
      <c r="B1318">
        <v>14</v>
      </c>
      <c r="C1318" t="s">
        <v>34</v>
      </c>
      <c r="D1318">
        <v>51081017587</v>
      </c>
      <c r="E1318">
        <v>510</v>
      </c>
      <c r="F1318" t="s">
        <v>1192</v>
      </c>
      <c r="G1318" t="s">
        <v>1173</v>
      </c>
      <c r="H1318" t="s">
        <v>1181</v>
      </c>
      <c r="I1318" t="s">
        <v>1205</v>
      </c>
      <c r="K1318">
        <v>47754.822375000003</v>
      </c>
      <c r="N1318">
        <v>3.75</v>
      </c>
      <c r="O1318">
        <v>10.210000000000001</v>
      </c>
      <c r="P1318" t="s">
        <v>1195</v>
      </c>
      <c r="R1318" t="s">
        <v>1127</v>
      </c>
      <c r="U1318">
        <v>431</v>
      </c>
      <c r="V1318">
        <v>75695155</v>
      </c>
      <c r="W1318">
        <v>34533</v>
      </c>
      <c r="AL1318">
        <f>VLOOKUP(V1318,Customer!$C$2:$U$504,19,FALSE)</f>
        <v>206</v>
      </c>
    </row>
    <row r="1319" spans="1:38" x14ac:dyDescent="0.35">
      <c r="A1319">
        <v>431</v>
      </c>
      <c r="B1319">
        <v>9</v>
      </c>
      <c r="C1319" t="s">
        <v>34</v>
      </c>
      <c r="D1319">
        <v>51081018951</v>
      </c>
      <c r="E1319">
        <v>510</v>
      </c>
      <c r="F1319" t="s">
        <v>1189</v>
      </c>
      <c r="G1319" t="s">
        <v>1175</v>
      </c>
      <c r="H1319" t="s">
        <v>1183</v>
      </c>
      <c r="I1319" t="s">
        <v>1202</v>
      </c>
      <c r="K1319">
        <v>61171.636200000001</v>
      </c>
      <c r="N1319">
        <v>0.66666666666666663</v>
      </c>
      <c r="O1319">
        <v>7.77</v>
      </c>
      <c r="P1319" t="s">
        <v>1195</v>
      </c>
      <c r="R1319" t="s">
        <v>1127</v>
      </c>
      <c r="U1319">
        <v>431</v>
      </c>
      <c r="V1319">
        <v>75695155</v>
      </c>
      <c r="W1319">
        <v>58159</v>
      </c>
      <c r="AL1319">
        <f>VLOOKUP(V1319,Customer!$C$2:$U$504,19,FALSE)</f>
        <v>206</v>
      </c>
    </row>
    <row r="1320" spans="1:38" x14ac:dyDescent="0.35">
      <c r="A1320">
        <v>433</v>
      </c>
      <c r="B1320">
        <v>14</v>
      </c>
      <c r="C1320" t="s">
        <v>34</v>
      </c>
      <c r="D1320">
        <v>51081014616</v>
      </c>
      <c r="E1320">
        <v>510</v>
      </c>
      <c r="F1320" t="s">
        <v>1192</v>
      </c>
      <c r="G1320" t="s">
        <v>1173</v>
      </c>
      <c r="H1320" t="s">
        <v>1181</v>
      </c>
      <c r="I1320" t="s">
        <v>1205</v>
      </c>
      <c r="K1320">
        <v>9898.2351999999992</v>
      </c>
      <c r="N1320">
        <v>4</v>
      </c>
      <c r="O1320">
        <v>10.210000000000001</v>
      </c>
      <c r="P1320" t="s">
        <v>1195</v>
      </c>
      <c r="R1320" t="s">
        <v>1127</v>
      </c>
      <c r="U1320">
        <v>433</v>
      </c>
      <c r="V1320">
        <v>84208235</v>
      </c>
      <c r="W1320">
        <v>7028</v>
      </c>
      <c r="AL1320">
        <f>VLOOKUP(V1320,Customer!$C$2:$U$504,19,FALSE)</f>
        <v>215</v>
      </c>
    </row>
    <row r="1321" spans="1:38" x14ac:dyDescent="0.35">
      <c r="A1321">
        <v>433</v>
      </c>
      <c r="B1321">
        <v>11</v>
      </c>
      <c r="C1321" t="s">
        <v>34</v>
      </c>
      <c r="D1321">
        <v>51081010139</v>
      </c>
      <c r="E1321">
        <v>510</v>
      </c>
      <c r="F1321" t="s">
        <v>1190</v>
      </c>
      <c r="G1321" t="s">
        <v>1176</v>
      </c>
      <c r="H1321" t="s">
        <v>1182</v>
      </c>
      <c r="I1321" t="s">
        <v>1203</v>
      </c>
      <c r="K1321">
        <v>74011.756800000003</v>
      </c>
      <c r="N1321">
        <v>0.5</v>
      </c>
      <c r="O1321">
        <v>1.92</v>
      </c>
      <c r="P1321" t="s">
        <v>1198</v>
      </c>
      <c r="R1321" t="s">
        <v>1127</v>
      </c>
      <c r="U1321">
        <v>433</v>
      </c>
      <c r="V1321">
        <v>84208235</v>
      </c>
      <c r="W1321">
        <v>73308</v>
      </c>
      <c r="AL1321">
        <f>VLOOKUP(V1321,Customer!$C$2:$U$504,19,FALSE)</f>
        <v>215</v>
      </c>
    </row>
    <row r="1322" spans="1:38" x14ac:dyDescent="0.35">
      <c r="A1322">
        <v>433</v>
      </c>
      <c r="B1322">
        <v>11</v>
      </c>
      <c r="C1322" t="s">
        <v>34</v>
      </c>
      <c r="D1322">
        <v>51081014165</v>
      </c>
      <c r="E1322">
        <v>510</v>
      </c>
      <c r="F1322" t="s">
        <v>1190</v>
      </c>
      <c r="G1322" t="s">
        <v>1176</v>
      </c>
      <c r="H1322" t="s">
        <v>1182</v>
      </c>
      <c r="I1322" t="s">
        <v>1203</v>
      </c>
      <c r="K1322">
        <v>57630.774400000002</v>
      </c>
      <c r="N1322">
        <v>4.083333333333333</v>
      </c>
      <c r="O1322">
        <v>1.92</v>
      </c>
      <c r="P1322" t="s">
        <v>1198</v>
      </c>
      <c r="R1322" t="s">
        <v>1127</v>
      </c>
      <c r="U1322">
        <v>433</v>
      </c>
      <c r="V1322">
        <v>84208235</v>
      </c>
      <c r="W1322">
        <v>53441</v>
      </c>
      <c r="AL1322">
        <f>VLOOKUP(V1322,Customer!$C$2:$U$504,19,FALSE)</f>
        <v>215</v>
      </c>
    </row>
    <row r="1323" spans="1:38" x14ac:dyDescent="0.35">
      <c r="A1323">
        <v>433</v>
      </c>
      <c r="B1323">
        <v>2</v>
      </c>
      <c r="C1323" t="s">
        <v>34</v>
      </c>
      <c r="D1323">
        <v>51081019613</v>
      </c>
      <c r="E1323">
        <v>510</v>
      </c>
      <c r="F1323" t="s">
        <v>1187</v>
      </c>
      <c r="G1323" t="s">
        <v>1171</v>
      </c>
      <c r="H1323" t="s">
        <v>1178</v>
      </c>
      <c r="I1323" t="s">
        <v>1206</v>
      </c>
      <c r="K1323">
        <v>79254.689916666655</v>
      </c>
      <c r="N1323">
        <v>4.583333333333333</v>
      </c>
      <c r="O1323">
        <v>5.74</v>
      </c>
      <c r="P1323" t="s">
        <v>1197</v>
      </c>
      <c r="R1323" t="s">
        <v>1127</v>
      </c>
      <c r="U1323">
        <v>433</v>
      </c>
      <c r="V1323">
        <v>84208235</v>
      </c>
      <c r="W1323">
        <v>62747</v>
      </c>
      <c r="AL1323">
        <f>VLOOKUP(V1323,Customer!$C$2:$U$504,19,FALSE)</f>
        <v>215</v>
      </c>
    </row>
    <row r="1324" spans="1:38" x14ac:dyDescent="0.35">
      <c r="A1324">
        <v>434</v>
      </c>
      <c r="B1324">
        <v>7</v>
      </c>
      <c r="C1324" t="s">
        <v>34</v>
      </c>
      <c r="D1324">
        <v>51081010406</v>
      </c>
      <c r="E1324">
        <v>510</v>
      </c>
      <c r="F1324" t="s">
        <v>1190</v>
      </c>
      <c r="G1324" t="s">
        <v>1176</v>
      </c>
      <c r="H1324" t="s">
        <v>1182</v>
      </c>
      <c r="I1324" t="s">
        <v>1203</v>
      </c>
      <c r="K1324">
        <v>15823.374400000001</v>
      </c>
      <c r="N1324">
        <v>3.5</v>
      </c>
      <c r="O1324">
        <v>1.92</v>
      </c>
      <c r="P1324" t="s">
        <v>1198</v>
      </c>
      <c r="R1324" t="s">
        <v>1127</v>
      </c>
      <c r="U1324">
        <v>434</v>
      </c>
      <c r="V1324">
        <v>42838548</v>
      </c>
      <c r="W1324">
        <v>14827</v>
      </c>
      <c r="AL1324">
        <f>VLOOKUP(V1324,Customer!$C$2:$U$504,19,FALSE)</f>
        <v>205</v>
      </c>
    </row>
    <row r="1325" spans="1:38" x14ac:dyDescent="0.35">
      <c r="A1325">
        <v>434</v>
      </c>
      <c r="B1325">
        <v>4</v>
      </c>
      <c r="C1325" t="s">
        <v>34</v>
      </c>
      <c r="D1325">
        <v>51081012369</v>
      </c>
      <c r="E1325">
        <v>510</v>
      </c>
      <c r="F1325" t="s">
        <v>1187</v>
      </c>
      <c r="G1325" t="s">
        <v>1171</v>
      </c>
      <c r="H1325" t="s">
        <v>1178</v>
      </c>
      <c r="I1325" t="s">
        <v>1206</v>
      </c>
      <c r="K1325">
        <v>13966.061099999999</v>
      </c>
      <c r="N1325">
        <v>4.75</v>
      </c>
      <c r="O1325">
        <v>5.74</v>
      </c>
      <c r="P1325" t="s">
        <v>1197</v>
      </c>
      <c r="R1325" t="s">
        <v>1127</v>
      </c>
      <c r="U1325">
        <v>434</v>
      </c>
      <c r="V1325">
        <v>42838548</v>
      </c>
      <c r="W1325">
        <v>10974</v>
      </c>
      <c r="AL1325">
        <f>VLOOKUP(V1325,Customer!$C$2:$U$504,19,FALSE)</f>
        <v>205</v>
      </c>
    </row>
    <row r="1326" spans="1:38" x14ac:dyDescent="0.35">
      <c r="A1326">
        <v>434</v>
      </c>
      <c r="B1326">
        <v>7</v>
      </c>
      <c r="C1326" t="s">
        <v>34</v>
      </c>
      <c r="D1326">
        <v>51081019533</v>
      </c>
      <c r="E1326">
        <v>510</v>
      </c>
      <c r="F1326" t="s">
        <v>1190</v>
      </c>
      <c r="G1326" t="s">
        <v>1176</v>
      </c>
      <c r="H1326" t="s">
        <v>1182</v>
      </c>
      <c r="I1326" t="s">
        <v>1203</v>
      </c>
      <c r="K1326">
        <v>32730.588800000001</v>
      </c>
      <c r="N1326">
        <v>1</v>
      </c>
      <c r="O1326">
        <v>1.92</v>
      </c>
      <c r="P1326" t="s">
        <v>1198</v>
      </c>
      <c r="R1326" t="s">
        <v>1127</v>
      </c>
      <c r="U1326">
        <v>434</v>
      </c>
      <c r="V1326">
        <v>42838548</v>
      </c>
      <c r="W1326">
        <v>32114</v>
      </c>
      <c r="AL1326">
        <f>VLOOKUP(V1326,Customer!$C$2:$U$504,19,FALSE)</f>
        <v>205</v>
      </c>
    </row>
    <row r="1327" spans="1:38" x14ac:dyDescent="0.35">
      <c r="A1327">
        <v>435</v>
      </c>
      <c r="B1327">
        <v>8</v>
      </c>
      <c r="C1327" t="s">
        <v>34</v>
      </c>
      <c r="D1327">
        <v>51081010379</v>
      </c>
      <c r="E1327">
        <v>510</v>
      </c>
      <c r="F1327" t="s">
        <v>1188</v>
      </c>
      <c r="G1327" t="s">
        <v>1174</v>
      </c>
      <c r="H1327" t="s">
        <v>1177</v>
      </c>
      <c r="I1327" t="s">
        <v>1201</v>
      </c>
      <c r="K1327">
        <v>41803.300000000003</v>
      </c>
      <c r="N1327">
        <v>2.5</v>
      </c>
      <c r="O1327">
        <v>4</v>
      </c>
      <c r="P1327" t="s">
        <v>1196</v>
      </c>
      <c r="R1327" t="s">
        <v>1127</v>
      </c>
      <c r="U1327">
        <v>435</v>
      </c>
      <c r="V1327">
        <v>35963129</v>
      </c>
      <c r="W1327">
        <v>38003</v>
      </c>
      <c r="AL1327">
        <f>VLOOKUP(V1327,Customer!$C$2:$U$504,19,FALSE)</f>
        <v>212</v>
      </c>
    </row>
    <row r="1328" spans="1:38" x14ac:dyDescent="0.35">
      <c r="A1328">
        <v>436</v>
      </c>
      <c r="B1328">
        <v>4</v>
      </c>
      <c r="C1328" t="s">
        <v>34</v>
      </c>
      <c r="D1328">
        <v>51081010504</v>
      </c>
      <c r="E1328">
        <v>510</v>
      </c>
      <c r="F1328" t="s">
        <v>1187</v>
      </c>
      <c r="G1328" t="s">
        <v>1171</v>
      </c>
      <c r="H1328" t="s">
        <v>1178</v>
      </c>
      <c r="I1328" t="s">
        <v>1206</v>
      </c>
      <c r="K1328">
        <v>14107.245433333333</v>
      </c>
      <c r="N1328">
        <v>3.8333333333333335</v>
      </c>
      <c r="O1328">
        <v>5.74</v>
      </c>
      <c r="P1328" t="s">
        <v>1197</v>
      </c>
      <c r="R1328" t="s">
        <v>1127</v>
      </c>
      <c r="U1328">
        <v>436</v>
      </c>
      <c r="V1328">
        <v>82899424</v>
      </c>
      <c r="W1328">
        <v>11563</v>
      </c>
      <c r="AL1328">
        <f>VLOOKUP(V1328,Customer!$C$2:$U$504,19,FALSE)</f>
        <v>207</v>
      </c>
    </row>
    <row r="1329" spans="1:38" x14ac:dyDescent="0.35">
      <c r="A1329">
        <v>436</v>
      </c>
      <c r="B1329">
        <v>9</v>
      </c>
      <c r="C1329" t="s">
        <v>34</v>
      </c>
      <c r="D1329">
        <v>51081018155</v>
      </c>
      <c r="E1329">
        <v>510</v>
      </c>
      <c r="F1329" t="s">
        <v>1189</v>
      </c>
      <c r="G1329" t="s">
        <v>1175</v>
      </c>
      <c r="H1329" t="s">
        <v>1183</v>
      </c>
      <c r="I1329" t="s">
        <v>1202</v>
      </c>
      <c r="K1329">
        <v>13864.954449999999</v>
      </c>
      <c r="N1329">
        <v>4.5</v>
      </c>
      <c r="O1329">
        <v>7.77</v>
      </c>
      <c r="P1329" t="s">
        <v>1195</v>
      </c>
      <c r="R1329" t="s">
        <v>1127</v>
      </c>
      <c r="U1329">
        <v>436</v>
      </c>
      <c r="V1329">
        <v>82899424</v>
      </c>
      <c r="W1329">
        <v>10273</v>
      </c>
      <c r="AL1329">
        <f>VLOOKUP(V1329,Customer!$C$2:$U$504,19,FALSE)</f>
        <v>207</v>
      </c>
    </row>
    <row r="1330" spans="1:38" x14ac:dyDescent="0.35">
      <c r="A1330">
        <v>436</v>
      </c>
      <c r="B1330">
        <v>13</v>
      </c>
      <c r="C1330" t="s">
        <v>34</v>
      </c>
      <c r="D1330">
        <v>51081014376</v>
      </c>
      <c r="E1330">
        <v>510</v>
      </c>
      <c r="F1330" t="s">
        <v>1192</v>
      </c>
      <c r="G1330" t="s">
        <v>1173</v>
      </c>
      <c r="H1330" t="s">
        <v>1181</v>
      </c>
      <c r="I1330" t="s">
        <v>1205</v>
      </c>
      <c r="K1330">
        <v>77846.769050000003</v>
      </c>
      <c r="N1330">
        <v>1.75</v>
      </c>
      <c r="O1330">
        <v>10.210000000000001</v>
      </c>
      <c r="P1330" t="s">
        <v>1195</v>
      </c>
      <c r="R1330" t="s">
        <v>1127</v>
      </c>
      <c r="U1330">
        <v>436</v>
      </c>
      <c r="V1330">
        <v>82899424</v>
      </c>
      <c r="W1330">
        <v>66046</v>
      </c>
      <c r="AL1330">
        <f>VLOOKUP(V1330,Customer!$C$2:$U$504,19,FALSE)</f>
        <v>207</v>
      </c>
    </row>
    <row r="1331" spans="1:38" x14ac:dyDescent="0.35">
      <c r="A1331">
        <v>437</v>
      </c>
      <c r="B1331">
        <v>12</v>
      </c>
      <c r="C1331" t="s">
        <v>34</v>
      </c>
      <c r="D1331">
        <v>51081010031</v>
      </c>
      <c r="E1331">
        <v>510</v>
      </c>
      <c r="F1331" t="s">
        <v>1191</v>
      </c>
      <c r="G1331" t="s">
        <v>1172</v>
      </c>
      <c r="H1331" t="s">
        <v>1180</v>
      </c>
      <c r="I1331" t="s">
        <v>1204</v>
      </c>
      <c r="K1331">
        <v>52045.741249999999</v>
      </c>
      <c r="N1331">
        <v>0.41666666666666669</v>
      </c>
      <c r="O1331">
        <v>-11.7</v>
      </c>
      <c r="P1331" t="s">
        <v>1194</v>
      </c>
      <c r="R1331" t="s">
        <v>1127</v>
      </c>
      <c r="U1331">
        <v>437</v>
      </c>
      <c r="V1331">
        <v>75672912</v>
      </c>
      <c r="W1331">
        <v>54713</v>
      </c>
      <c r="AL1331">
        <f>VLOOKUP(V1331,Customer!$C$2:$U$504,19,FALSE)</f>
        <v>210</v>
      </c>
    </row>
    <row r="1332" spans="1:38" x14ac:dyDescent="0.35">
      <c r="A1332">
        <v>437</v>
      </c>
      <c r="B1332">
        <v>3</v>
      </c>
      <c r="C1332" t="s">
        <v>34</v>
      </c>
      <c r="D1332">
        <v>51081018185</v>
      </c>
      <c r="E1332">
        <v>510</v>
      </c>
      <c r="F1332" t="s">
        <v>1186</v>
      </c>
      <c r="G1332" t="s">
        <v>1170</v>
      </c>
      <c r="H1332" t="s">
        <v>1179</v>
      </c>
      <c r="I1332" t="s">
        <v>1200</v>
      </c>
      <c r="K1332">
        <v>50228.639999999999</v>
      </c>
      <c r="N1332">
        <v>1</v>
      </c>
      <c r="O1332">
        <v>5.6</v>
      </c>
      <c r="P1332" t="s">
        <v>1196</v>
      </c>
      <c r="R1332" t="s">
        <v>1127</v>
      </c>
      <c r="U1332">
        <v>437</v>
      </c>
      <c r="V1332">
        <v>75672912</v>
      </c>
      <c r="W1332">
        <v>47565</v>
      </c>
      <c r="AL1332">
        <f>VLOOKUP(V1332,Customer!$C$2:$U$504,19,FALSE)</f>
        <v>210</v>
      </c>
    </row>
    <row r="1333" spans="1:38" x14ac:dyDescent="0.35">
      <c r="A1333">
        <v>438</v>
      </c>
      <c r="B1333">
        <v>2</v>
      </c>
      <c r="C1333" t="s">
        <v>34</v>
      </c>
      <c r="D1333">
        <v>51081017363</v>
      </c>
      <c r="E1333">
        <v>510</v>
      </c>
      <c r="F1333" t="s">
        <v>1187</v>
      </c>
      <c r="G1333" t="s">
        <v>1171</v>
      </c>
      <c r="H1333" t="s">
        <v>1178</v>
      </c>
      <c r="I1333" t="s">
        <v>1206</v>
      </c>
      <c r="K1333">
        <v>18936.543600000001</v>
      </c>
      <c r="N1333">
        <v>1.75</v>
      </c>
      <c r="O1333">
        <v>5.74</v>
      </c>
      <c r="P1333" t="s">
        <v>1197</v>
      </c>
      <c r="R1333" t="s">
        <v>1127</v>
      </c>
      <c r="U1333">
        <v>438</v>
      </c>
      <c r="V1333">
        <v>37877675</v>
      </c>
      <c r="W1333">
        <v>17208</v>
      </c>
      <c r="AL1333">
        <f>VLOOKUP(V1333,Customer!$C$2:$U$504,19,FALSE)</f>
        <v>215</v>
      </c>
    </row>
    <row r="1334" spans="1:38" x14ac:dyDescent="0.35">
      <c r="A1334">
        <v>439</v>
      </c>
      <c r="B1334">
        <v>10</v>
      </c>
      <c r="C1334" t="s">
        <v>34</v>
      </c>
      <c r="D1334">
        <v>51081011749</v>
      </c>
      <c r="E1334">
        <v>510</v>
      </c>
      <c r="F1334" t="s">
        <v>1190</v>
      </c>
      <c r="G1334" t="s">
        <v>1176</v>
      </c>
      <c r="H1334" t="s">
        <v>1182</v>
      </c>
      <c r="I1334" t="s">
        <v>1203</v>
      </c>
      <c r="K1334">
        <v>16378.886399999999</v>
      </c>
      <c r="N1334">
        <v>4.833333333333333</v>
      </c>
      <c r="O1334">
        <v>1.92</v>
      </c>
      <c r="P1334" t="s">
        <v>1198</v>
      </c>
      <c r="R1334" t="s">
        <v>1127</v>
      </c>
      <c r="U1334">
        <v>439</v>
      </c>
      <c r="V1334">
        <v>55429555</v>
      </c>
      <c r="W1334">
        <v>14988</v>
      </c>
      <c r="AL1334">
        <f>VLOOKUP(V1334,Customer!$C$2:$U$504,19,FALSE)</f>
        <v>210</v>
      </c>
    </row>
    <row r="1335" spans="1:38" x14ac:dyDescent="0.35">
      <c r="A1335">
        <v>440</v>
      </c>
      <c r="B1335">
        <v>8</v>
      </c>
      <c r="C1335" t="s">
        <v>34</v>
      </c>
      <c r="D1335">
        <v>51081015675</v>
      </c>
      <c r="E1335">
        <v>510</v>
      </c>
      <c r="F1335" t="s">
        <v>1188</v>
      </c>
      <c r="G1335" t="s">
        <v>1174</v>
      </c>
      <c r="H1335" t="s">
        <v>1177</v>
      </c>
      <c r="I1335" t="s">
        <v>1201</v>
      </c>
      <c r="K1335">
        <v>35957.186666666668</v>
      </c>
      <c r="N1335">
        <v>4.666666666666667</v>
      </c>
      <c r="O1335">
        <v>4</v>
      </c>
      <c r="P1335" t="s">
        <v>1196</v>
      </c>
      <c r="R1335" t="s">
        <v>1127</v>
      </c>
      <c r="U1335">
        <v>440</v>
      </c>
      <c r="V1335">
        <v>18216697</v>
      </c>
      <c r="W1335">
        <v>30301</v>
      </c>
      <c r="AL1335">
        <f>VLOOKUP(V1335,Customer!$C$2:$U$504,19,FALSE)</f>
        <v>210</v>
      </c>
    </row>
    <row r="1336" spans="1:38" x14ac:dyDescent="0.35">
      <c r="A1336">
        <v>441</v>
      </c>
      <c r="B1336">
        <v>1</v>
      </c>
      <c r="C1336" t="s">
        <v>34</v>
      </c>
      <c r="D1336">
        <v>51081016194</v>
      </c>
      <c r="E1336">
        <v>510</v>
      </c>
      <c r="F1336" t="s">
        <v>1186</v>
      </c>
      <c r="G1336" t="s">
        <v>1170</v>
      </c>
      <c r="H1336" t="s">
        <v>1179</v>
      </c>
      <c r="I1336" t="s">
        <v>1200</v>
      </c>
      <c r="K1336">
        <v>33857.138666666666</v>
      </c>
      <c r="N1336">
        <v>4.083333333333333</v>
      </c>
      <c r="O1336">
        <v>5.6</v>
      </c>
      <c r="P1336" t="s">
        <v>1196</v>
      </c>
      <c r="R1336" t="s">
        <v>1127</v>
      </c>
      <c r="U1336">
        <v>441</v>
      </c>
      <c r="V1336">
        <v>25364656</v>
      </c>
      <c r="W1336">
        <v>27556</v>
      </c>
      <c r="AL1336">
        <f>VLOOKUP(V1336,Customer!$C$2:$U$504,19,FALSE)</f>
        <v>203</v>
      </c>
    </row>
    <row r="1337" spans="1:38" x14ac:dyDescent="0.35">
      <c r="A1337">
        <v>441</v>
      </c>
      <c r="B1337">
        <v>7</v>
      </c>
      <c r="C1337" t="s">
        <v>34</v>
      </c>
      <c r="D1337">
        <v>51081011007</v>
      </c>
      <c r="E1337">
        <v>510</v>
      </c>
      <c r="F1337" t="s">
        <v>1190</v>
      </c>
      <c r="G1337" t="s">
        <v>1176</v>
      </c>
      <c r="H1337" t="s">
        <v>1182</v>
      </c>
      <c r="I1337" t="s">
        <v>1203</v>
      </c>
      <c r="K1337">
        <v>38470.368000000002</v>
      </c>
      <c r="N1337">
        <v>0.91666666666666663</v>
      </c>
      <c r="O1337">
        <v>1.92</v>
      </c>
      <c r="P1337" t="s">
        <v>1198</v>
      </c>
      <c r="R1337" t="s">
        <v>1127</v>
      </c>
      <c r="U1337">
        <v>441</v>
      </c>
      <c r="V1337">
        <v>25364656</v>
      </c>
      <c r="W1337">
        <v>37805</v>
      </c>
      <c r="AL1337">
        <f>VLOOKUP(V1337,Customer!$C$2:$U$504,19,FALSE)</f>
        <v>203</v>
      </c>
    </row>
    <row r="1338" spans="1:38" x14ac:dyDescent="0.35">
      <c r="A1338">
        <v>442</v>
      </c>
      <c r="B1338">
        <v>13</v>
      </c>
      <c r="C1338" t="s">
        <v>34</v>
      </c>
      <c r="D1338">
        <v>51081012582</v>
      </c>
      <c r="E1338">
        <v>510</v>
      </c>
      <c r="F1338" t="s">
        <v>1192</v>
      </c>
      <c r="G1338" t="s">
        <v>1173</v>
      </c>
      <c r="H1338" t="s">
        <v>1181</v>
      </c>
      <c r="I1338" t="s">
        <v>1205</v>
      </c>
      <c r="K1338">
        <v>10695.323333333334</v>
      </c>
      <c r="N1338">
        <v>1.6666666666666667</v>
      </c>
      <c r="O1338">
        <v>10.210000000000001</v>
      </c>
      <c r="P1338" t="s">
        <v>1195</v>
      </c>
      <c r="R1338" t="s">
        <v>1127</v>
      </c>
      <c r="U1338">
        <v>442</v>
      </c>
      <c r="V1338">
        <v>19059168</v>
      </c>
      <c r="W1338">
        <v>9140</v>
      </c>
      <c r="AL1338">
        <f>VLOOKUP(V1338,Customer!$C$2:$U$504,19,FALSE)</f>
        <v>215</v>
      </c>
    </row>
    <row r="1339" spans="1:38" x14ac:dyDescent="0.35">
      <c r="A1339">
        <v>442</v>
      </c>
      <c r="B1339">
        <v>6</v>
      </c>
      <c r="C1339" t="s">
        <v>34</v>
      </c>
      <c r="D1339">
        <v>51081014424</v>
      </c>
      <c r="E1339">
        <v>510</v>
      </c>
      <c r="F1339" t="s">
        <v>1189</v>
      </c>
      <c r="G1339" t="s">
        <v>1175</v>
      </c>
      <c r="H1339" t="s">
        <v>1183</v>
      </c>
      <c r="I1339" t="s">
        <v>1202</v>
      </c>
      <c r="K1339">
        <v>74368.159075000003</v>
      </c>
      <c r="N1339">
        <v>0.75</v>
      </c>
      <c r="O1339">
        <v>7.77</v>
      </c>
      <c r="P1339" t="s">
        <v>1195</v>
      </c>
      <c r="R1339" t="s">
        <v>1127</v>
      </c>
      <c r="U1339">
        <v>442</v>
      </c>
      <c r="V1339">
        <v>19059168</v>
      </c>
      <c r="W1339">
        <v>70273</v>
      </c>
      <c r="AL1339">
        <f>VLOOKUP(V1339,Customer!$C$2:$U$504,19,FALSE)</f>
        <v>215</v>
      </c>
    </row>
    <row r="1340" spans="1:38" x14ac:dyDescent="0.35">
      <c r="A1340">
        <v>442</v>
      </c>
      <c r="B1340">
        <v>1</v>
      </c>
      <c r="C1340" t="s">
        <v>34</v>
      </c>
      <c r="D1340">
        <v>51081015288</v>
      </c>
      <c r="E1340">
        <v>510</v>
      </c>
      <c r="F1340" t="s">
        <v>1186</v>
      </c>
      <c r="G1340" t="s">
        <v>1170</v>
      </c>
      <c r="H1340" t="s">
        <v>1179</v>
      </c>
      <c r="I1340" t="s">
        <v>1200</v>
      </c>
      <c r="K1340">
        <v>18297.650666666668</v>
      </c>
      <c r="N1340">
        <v>1.8333333333333333</v>
      </c>
      <c r="O1340">
        <v>5.6</v>
      </c>
      <c r="P1340" t="s">
        <v>1196</v>
      </c>
      <c r="R1340" t="s">
        <v>1127</v>
      </c>
      <c r="U1340">
        <v>442</v>
      </c>
      <c r="V1340">
        <v>19059168</v>
      </c>
      <c r="W1340">
        <v>16594</v>
      </c>
      <c r="AL1340">
        <f>VLOOKUP(V1340,Customer!$C$2:$U$504,19,FALSE)</f>
        <v>215</v>
      </c>
    </row>
    <row r="1341" spans="1:38" x14ac:dyDescent="0.35">
      <c r="A1341">
        <v>442</v>
      </c>
      <c r="B1341">
        <v>16</v>
      </c>
      <c r="C1341" t="s">
        <v>34</v>
      </c>
      <c r="D1341">
        <v>51081014974</v>
      </c>
      <c r="E1341">
        <v>510</v>
      </c>
      <c r="F1341" t="s">
        <v>1193</v>
      </c>
      <c r="G1341" t="s">
        <v>1185</v>
      </c>
      <c r="H1341" t="s">
        <v>1184</v>
      </c>
      <c r="I1341" t="s">
        <v>1199</v>
      </c>
      <c r="K1341">
        <v>88112.746375000002</v>
      </c>
      <c r="N1341">
        <v>2.9166666666666665</v>
      </c>
      <c r="O1341">
        <v>3.61</v>
      </c>
      <c r="P1341" t="s">
        <v>1198</v>
      </c>
      <c r="R1341" t="s">
        <v>1127</v>
      </c>
      <c r="U1341">
        <v>442</v>
      </c>
      <c r="V1341">
        <v>19059168</v>
      </c>
      <c r="W1341">
        <v>79719</v>
      </c>
      <c r="AL1341">
        <f>VLOOKUP(V1341,Customer!$C$2:$U$504,19,FALSE)</f>
        <v>215</v>
      </c>
    </row>
    <row r="1342" spans="1:38" x14ac:dyDescent="0.35">
      <c r="A1342">
        <v>442</v>
      </c>
      <c r="B1342">
        <v>13</v>
      </c>
      <c r="C1342" t="s">
        <v>34</v>
      </c>
      <c r="D1342">
        <v>51081010939</v>
      </c>
      <c r="E1342">
        <v>510</v>
      </c>
      <c r="F1342" t="s">
        <v>1192</v>
      </c>
      <c r="G1342" t="s">
        <v>1173</v>
      </c>
      <c r="H1342" t="s">
        <v>1181</v>
      </c>
      <c r="I1342" t="s">
        <v>1205</v>
      </c>
      <c r="K1342">
        <v>5763.2338333333337</v>
      </c>
      <c r="N1342">
        <v>1.9166666666666667</v>
      </c>
      <c r="O1342">
        <v>10.210000000000001</v>
      </c>
      <c r="P1342" t="s">
        <v>1195</v>
      </c>
      <c r="R1342" t="s">
        <v>1127</v>
      </c>
      <c r="U1342">
        <v>442</v>
      </c>
      <c r="V1342">
        <v>19059168</v>
      </c>
      <c r="W1342">
        <v>4820</v>
      </c>
      <c r="AL1342">
        <f>VLOOKUP(V1342,Customer!$C$2:$U$504,19,FALSE)</f>
        <v>215</v>
      </c>
    </row>
    <row r="1343" spans="1:38" x14ac:dyDescent="0.35">
      <c r="A1343">
        <v>443</v>
      </c>
      <c r="B1343">
        <v>6</v>
      </c>
      <c r="C1343" t="s">
        <v>34</v>
      </c>
      <c r="D1343">
        <v>51081017020</v>
      </c>
      <c r="E1343">
        <v>510</v>
      </c>
      <c r="F1343" t="s">
        <v>1189</v>
      </c>
      <c r="G1343" t="s">
        <v>1175</v>
      </c>
      <c r="H1343" t="s">
        <v>1183</v>
      </c>
      <c r="I1343" t="s">
        <v>1202</v>
      </c>
      <c r="K1343">
        <v>44026.517</v>
      </c>
      <c r="N1343">
        <v>2</v>
      </c>
      <c r="O1343">
        <v>7.77</v>
      </c>
      <c r="P1343" t="s">
        <v>1195</v>
      </c>
      <c r="R1343" t="s">
        <v>1127</v>
      </c>
      <c r="U1343">
        <v>443</v>
      </c>
      <c r="V1343">
        <v>13363431</v>
      </c>
      <c r="W1343">
        <v>38105</v>
      </c>
      <c r="AL1343">
        <f>VLOOKUP(V1343,Customer!$C$2:$U$504,19,FALSE)</f>
        <v>206</v>
      </c>
    </row>
    <row r="1344" spans="1:38" x14ac:dyDescent="0.35">
      <c r="A1344">
        <v>443</v>
      </c>
      <c r="B1344">
        <v>16</v>
      </c>
      <c r="C1344" t="s">
        <v>34</v>
      </c>
      <c r="D1344">
        <v>51081014184</v>
      </c>
      <c r="E1344">
        <v>510</v>
      </c>
      <c r="F1344" t="s">
        <v>1193</v>
      </c>
      <c r="G1344" t="s">
        <v>1185</v>
      </c>
      <c r="H1344" t="s">
        <v>1184</v>
      </c>
      <c r="I1344" t="s">
        <v>1199</v>
      </c>
      <c r="K1344">
        <v>5057.0829666666668</v>
      </c>
      <c r="N1344">
        <v>4.333333333333333</v>
      </c>
      <c r="O1344">
        <v>3.61</v>
      </c>
      <c r="P1344" t="s">
        <v>1198</v>
      </c>
      <c r="R1344" t="s">
        <v>1127</v>
      </c>
      <c r="U1344">
        <v>443</v>
      </c>
      <c r="V1344">
        <v>13363431</v>
      </c>
      <c r="W1344">
        <v>4373</v>
      </c>
      <c r="AL1344">
        <f>VLOOKUP(V1344,Customer!$C$2:$U$504,19,FALSE)</f>
        <v>206</v>
      </c>
    </row>
    <row r="1345" spans="1:38" x14ac:dyDescent="0.35">
      <c r="A1345">
        <v>443</v>
      </c>
      <c r="B1345">
        <v>3</v>
      </c>
      <c r="C1345" t="s">
        <v>34</v>
      </c>
      <c r="D1345">
        <v>51081015142</v>
      </c>
      <c r="E1345">
        <v>510</v>
      </c>
      <c r="F1345" t="s">
        <v>1186</v>
      </c>
      <c r="G1345" t="s">
        <v>1170</v>
      </c>
      <c r="H1345" t="s">
        <v>1179</v>
      </c>
      <c r="I1345" t="s">
        <v>1200</v>
      </c>
      <c r="K1345">
        <v>70075.503333333327</v>
      </c>
      <c r="N1345">
        <v>4.583333333333333</v>
      </c>
      <c r="O1345">
        <v>5.6</v>
      </c>
      <c r="P1345" t="s">
        <v>1196</v>
      </c>
      <c r="R1345" t="s">
        <v>1127</v>
      </c>
      <c r="U1345">
        <v>443</v>
      </c>
      <c r="V1345">
        <v>13363431</v>
      </c>
      <c r="W1345">
        <v>55763</v>
      </c>
      <c r="AL1345">
        <f>VLOOKUP(V1345,Customer!$C$2:$U$504,19,FALSE)</f>
        <v>206</v>
      </c>
    </row>
    <row r="1346" spans="1:38" x14ac:dyDescent="0.35">
      <c r="A1346">
        <v>443</v>
      </c>
      <c r="B1346">
        <v>2</v>
      </c>
      <c r="C1346" t="s">
        <v>34</v>
      </c>
      <c r="D1346">
        <v>51081016316</v>
      </c>
      <c r="E1346">
        <v>510</v>
      </c>
      <c r="F1346" t="s">
        <v>1187</v>
      </c>
      <c r="G1346" t="s">
        <v>1171</v>
      </c>
      <c r="H1346" t="s">
        <v>1178</v>
      </c>
      <c r="I1346" t="s">
        <v>1206</v>
      </c>
      <c r="K1346">
        <v>43322.277083333334</v>
      </c>
      <c r="N1346">
        <v>2.0833333333333335</v>
      </c>
      <c r="O1346">
        <v>5.74</v>
      </c>
      <c r="P1346" t="s">
        <v>1197</v>
      </c>
      <c r="R1346" t="s">
        <v>1127</v>
      </c>
      <c r="U1346">
        <v>443</v>
      </c>
      <c r="V1346">
        <v>13363431</v>
      </c>
      <c r="W1346">
        <v>38695</v>
      </c>
      <c r="AL1346">
        <f>VLOOKUP(V1346,Customer!$C$2:$U$504,19,FALSE)</f>
        <v>206</v>
      </c>
    </row>
    <row r="1347" spans="1:38" x14ac:dyDescent="0.35">
      <c r="A1347">
        <v>444</v>
      </c>
      <c r="B1347">
        <v>12</v>
      </c>
      <c r="C1347" t="s">
        <v>34</v>
      </c>
      <c r="D1347">
        <v>51081017692</v>
      </c>
      <c r="E1347">
        <v>510</v>
      </c>
      <c r="F1347" t="s">
        <v>1191</v>
      </c>
      <c r="G1347" t="s">
        <v>1172</v>
      </c>
      <c r="H1347" t="s">
        <v>1180</v>
      </c>
      <c r="I1347" t="s">
        <v>1204</v>
      </c>
      <c r="K1347">
        <v>33189.86</v>
      </c>
      <c r="N1347">
        <v>3.0833333333333335</v>
      </c>
      <c r="O1347">
        <v>-11.7</v>
      </c>
      <c r="P1347" t="s">
        <v>1194</v>
      </c>
      <c r="R1347" t="s">
        <v>1127</v>
      </c>
      <c r="U1347">
        <v>444</v>
      </c>
      <c r="V1347">
        <v>60666590</v>
      </c>
      <c r="W1347">
        <v>51920</v>
      </c>
      <c r="AL1347">
        <f>VLOOKUP(V1347,Customer!$C$2:$U$504,19,FALSE)</f>
        <v>211</v>
      </c>
    </row>
    <row r="1348" spans="1:38" x14ac:dyDescent="0.35">
      <c r="A1348">
        <v>444</v>
      </c>
      <c r="B1348">
        <v>16</v>
      </c>
      <c r="C1348" t="s">
        <v>34</v>
      </c>
      <c r="D1348">
        <v>51081015528</v>
      </c>
      <c r="E1348">
        <v>510</v>
      </c>
      <c r="F1348" t="s">
        <v>1193</v>
      </c>
      <c r="G1348" t="s">
        <v>1185</v>
      </c>
      <c r="H1348" t="s">
        <v>1184</v>
      </c>
      <c r="I1348" t="s">
        <v>1199</v>
      </c>
      <c r="K1348">
        <v>80068.825299999997</v>
      </c>
      <c r="N1348">
        <v>2.4166666666666665</v>
      </c>
      <c r="O1348">
        <v>3.61</v>
      </c>
      <c r="P1348" t="s">
        <v>1198</v>
      </c>
      <c r="R1348" t="s">
        <v>1127</v>
      </c>
      <c r="U1348">
        <v>444</v>
      </c>
      <c r="V1348">
        <v>60666590</v>
      </c>
      <c r="W1348">
        <v>73644</v>
      </c>
      <c r="AL1348">
        <f>VLOOKUP(V1348,Customer!$C$2:$U$504,19,FALSE)</f>
        <v>211</v>
      </c>
    </row>
    <row r="1349" spans="1:38" x14ac:dyDescent="0.35">
      <c r="A1349">
        <v>444</v>
      </c>
      <c r="B1349">
        <v>9</v>
      </c>
      <c r="C1349" t="s">
        <v>34</v>
      </c>
      <c r="D1349">
        <v>51081010183</v>
      </c>
      <c r="E1349">
        <v>510</v>
      </c>
      <c r="F1349" t="s">
        <v>1189</v>
      </c>
      <c r="G1349" t="s">
        <v>1175</v>
      </c>
      <c r="H1349" t="s">
        <v>1183</v>
      </c>
      <c r="I1349" t="s">
        <v>1202</v>
      </c>
      <c r="K1349">
        <v>22233.563125000001</v>
      </c>
      <c r="N1349">
        <v>2.25</v>
      </c>
      <c r="O1349">
        <v>7.77</v>
      </c>
      <c r="P1349" t="s">
        <v>1195</v>
      </c>
      <c r="R1349" t="s">
        <v>1127</v>
      </c>
      <c r="U1349">
        <v>444</v>
      </c>
      <c r="V1349">
        <v>60666590</v>
      </c>
      <c r="W1349">
        <v>18925</v>
      </c>
      <c r="AL1349">
        <f>VLOOKUP(V1349,Customer!$C$2:$U$504,19,FALSE)</f>
        <v>211</v>
      </c>
    </row>
    <row r="1350" spans="1:38" x14ac:dyDescent="0.35">
      <c r="A1350">
        <v>445</v>
      </c>
      <c r="B1350">
        <v>7</v>
      </c>
      <c r="C1350" t="s">
        <v>34</v>
      </c>
      <c r="D1350">
        <v>51081010851</v>
      </c>
      <c r="E1350">
        <v>510</v>
      </c>
      <c r="F1350" t="s">
        <v>1190</v>
      </c>
      <c r="G1350" t="s">
        <v>1176</v>
      </c>
      <c r="H1350" t="s">
        <v>1182</v>
      </c>
      <c r="I1350" t="s">
        <v>1203</v>
      </c>
      <c r="K1350">
        <v>77672.195200000002</v>
      </c>
      <c r="N1350">
        <v>3.0833333333333335</v>
      </c>
      <c r="O1350">
        <v>1.92</v>
      </c>
      <c r="P1350" t="s">
        <v>1198</v>
      </c>
      <c r="R1350" t="s">
        <v>1127</v>
      </c>
      <c r="U1350">
        <v>445</v>
      </c>
      <c r="V1350">
        <v>35190822</v>
      </c>
      <c r="W1350">
        <v>73331</v>
      </c>
      <c r="AL1350">
        <f>VLOOKUP(V1350,Customer!$C$2:$U$504,19,FALSE)</f>
        <v>212</v>
      </c>
    </row>
    <row r="1351" spans="1:38" x14ac:dyDescent="0.35">
      <c r="A1351">
        <v>445</v>
      </c>
      <c r="B1351">
        <v>8</v>
      </c>
      <c r="C1351" t="s">
        <v>34</v>
      </c>
      <c r="D1351">
        <v>51081010517</v>
      </c>
      <c r="E1351">
        <v>510</v>
      </c>
      <c r="F1351" t="s">
        <v>1188</v>
      </c>
      <c r="G1351" t="s">
        <v>1174</v>
      </c>
      <c r="H1351" t="s">
        <v>1177</v>
      </c>
      <c r="I1351" t="s">
        <v>1201</v>
      </c>
      <c r="K1351">
        <v>66012.3</v>
      </c>
      <c r="N1351">
        <v>3.75</v>
      </c>
      <c r="O1351">
        <v>4</v>
      </c>
      <c r="P1351" t="s">
        <v>1196</v>
      </c>
      <c r="R1351" t="s">
        <v>1127</v>
      </c>
      <c r="U1351">
        <v>445</v>
      </c>
      <c r="V1351">
        <v>35190822</v>
      </c>
      <c r="W1351">
        <v>57402</v>
      </c>
      <c r="AL1351">
        <f>VLOOKUP(V1351,Customer!$C$2:$U$504,19,FALSE)</f>
        <v>212</v>
      </c>
    </row>
    <row r="1352" spans="1:38" x14ac:dyDescent="0.35">
      <c r="A1352">
        <v>445</v>
      </c>
      <c r="B1352">
        <v>2</v>
      </c>
      <c r="C1352" t="s">
        <v>34</v>
      </c>
      <c r="D1352">
        <v>51081011496</v>
      </c>
      <c r="E1352">
        <v>510</v>
      </c>
      <c r="F1352" t="s">
        <v>1187</v>
      </c>
      <c r="G1352" t="s">
        <v>1171</v>
      </c>
      <c r="H1352" t="s">
        <v>1178</v>
      </c>
      <c r="I1352" t="s">
        <v>1206</v>
      </c>
      <c r="K1352">
        <v>18253.885200000001</v>
      </c>
      <c r="N1352">
        <v>3.25</v>
      </c>
      <c r="O1352">
        <v>5.74</v>
      </c>
      <c r="P1352" t="s">
        <v>1197</v>
      </c>
      <c r="R1352" t="s">
        <v>1127</v>
      </c>
      <c r="U1352">
        <v>445</v>
      </c>
      <c r="V1352">
        <v>35190822</v>
      </c>
      <c r="W1352">
        <v>15384</v>
      </c>
      <c r="AL1352">
        <f>VLOOKUP(V1352,Customer!$C$2:$U$504,19,FALSE)</f>
        <v>212</v>
      </c>
    </row>
    <row r="1353" spans="1:38" x14ac:dyDescent="0.35">
      <c r="A1353">
        <v>445</v>
      </c>
      <c r="B1353">
        <v>15</v>
      </c>
      <c r="C1353" t="s">
        <v>34</v>
      </c>
      <c r="D1353">
        <v>51081010229</v>
      </c>
      <c r="E1353">
        <v>510</v>
      </c>
      <c r="F1353" t="s">
        <v>1192</v>
      </c>
      <c r="G1353" t="s">
        <v>1173</v>
      </c>
      <c r="H1353" t="s">
        <v>1181</v>
      </c>
      <c r="I1353" t="s">
        <v>1205</v>
      </c>
      <c r="K1353">
        <v>15797.422125000001</v>
      </c>
      <c r="N1353">
        <v>3.0833333333333335</v>
      </c>
      <c r="O1353">
        <v>10.210000000000001</v>
      </c>
      <c r="P1353" t="s">
        <v>1195</v>
      </c>
      <c r="R1353" t="s">
        <v>1127</v>
      </c>
      <c r="U1353">
        <v>445</v>
      </c>
      <c r="V1353">
        <v>35190822</v>
      </c>
      <c r="W1353">
        <v>12015</v>
      </c>
      <c r="AL1353">
        <f>VLOOKUP(V1353,Customer!$C$2:$U$504,19,FALSE)</f>
        <v>212</v>
      </c>
    </row>
    <row r="1354" spans="1:38" x14ac:dyDescent="0.35">
      <c r="A1354">
        <v>446</v>
      </c>
      <c r="B1354">
        <v>15</v>
      </c>
      <c r="C1354" t="s">
        <v>34</v>
      </c>
      <c r="D1354">
        <v>51081018653</v>
      </c>
      <c r="E1354">
        <v>510</v>
      </c>
      <c r="F1354" t="s">
        <v>1192</v>
      </c>
      <c r="G1354" t="s">
        <v>1173</v>
      </c>
      <c r="H1354" t="s">
        <v>1181</v>
      </c>
      <c r="I1354" t="s">
        <v>1205</v>
      </c>
      <c r="K1354">
        <v>13988.121875000001</v>
      </c>
      <c r="N1354">
        <v>2.25</v>
      </c>
      <c r="O1354">
        <v>10.210000000000001</v>
      </c>
      <c r="P1354" t="s">
        <v>1195</v>
      </c>
      <c r="R1354" t="s">
        <v>1129</v>
      </c>
      <c r="U1354">
        <v>446</v>
      </c>
      <c r="V1354">
        <v>98751850</v>
      </c>
      <c r="W1354">
        <v>11375</v>
      </c>
      <c r="AL1354">
        <f>VLOOKUP(V1354,Customer!$C$2:$U$504,19,FALSE)</f>
        <v>212</v>
      </c>
    </row>
    <row r="1355" spans="1:38" x14ac:dyDescent="0.35">
      <c r="A1355">
        <v>446</v>
      </c>
      <c r="B1355">
        <v>15</v>
      </c>
      <c r="C1355" t="s">
        <v>34</v>
      </c>
      <c r="D1355">
        <v>51081013317</v>
      </c>
      <c r="E1355">
        <v>510</v>
      </c>
      <c r="F1355" t="s">
        <v>1192</v>
      </c>
      <c r="G1355" t="s">
        <v>1173</v>
      </c>
      <c r="H1355" t="s">
        <v>1181</v>
      </c>
      <c r="I1355" t="s">
        <v>1205</v>
      </c>
      <c r="K1355">
        <v>76910.901100000003</v>
      </c>
      <c r="N1355">
        <v>1.75</v>
      </c>
      <c r="O1355">
        <v>10.210000000000001</v>
      </c>
      <c r="P1355" t="s">
        <v>1195</v>
      </c>
      <c r="R1355" t="s">
        <v>1129</v>
      </c>
      <c r="U1355">
        <v>446</v>
      </c>
      <c r="V1355">
        <v>98751850</v>
      </c>
      <c r="W1355">
        <v>65252</v>
      </c>
      <c r="AL1355">
        <f>VLOOKUP(V1355,Customer!$C$2:$U$504,19,FALSE)</f>
        <v>212</v>
      </c>
    </row>
    <row r="1356" spans="1:38" x14ac:dyDescent="0.35">
      <c r="A1356">
        <v>447</v>
      </c>
      <c r="B1356">
        <v>10</v>
      </c>
      <c r="C1356" t="s">
        <v>34</v>
      </c>
      <c r="D1356">
        <v>51081015915</v>
      </c>
      <c r="E1356">
        <v>510</v>
      </c>
      <c r="F1356" t="s">
        <v>1190</v>
      </c>
      <c r="G1356" t="s">
        <v>1176</v>
      </c>
      <c r="H1356" t="s">
        <v>1182</v>
      </c>
      <c r="I1356" t="s">
        <v>1203</v>
      </c>
      <c r="K1356">
        <v>46914.559999999998</v>
      </c>
      <c r="N1356">
        <v>1.25</v>
      </c>
      <c r="O1356">
        <v>1.92</v>
      </c>
      <c r="P1356" t="s">
        <v>1198</v>
      </c>
      <c r="R1356" t="s">
        <v>1127</v>
      </c>
      <c r="U1356">
        <v>447</v>
      </c>
      <c r="V1356">
        <v>84146308</v>
      </c>
      <c r="W1356">
        <v>45815</v>
      </c>
      <c r="AL1356">
        <f>VLOOKUP(V1356,Customer!$C$2:$U$504,19,FALSE)</f>
        <v>211</v>
      </c>
    </row>
    <row r="1357" spans="1:38" x14ac:dyDescent="0.35">
      <c r="A1357">
        <v>447</v>
      </c>
      <c r="B1357">
        <v>4</v>
      </c>
      <c r="C1357" t="s">
        <v>34</v>
      </c>
      <c r="D1357">
        <v>51081014456</v>
      </c>
      <c r="E1357">
        <v>510</v>
      </c>
      <c r="F1357" t="s">
        <v>1187</v>
      </c>
      <c r="G1357" t="s">
        <v>1171</v>
      </c>
      <c r="H1357" t="s">
        <v>1178</v>
      </c>
      <c r="I1357" t="s">
        <v>1206</v>
      </c>
      <c r="K1357">
        <v>65053.039199999999</v>
      </c>
      <c r="N1357">
        <v>2</v>
      </c>
      <c r="O1357">
        <v>5.74</v>
      </c>
      <c r="P1357" t="s">
        <v>1197</v>
      </c>
      <c r="R1357" t="s">
        <v>1127</v>
      </c>
      <c r="U1357">
        <v>447</v>
      </c>
      <c r="V1357">
        <v>84146308</v>
      </c>
      <c r="W1357">
        <v>58354</v>
      </c>
      <c r="AL1357">
        <f>VLOOKUP(V1357,Customer!$C$2:$U$504,19,FALSE)</f>
        <v>211</v>
      </c>
    </row>
    <row r="1358" spans="1:38" x14ac:dyDescent="0.35">
      <c r="A1358">
        <v>448</v>
      </c>
      <c r="B1358">
        <v>9</v>
      </c>
      <c r="C1358" t="s">
        <v>34</v>
      </c>
      <c r="D1358">
        <v>51081010306</v>
      </c>
      <c r="E1358">
        <v>510</v>
      </c>
      <c r="F1358" t="s">
        <v>1189</v>
      </c>
      <c r="G1358" t="s">
        <v>1175</v>
      </c>
      <c r="H1358" t="s">
        <v>1183</v>
      </c>
      <c r="I1358" t="s">
        <v>1202</v>
      </c>
      <c r="K1358">
        <v>25227.879300000001</v>
      </c>
      <c r="N1358">
        <v>1</v>
      </c>
      <c r="O1358">
        <v>7.77</v>
      </c>
      <c r="P1358" t="s">
        <v>1195</v>
      </c>
      <c r="R1358" t="s">
        <v>1130</v>
      </c>
      <c r="U1358">
        <v>448</v>
      </c>
      <c r="V1358">
        <v>18895081</v>
      </c>
      <c r="W1358">
        <v>23409</v>
      </c>
      <c r="AL1358">
        <f>VLOOKUP(V1358,Customer!$C$2:$U$504,19,FALSE)</f>
        <v>202</v>
      </c>
    </row>
    <row r="1359" spans="1:38" x14ac:dyDescent="0.35">
      <c r="A1359">
        <v>448</v>
      </c>
      <c r="B1359">
        <v>9</v>
      </c>
      <c r="C1359" t="s">
        <v>34</v>
      </c>
      <c r="D1359">
        <v>51081012709</v>
      </c>
      <c r="E1359">
        <v>510</v>
      </c>
      <c r="F1359" t="s">
        <v>1189</v>
      </c>
      <c r="G1359" t="s">
        <v>1175</v>
      </c>
      <c r="H1359" t="s">
        <v>1183</v>
      </c>
      <c r="I1359" t="s">
        <v>1202</v>
      </c>
      <c r="K1359">
        <v>13444.796700000001</v>
      </c>
      <c r="N1359">
        <v>0.5</v>
      </c>
      <c r="O1359">
        <v>7.77</v>
      </c>
      <c r="P1359" t="s">
        <v>1195</v>
      </c>
      <c r="R1359" t="s">
        <v>1130</v>
      </c>
      <c r="U1359">
        <v>448</v>
      </c>
      <c r="V1359">
        <v>18895081</v>
      </c>
      <c r="W1359">
        <v>12942</v>
      </c>
      <c r="AL1359">
        <f>VLOOKUP(V1359,Customer!$C$2:$U$504,19,FALSE)</f>
        <v>202</v>
      </c>
    </row>
    <row r="1360" spans="1:38" x14ac:dyDescent="0.35">
      <c r="A1360">
        <v>448</v>
      </c>
      <c r="B1360">
        <v>13</v>
      </c>
      <c r="C1360" t="s">
        <v>34</v>
      </c>
      <c r="D1360">
        <v>51081013312</v>
      </c>
      <c r="E1360">
        <v>510</v>
      </c>
      <c r="F1360" t="s">
        <v>1192</v>
      </c>
      <c r="G1360" t="s">
        <v>1173</v>
      </c>
      <c r="H1360" t="s">
        <v>1181</v>
      </c>
      <c r="I1360" t="s">
        <v>1205</v>
      </c>
      <c r="K1360">
        <v>17391.474158333334</v>
      </c>
      <c r="N1360">
        <v>3.5833333333333335</v>
      </c>
      <c r="O1360">
        <v>10.210000000000001</v>
      </c>
      <c r="P1360" t="s">
        <v>1195</v>
      </c>
      <c r="R1360" t="s">
        <v>1130</v>
      </c>
      <c r="U1360">
        <v>448</v>
      </c>
      <c r="V1360">
        <v>18895081</v>
      </c>
      <c r="W1360">
        <v>12733</v>
      </c>
      <c r="AL1360">
        <f>VLOOKUP(V1360,Customer!$C$2:$U$504,19,FALSE)</f>
        <v>202</v>
      </c>
    </row>
    <row r="1361" spans="1:38" x14ac:dyDescent="0.35">
      <c r="A1361">
        <v>449</v>
      </c>
      <c r="B1361">
        <v>10</v>
      </c>
      <c r="C1361" t="s">
        <v>34</v>
      </c>
      <c r="D1361">
        <v>51081019110</v>
      </c>
      <c r="E1361">
        <v>510</v>
      </c>
      <c r="F1361" t="s">
        <v>1190</v>
      </c>
      <c r="G1361" t="s">
        <v>1176</v>
      </c>
      <c r="H1361" t="s">
        <v>1182</v>
      </c>
      <c r="I1361" t="s">
        <v>1203</v>
      </c>
      <c r="K1361">
        <v>45542.588799999998</v>
      </c>
      <c r="N1361">
        <v>1.8333333333333333</v>
      </c>
      <c r="O1361">
        <v>1.92</v>
      </c>
      <c r="P1361" t="s">
        <v>1198</v>
      </c>
      <c r="R1361" t="s">
        <v>1127</v>
      </c>
      <c r="U1361">
        <v>449</v>
      </c>
      <c r="V1361">
        <v>77142966</v>
      </c>
      <c r="W1361">
        <v>43994</v>
      </c>
      <c r="AL1361">
        <f>VLOOKUP(V1361,Customer!$C$2:$U$504,19,FALSE)</f>
        <v>213</v>
      </c>
    </row>
    <row r="1362" spans="1:38" x14ac:dyDescent="0.35">
      <c r="A1362">
        <v>449</v>
      </c>
      <c r="B1362">
        <v>15</v>
      </c>
      <c r="C1362" t="s">
        <v>34</v>
      </c>
      <c r="D1362">
        <v>51081015731</v>
      </c>
      <c r="E1362">
        <v>510</v>
      </c>
      <c r="F1362" t="s">
        <v>1192</v>
      </c>
      <c r="G1362" t="s">
        <v>1173</v>
      </c>
      <c r="H1362" t="s">
        <v>1181</v>
      </c>
      <c r="I1362" t="s">
        <v>1205</v>
      </c>
      <c r="K1362">
        <v>56157.980250000001</v>
      </c>
      <c r="N1362">
        <v>1.25</v>
      </c>
      <c r="O1362">
        <v>10.210000000000001</v>
      </c>
      <c r="P1362" t="s">
        <v>1195</v>
      </c>
      <c r="R1362" t="s">
        <v>1127</v>
      </c>
      <c r="U1362">
        <v>449</v>
      </c>
      <c r="V1362">
        <v>77142966</v>
      </c>
      <c r="W1362">
        <v>49802</v>
      </c>
      <c r="AL1362">
        <f>VLOOKUP(V1362,Customer!$C$2:$U$504,19,FALSE)</f>
        <v>213</v>
      </c>
    </row>
    <row r="1363" spans="1:38" x14ac:dyDescent="0.35">
      <c r="A1363">
        <v>449</v>
      </c>
      <c r="B1363">
        <v>4</v>
      </c>
      <c r="C1363" t="s">
        <v>34</v>
      </c>
      <c r="D1363">
        <v>51081011380</v>
      </c>
      <c r="E1363">
        <v>510</v>
      </c>
      <c r="F1363" t="s">
        <v>1187</v>
      </c>
      <c r="G1363" t="s">
        <v>1171</v>
      </c>
      <c r="H1363" t="s">
        <v>1178</v>
      </c>
      <c r="I1363" t="s">
        <v>1206</v>
      </c>
      <c r="K1363">
        <v>73056.265050000002</v>
      </c>
      <c r="N1363">
        <v>0.75</v>
      </c>
      <c r="O1363">
        <v>5.74</v>
      </c>
      <c r="P1363" t="s">
        <v>1197</v>
      </c>
      <c r="R1363" t="s">
        <v>1127</v>
      </c>
      <c r="U1363">
        <v>449</v>
      </c>
      <c r="V1363">
        <v>77142966</v>
      </c>
      <c r="W1363">
        <v>70041</v>
      </c>
      <c r="AL1363">
        <f>VLOOKUP(V1363,Customer!$C$2:$U$504,19,FALSE)</f>
        <v>213</v>
      </c>
    </row>
    <row r="1364" spans="1:38" x14ac:dyDescent="0.35">
      <c r="A1364">
        <v>450</v>
      </c>
      <c r="B1364">
        <v>13</v>
      </c>
      <c r="C1364" t="s">
        <v>34</v>
      </c>
      <c r="D1364">
        <v>51081017107</v>
      </c>
      <c r="E1364">
        <v>510</v>
      </c>
      <c r="F1364" t="s">
        <v>1192</v>
      </c>
      <c r="G1364" t="s">
        <v>1173</v>
      </c>
      <c r="H1364" t="s">
        <v>1181</v>
      </c>
      <c r="I1364" t="s">
        <v>1205</v>
      </c>
      <c r="K1364">
        <v>45470.311600000001</v>
      </c>
      <c r="N1364">
        <v>2.25</v>
      </c>
      <c r="O1364">
        <v>10.210000000000001</v>
      </c>
      <c r="P1364" t="s">
        <v>1195</v>
      </c>
      <c r="R1364" t="s">
        <v>1127</v>
      </c>
      <c r="U1364">
        <v>450</v>
      </c>
      <c r="V1364">
        <v>60321866</v>
      </c>
      <c r="W1364">
        <v>36976</v>
      </c>
      <c r="AL1364">
        <f>VLOOKUP(V1364,Customer!$C$2:$U$504,19,FALSE)</f>
        <v>205</v>
      </c>
    </row>
    <row r="1365" spans="1:38" x14ac:dyDescent="0.35">
      <c r="A1365">
        <v>451</v>
      </c>
      <c r="B1365">
        <v>13</v>
      </c>
      <c r="C1365" t="s">
        <v>34</v>
      </c>
      <c r="D1365">
        <v>51081015338</v>
      </c>
      <c r="E1365">
        <v>510</v>
      </c>
      <c r="F1365" t="s">
        <v>1192</v>
      </c>
      <c r="G1365" t="s">
        <v>1173</v>
      </c>
      <c r="H1365" t="s">
        <v>1181</v>
      </c>
      <c r="I1365" t="s">
        <v>1205</v>
      </c>
      <c r="K1365">
        <v>11675.345000000001</v>
      </c>
      <c r="N1365">
        <v>1.4166666666666667</v>
      </c>
      <c r="O1365">
        <v>10.210000000000001</v>
      </c>
      <c r="P1365" t="s">
        <v>1195</v>
      </c>
      <c r="R1365" t="s">
        <v>1127</v>
      </c>
      <c r="U1365">
        <v>451</v>
      </c>
      <c r="V1365">
        <v>42609079</v>
      </c>
      <c r="W1365">
        <v>10200</v>
      </c>
      <c r="AL1365">
        <f>VLOOKUP(V1365,Customer!$C$2:$U$504,19,FALSE)</f>
        <v>207</v>
      </c>
    </row>
    <row r="1366" spans="1:38" x14ac:dyDescent="0.35">
      <c r="A1366">
        <v>451</v>
      </c>
      <c r="B1366">
        <v>15</v>
      </c>
      <c r="C1366" t="s">
        <v>34</v>
      </c>
      <c r="D1366">
        <v>51081014635</v>
      </c>
      <c r="E1366">
        <v>510</v>
      </c>
      <c r="F1366" t="s">
        <v>1192</v>
      </c>
      <c r="G1366" t="s">
        <v>1173</v>
      </c>
      <c r="H1366" t="s">
        <v>1181</v>
      </c>
      <c r="I1366" t="s">
        <v>1205</v>
      </c>
      <c r="K1366">
        <v>53846.175333333333</v>
      </c>
      <c r="N1366">
        <v>0.83333333333333337</v>
      </c>
      <c r="O1366">
        <v>10.210000000000001</v>
      </c>
      <c r="P1366" t="s">
        <v>1195</v>
      </c>
      <c r="R1366" t="s">
        <v>1127</v>
      </c>
      <c r="U1366">
        <v>451</v>
      </c>
      <c r="V1366">
        <v>42609079</v>
      </c>
      <c r="W1366">
        <v>49624</v>
      </c>
      <c r="AL1366">
        <f>VLOOKUP(V1366,Customer!$C$2:$U$504,19,FALSE)</f>
        <v>207</v>
      </c>
    </row>
    <row r="1367" spans="1:38" x14ac:dyDescent="0.35">
      <c r="A1367">
        <v>451</v>
      </c>
      <c r="B1367">
        <v>6</v>
      </c>
      <c r="C1367" t="s">
        <v>34</v>
      </c>
      <c r="D1367">
        <v>51081017011</v>
      </c>
      <c r="E1367">
        <v>510</v>
      </c>
      <c r="F1367" t="s">
        <v>1189</v>
      </c>
      <c r="G1367" t="s">
        <v>1175</v>
      </c>
      <c r="H1367" t="s">
        <v>1183</v>
      </c>
      <c r="I1367" t="s">
        <v>1202</v>
      </c>
      <c r="K1367">
        <v>54810.495474999996</v>
      </c>
      <c r="N1367">
        <v>4.083333333333333</v>
      </c>
      <c r="O1367">
        <v>7.77</v>
      </c>
      <c r="P1367" t="s">
        <v>1195</v>
      </c>
      <c r="R1367" t="s">
        <v>1127</v>
      </c>
      <c r="U1367">
        <v>451</v>
      </c>
      <c r="V1367">
        <v>42609079</v>
      </c>
      <c r="W1367">
        <v>41609</v>
      </c>
      <c r="AL1367">
        <f>VLOOKUP(V1367,Customer!$C$2:$U$504,19,FALSE)</f>
        <v>207</v>
      </c>
    </row>
    <row r="1368" spans="1:38" x14ac:dyDescent="0.35">
      <c r="A1368">
        <v>452</v>
      </c>
      <c r="B1368">
        <v>7</v>
      </c>
      <c r="C1368" t="s">
        <v>34</v>
      </c>
      <c r="D1368">
        <v>51081014835</v>
      </c>
      <c r="E1368">
        <v>510</v>
      </c>
      <c r="F1368" t="s">
        <v>1190</v>
      </c>
      <c r="G1368" t="s">
        <v>1176</v>
      </c>
      <c r="H1368" t="s">
        <v>1182</v>
      </c>
      <c r="I1368" t="s">
        <v>1203</v>
      </c>
      <c r="K1368">
        <v>25831.776000000002</v>
      </c>
      <c r="N1368">
        <v>0.91666666666666663</v>
      </c>
      <c r="O1368">
        <v>1.92</v>
      </c>
      <c r="P1368" t="s">
        <v>1198</v>
      </c>
      <c r="R1368" t="s">
        <v>1130</v>
      </c>
      <c r="U1368">
        <v>452</v>
      </c>
      <c r="V1368">
        <v>53633413</v>
      </c>
      <c r="W1368">
        <v>25385</v>
      </c>
      <c r="AL1368">
        <f>VLOOKUP(V1368,Customer!$C$2:$U$504,19,FALSE)</f>
        <v>213</v>
      </c>
    </row>
    <row r="1369" spans="1:38" x14ac:dyDescent="0.35">
      <c r="A1369">
        <v>452</v>
      </c>
      <c r="B1369">
        <v>5</v>
      </c>
      <c r="C1369" t="s">
        <v>34</v>
      </c>
      <c r="D1369">
        <v>51081010328</v>
      </c>
      <c r="E1369">
        <v>510</v>
      </c>
      <c r="F1369" t="s">
        <v>1188</v>
      </c>
      <c r="G1369" t="s">
        <v>1174</v>
      </c>
      <c r="H1369" t="s">
        <v>1177</v>
      </c>
      <c r="I1369" t="s">
        <v>1201</v>
      </c>
      <c r="K1369">
        <v>83119.3</v>
      </c>
      <c r="N1369">
        <v>2.5</v>
      </c>
      <c r="O1369">
        <v>4</v>
      </c>
      <c r="P1369" t="s">
        <v>1196</v>
      </c>
      <c r="R1369" t="s">
        <v>1130</v>
      </c>
      <c r="U1369">
        <v>452</v>
      </c>
      <c r="V1369">
        <v>53633413</v>
      </c>
      <c r="W1369">
        <v>75563</v>
      </c>
      <c r="AL1369">
        <f>VLOOKUP(V1369,Customer!$C$2:$U$504,19,FALSE)</f>
        <v>213</v>
      </c>
    </row>
    <row r="1370" spans="1:38" x14ac:dyDescent="0.35">
      <c r="A1370">
        <v>453</v>
      </c>
      <c r="B1370">
        <v>6</v>
      </c>
      <c r="C1370" t="s">
        <v>34</v>
      </c>
      <c r="D1370">
        <v>51081016709</v>
      </c>
      <c r="E1370">
        <v>510</v>
      </c>
      <c r="F1370" t="s">
        <v>1189</v>
      </c>
      <c r="G1370" t="s">
        <v>1175</v>
      </c>
      <c r="H1370" t="s">
        <v>1183</v>
      </c>
      <c r="I1370" t="s">
        <v>1202</v>
      </c>
      <c r="K1370">
        <v>8005.5445250000002</v>
      </c>
      <c r="N1370">
        <v>0.25</v>
      </c>
      <c r="O1370">
        <v>7.77</v>
      </c>
      <c r="P1370" t="s">
        <v>1195</v>
      </c>
      <c r="R1370" t="s">
        <v>1127</v>
      </c>
      <c r="U1370">
        <v>453</v>
      </c>
      <c r="V1370">
        <v>36992603</v>
      </c>
      <c r="W1370">
        <v>7853</v>
      </c>
      <c r="AL1370">
        <f>VLOOKUP(V1370,Customer!$C$2:$U$504,19,FALSE)</f>
        <v>214</v>
      </c>
    </row>
    <row r="1371" spans="1:38" x14ac:dyDescent="0.35">
      <c r="A1371">
        <v>454</v>
      </c>
      <c r="B1371">
        <v>10</v>
      </c>
      <c r="C1371" t="s">
        <v>34</v>
      </c>
      <c r="D1371">
        <v>51081012335</v>
      </c>
      <c r="E1371">
        <v>510</v>
      </c>
      <c r="F1371" t="s">
        <v>1190</v>
      </c>
      <c r="G1371" t="s">
        <v>1176</v>
      </c>
      <c r="H1371" t="s">
        <v>1182</v>
      </c>
      <c r="I1371" t="s">
        <v>1203</v>
      </c>
      <c r="K1371">
        <v>40006.199999999997</v>
      </c>
      <c r="N1371">
        <v>3.6666666666666665</v>
      </c>
      <c r="O1371">
        <v>1.92</v>
      </c>
      <c r="P1371" t="s">
        <v>1198</v>
      </c>
      <c r="R1371" t="s">
        <v>1127</v>
      </c>
      <c r="U1371">
        <v>454</v>
      </c>
      <c r="V1371">
        <v>63111138</v>
      </c>
      <c r="W1371">
        <v>37375</v>
      </c>
      <c r="AL1371">
        <f>VLOOKUP(V1371,Customer!$C$2:$U$504,19,FALSE)</f>
        <v>204</v>
      </c>
    </row>
    <row r="1372" spans="1:38" x14ac:dyDescent="0.35">
      <c r="A1372">
        <v>454</v>
      </c>
      <c r="B1372">
        <v>5</v>
      </c>
      <c r="C1372" t="s">
        <v>34</v>
      </c>
      <c r="D1372">
        <v>51081012985</v>
      </c>
      <c r="E1372">
        <v>510</v>
      </c>
      <c r="F1372" t="s">
        <v>1188</v>
      </c>
      <c r="G1372" t="s">
        <v>1174</v>
      </c>
      <c r="H1372" t="s">
        <v>1177</v>
      </c>
      <c r="I1372" t="s">
        <v>1201</v>
      </c>
      <c r="K1372">
        <v>67949.916666666672</v>
      </c>
      <c r="N1372">
        <v>2.0833333333333335</v>
      </c>
      <c r="O1372">
        <v>4</v>
      </c>
      <c r="P1372" t="s">
        <v>1196</v>
      </c>
      <c r="R1372" t="s">
        <v>1127</v>
      </c>
      <c r="U1372">
        <v>454</v>
      </c>
      <c r="V1372">
        <v>63111138</v>
      </c>
      <c r="W1372">
        <v>62723</v>
      </c>
      <c r="AL1372">
        <f>VLOOKUP(V1372,Customer!$C$2:$U$504,19,FALSE)</f>
        <v>204</v>
      </c>
    </row>
    <row r="1373" spans="1:38" x14ac:dyDescent="0.35">
      <c r="A1373">
        <v>454</v>
      </c>
      <c r="B1373">
        <v>10</v>
      </c>
      <c r="C1373" t="s">
        <v>34</v>
      </c>
      <c r="D1373">
        <v>51081012605</v>
      </c>
      <c r="E1373">
        <v>510</v>
      </c>
      <c r="F1373" t="s">
        <v>1190</v>
      </c>
      <c r="G1373" t="s">
        <v>1176</v>
      </c>
      <c r="H1373" t="s">
        <v>1182</v>
      </c>
      <c r="I1373" t="s">
        <v>1203</v>
      </c>
      <c r="K1373">
        <v>47643.839999999997</v>
      </c>
      <c r="N1373">
        <v>1.1666666666666667</v>
      </c>
      <c r="O1373">
        <v>1.92</v>
      </c>
      <c r="P1373" t="s">
        <v>1198</v>
      </c>
      <c r="R1373" t="s">
        <v>1127</v>
      </c>
      <c r="U1373">
        <v>454</v>
      </c>
      <c r="V1373">
        <v>63111138</v>
      </c>
      <c r="W1373">
        <v>46600</v>
      </c>
      <c r="AL1373">
        <f>VLOOKUP(V1373,Customer!$C$2:$U$504,19,FALSE)</f>
        <v>204</v>
      </c>
    </row>
    <row r="1374" spans="1:38" x14ac:dyDescent="0.35">
      <c r="A1374">
        <v>454</v>
      </c>
      <c r="B1374">
        <v>13</v>
      </c>
      <c r="C1374" t="s">
        <v>34</v>
      </c>
      <c r="D1374">
        <v>51081011455</v>
      </c>
      <c r="E1374">
        <v>510</v>
      </c>
      <c r="F1374" t="s">
        <v>1192</v>
      </c>
      <c r="G1374" t="s">
        <v>1173</v>
      </c>
      <c r="H1374" t="s">
        <v>1181</v>
      </c>
      <c r="I1374" t="s">
        <v>1205</v>
      </c>
      <c r="K1374">
        <v>83686.79783333333</v>
      </c>
      <c r="N1374">
        <v>2.9166666666666665</v>
      </c>
      <c r="O1374">
        <v>10.210000000000001</v>
      </c>
      <c r="P1374" t="s">
        <v>1195</v>
      </c>
      <c r="R1374" t="s">
        <v>1127</v>
      </c>
      <c r="U1374">
        <v>454</v>
      </c>
      <c r="V1374">
        <v>63111138</v>
      </c>
      <c r="W1374">
        <v>64484</v>
      </c>
      <c r="AL1374">
        <f>VLOOKUP(V1374,Customer!$C$2:$U$504,19,FALSE)</f>
        <v>204</v>
      </c>
    </row>
    <row r="1375" spans="1:38" x14ac:dyDescent="0.35">
      <c r="A1375">
        <v>454</v>
      </c>
      <c r="B1375">
        <v>13</v>
      </c>
      <c r="C1375" t="s">
        <v>34</v>
      </c>
      <c r="D1375">
        <v>51081010664</v>
      </c>
      <c r="E1375">
        <v>510</v>
      </c>
      <c r="F1375" t="s">
        <v>1192</v>
      </c>
      <c r="G1375" t="s">
        <v>1173</v>
      </c>
      <c r="H1375" t="s">
        <v>1181</v>
      </c>
      <c r="I1375" t="s">
        <v>1205</v>
      </c>
      <c r="K1375">
        <v>74255.204333333328</v>
      </c>
      <c r="N1375">
        <v>4.583333333333333</v>
      </c>
      <c r="O1375">
        <v>10.210000000000001</v>
      </c>
      <c r="P1375" t="s">
        <v>1195</v>
      </c>
      <c r="R1375" t="s">
        <v>1127</v>
      </c>
      <c r="U1375">
        <v>454</v>
      </c>
      <c r="V1375">
        <v>63111138</v>
      </c>
      <c r="W1375">
        <v>50584</v>
      </c>
      <c r="AL1375">
        <f>VLOOKUP(V1375,Customer!$C$2:$U$504,19,FALSE)</f>
        <v>204</v>
      </c>
    </row>
    <row r="1376" spans="1:38" x14ac:dyDescent="0.35">
      <c r="A1376">
        <v>455</v>
      </c>
      <c r="B1376">
        <v>10</v>
      </c>
      <c r="C1376" t="s">
        <v>34</v>
      </c>
      <c r="D1376">
        <v>51081014674</v>
      </c>
      <c r="E1376">
        <v>510</v>
      </c>
      <c r="F1376" t="s">
        <v>1190</v>
      </c>
      <c r="G1376" t="s">
        <v>1176</v>
      </c>
      <c r="H1376" t="s">
        <v>1182</v>
      </c>
      <c r="I1376" t="s">
        <v>1203</v>
      </c>
      <c r="K1376">
        <v>55782.358399999997</v>
      </c>
      <c r="N1376">
        <v>1.75</v>
      </c>
      <c r="O1376">
        <v>1.92</v>
      </c>
      <c r="P1376" t="s">
        <v>1198</v>
      </c>
      <c r="R1376" t="s">
        <v>1127</v>
      </c>
      <c r="U1376">
        <v>455</v>
      </c>
      <c r="V1376">
        <v>51648211</v>
      </c>
      <c r="W1376">
        <v>53969</v>
      </c>
      <c r="AL1376">
        <f>VLOOKUP(V1376,Customer!$C$2:$U$504,19,FALSE)</f>
        <v>208</v>
      </c>
    </row>
    <row r="1377" spans="1:38" x14ac:dyDescent="0.35">
      <c r="A1377">
        <v>455</v>
      </c>
      <c r="B1377">
        <v>3</v>
      </c>
      <c r="C1377" t="s">
        <v>34</v>
      </c>
      <c r="D1377">
        <v>51081013399</v>
      </c>
      <c r="E1377">
        <v>510</v>
      </c>
      <c r="F1377" t="s">
        <v>1186</v>
      </c>
      <c r="G1377" t="s">
        <v>1170</v>
      </c>
      <c r="H1377" t="s">
        <v>1179</v>
      </c>
      <c r="I1377" t="s">
        <v>1200</v>
      </c>
      <c r="K1377">
        <v>82632.11</v>
      </c>
      <c r="N1377">
        <v>3.75</v>
      </c>
      <c r="O1377">
        <v>5.6</v>
      </c>
      <c r="P1377" t="s">
        <v>1196</v>
      </c>
      <c r="R1377" t="s">
        <v>1127</v>
      </c>
      <c r="U1377">
        <v>455</v>
      </c>
      <c r="V1377">
        <v>51648211</v>
      </c>
      <c r="W1377">
        <v>68291</v>
      </c>
      <c r="AL1377">
        <f>VLOOKUP(V1377,Customer!$C$2:$U$504,19,FALSE)</f>
        <v>208</v>
      </c>
    </row>
    <row r="1378" spans="1:38" x14ac:dyDescent="0.35">
      <c r="A1378">
        <v>455</v>
      </c>
      <c r="B1378">
        <v>12</v>
      </c>
      <c r="C1378" t="s">
        <v>34</v>
      </c>
      <c r="D1378">
        <v>51081017931</v>
      </c>
      <c r="E1378">
        <v>510</v>
      </c>
      <c r="F1378" t="s">
        <v>1191</v>
      </c>
      <c r="G1378" t="s">
        <v>1172</v>
      </c>
      <c r="H1378" t="s">
        <v>1180</v>
      </c>
      <c r="I1378" t="s">
        <v>1204</v>
      </c>
      <c r="K1378">
        <v>62199.902999999998</v>
      </c>
      <c r="N1378">
        <v>0.58333333333333337</v>
      </c>
      <c r="O1378">
        <v>-11.7</v>
      </c>
      <c r="P1378" t="s">
        <v>1194</v>
      </c>
      <c r="R1378" t="s">
        <v>1127</v>
      </c>
      <c r="U1378">
        <v>455</v>
      </c>
      <c r="V1378">
        <v>51648211</v>
      </c>
      <c r="W1378">
        <v>66756</v>
      </c>
      <c r="AL1378">
        <f>VLOOKUP(V1378,Customer!$C$2:$U$504,19,FALSE)</f>
        <v>208</v>
      </c>
    </row>
    <row r="1379" spans="1:38" x14ac:dyDescent="0.35">
      <c r="A1379">
        <v>456</v>
      </c>
      <c r="B1379">
        <v>4</v>
      </c>
      <c r="C1379" t="s">
        <v>34</v>
      </c>
      <c r="D1379">
        <v>51081010581</v>
      </c>
      <c r="E1379">
        <v>510</v>
      </c>
      <c r="F1379" t="s">
        <v>1187</v>
      </c>
      <c r="G1379" t="s">
        <v>1171</v>
      </c>
      <c r="H1379" t="s">
        <v>1178</v>
      </c>
      <c r="I1379" t="s">
        <v>1206</v>
      </c>
      <c r="K1379">
        <v>62277.263299999999</v>
      </c>
      <c r="N1379">
        <v>3.25</v>
      </c>
      <c r="O1379">
        <v>5.74</v>
      </c>
      <c r="P1379" t="s">
        <v>1197</v>
      </c>
      <c r="R1379" t="s">
        <v>1127</v>
      </c>
      <c r="U1379">
        <v>456</v>
      </c>
      <c r="V1379">
        <v>31465770</v>
      </c>
      <c r="W1379">
        <v>52486</v>
      </c>
      <c r="AL1379">
        <f>VLOOKUP(V1379,Customer!$C$2:$U$504,19,FALSE)</f>
        <v>215</v>
      </c>
    </row>
    <row r="1380" spans="1:38" x14ac:dyDescent="0.35">
      <c r="A1380">
        <v>456</v>
      </c>
      <c r="B1380">
        <v>15</v>
      </c>
      <c r="C1380" t="s">
        <v>34</v>
      </c>
      <c r="D1380">
        <v>51081013150</v>
      </c>
      <c r="E1380">
        <v>510</v>
      </c>
      <c r="F1380" t="s">
        <v>1192</v>
      </c>
      <c r="G1380" t="s">
        <v>1173</v>
      </c>
      <c r="H1380" t="s">
        <v>1181</v>
      </c>
      <c r="I1380" t="s">
        <v>1205</v>
      </c>
      <c r="K1380">
        <v>74081.112066666668</v>
      </c>
      <c r="N1380">
        <v>3.6666666666666665</v>
      </c>
      <c r="O1380">
        <v>10.210000000000001</v>
      </c>
      <c r="P1380" t="s">
        <v>1195</v>
      </c>
      <c r="R1380" t="s">
        <v>1127</v>
      </c>
      <c r="U1380">
        <v>456</v>
      </c>
      <c r="V1380">
        <v>31465770</v>
      </c>
      <c r="W1380">
        <v>53902</v>
      </c>
      <c r="AL1380">
        <f>VLOOKUP(V1380,Customer!$C$2:$U$504,19,FALSE)</f>
        <v>215</v>
      </c>
    </row>
    <row r="1381" spans="1:38" x14ac:dyDescent="0.35">
      <c r="A1381">
        <v>456</v>
      </c>
      <c r="B1381">
        <v>13</v>
      </c>
      <c r="C1381" t="s">
        <v>34</v>
      </c>
      <c r="D1381">
        <v>51081013450</v>
      </c>
      <c r="E1381">
        <v>510</v>
      </c>
      <c r="F1381" t="s">
        <v>1192</v>
      </c>
      <c r="G1381" t="s">
        <v>1173</v>
      </c>
      <c r="H1381" t="s">
        <v>1181</v>
      </c>
      <c r="I1381" t="s">
        <v>1205</v>
      </c>
      <c r="K1381">
        <v>51384.336625000004</v>
      </c>
      <c r="N1381">
        <v>1.75</v>
      </c>
      <c r="O1381">
        <v>10.210000000000001</v>
      </c>
      <c r="P1381" t="s">
        <v>1195</v>
      </c>
      <c r="R1381" t="s">
        <v>1127</v>
      </c>
      <c r="U1381">
        <v>456</v>
      </c>
      <c r="V1381">
        <v>31465770</v>
      </c>
      <c r="W1381">
        <v>43595</v>
      </c>
      <c r="AL1381">
        <f>VLOOKUP(V1381,Customer!$C$2:$U$504,19,FALSE)</f>
        <v>215</v>
      </c>
    </row>
    <row r="1382" spans="1:38" x14ac:dyDescent="0.35">
      <c r="A1382">
        <v>457</v>
      </c>
      <c r="B1382">
        <v>14</v>
      </c>
      <c r="C1382" t="s">
        <v>34</v>
      </c>
      <c r="D1382">
        <v>51081015676</v>
      </c>
      <c r="E1382">
        <v>510</v>
      </c>
      <c r="F1382" t="s">
        <v>1192</v>
      </c>
      <c r="G1382" t="s">
        <v>1173</v>
      </c>
      <c r="H1382" t="s">
        <v>1181</v>
      </c>
      <c r="I1382" t="s">
        <v>1205</v>
      </c>
      <c r="K1382">
        <v>80400.405224999995</v>
      </c>
      <c r="N1382">
        <v>3.4166666666666665</v>
      </c>
      <c r="O1382">
        <v>10.210000000000001</v>
      </c>
      <c r="P1382" t="s">
        <v>1195</v>
      </c>
      <c r="R1382" t="s">
        <v>1127</v>
      </c>
      <c r="U1382">
        <v>457</v>
      </c>
      <c r="V1382">
        <v>14565691</v>
      </c>
      <c r="W1382">
        <v>59607</v>
      </c>
      <c r="AL1382">
        <f>VLOOKUP(V1382,Customer!$C$2:$U$504,19,FALSE)</f>
        <v>209</v>
      </c>
    </row>
    <row r="1383" spans="1:38" x14ac:dyDescent="0.35">
      <c r="A1383">
        <v>457</v>
      </c>
      <c r="B1383">
        <v>3</v>
      </c>
      <c r="C1383" t="s">
        <v>34</v>
      </c>
      <c r="D1383">
        <v>51081016542</v>
      </c>
      <c r="E1383">
        <v>510</v>
      </c>
      <c r="F1383" t="s">
        <v>1186</v>
      </c>
      <c r="G1383" t="s">
        <v>1170</v>
      </c>
      <c r="H1383" t="s">
        <v>1179</v>
      </c>
      <c r="I1383" t="s">
        <v>1200</v>
      </c>
      <c r="K1383">
        <v>22156.959999999999</v>
      </c>
      <c r="N1383">
        <v>3</v>
      </c>
      <c r="O1383">
        <v>5.6</v>
      </c>
      <c r="P1383" t="s">
        <v>1196</v>
      </c>
      <c r="R1383" t="s">
        <v>1127</v>
      </c>
      <c r="U1383">
        <v>457</v>
      </c>
      <c r="V1383">
        <v>14565691</v>
      </c>
      <c r="W1383">
        <v>18970</v>
      </c>
      <c r="AL1383">
        <f>VLOOKUP(V1383,Customer!$C$2:$U$504,19,FALSE)</f>
        <v>209</v>
      </c>
    </row>
    <row r="1384" spans="1:38" x14ac:dyDescent="0.35">
      <c r="A1384">
        <v>457</v>
      </c>
      <c r="B1384">
        <v>6</v>
      </c>
      <c r="C1384" t="s">
        <v>34</v>
      </c>
      <c r="D1384">
        <v>51081015815</v>
      </c>
      <c r="E1384">
        <v>510</v>
      </c>
      <c r="F1384" t="s">
        <v>1189</v>
      </c>
      <c r="G1384" t="s">
        <v>1175</v>
      </c>
      <c r="H1384" t="s">
        <v>1183</v>
      </c>
      <c r="I1384" t="s">
        <v>1202</v>
      </c>
      <c r="K1384">
        <v>57448.730599999995</v>
      </c>
      <c r="N1384">
        <v>1.5</v>
      </c>
      <c r="O1384">
        <v>7.77</v>
      </c>
      <c r="P1384" t="s">
        <v>1195</v>
      </c>
      <c r="R1384" t="s">
        <v>1127</v>
      </c>
      <c r="U1384">
        <v>457</v>
      </c>
      <c r="V1384">
        <v>14565691</v>
      </c>
      <c r="W1384">
        <v>51452</v>
      </c>
      <c r="AL1384">
        <f>VLOOKUP(V1384,Customer!$C$2:$U$504,19,FALSE)</f>
        <v>209</v>
      </c>
    </row>
    <row r="1385" spans="1:38" x14ac:dyDescent="0.35">
      <c r="A1385">
        <v>458</v>
      </c>
      <c r="B1385">
        <v>9</v>
      </c>
      <c r="C1385" t="s">
        <v>34</v>
      </c>
      <c r="D1385">
        <v>51081016431</v>
      </c>
      <c r="E1385">
        <v>510</v>
      </c>
      <c r="F1385" t="s">
        <v>1189</v>
      </c>
      <c r="G1385" t="s">
        <v>1175</v>
      </c>
      <c r="H1385" t="s">
        <v>1183</v>
      </c>
      <c r="I1385" t="s">
        <v>1202</v>
      </c>
      <c r="K1385">
        <v>53348.80025</v>
      </c>
      <c r="N1385">
        <v>1.25</v>
      </c>
      <c r="O1385">
        <v>7.77</v>
      </c>
      <c r="P1385" t="s">
        <v>1195</v>
      </c>
      <c r="R1385" t="s">
        <v>1128</v>
      </c>
      <c r="U1385">
        <v>458</v>
      </c>
      <c r="V1385">
        <v>40574115</v>
      </c>
      <c r="W1385">
        <v>48626</v>
      </c>
      <c r="AL1385">
        <f>VLOOKUP(V1385,Customer!$C$2:$U$504,19,FALSE)</f>
        <v>209</v>
      </c>
    </row>
    <row r="1386" spans="1:38" x14ac:dyDescent="0.35">
      <c r="A1386">
        <v>458</v>
      </c>
      <c r="B1386">
        <v>5</v>
      </c>
      <c r="C1386" t="s">
        <v>34</v>
      </c>
      <c r="D1386">
        <v>51081013965</v>
      </c>
      <c r="E1386">
        <v>510</v>
      </c>
      <c r="F1386" t="s">
        <v>1188</v>
      </c>
      <c r="G1386" t="s">
        <v>1174</v>
      </c>
      <c r="H1386" t="s">
        <v>1177</v>
      </c>
      <c r="I1386" t="s">
        <v>1201</v>
      </c>
      <c r="K1386">
        <v>34828.5</v>
      </c>
      <c r="N1386">
        <v>1.25</v>
      </c>
      <c r="O1386">
        <v>4</v>
      </c>
      <c r="P1386" t="s">
        <v>1196</v>
      </c>
      <c r="R1386" t="s">
        <v>1128</v>
      </c>
      <c r="U1386">
        <v>458</v>
      </c>
      <c r="V1386">
        <v>40574115</v>
      </c>
      <c r="W1386">
        <v>33170</v>
      </c>
      <c r="AL1386">
        <f>VLOOKUP(V1386,Customer!$C$2:$U$504,19,FALSE)</f>
        <v>209</v>
      </c>
    </row>
    <row r="1387" spans="1:38" x14ac:dyDescent="0.35">
      <c r="A1387">
        <v>458</v>
      </c>
      <c r="B1387">
        <v>9</v>
      </c>
      <c r="C1387" t="s">
        <v>34</v>
      </c>
      <c r="D1387">
        <v>51081018195</v>
      </c>
      <c r="E1387">
        <v>510</v>
      </c>
      <c r="F1387" t="s">
        <v>1189</v>
      </c>
      <c r="G1387" t="s">
        <v>1175</v>
      </c>
      <c r="H1387" t="s">
        <v>1183</v>
      </c>
      <c r="I1387" t="s">
        <v>1202</v>
      </c>
      <c r="K1387">
        <v>3076.6246500000002</v>
      </c>
      <c r="N1387">
        <v>0.25</v>
      </c>
      <c r="O1387">
        <v>7.77</v>
      </c>
      <c r="P1387" t="s">
        <v>1195</v>
      </c>
      <c r="R1387" t="s">
        <v>1128</v>
      </c>
      <c r="U1387">
        <v>458</v>
      </c>
      <c r="V1387">
        <v>40574115</v>
      </c>
      <c r="W1387">
        <v>3018</v>
      </c>
      <c r="AL1387">
        <f>VLOOKUP(V1387,Customer!$C$2:$U$504,19,FALSE)</f>
        <v>209</v>
      </c>
    </row>
    <row r="1388" spans="1:38" x14ac:dyDescent="0.35">
      <c r="A1388">
        <v>458</v>
      </c>
      <c r="B1388">
        <v>5</v>
      </c>
      <c r="C1388" t="s">
        <v>34</v>
      </c>
      <c r="D1388">
        <v>51081016696</v>
      </c>
      <c r="E1388">
        <v>510</v>
      </c>
      <c r="F1388" t="s">
        <v>1188</v>
      </c>
      <c r="G1388" t="s">
        <v>1174</v>
      </c>
      <c r="H1388" t="s">
        <v>1177</v>
      </c>
      <c r="I1388" t="s">
        <v>1201</v>
      </c>
      <c r="K1388">
        <v>12364.44</v>
      </c>
      <c r="N1388">
        <v>4</v>
      </c>
      <c r="O1388">
        <v>4</v>
      </c>
      <c r="P1388" t="s">
        <v>1196</v>
      </c>
      <c r="R1388" t="s">
        <v>1128</v>
      </c>
      <c r="U1388">
        <v>458</v>
      </c>
      <c r="V1388">
        <v>40574115</v>
      </c>
      <c r="W1388">
        <v>10659</v>
      </c>
      <c r="AL1388">
        <f>VLOOKUP(V1388,Customer!$C$2:$U$504,19,FALSE)</f>
        <v>209</v>
      </c>
    </row>
    <row r="1389" spans="1:38" x14ac:dyDescent="0.35">
      <c r="A1389">
        <v>459</v>
      </c>
      <c r="B1389">
        <v>7</v>
      </c>
      <c r="C1389" t="s">
        <v>34</v>
      </c>
      <c r="D1389">
        <v>51081019750</v>
      </c>
      <c r="E1389">
        <v>510</v>
      </c>
      <c r="F1389" t="s">
        <v>1190</v>
      </c>
      <c r="G1389" t="s">
        <v>1176</v>
      </c>
      <c r="H1389" t="s">
        <v>1182</v>
      </c>
      <c r="I1389" t="s">
        <v>1203</v>
      </c>
      <c r="K1389">
        <v>22938.624</v>
      </c>
      <c r="N1389">
        <v>1.25</v>
      </c>
      <c r="O1389">
        <v>1.92</v>
      </c>
      <c r="P1389" t="s">
        <v>1198</v>
      </c>
      <c r="R1389" t="s">
        <v>1128</v>
      </c>
      <c r="U1389">
        <v>459</v>
      </c>
      <c r="V1389">
        <v>68808414</v>
      </c>
      <c r="W1389">
        <v>22401</v>
      </c>
      <c r="AL1389">
        <f>VLOOKUP(V1389,Customer!$C$2:$U$504,19,FALSE)</f>
        <v>210</v>
      </c>
    </row>
    <row r="1390" spans="1:38" x14ac:dyDescent="0.35">
      <c r="A1390">
        <v>459</v>
      </c>
      <c r="B1390">
        <v>4</v>
      </c>
      <c r="C1390" t="s">
        <v>34</v>
      </c>
      <c r="D1390">
        <v>51081016657</v>
      </c>
      <c r="E1390">
        <v>510</v>
      </c>
      <c r="F1390" t="s">
        <v>1187</v>
      </c>
      <c r="G1390" t="s">
        <v>1171</v>
      </c>
      <c r="H1390" t="s">
        <v>1178</v>
      </c>
      <c r="I1390" t="s">
        <v>1206</v>
      </c>
      <c r="K1390">
        <v>40627.022750000004</v>
      </c>
      <c r="N1390">
        <v>3.75</v>
      </c>
      <c r="O1390">
        <v>5.74</v>
      </c>
      <c r="P1390" t="s">
        <v>1197</v>
      </c>
      <c r="R1390" t="s">
        <v>1128</v>
      </c>
      <c r="U1390">
        <v>459</v>
      </c>
      <c r="V1390">
        <v>68808414</v>
      </c>
      <c r="W1390">
        <v>33431</v>
      </c>
      <c r="AL1390">
        <f>VLOOKUP(V1390,Customer!$C$2:$U$504,19,FALSE)</f>
        <v>210</v>
      </c>
    </row>
    <row r="1391" spans="1:38" x14ac:dyDescent="0.35">
      <c r="A1391">
        <v>459</v>
      </c>
      <c r="B1391">
        <v>4</v>
      </c>
      <c r="C1391" t="s">
        <v>34</v>
      </c>
      <c r="D1391">
        <v>51081013692</v>
      </c>
      <c r="E1391">
        <v>510</v>
      </c>
      <c r="F1391" t="s">
        <v>1187</v>
      </c>
      <c r="G1391" t="s">
        <v>1171</v>
      </c>
      <c r="H1391" t="s">
        <v>1178</v>
      </c>
      <c r="I1391" t="s">
        <v>1206</v>
      </c>
      <c r="K1391">
        <v>86431.738533333337</v>
      </c>
      <c r="N1391">
        <v>4.666666666666667</v>
      </c>
      <c r="O1391">
        <v>5.74</v>
      </c>
      <c r="P1391" t="s">
        <v>1197</v>
      </c>
      <c r="R1391" t="s">
        <v>1128</v>
      </c>
      <c r="U1391">
        <v>459</v>
      </c>
      <c r="V1391">
        <v>68808414</v>
      </c>
      <c r="W1391">
        <v>68171</v>
      </c>
      <c r="AL1391">
        <f>VLOOKUP(V1391,Customer!$C$2:$U$504,19,FALSE)</f>
        <v>210</v>
      </c>
    </row>
    <row r="1392" spans="1:38" x14ac:dyDescent="0.35">
      <c r="A1392">
        <v>459</v>
      </c>
      <c r="B1392">
        <v>1</v>
      </c>
      <c r="C1392" t="s">
        <v>34</v>
      </c>
      <c r="D1392">
        <v>51081019161</v>
      </c>
      <c r="E1392">
        <v>510</v>
      </c>
      <c r="F1392" t="s">
        <v>1186</v>
      </c>
      <c r="G1392" t="s">
        <v>1170</v>
      </c>
      <c r="H1392" t="s">
        <v>1179</v>
      </c>
      <c r="I1392" t="s">
        <v>1200</v>
      </c>
      <c r="K1392">
        <v>36707.389333333333</v>
      </c>
      <c r="N1392">
        <v>1.3333333333333333</v>
      </c>
      <c r="O1392">
        <v>5.6</v>
      </c>
      <c r="P1392" t="s">
        <v>1196</v>
      </c>
      <c r="R1392" t="s">
        <v>1128</v>
      </c>
      <c r="U1392">
        <v>459</v>
      </c>
      <c r="V1392">
        <v>68808414</v>
      </c>
      <c r="W1392">
        <v>34157</v>
      </c>
      <c r="AL1392">
        <f>VLOOKUP(V1392,Customer!$C$2:$U$504,19,FALSE)</f>
        <v>210</v>
      </c>
    </row>
    <row r="1393" spans="1:38" x14ac:dyDescent="0.35">
      <c r="A1393">
        <v>460</v>
      </c>
      <c r="B1393">
        <v>10</v>
      </c>
      <c r="C1393" t="s">
        <v>34</v>
      </c>
      <c r="D1393">
        <v>51081017075</v>
      </c>
      <c r="E1393">
        <v>510</v>
      </c>
      <c r="F1393" t="s">
        <v>1190</v>
      </c>
      <c r="G1393" t="s">
        <v>1176</v>
      </c>
      <c r="H1393" t="s">
        <v>1182</v>
      </c>
      <c r="I1393" t="s">
        <v>1203</v>
      </c>
      <c r="K1393">
        <v>40530.556799999998</v>
      </c>
      <c r="N1393">
        <v>1.75</v>
      </c>
      <c r="O1393">
        <v>1.92</v>
      </c>
      <c r="P1393" t="s">
        <v>1198</v>
      </c>
      <c r="R1393" t="s">
        <v>1127</v>
      </c>
      <c r="U1393">
        <v>460</v>
      </c>
      <c r="V1393">
        <v>18581421</v>
      </c>
      <c r="W1393">
        <v>39213</v>
      </c>
      <c r="AL1393">
        <f>VLOOKUP(V1393,Customer!$C$2:$U$504,19,FALSE)</f>
        <v>204</v>
      </c>
    </row>
    <row r="1394" spans="1:38" x14ac:dyDescent="0.35">
      <c r="A1394">
        <v>460</v>
      </c>
      <c r="B1394">
        <v>11</v>
      </c>
      <c r="C1394" t="s">
        <v>34</v>
      </c>
      <c r="D1394">
        <v>51081013186</v>
      </c>
      <c r="E1394">
        <v>510</v>
      </c>
      <c r="F1394" t="s">
        <v>1190</v>
      </c>
      <c r="G1394" t="s">
        <v>1176</v>
      </c>
      <c r="H1394" t="s">
        <v>1182</v>
      </c>
      <c r="I1394" t="s">
        <v>1203</v>
      </c>
      <c r="K1394">
        <v>80164.656000000003</v>
      </c>
      <c r="N1394">
        <v>3.1666666666666665</v>
      </c>
      <c r="O1394">
        <v>1.92</v>
      </c>
      <c r="P1394" t="s">
        <v>1198</v>
      </c>
      <c r="R1394" t="s">
        <v>1127</v>
      </c>
      <c r="U1394">
        <v>460</v>
      </c>
      <c r="V1394">
        <v>18581421</v>
      </c>
      <c r="W1394">
        <v>75570</v>
      </c>
      <c r="AL1394">
        <f>VLOOKUP(V1394,Customer!$C$2:$U$504,19,FALSE)</f>
        <v>204</v>
      </c>
    </row>
    <row r="1395" spans="1:38" x14ac:dyDescent="0.35">
      <c r="A1395">
        <v>460</v>
      </c>
      <c r="B1395">
        <v>4</v>
      </c>
      <c r="C1395" t="s">
        <v>34</v>
      </c>
      <c r="D1395">
        <v>51081010602</v>
      </c>
      <c r="E1395">
        <v>510</v>
      </c>
      <c r="F1395" t="s">
        <v>1187</v>
      </c>
      <c r="G1395" t="s">
        <v>1171</v>
      </c>
      <c r="H1395" t="s">
        <v>1178</v>
      </c>
      <c r="I1395" t="s">
        <v>1206</v>
      </c>
      <c r="K1395">
        <v>90805.821866666665</v>
      </c>
      <c r="N1395">
        <v>2.4166666666666665</v>
      </c>
      <c r="O1395">
        <v>5.74</v>
      </c>
      <c r="P1395" t="s">
        <v>1197</v>
      </c>
      <c r="R1395" t="s">
        <v>1127</v>
      </c>
      <c r="U1395">
        <v>460</v>
      </c>
      <c r="V1395">
        <v>18581421</v>
      </c>
      <c r="W1395">
        <v>79744</v>
      </c>
      <c r="AL1395">
        <f>VLOOKUP(V1395,Customer!$C$2:$U$504,19,FALSE)</f>
        <v>204</v>
      </c>
    </row>
    <row r="1396" spans="1:38" x14ac:dyDescent="0.35">
      <c r="A1396">
        <v>461</v>
      </c>
      <c r="B1396">
        <v>2</v>
      </c>
      <c r="C1396" t="s">
        <v>34</v>
      </c>
      <c r="D1396">
        <v>51081011761</v>
      </c>
      <c r="E1396">
        <v>510</v>
      </c>
      <c r="F1396" t="s">
        <v>1187</v>
      </c>
      <c r="G1396" t="s">
        <v>1171</v>
      </c>
      <c r="H1396" t="s">
        <v>1178</v>
      </c>
      <c r="I1396" t="s">
        <v>1206</v>
      </c>
      <c r="K1396">
        <v>54509.456666666665</v>
      </c>
      <c r="N1396">
        <v>3.3333333333333335</v>
      </c>
      <c r="O1396">
        <v>5.74</v>
      </c>
      <c r="P1396" t="s">
        <v>1197</v>
      </c>
      <c r="R1396" t="s">
        <v>1127</v>
      </c>
      <c r="U1396">
        <v>461</v>
      </c>
      <c r="V1396">
        <v>50996906</v>
      </c>
      <c r="W1396">
        <v>45755</v>
      </c>
      <c r="AL1396">
        <f>VLOOKUP(V1396,Customer!$C$2:$U$504,19,FALSE)</f>
        <v>210</v>
      </c>
    </row>
    <row r="1397" spans="1:38" x14ac:dyDescent="0.35">
      <c r="A1397">
        <v>461</v>
      </c>
      <c r="B1397">
        <v>14</v>
      </c>
      <c r="C1397" t="s">
        <v>34</v>
      </c>
      <c r="D1397">
        <v>51081012241</v>
      </c>
      <c r="E1397">
        <v>510</v>
      </c>
      <c r="F1397" t="s">
        <v>1192</v>
      </c>
      <c r="G1397" t="s">
        <v>1173</v>
      </c>
      <c r="H1397" t="s">
        <v>1181</v>
      </c>
      <c r="I1397" t="s">
        <v>1205</v>
      </c>
      <c r="K1397">
        <v>101937.96258333334</v>
      </c>
      <c r="N1397">
        <v>4.583333333333333</v>
      </c>
      <c r="O1397">
        <v>10.210000000000001</v>
      </c>
      <c r="P1397" t="s">
        <v>1195</v>
      </c>
      <c r="R1397" t="s">
        <v>1127</v>
      </c>
      <c r="U1397">
        <v>461</v>
      </c>
      <c r="V1397">
        <v>50996906</v>
      </c>
      <c r="W1397">
        <v>69442</v>
      </c>
      <c r="AL1397">
        <f>VLOOKUP(V1397,Customer!$C$2:$U$504,19,FALSE)</f>
        <v>210</v>
      </c>
    </row>
    <row r="1398" spans="1:38" x14ac:dyDescent="0.35">
      <c r="A1398">
        <v>461</v>
      </c>
      <c r="B1398">
        <v>5</v>
      </c>
      <c r="C1398" t="s">
        <v>34</v>
      </c>
      <c r="D1398">
        <v>51081013798</v>
      </c>
      <c r="E1398">
        <v>510</v>
      </c>
      <c r="F1398" t="s">
        <v>1188</v>
      </c>
      <c r="G1398" t="s">
        <v>1174</v>
      </c>
      <c r="H1398" t="s">
        <v>1177</v>
      </c>
      <c r="I1398" t="s">
        <v>1201</v>
      </c>
      <c r="K1398">
        <v>29318.3</v>
      </c>
      <c r="N1398">
        <v>2.5</v>
      </c>
      <c r="O1398">
        <v>4</v>
      </c>
      <c r="P1398" t="s">
        <v>1196</v>
      </c>
      <c r="R1398" t="s">
        <v>1127</v>
      </c>
      <c r="U1398">
        <v>461</v>
      </c>
      <c r="V1398">
        <v>50996906</v>
      </c>
      <c r="W1398">
        <v>26653</v>
      </c>
      <c r="AL1398">
        <f>VLOOKUP(V1398,Customer!$C$2:$U$504,19,FALSE)</f>
        <v>210</v>
      </c>
    </row>
    <row r="1399" spans="1:38" x14ac:dyDescent="0.35">
      <c r="A1399">
        <v>461</v>
      </c>
      <c r="B1399">
        <v>1</v>
      </c>
      <c r="C1399" t="s">
        <v>34</v>
      </c>
      <c r="D1399">
        <v>51081012320</v>
      </c>
      <c r="E1399">
        <v>510</v>
      </c>
      <c r="F1399" t="s">
        <v>1186</v>
      </c>
      <c r="G1399" t="s">
        <v>1170</v>
      </c>
      <c r="H1399" t="s">
        <v>1179</v>
      </c>
      <c r="I1399" t="s">
        <v>1200</v>
      </c>
      <c r="K1399">
        <v>1915.5640000000001</v>
      </c>
      <c r="N1399">
        <v>1.0833333333333333</v>
      </c>
      <c r="O1399">
        <v>5.6</v>
      </c>
      <c r="P1399" t="s">
        <v>1196</v>
      </c>
      <c r="R1399" t="s">
        <v>1127</v>
      </c>
      <c r="U1399">
        <v>461</v>
      </c>
      <c r="V1399">
        <v>50996906</v>
      </c>
      <c r="W1399">
        <v>1806</v>
      </c>
      <c r="AL1399">
        <f>VLOOKUP(V1399,Customer!$C$2:$U$504,19,FALSE)</f>
        <v>210</v>
      </c>
    </row>
    <row r="1400" spans="1:38" x14ac:dyDescent="0.35">
      <c r="A1400">
        <v>462</v>
      </c>
      <c r="B1400">
        <v>8</v>
      </c>
      <c r="C1400" t="s">
        <v>34</v>
      </c>
      <c r="D1400">
        <v>51081016951</v>
      </c>
      <c r="E1400">
        <v>510</v>
      </c>
      <c r="F1400" t="s">
        <v>1188</v>
      </c>
      <c r="G1400" t="s">
        <v>1174</v>
      </c>
      <c r="H1400" t="s">
        <v>1177</v>
      </c>
      <c r="I1400" t="s">
        <v>1201</v>
      </c>
      <c r="K1400">
        <v>25632.880000000001</v>
      </c>
      <c r="N1400">
        <v>1</v>
      </c>
      <c r="O1400">
        <v>4</v>
      </c>
      <c r="P1400" t="s">
        <v>1196</v>
      </c>
      <c r="R1400" t="s">
        <v>1127</v>
      </c>
      <c r="U1400">
        <v>462</v>
      </c>
      <c r="V1400">
        <v>72334894</v>
      </c>
      <c r="W1400">
        <v>24647</v>
      </c>
      <c r="AL1400">
        <f>VLOOKUP(V1400,Customer!$C$2:$U$504,19,FALSE)</f>
        <v>202</v>
      </c>
    </row>
    <row r="1401" spans="1:38" x14ac:dyDescent="0.35">
      <c r="A1401">
        <v>462</v>
      </c>
      <c r="B1401">
        <v>5</v>
      </c>
      <c r="C1401" t="s">
        <v>34</v>
      </c>
      <c r="D1401">
        <v>51081017498</v>
      </c>
      <c r="E1401">
        <v>510</v>
      </c>
      <c r="F1401" t="s">
        <v>1188</v>
      </c>
      <c r="G1401" t="s">
        <v>1174</v>
      </c>
      <c r="H1401" t="s">
        <v>1177</v>
      </c>
      <c r="I1401" t="s">
        <v>1201</v>
      </c>
      <c r="K1401">
        <v>41166.300000000003</v>
      </c>
      <c r="N1401">
        <v>1.25</v>
      </c>
      <c r="O1401">
        <v>4</v>
      </c>
      <c r="P1401" t="s">
        <v>1196</v>
      </c>
      <c r="R1401" t="s">
        <v>1127</v>
      </c>
      <c r="U1401">
        <v>462</v>
      </c>
      <c r="V1401">
        <v>72334894</v>
      </c>
      <c r="W1401">
        <v>39206</v>
      </c>
      <c r="AL1401">
        <f>VLOOKUP(V1401,Customer!$C$2:$U$504,19,FALSE)</f>
        <v>202</v>
      </c>
    </row>
    <row r="1402" spans="1:38" x14ac:dyDescent="0.35">
      <c r="A1402">
        <v>463</v>
      </c>
      <c r="B1402">
        <v>8</v>
      </c>
      <c r="C1402" t="s">
        <v>34</v>
      </c>
      <c r="D1402">
        <v>51081010778</v>
      </c>
      <c r="E1402">
        <v>510</v>
      </c>
      <c r="F1402" t="s">
        <v>1188</v>
      </c>
      <c r="G1402" t="s">
        <v>1174</v>
      </c>
      <c r="H1402" t="s">
        <v>1177</v>
      </c>
      <c r="I1402" t="s">
        <v>1201</v>
      </c>
      <c r="K1402">
        <v>15995.43</v>
      </c>
      <c r="N1402">
        <v>1.75</v>
      </c>
      <c r="O1402">
        <v>4</v>
      </c>
      <c r="P1402" t="s">
        <v>1196</v>
      </c>
      <c r="R1402" t="s">
        <v>1127</v>
      </c>
      <c r="U1402">
        <v>463</v>
      </c>
      <c r="V1402">
        <v>99067710</v>
      </c>
      <c r="W1402">
        <v>14949</v>
      </c>
      <c r="AL1402">
        <f>VLOOKUP(V1402,Customer!$C$2:$U$504,19,FALSE)</f>
        <v>213</v>
      </c>
    </row>
    <row r="1403" spans="1:38" x14ac:dyDescent="0.35">
      <c r="A1403">
        <v>463</v>
      </c>
      <c r="B1403">
        <v>9</v>
      </c>
      <c r="C1403" t="s">
        <v>34</v>
      </c>
      <c r="D1403">
        <v>51081018479</v>
      </c>
      <c r="E1403">
        <v>510</v>
      </c>
      <c r="F1403" t="s">
        <v>1189</v>
      </c>
      <c r="G1403" t="s">
        <v>1175</v>
      </c>
      <c r="H1403" t="s">
        <v>1183</v>
      </c>
      <c r="I1403" t="s">
        <v>1202</v>
      </c>
      <c r="K1403">
        <v>86951.239375000005</v>
      </c>
      <c r="N1403">
        <v>2.0833333333333335</v>
      </c>
      <c r="O1403">
        <v>7.77</v>
      </c>
      <c r="P1403" t="s">
        <v>1195</v>
      </c>
      <c r="R1403" t="s">
        <v>1127</v>
      </c>
      <c r="U1403">
        <v>463</v>
      </c>
      <c r="V1403">
        <v>99067710</v>
      </c>
      <c r="W1403">
        <v>74837</v>
      </c>
      <c r="AL1403">
        <f>VLOOKUP(V1403,Customer!$C$2:$U$504,19,FALSE)</f>
        <v>213</v>
      </c>
    </row>
    <row r="1404" spans="1:38" x14ac:dyDescent="0.35">
      <c r="A1404">
        <v>463</v>
      </c>
      <c r="B1404">
        <v>10</v>
      </c>
      <c r="C1404" t="s">
        <v>34</v>
      </c>
      <c r="D1404">
        <v>51081012691</v>
      </c>
      <c r="E1404">
        <v>510</v>
      </c>
      <c r="F1404" t="s">
        <v>1190</v>
      </c>
      <c r="G1404" t="s">
        <v>1176</v>
      </c>
      <c r="H1404" t="s">
        <v>1182</v>
      </c>
      <c r="I1404" t="s">
        <v>1203</v>
      </c>
      <c r="K1404">
        <v>39766.118399999999</v>
      </c>
      <c r="N1404">
        <v>4.916666666666667</v>
      </c>
      <c r="O1404">
        <v>1.92</v>
      </c>
      <c r="P1404" t="s">
        <v>1198</v>
      </c>
      <c r="R1404" t="s">
        <v>1127</v>
      </c>
      <c r="U1404">
        <v>463</v>
      </c>
      <c r="V1404">
        <v>99067710</v>
      </c>
      <c r="W1404">
        <v>36336</v>
      </c>
      <c r="AL1404">
        <f>VLOOKUP(V1404,Customer!$C$2:$U$504,19,FALSE)</f>
        <v>213</v>
      </c>
    </row>
    <row r="1405" spans="1:38" x14ac:dyDescent="0.35">
      <c r="A1405">
        <v>463</v>
      </c>
      <c r="B1405">
        <v>10</v>
      </c>
      <c r="C1405" t="s">
        <v>34</v>
      </c>
      <c r="D1405">
        <v>51081015028</v>
      </c>
      <c r="E1405">
        <v>510</v>
      </c>
      <c r="F1405" t="s">
        <v>1190</v>
      </c>
      <c r="G1405" t="s">
        <v>1176</v>
      </c>
      <c r="H1405" t="s">
        <v>1182</v>
      </c>
      <c r="I1405" t="s">
        <v>1203</v>
      </c>
      <c r="K1405">
        <v>6750.3119999999999</v>
      </c>
      <c r="N1405">
        <v>1.6666666666666667</v>
      </c>
      <c r="O1405">
        <v>1.92</v>
      </c>
      <c r="P1405" t="s">
        <v>1198</v>
      </c>
      <c r="R1405" t="s">
        <v>1127</v>
      </c>
      <c r="U1405">
        <v>463</v>
      </c>
      <c r="V1405">
        <v>99067710</v>
      </c>
      <c r="W1405">
        <v>6541</v>
      </c>
      <c r="AL1405">
        <f>VLOOKUP(V1405,Customer!$C$2:$U$504,19,FALSE)</f>
        <v>213</v>
      </c>
    </row>
    <row r="1406" spans="1:38" x14ac:dyDescent="0.35">
      <c r="A1406">
        <v>463</v>
      </c>
      <c r="B1406">
        <v>13</v>
      </c>
      <c r="C1406" t="s">
        <v>34</v>
      </c>
      <c r="D1406">
        <v>51081019548</v>
      </c>
      <c r="E1406">
        <v>510</v>
      </c>
      <c r="F1406" t="s">
        <v>1192</v>
      </c>
      <c r="G1406" t="s">
        <v>1173</v>
      </c>
      <c r="H1406" t="s">
        <v>1181</v>
      </c>
      <c r="I1406" t="s">
        <v>1205</v>
      </c>
      <c r="K1406">
        <v>68992.100566666661</v>
      </c>
      <c r="N1406">
        <v>4.083333333333333</v>
      </c>
      <c r="O1406">
        <v>10.210000000000001</v>
      </c>
      <c r="P1406" t="s">
        <v>1195</v>
      </c>
      <c r="R1406" t="s">
        <v>1127</v>
      </c>
      <c r="U1406">
        <v>463</v>
      </c>
      <c r="V1406">
        <v>99067710</v>
      </c>
      <c r="W1406">
        <v>48692</v>
      </c>
      <c r="AL1406">
        <f>VLOOKUP(V1406,Customer!$C$2:$U$504,19,FALSE)</f>
        <v>213</v>
      </c>
    </row>
    <row r="1407" spans="1:38" x14ac:dyDescent="0.35">
      <c r="A1407">
        <v>464</v>
      </c>
      <c r="B1407">
        <v>1</v>
      </c>
      <c r="C1407" t="s">
        <v>34</v>
      </c>
      <c r="D1407">
        <v>51081019982</v>
      </c>
      <c r="E1407">
        <v>510</v>
      </c>
      <c r="F1407" t="s">
        <v>1186</v>
      </c>
      <c r="G1407" t="s">
        <v>1170</v>
      </c>
      <c r="H1407" t="s">
        <v>1179</v>
      </c>
      <c r="I1407" t="s">
        <v>1200</v>
      </c>
      <c r="K1407">
        <v>77744.368000000002</v>
      </c>
      <c r="N1407">
        <v>2</v>
      </c>
      <c r="O1407">
        <v>5.6</v>
      </c>
      <c r="P1407" t="s">
        <v>1196</v>
      </c>
      <c r="R1407" t="s">
        <v>1127</v>
      </c>
      <c r="U1407">
        <v>464</v>
      </c>
      <c r="V1407">
        <v>45269758</v>
      </c>
      <c r="W1407">
        <v>69914</v>
      </c>
      <c r="AL1407">
        <f>VLOOKUP(V1407,Customer!$C$2:$U$504,19,FALSE)</f>
        <v>204</v>
      </c>
    </row>
    <row r="1408" spans="1:38" x14ac:dyDescent="0.35">
      <c r="A1408">
        <v>464</v>
      </c>
      <c r="B1408">
        <v>3</v>
      </c>
      <c r="C1408" t="s">
        <v>34</v>
      </c>
      <c r="D1408">
        <v>51081019928</v>
      </c>
      <c r="E1408">
        <v>510</v>
      </c>
      <c r="F1408" t="s">
        <v>1186</v>
      </c>
      <c r="G1408" t="s">
        <v>1170</v>
      </c>
      <c r="H1408" t="s">
        <v>1179</v>
      </c>
      <c r="I1408" t="s">
        <v>1200</v>
      </c>
      <c r="K1408">
        <v>8599.7706666666672</v>
      </c>
      <c r="N1408">
        <v>4.666666666666667</v>
      </c>
      <c r="O1408">
        <v>5.6</v>
      </c>
      <c r="P1408" t="s">
        <v>1196</v>
      </c>
      <c r="R1408" t="s">
        <v>1127</v>
      </c>
      <c r="U1408">
        <v>464</v>
      </c>
      <c r="V1408">
        <v>45269758</v>
      </c>
      <c r="W1408">
        <v>6818</v>
      </c>
      <c r="AL1408">
        <f>VLOOKUP(V1408,Customer!$C$2:$U$504,19,FALSE)</f>
        <v>204</v>
      </c>
    </row>
    <row r="1409" spans="1:38" x14ac:dyDescent="0.35">
      <c r="A1409">
        <v>464</v>
      </c>
      <c r="B1409">
        <v>16</v>
      </c>
      <c r="C1409" t="s">
        <v>34</v>
      </c>
      <c r="D1409">
        <v>51081010071</v>
      </c>
      <c r="E1409">
        <v>510</v>
      </c>
      <c r="F1409" t="s">
        <v>1193</v>
      </c>
      <c r="G1409" t="s">
        <v>1185</v>
      </c>
      <c r="H1409" t="s">
        <v>1184</v>
      </c>
      <c r="I1409" t="s">
        <v>1199</v>
      </c>
      <c r="K1409">
        <v>78969.878299999997</v>
      </c>
      <c r="N1409">
        <v>4.5</v>
      </c>
      <c r="O1409">
        <v>3.61</v>
      </c>
      <c r="P1409" t="s">
        <v>1198</v>
      </c>
      <c r="R1409" t="s">
        <v>1127</v>
      </c>
      <c r="U1409">
        <v>464</v>
      </c>
      <c r="V1409">
        <v>45269758</v>
      </c>
      <c r="W1409">
        <v>67934</v>
      </c>
      <c r="AL1409">
        <f>VLOOKUP(V1409,Customer!$C$2:$U$504,19,FALSE)</f>
        <v>204</v>
      </c>
    </row>
    <row r="1410" spans="1:38" x14ac:dyDescent="0.35">
      <c r="A1410">
        <v>465</v>
      </c>
      <c r="B1410">
        <v>3</v>
      </c>
      <c r="C1410" t="s">
        <v>34</v>
      </c>
      <c r="D1410">
        <v>51081010116</v>
      </c>
      <c r="E1410">
        <v>510</v>
      </c>
      <c r="F1410" t="s">
        <v>1186</v>
      </c>
      <c r="G1410" t="s">
        <v>1170</v>
      </c>
      <c r="H1410" t="s">
        <v>1179</v>
      </c>
      <c r="I1410" t="s">
        <v>1200</v>
      </c>
      <c r="K1410">
        <v>16668.651999999998</v>
      </c>
      <c r="N1410">
        <v>3.5</v>
      </c>
      <c r="O1410">
        <v>5.6</v>
      </c>
      <c r="P1410" t="s">
        <v>1196</v>
      </c>
      <c r="R1410" t="s">
        <v>1130</v>
      </c>
      <c r="U1410">
        <v>465</v>
      </c>
      <c r="V1410">
        <v>60484542</v>
      </c>
      <c r="W1410">
        <v>13937</v>
      </c>
      <c r="AL1410">
        <f>VLOOKUP(V1410,Customer!$C$2:$U$504,19,FALSE)</f>
        <v>204</v>
      </c>
    </row>
    <row r="1411" spans="1:38" x14ac:dyDescent="0.35">
      <c r="A1411">
        <v>466</v>
      </c>
      <c r="B1411">
        <v>6</v>
      </c>
      <c r="C1411" t="s">
        <v>34</v>
      </c>
      <c r="D1411">
        <v>51081012610</v>
      </c>
      <c r="E1411">
        <v>510</v>
      </c>
      <c r="F1411" t="s">
        <v>1189</v>
      </c>
      <c r="G1411" t="s">
        <v>1175</v>
      </c>
      <c r="H1411" t="s">
        <v>1183</v>
      </c>
      <c r="I1411" t="s">
        <v>1202</v>
      </c>
      <c r="K1411">
        <v>76522.906900000002</v>
      </c>
      <c r="N1411">
        <v>0.33333333333333331</v>
      </c>
      <c r="O1411">
        <v>7.77</v>
      </c>
      <c r="P1411" t="s">
        <v>1195</v>
      </c>
      <c r="R1411" t="s">
        <v>1127</v>
      </c>
      <c r="U1411">
        <v>466</v>
      </c>
      <c r="V1411">
        <v>99007730</v>
      </c>
      <c r="W1411">
        <v>74591</v>
      </c>
      <c r="AL1411">
        <f>VLOOKUP(V1411,Customer!$C$2:$U$504,19,FALSE)</f>
        <v>210</v>
      </c>
    </row>
    <row r="1412" spans="1:38" x14ac:dyDescent="0.35">
      <c r="A1412">
        <v>466</v>
      </c>
      <c r="B1412">
        <v>3</v>
      </c>
      <c r="C1412" t="s">
        <v>34</v>
      </c>
      <c r="D1412">
        <v>51081018735</v>
      </c>
      <c r="E1412">
        <v>510</v>
      </c>
      <c r="F1412" t="s">
        <v>1186</v>
      </c>
      <c r="G1412" t="s">
        <v>1170</v>
      </c>
      <c r="H1412" t="s">
        <v>1179</v>
      </c>
      <c r="I1412" t="s">
        <v>1200</v>
      </c>
      <c r="K1412">
        <v>76243.199999999997</v>
      </c>
      <c r="N1412">
        <v>2.5</v>
      </c>
      <c r="O1412">
        <v>5.6</v>
      </c>
      <c r="P1412" t="s">
        <v>1196</v>
      </c>
      <c r="R1412" t="s">
        <v>1127</v>
      </c>
      <c r="U1412">
        <v>466</v>
      </c>
      <c r="V1412">
        <v>99007730</v>
      </c>
      <c r="W1412">
        <v>66880</v>
      </c>
      <c r="AL1412">
        <f>VLOOKUP(V1412,Customer!$C$2:$U$504,19,FALSE)</f>
        <v>210</v>
      </c>
    </row>
    <row r="1413" spans="1:38" x14ac:dyDescent="0.35">
      <c r="A1413">
        <v>467</v>
      </c>
      <c r="B1413">
        <v>9</v>
      </c>
      <c r="C1413" t="s">
        <v>34</v>
      </c>
      <c r="D1413">
        <v>51081017118</v>
      </c>
      <c r="E1413">
        <v>510</v>
      </c>
      <c r="F1413" t="s">
        <v>1189</v>
      </c>
      <c r="G1413" t="s">
        <v>1175</v>
      </c>
      <c r="H1413" t="s">
        <v>1183</v>
      </c>
      <c r="I1413" t="s">
        <v>1202</v>
      </c>
      <c r="K1413">
        <v>67239.6584</v>
      </c>
      <c r="N1413">
        <v>2</v>
      </c>
      <c r="O1413">
        <v>7.77</v>
      </c>
      <c r="P1413" t="s">
        <v>1195</v>
      </c>
      <c r="R1413" t="s">
        <v>1128</v>
      </c>
      <c r="U1413">
        <v>467</v>
      </c>
      <c r="V1413">
        <v>92975038</v>
      </c>
      <c r="W1413">
        <v>58196</v>
      </c>
      <c r="AL1413">
        <f>VLOOKUP(V1413,Customer!$C$2:$U$504,19,FALSE)</f>
        <v>215</v>
      </c>
    </row>
    <row r="1414" spans="1:38" x14ac:dyDescent="0.35">
      <c r="A1414">
        <v>467</v>
      </c>
      <c r="B1414">
        <v>11</v>
      </c>
      <c r="C1414" t="s">
        <v>34</v>
      </c>
      <c r="D1414">
        <v>51081014545</v>
      </c>
      <c r="E1414">
        <v>510</v>
      </c>
      <c r="F1414" t="s">
        <v>1190</v>
      </c>
      <c r="G1414" t="s">
        <v>1176</v>
      </c>
      <c r="H1414" t="s">
        <v>1182</v>
      </c>
      <c r="I1414" t="s">
        <v>1203</v>
      </c>
      <c r="K1414">
        <v>25649.062399999999</v>
      </c>
      <c r="N1414">
        <v>3.5833333333333335</v>
      </c>
      <c r="O1414">
        <v>1.92</v>
      </c>
      <c r="P1414" t="s">
        <v>1198</v>
      </c>
      <c r="R1414" t="s">
        <v>1128</v>
      </c>
      <c r="U1414">
        <v>467</v>
      </c>
      <c r="V1414">
        <v>92975038</v>
      </c>
      <c r="W1414">
        <v>23998</v>
      </c>
      <c r="AL1414">
        <f>VLOOKUP(V1414,Customer!$C$2:$U$504,19,FALSE)</f>
        <v>215</v>
      </c>
    </row>
    <row r="1415" spans="1:38" x14ac:dyDescent="0.35">
      <c r="A1415">
        <v>467</v>
      </c>
      <c r="B1415">
        <v>14</v>
      </c>
      <c r="C1415" t="s">
        <v>34</v>
      </c>
      <c r="D1415">
        <v>51081014920</v>
      </c>
      <c r="E1415">
        <v>510</v>
      </c>
      <c r="F1415" t="s">
        <v>1192</v>
      </c>
      <c r="G1415" t="s">
        <v>1173</v>
      </c>
      <c r="H1415" t="s">
        <v>1181</v>
      </c>
      <c r="I1415" t="s">
        <v>1205</v>
      </c>
      <c r="K1415">
        <v>3884.5905750000002</v>
      </c>
      <c r="N1415">
        <v>2.75</v>
      </c>
      <c r="O1415">
        <v>10.210000000000001</v>
      </c>
      <c r="P1415" t="s">
        <v>1195</v>
      </c>
      <c r="R1415" t="s">
        <v>1128</v>
      </c>
      <c r="U1415">
        <v>467</v>
      </c>
      <c r="V1415">
        <v>92975038</v>
      </c>
      <c r="W1415">
        <v>3033</v>
      </c>
      <c r="AL1415">
        <f>VLOOKUP(V1415,Customer!$C$2:$U$504,19,FALSE)</f>
        <v>215</v>
      </c>
    </row>
    <row r="1416" spans="1:38" x14ac:dyDescent="0.35">
      <c r="A1416">
        <v>467</v>
      </c>
      <c r="B1416">
        <v>11</v>
      </c>
      <c r="C1416" t="s">
        <v>34</v>
      </c>
      <c r="D1416">
        <v>51081012300</v>
      </c>
      <c r="E1416">
        <v>510</v>
      </c>
      <c r="F1416" t="s">
        <v>1190</v>
      </c>
      <c r="G1416" t="s">
        <v>1176</v>
      </c>
      <c r="H1416" t="s">
        <v>1182</v>
      </c>
      <c r="I1416" t="s">
        <v>1203</v>
      </c>
      <c r="K1416">
        <v>65896.678400000004</v>
      </c>
      <c r="N1416">
        <v>4.5</v>
      </c>
      <c r="O1416">
        <v>1.92</v>
      </c>
      <c r="P1416" t="s">
        <v>1198</v>
      </c>
      <c r="R1416" t="s">
        <v>1128</v>
      </c>
      <c r="U1416">
        <v>467</v>
      </c>
      <c r="V1416">
        <v>92975038</v>
      </c>
      <c r="W1416">
        <v>60656</v>
      </c>
      <c r="AL1416">
        <f>VLOOKUP(V1416,Customer!$C$2:$U$504,19,FALSE)</f>
        <v>215</v>
      </c>
    </row>
    <row r="1417" spans="1:38" x14ac:dyDescent="0.35">
      <c r="A1417">
        <v>467</v>
      </c>
      <c r="B1417">
        <v>9</v>
      </c>
      <c r="C1417" t="s">
        <v>34</v>
      </c>
      <c r="D1417">
        <v>51081016406</v>
      </c>
      <c r="E1417">
        <v>510</v>
      </c>
      <c r="F1417" t="s">
        <v>1189</v>
      </c>
      <c r="G1417" t="s">
        <v>1175</v>
      </c>
      <c r="H1417" t="s">
        <v>1183</v>
      </c>
      <c r="I1417" t="s">
        <v>1202</v>
      </c>
      <c r="K1417">
        <v>47839.038500000002</v>
      </c>
      <c r="N1417">
        <v>1.25</v>
      </c>
      <c r="O1417">
        <v>7.77</v>
      </c>
      <c r="P1417" t="s">
        <v>1195</v>
      </c>
      <c r="R1417" t="s">
        <v>1128</v>
      </c>
      <c r="U1417">
        <v>467</v>
      </c>
      <c r="V1417">
        <v>92975038</v>
      </c>
      <c r="W1417">
        <v>43604</v>
      </c>
      <c r="AL1417">
        <f>VLOOKUP(V1417,Customer!$C$2:$U$504,19,FALSE)</f>
        <v>215</v>
      </c>
    </row>
    <row r="1418" spans="1:38" x14ac:dyDescent="0.35">
      <c r="A1418">
        <v>468</v>
      </c>
      <c r="B1418">
        <v>6</v>
      </c>
      <c r="C1418" t="s">
        <v>34</v>
      </c>
      <c r="D1418">
        <v>51081015308</v>
      </c>
      <c r="E1418">
        <v>510</v>
      </c>
      <c r="F1418" t="s">
        <v>1189</v>
      </c>
      <c r="G1418" t="s">
        <v>1175</v>
      </c>
      <c r="H1418" t="s">
        <v>1183</v>
      </c>
      <c r="I1418" t="s">
        <v>1202</v>
      </c>
      <c r="K1418">
        <v>95314.457549999992</v>
      </c>
      <c r="N1418">
        <v>2.8333333333333335</v>
      </c>
      <c r="O1418">
        <v>7.77</v>
      </c>
      <c r="P1418" t="s">
        <v>1195</v>
      </c>
      <c r="R1418" t="s">
        <v>1127</v>
      </c>
      <c r="U1418">
        <v>468</v>
      </c>
      <c r="V1418">
        <v>92796505</v>
      </c>
      <c r="W1418">
        <v>78117</v>
      </c>
      <c r="AL1418">
        <f>VLOOKUP(V1418,Customer!$C$2:$U$504,19,FALSE)</f>
        <v>215</v>
      </c>
    </row>
    <row r="1419" spans="1:38" x14ac:dyDescent="0.35">
      <c r="A1419">
        <v>468</v>
      </c>
      <c r="B1419">
        <v>15</v>
      </c>
      <c r="C1419" t="s">
        <v>34</v>
      </c>
      <c r="D1419">
        <v>51081010605</v>
      </c>
      <c r="E1419">
        <v>510</v>
      </c>
      <c r="F1419" t="s">
        <v>1192</v>
      </c>
      <c r="G1419" t="s">
        <v>1173</v>
      </c>
      <c r="H1419" t="s">
        <v>1181</v>
      </c>
      <c r="I1419" t="s">
        <v>1205</v>
      </c>
      <c r="K1419">
        <v>64114.756025000002</v>
      </c>
      <c r="N1419">
        <v>3.5833333333333335</v>
      </c>
      <c r="O1419">
        <v>10.210000000000001</v>
      </c>
      <c r="P1419" t="s">
        <v>1195</v>
      </c>
      <c r="R1419" t="s">
        <v>1127</v>
      </c>
      <c r="U1419">
        <v>468</v>
      </c>
      <c r="V1419">
        <v>92796505</v>
      </c>
      <c r="W1419">
        <v>46941</v>
      </c>
      <c r="AL1419">
        <f>VLOOKUP(V1419,Customer!$C$2:$U$504,19,FALSE)</f>
        <v>215</v>
      </c>
    </row>
    <row r="1420" spans="1:38" x14ac:dyDescent="0.35">
      <c r="A1420">
        <v>468</v>
      </c>
      <c r="B1420">
        <v>11</v>
      </c>
      <c r="C1420" t="s">
        <v>34</v>
      </c>
      <c r="D1420">
        <v>51081017980</v>
      </c>
      <c r="E1420">
        <v>510</v>
      </c>
      <c r="F1420" t="s">
        <v>1190</v>
      </c>
      <c r="G1420" t="s">
        <v>1176</v>
      </c>
      <c r="H1420" t="s">
        <v>1182</v>
      </c>
      <c r="I1420" t="s">
        <v>1203</v>
      </c>
      <c r="K1420">
        <v>23456.9856</v>
      </c>
      <c r="N1420">
        <v>0.75</v>
      </c>
      <c r="O1420">
        <v>1.92</v>
      </c>
      <c r="P1420" t="s">
        <v>1198</v>
      </c>
      <c r="R1420" t="s">
        <v>1127</v>
      </c>
      <c r="U1420">
        <v>468</v>
      </c>
      <c r="V1420">
        <v>92796505</v>
      </c>
      <c r="W1420">
        <v>23124</v>
      </c>
      <c r="AL1420">
        <f>VLOOKUP(V1420,Customer!$C$2:$U$504,19,FALSE)</f>
        <v>215</v>
      </c>
    </row>
    <row r="1421" spans="1:38" x14ac:dyDescent="0.35">
      <c r="A1421">
        <v>470</v>
      </c>
      <c r="B1421">
        <v>10</v>
      </c>
      <c r="C1421" t="s">
        <v>34</v>
      </c>
      <c r="D1421">
        <v>51081018064</v>
      </c>
      <c r="E1421">
        <v>510</v>
      </c>
      <c r="F1421" t="s">
        <v>1190</v>
      </c>
      <c r="G1421" t="s">
        <v>1176</v>
      </c>
      <c r="H1421" t="s">
        <v>1182</v>
      </c>
      <c r="I1421" t="s">
        <v>1203</v>
      </c>
      <c r="K1421">
        <v>49275.0432</v>
      </c>
      <c r="N1421">
        <v>3.0833333333333335</v>
      </c>
      <c r="O1421">
        <v>1.92</v>
      </c>
      <c r="P1421" t="s">
        <v>1198</v>
      </c>
      <c r="R1421" t="s">
        <v>1131</v>
      </c>
      <c r="U1421">
        <v>470</v>
      </c>
      <c r="V1421">
        <v>21264677</v>
      </c>
      <c r="W1421">
        <v>46521</v>
      </c>
      <c r="AL1421">
        <f>VLOOKUP(V1421,Customer!$C$2:$U$504,19,FALSE)</f>
        <v>201</v>
      </c>
    </row>
    <row r="1422" spans="1:38" x14ac:dyDescent="0.35">
      <c r="A1422">
        <v>470</v>
      </c>
      <c r="B1422">
        <v>14</v>
      </c>
      <c r="C1422" t="s">
        <v>34</v>
      </c>
      <c r="D1422">
        <v>51081012383</v>
      </c>
      <c r="E1422">
        <v>510</v>
      </c>
      <c r="F1422" t="s">
        <v>1192</v>
      </c>
      <c r="G1422" t="s">
        <v>1173</v>
      </c>
      <c r="H1422" t="s">
        <v>1181</v>
      </c>
      <c r="I1422" t="s">
        <v>1205</v>
      </c>
      <c r="K1422">
        <v>37519.8995</v>
      </c>
      <c r="N1422">
        <v>0.33333333333333331</v>
      </c>
      <c r="O1422">
        <v>10.210000000000001</v>
      </c>
      <c r="P1422" t="s">
        <v>1195</v>
      </c>
      <c r="R1422" t="s">
        <v>1131</v>
      </c>
      <c r="U1422">
        <v>470</v>
      </c>
      <c r="V1422">
        <v>21264677</v>
      </c>
      <c r="W1422">
        <v>36285</v>
      </c>
      <c r="AL1422">
        <f>VLOOKUP(V1422,Customer!$C$2:$U$504,19,FALSE)</f>
        <v>201</v>
      </c>
    </row>
    <row r="1423" spans="1:38" x14ac:dyDescent="0.35">
      <c r="A1423">
        <v>470</v>
      </c>
      <c r="B1423">
        <v>12</v>
      </c>
      <c r="C1423" t="s">
        <v>34</v>
      </c>
      <c r="D1423">
        <v>51081012815</v>
      </c>
      <c r="E1423">
        <v>510</v>
      </c>
      <c r="F1423" t="s">
        <v>1191</v>
      </c>
      <c r="G1423" t="s">
        <v>1172</v>
      </c>
      <c r="H1423" t="s">
        <v>1180</v>
      </c>
      <c r="I1423" t="s">
        <v>1204</v>
      </c>
      <c r="K1423">
        <v>40012.908500000005</v>
      </c>
      <c r="N1423">
        <v>3.1666666666666665</v>
      </c>
      <c r="O1423">
        <v>-11.7</v>
      </c>
      <c r="P1423" t="s">
        <v>1194</v>
      </c>
      <c r="R1423" t="s">
        <v>1131</v>
      </c>
      <c r="U1423">
        <v>470</v>
      </c>
      <c r="V1423">
        <v>21264677</v>
      </c>
      <c r="W1423">
        <v>63563</v>
      </c>
      <c r="AL1423">
        <f>VLOOKUP(V1423,Customer!$C$2:$U$504,19,FALSE)</f>
        <v>201</v>
      </c>
    </row>
    <row r="1424" spans="1:38" x14ac:dyDescent="0.35">
      <c r="A1424">
        <v>470</v>
      </c>
      <c r="B1424">
        <v>2</v>
      </c>
      <c r="C1424" t="s">
        <v>34</v>
      </c>
      <c r="D1424">
        <v>51081014117</v>
      </c>
      <c r="E1424">
        <v>510</v>
      </c>
      <c r="F1424" t="s">
        <v>1187</v>
      </c>
      <c r="G1424" t="s">
        <v>1171</v>
      </c>
      <c r="H1424" t="s">
        <v>1178</v>
      </c>
      <c r="I1424" t="s">
        <v>1206</v>
      </c>
      <c r="K1424">
        <v>4561.7842666666666</v>
      </c>
      <c r="N1424">
        <v>4.666666666666667</v>
      </c>
      <c r="O1424">
        <v>5.74</v>
      </c>
      <c r="P1424" t="s">
        <v>1197</v>
      </c>
      <c r="R1424" t="s">
        <v>1131</v>
      </c>
      <c r="U1424">
        <v>470</v>
      </c>
      <c r="V1424">
        <v>21264677</v>
      </c>
      <c r="W1424">
        <v>3598</v>
      </c>
      <c r="AL1424">
        <f>VLOOKUP(V1424,Customer!$C$2:$U$504,19,FALSE)</f>
        <v>201</v>
      </c>
    </row>
    <row r="1425" spans="1:38" x14ac:dyDescent="0.35">
      <c r="A1425">
        <v>470</v>
      </c>
      <c r="B1425">
        <v>6</v>
      </c>
      <c r="C1425" t="s">
        <v>34</v>
      </c>
      <c r="D1425">
        <v>51081011096</v>
      </c>
      <c r="E1425">
        <v>510</v>
      </c>
      <c r="F1425" t="s">
        <v>1189</v>
      </c>
      <c r="G1425" t="s">
        <v>1175</v>
      </c>
      <c r="H1425" t="s">
        <v>1183</v>
      </c>
      <c r="I1425" t="s">
        <v>1202</v>
      </c>
      <c r="K1425">
        <v>109455.26459999999</v>
      </c>
      <c r="N1425">
        <v>4.833333333333333</v>
      </c>
      <c r="O1425">
        <v>7.77</v>
      </c>
      <c r="P1425" t="s">
        <v>1195</v>
      </c>
      <c r="R1425" t="s">
        <v>1131</v>
      </c>
      <c r="U1425">
        <v>470</v>
      </c>
      <c r="V1425">
        <v>21264677</v>
      </c>
      <c r="W1425">
        <v>79572</v>
      </c>
      <c r="AL1425">
        <f>VLOOKUP(V1425,Customer!$C$2:$U$504,19,FALSE)</f>
        <v>201</v>
      </c>
    </row>
    <row r="1426" spans="1:38" x14ac:dyDescent="0.35">
      <c r="A1426">
        <v>470</v>
      </c>
      <c r="B1426">
        <v>14</v>
      </c>
      <c r="C1426" t="s">
        <v>34</v>
      </c>
      <c r="D1426">
        <v>51081012622</v>
      </c>
      <c r="E1426">
        <v>510</v>
      </c>
      <c r="F1426" t="s">
        <v>1192</v>
      </c>
      <c r="G1426" t="s">
        <v>1173</v>
      </c>
      <c r="H1426" t="s">
        <v>1181</v>
      </c>
      <c r="I1426" t="s">
        <v>1205</v>
      </c>
      <c r="K1426">
        <v>74807.38933333334</v>
      </c>
      <c r="N1426">
        <v>0.66666666666666663</v>
      </c>
      <c r="O1426">
        <v>10.210000000000001</v>
      </c>
      <c r="P1426" t="s">
        <v>1195</v>
      </c>
      <c r="R1426" t="s">
        <v>1131</v>
      </c>
      <c r="U1426">
        <v>470</v>
      </c>
      <c r="V1426">
        <v>21264677</v>
      </c>
      <c r="W1426">
        <v>70040</v>
      </c>
      <c r="AL1426">
        <f>VLOOKUP(V1426,Customer!$C$2:$U$504,19,FALSE)</f>
        <v>201</v>
      </c>
    </row>
    <row r="1427" spans="1:38" x14ac:dyDescent="0.35">
      <c r="A1427">
        <v>471</v>
      </c>
      <c r="B1427">
        <v>11</v>
      </c>
      <c r="C1427" t="s">
        <v>34</v>
      </c>
      <c r="D1427">
        <v>51081013672</v>
      </c>
      <c r="E1427">
        <v>510</v>
      </c>
      <c r="F1427" t="s">
        <v>1190</v>
      </c>
      <c r="G1427" t="s">
        <v>1176</v>
      </c>
      <c r="H1427" t="s">
        <v>1182</v>
      </c>
      <c r="I1427" t="s">
        <v>1203</v>
      </c>
      <c r="K1427">
        <v>29408.880000000001</v>
      </c>
      <c r="N1427">
        <v>4.333333333333333</v>
      </c>
      <c r="O1427">
        <v>1.92</v>
      </c>
      <c r="P1427" t="s">
        <v>1198</v>
      </c>
      <c r="R1427" t="s">
        <v>1127</v>
      </c>
      <c r="U1427">
        <v>471</v>
      </c>
      <c r="V1427">
        <v>31568542</v>
      </c>
      <c r="W1427">
        <v>27150</v>
      </c>
      <c r="AL1427">
        <f>VLOOKUP(V1427,Customer!$C$2:$U$504,19,FALSE)</f>
        <v>205</v>
      </c>
    </row>
    <row r="1428" spans="1:38" x14ac:dyDescent="0.35">
      <c r="A1428">
        <v>471</v>
      </c>
      <c r="B1428">
        <v>8</v>
      </c>
      <c r="C1428" t="s">
        <v>34</v>
      </c>
      <c r="D1428">
        <v>51081015876</v>
      </c>
      <c r="E1428">
        <v>510</v>
      </c>
      <c r="F1428" t="s">
        <v>1188</v>
      </c>
      <c r="G1428" t="s">
        <v>1174</v>
      </c>
      <c r="H1428" t="s">
        <v>1177</v>
      </c>
      <c r="I1428" t="s">
        <v>1201</v>
      </c>
      <c r="K1428">
        <v>38285.206666666665</v>
      </c>
      <c r="N1428">
        <v>3.4166666666666665</v>
      </c>
      <c r="O1428">
        <v>4</v>
      </c>
      <c r="P1428" t="s">
        <v>1196</v>
      </c>
      <c r="R1428" t="s">
        <v>1127</v>
      </c>
      <c r="U1428">
        <v>471</v>
      </c>
      <c r="V1428">
        <v>31568542</v>
      </c>
      <c r="W1428">
        <v>33682</v>
      </c>
      <c r="AL1428">
        <f>VLOOKUP(V1428,Customer!$C$2:$U$504,19,FALSE)</f>
        <v>205</v>
      </c>
    </row>
    <row r="1429" spans="1:38" x14ac:dyDescent="0.35">
      <c r="A1429">
        <v>471</v>
      </c>
      <c r="B1429">
        <v>16</v>
      </c>
      <c r="C1429" t="s">
        <v>34</v>
      </c>
      <c r="D1429">
        <v>51081010559</v>
      </c>
      <c r="E1429">
        <v>510</v>
      </c>
      <c r="F1429" t="s">
        <v>1193</v>
      </c>
      <c r="G1429" t="s">
        <v>1185</v>
      </c>
      <c r="H1429" t="s">
        <v>1184</v>
      </c>
      <c r="I1429" t="s">
        <v>1199</v>
      </c>
      <c r="K1429">
        <v>25797.742174999999</v>
      </c>
      <c r="N1429">
        <v>0.25</v>
      </c>
      <c r="O1429">
        <v>3.61</v>
      </c>
      <c r="P1429" t="s">
        <v>1198</v>
      </c>
      <c r="R1429" t="s">
        <v>1127</v>
      </c>
      <c r="U1429">
        <v>471</v>
      </c>
      <c r="V1429">
        <v>31568542</v>
      </c>
      <c r="W1429">
        <v>25567</v>
      </c>
      <c r="AL1429">
        <f>VLOOKUP(V1429,Customer!$C$2:$U$504,19,FALSE)</f>
        <v>205</v>
      </c>
    </row>
    <row r="1430" spans="1:38" x14ac:dyDescent="0.35">
      <c r="A1430">
        <v>471</v>
      </c>
      <c r="B1430">
        <v>14</v>
      </c>
      <c r="C1430" t="s">
        <v>34</v>
      </c>
      <c r="D1430">
        <v>51081016164</v>
      </c>
      <c r="E1430">
        <v>510</v>
      </c>
      <c r="F1430" t="s">
        <v>1192</v>
      </c>
      <c r="G1430" t="s">
        <v>1173</v>
      </c>
      <c r="H1430" t="s">
        <v>1181</v>
      </c>
      <c r="I1430" t="s">
        <v>1205</v>
      </c>
      <c r="K1430">
        <v>38587.112533333333</v>
      </c>
      <c r="N1430">
        <v>0.66666666666666663</v>
      </c>
      <c r="O1430">
        <v>10.210000000000001</v>
      </c>
      <c r="P1430" t="s">
        <v>1195</v>
      </c>
      <c r="R1430" t="s">
        <v>1127</v>
      </c>
      <c r="U1430">
        <v>471</v>
      </c>
      <c r="V1430">
        <v>31568542</v>
      </c>
      <c r="W1430">
        <v>36128</v>
      </c>
      <c r="AL1430">
        <f>VLOOKUP(V1430,Customer!$C$2:$U$504,19,FALSE)</f>
        <v>205</v>
      </c>
    </row>
    <row r="1431" spans="1:38" x14ac:dyDescent="0.35">
      <c r="A1431">
        <v>471</v>
      </c>
      <c r="B1431">
        <v>6</v>
      </c>
      <c r="C1431" t="s">
        <v>34</v>
      </c>
      <c r="D1431">
        <v>51081014077</v>
      </c>
      <c r="E1431">
        <v>510</v>
      </c>
      <c r="F1431" t="s">
        <v>1189</v>
      </c>
      <c r="G1431" t="s">
        <v>1175</v>
      </c>
      <c r="H1431" t="s">
        <v>1183</v>
      </c>
      <c r="I1431" t="s">
        <v>1202</v>
      </c>
      <c r="K1431">
        <v>58789.765925</v>
      </c>
      <c r="N1431">
        <v>3.25</v>
      </c>
      <c r="O1431">
        <v>7.77</v>
      </c>
      <c r="P1431" t="s">
        <v>1195</v>
      </c>
      <c r="R1431" t="s">
        <v>1127</v>
      </c>
      <c r="U1431">
        <v>471</v>
      </c>
      <c r="V1431">
        <v>31568542</v>
      </c>
      <c r="W1431">
        <v>46937</v>
      </c>
      <c r="AL1431">
        <f>VLOOKUP(V1431,Customer!$C$2:$U$504,19,FALSE)</f>
        <v>205</v>
      </c>
    </row>
    <row r="1432" spans="1:38" x14ac:dyDescent="0.35">
      <c r="A1432">
        <v>471</v>
      </c>
      <c r="B1432">
        <v>4</v>
      </c>
      <c r="C1432" t="s">
        <v>34</v>
      </c>
      <c r="D1432">
        <v>51081019316</v>
      </c>
      <c r="E1432">
        <v>510</v>
      </c>
      <c r="F1432" t="s">
        <v>1187</v>
      </c>
      <c r="G1432" t="s">
        <v>1171</v>
      </c>
      <c r="H1432" t="s">
        <v>1178</v>
      </c>
      <c r="I1432" t="s">
        <v>1206</v>
      </c>
      <c r="K1432">
        <v>40939.341999999997</v>
      </c>
      <c r="N1432">
        <v>3.75</v>
      </c>
      <c r="O1432">
        <v>5.74</v>
      </c>
      <c r="P1432" t="s">
        <v>1197</v>
      </c>
      <c r="R1432" t="s">
        <v>1127</v>
      </c>
      <c r="U1432">
        <v>471</v>
      </c>
      <c r="V1432">
        <v>31568542</v>
      </c>
      <c r="W1432">
        <v>33688</v>
      </c>
      <c r="AL1432">
        <f>VLOOKUP(V1432,Customer!$C$2:$U$504,19,FALSE)</f>
        <v>205</v>
      </c>
    </row>
    <row r="1433" spans="1:38" x14ac:dyDescent="0.35">
      <c r="A1433">
        <v>471</v>
      </c>
      <c r="B1433">
        <v>7</v>
      </c>
      <c r="C1433" t="s">
        <v>34</v>
      </c>
      <c r="D1433">
        <v>51081016026</v>
      </c>
      <c r="E1433">
        <v>510</v>
      </c>
      <c r="F1433" t="s">
        <v>1190</v>
      </c>
      <c r="G1433" t="s">
        <v>1176</v>
      </c>
      <c r="H1433" t="s">
        <v>1182</v>
      </c>
      <c r="I1433" t="s">
        <v>1203</v>
      </c>
      <c r="K1433">
        <v>60018.96</v>
      </c>
      <c r="N1433">
        <v>2.5</v>
      </c>
      <c r="O1433">
        <v>1.92</v>
      </c>
      <c r="P1433" t="s">
        <v>1198</v>
      </c>
      <c r="R1433" t="s">
        <v>1127</v>
      </c>
      <c r="U1433">
        <v>471</v>
      </c>
      <c r="V1433">
        <v>31568542</v>
      </c>
      <c r="W1433">
        <v>57270</v>
      </c>
      <c r="AL1433">
        <f>VLOOKUP(V1433,Customer!$C$2:$U$504,19,FALSE)</f>
        <v>205</v>
      </c>
    </row>
    <row r="1434" spans="1:38" x14ac:dyDescent="0.35">
      <c r="A1434">
        <v>472</v>
      </c>
      <c r="B1434">
        <v>10</v>
      </c>
      <c r="C1434" t="s">
        <v>34</v>
      </c>
      <c r="D1434">
        <v>51081010873</v>
      </c>
      <c r="E1434">
        <v>510</v>
      </c>
      <c r="F1434" t="s">
        <v>1190</v>
      </c>
      <c r="G1434" t="s">
        <v>1176</v>
      </c>
      <c r="H1434" t="s">
        <v>1182</v>
      </c>
      <c r="I1434" t="s">
        <v>1203</v>
      </c>
      <c r="K1434">
        <v>75890.588799999998</v>
      </c>
      <c r="N1434">
        <v>4.833333333333333</v>
      </c>
      <c r="O1434">
        <v>1.92</v>
      </c>
      <c r="P1434" t="s">
        <v>1198</v>
      </c>
      <c r="R1434" t="s">
        <v>1129</v>
      </c>
      <c r="U1434">
        <v>472</v>
      </c>
      <c r="V1434">
        <v>98428527</v>
      </c>
      <c r="W1434">
        <v>69446</v>
      </c>
      <c r="AL1434">
        <f>VLOOKUP(V1434,Customer!$C$2:$U$504,19,FALSE)</f>
        <v>214</v>
      </c>
    </row>
    <row r="1435" spans="1:38" x14ac:dyDescent="0.35">
      <c r="A1435">
        <v>473</v>
      </c>
      <c r="B1435">
        <v>10</v>
      </c>
      <c r="C1435" t="s">
        <v>34</v>
      </c>
      <c r="D1435">
        <v>51081015724</v>
      </c>
      <c r="E1435">
        <v>510</v>
      </c>
      <c r="F1435" t="s">
        <v>1190</v>
      </c>
      <c r="G1435" t="s">
        <v>1176</v>
      </c>
      <c r="H1435" t="s">
        <v>1182</v>
      </c>
      <c r="I1435" t="s">
        <v>1203</v>
      </c>
      <c r="K1435">
        <v>38663.167999999998</v>
      </c>
      <c r="N1435">
        <v>1.25</v>
      </c>
      <c r="O1435">
        <v>1.92</v>
      </c>
      <c r="P1435" t="s">
        <v>1198</v>
      </c>
      <c r="R1435" t="s">
        <v>1131</v>
      </c>
      <c r="U1435">
        <v>473</v>
      </c>
      <c r="V1435">
        <v>66206521</v>
      </c>
      <c r="W1435">
        <v>37757</v>
      </c>
      <c r="AL1435">
        <f>VLOOKUP(V1435,Customer!$C$2:$U$504,19,FALSE)</f>
        <v>204</v>
      </c>
    </row>
    <row r="1436" spans="1:38" x14ac:dyDescent="0.35">
      <c r="A1436">
        <v>473</v>
      </c>
      <c r="B1436">
        <v>4</v>
      </c>
      <c r="C1436" t="s">
        <v>34</v>
      </c>
      <c r="D1436">
        <v>51081014832</v>
      </c>
      <c r="E1436">
        <v>510</v>
      </c>
      <c r="F1436" t="s">
        <v>1187</v>
      </c>
      <c r="G1436" t="s">
        <v>1171</v>
      </c>
      <c r="H1436" t="s">
        <v>1178</v>
      </c>
      <c r="I1436" t="s">
        <v>1206</v>
      </c>
      <c r="K1436">
        <v>72330.858899999992</v>
      </c>
      <c r="N1436">
        <v>4.5</v>
      </c>
      <c r="O1436">
        <v>5.74</v>
      </c>
      <c r="P1436" t="s">
        <v>1197</v>
      </c>
      <c r="R1436" t="s">
        <v>1131</v>
      </c>
      <c r="U1436">
        <v>473</v>
      </c>
      <c r="V1436">
        <v>66206521</v>
      </c>
      <c r="W1436">
        <v>57483</v>
      </c>
      <c r="AL1436">
        <f>VLOOKUP(V1436,Customer!$C$2:$U$504,19,FALSE)</f>
        <v>204</v>
      </c>
    </row>
    <row r="1437" spans="1:38" x14ac:dyDescent="0.35">
      <c r="A1437">
        <v>473</v>
      </c>
      <c r="B1437">
        <v>3</v>
      </c>
      <c r="C1437" t="s">
        <v>34</v>
      </c>
      <c r="D1437">
        <v>51081017046</v>
      </c>
      <c r="E1437">
        <v>510</v>
      </c>
      <c r="F1437" t="s">
        <v>1186</v>
      </c>
      <c r="G1437" t="s">
        <v>1170</v>
      </c>
      <c r="H1437" t="s">
        <v>1179</v>
      </c>
      <c r="I1437" t="s">
        <v>1200</v>
      </c>
      <c r="K1437">
        <v>25705.86</v>
      </c>
      <c r="N1437">
        <v>2.5</v>
      </c>
      <c r="O1437">
        <v>5.6</v>
      </c>
      <c r="P1437" t="s">
        <v>1196</v>
      </c>
      <c r="R1437" t="s">
        <v>1131</v>
      </c>
      <c r="U1437">
        <v>473</v>
      </c>
      <c r="V1437">
        <v>66206521</v>
      </c>
      <c r="W1437">
        <v>22549</v>
      </c>
      <c r="AL1437">
        <f>VLOOKUP(V1437,Customer!$C$2:$U$504,19,FALSE)</f>
        <v>204</v>
      </c>
    </row>
    <row r="1438" spans="1:38" x14ac:dyDescent="0.35">
      <c r="A1438">
        <v>473</v>
      </c>
      <c r="B1438">
        <v>15</v>
      </c>
      <c r="C1438" t="s">
        <v>34</v>
      </c>
      <c r="D1438">
        <v>51081019406</v>
      </c>
      <c r="E1438">
        <v>510</v>
      </c>
      <c r="F1438" t="s">
        <v>1192</v>
      </c>
      <c r="G1438" t="s">
        <v>1173</v>
      </c>
      <c r="H1438" t="s">
        <v>1181</v>
      </c>
      <c r="I1438" t="s">
        <v>1205</v>
      </c>
      <c r="K1438">
        <v>31794.63</v>
      </c>
      <c r="N1438">
        <v>4</v>
      </c>
      <c r="O1438">
        <v>10.210000000000001</v>
      </c>
      <c r="P1438" t="s">
        <v>1195</v>
      </c>
      <c r="R1438" t="s">
        <v>1131</v>
      </c>
      <c r="U1438">
        <v>473</v>
      </c>
      <c r="V1438">
        <v>66206521</v>
      </c>
      <c r="W1438">
        <v>22575</v>
      </c>
      <c r="AL1438">
        <f>VLOOKUP(V1438,Customer!$C$2:$U$504,19,FALSE)</f>
        <v>204</v>
      </c>
    </row>
    <row r="1439" spans="1:38" x14ac:dyDescent="0.35">
      <c r="A1439">
        <v>474</v>
      </c>
      <c r="B1439">
        <v>9</v>
      </c>
      <c r="C1439" t="s">
        <v>34</v>
      </c>
      <c r="D1439">
        <v>51081012857</v>
      </c>
      <c r="E1439">
        <v>510</v>
      </c>
      <c r="F1439" t="s">
        <v>1189</v>
      </c>
      <c r="G1439" t="s">
        <v>1175</v>
      </c>
      <c r="H1439" t="s">
        <v>1183</v>
      </c>
      <c r="I1439" t="s">
        <v>1202</v>
      </c>
      <c r="K1439">
        <v>71350.640925</v>
      </c>
      <c r="N1439">
        <v>1.0833333333333333</v>
      </c>
      <c r="O1439">
        <v>7.77</v>
      </c>
      <c r="P1439" t="s">
        <v>1195</v>
      </c>
      <c r="R1439" t="s">
        <v>1131</v>
      </c>
      <c r="U1439">
        <v>474</v>
      </c>
      <c r="V1439">
        <v>40739311</v>
      </c>
      <c r="W1439">
        <v>65811</v>
      </c>
      <c r="AL1439">
        <f>VLOOKUP(V1439,Customer!$C$2:$U$504,19,FALSE)</f>
        <v>200</v>
      </c>
    </row>
    <row r="1440" spans="1:38" x14ac:dyDescent="0.35">
      <c r="A1440">
        <v>474</v>
      </c>
      <c r="B1440">
        <v>10</v>
      </c>
      <c r="C1440" t="s">
        <v>34</v>
      </c>
      <c r="D1440">
        <v>51081019433</v>
      </c>
      <c r="E1440">
        <v>510</v>
      </c>
      <c r="F1440" t="s">
        <v>1190</v>
      </c>
      <c r="G1440" t="s">
        <v>1176</v>
      </c>
      <c r="H1440" t="s">
        <v>1182</v>
      </c>
      <c r="I1440" t="s">
        <v>1203</v>
      </c>
      <c r="K1440">
        <v>22818.784</v>
      </c>
      <c r="N1440">
        <v>1.5</v>
      </c>
      <c r="O1440">
        <v>1.92</v>
      </c>
      <c r="P1440" t="s">
        <v>1198</v>
      </c>
      <c r="R1440" t="s">
        <v>1131</v>
      </c>
      <c r="U1440">
        <v>474</v>
      </c>
      <c r="V1440">
        <v>40739311</v>
      </c>
      <c r="W1440">
        <v>22180</v>
      </c>
      <c r="AL1440">
        <f>VLOOKUP(V1440,Customer!$C$2:$U$504,19,FALSE)</f>
        <v>200</v>
      </c>
    </row>
    <row r="1441" spans="1:38" x14ac:dyDescent="0.35">
      <c r="A1441">
        <v>474</v>
      </c>
      <c r="B1441">
        <v>16</v>
      </c>
      <c r="C1441" t="s">
        <v>34</v>
      </c>
      <c r="D1441">
        <v>51081015717</v>
      </c>
      <c r="E1441">
        <v>510</v>
      </c>
      <c r="F1441" t="s">
        <v>1193</v>
      </c>
      <c r="G1441" t="s">
        <v>1185</v>
      </c>
      <c r="H1441" t="s">
        <v>1184</v>
      </c>
      <c r="I1441" t="s">
        <v>1199</v>
      </c>
      <c r="K1441">
        <v>65543.927750000003</v>
      </c>
      <c r="N1441">
        <v>1.1666666666666667</v>
      </c>
      <c r="O1441">
        <v>3.61</v>
      </c>
      <c r="P1441" t="s">
        <v>1198</v>
      </c>
      <c r="R1441" t="s">
        <v>1131</v>
      </c>
      <c r="U1441">
        <v>474</v>
      </c>
      <c r="V1441">
        <v>40739311</v>
      </c>
      <c r="W1441">
        <v>62895</v>
      </c>
      <c r="AL1441">
        <f>VLOOKUP(V1441,Customer!$C$2:$U$504,19,FALSE)</f>
        <v>200</v>
      </c>
    </row>
    <row r="1442" spans="1:38" x14ac:dyDescent="0.35">
      <c r="A1442">
        <v>474</v>
      </c>
      <c r="B1442">
        <v>3</v>
      </c>
      <c r="C1442" t="s">
        <v>34</v>
      </c>
      <c r="D1442">
        <v>51081017037</v>
      </c>
      <c r="E1442">
        <v>510</v>
      </c>
      <c r="F1442" t="s">
        <v>1186</v>
      </c>
      <c r="G1442" t="s">
        <v>1170</v>
      </c>
      <c r="H1442" t="s">
        <v>1179</v>
      </c>
      <c r="I1442" t="s">
        <v>1200</v>
      </c>
      <c r="K1442">
        <v>41621.477333333336</v>
      </c>
      <c r="N1442">
        <v>4.666666666666667</v>
      </c>
      <c r="O1442">
        <v>5.6</v>
      </c>
      <c r="P1442" t="s">
        <v>1196</v>
      </c>
      <c r="R1442" t="s">
        <v>1131</v>
      </c>
      <c r="U1442">
        <v>474</v>
      </c>
      <c r="V1442">
        <v>40739311</v>
      </c>
      <c r="W1442">
        <v>32998</v>
      </c>
      <c r="AL1442">
        <f>VLOOKUP(V1442,Customer!$C$2:$U$504,19,FALSE)</f>
        <v>200</v>
      </c>
    </row>
    <row r="1443" spans="1:38" x14ac:dyDescent="0.35">
      <c r="A1443">
        <v>474</v>
      </c>
      <c r="B1443">
        <v>14</v>
      </c>
      <c r="C1443" t="s">
        <v>34</v>
      </c>
      <c r="D1443">
        <v>51081019926</v>
      </c>
      <c r="E1443">
        <v>510</v>
      </c>
      <c r="F1443" t="s">
        <v>1192</v>
      </c>
      <c r="G1443" t="s">
        <v>1173</v>
      </c>
      <c r="H1443" t="s">
        <v>1181</v>
      </c>
      <c r="I1443" t="s">
        <v>1205</v>
      </c>
      <c r="K1443">
        <v>76253.556599999996</v>
      </c>
      <c r="N1443">
        <v>2</v>
      </c>
      <c r="O1443">
        <v>10.210000000000001</v>
      </c>
      <c r="P1443" t="s">
        <v>1195</v>
      </c>
      <c r="R1443" t="s">
        <v>1131</v>
      </c>
      <c r="U1443">
        <v>474</v>
      </c>
      <c r="V1443">
        <v>40739311</v>
      </c>
      <c r="W1443">
        <v>63323</v>
      </c>
      <c r="AL1443">
        <f>VLOOKUP(V1443,Customer!$C$2:$U$504,19,FALSE)</f>
        <v>200</v>
      </c>
    </row>
    <row r="1444" spans="1:38" x14ac:dyDescent="0.35">
      <c r="A1444">
        <v>474</v>
      </c>
      <c r="B1444">
        <v>1</v>
      </c>
      <c r="C1444" t="s">
        <v>34</v>
      </c>
      <c r="D1444">
        <v>51081016984</v>
      </c>
      <c r="E1444">
        <v>510</v>
      </c>
      <c r="F1444" t="s">
        <v>1186</v>
      </c>
      <c r="G1444" t="s">
        <v>1170</v>
      </c>
      <c r="H1444" t="s">
        <v>1179</v>
      </c>
      <c r="I1444" t="s">
        <v>1200</v>
      </c>
      <c r="K1444">
        <v>56740.733333333337</v>
      </c>
      <c r="N1444">
        <v>4.166666666666667</v>
      </c>
      <c r="O1444">
        <v>5.6</v>
      </c>
      <c r="P1444" t="s">
        <v>1196</v>
      </c>
      <c r="R1444" t="s">
        <v>1131</v>
      </c>
      <c r="U1444">
        <v>474</v>
      </c>
      <c r="V1444">
        <v>40739311</v>
      </c>
      <c r="W1444">
        <v>46006</v>
      </c>
      <c r="AL1444">
        <f>VLOOKUP(V1444,Customer!$C$2:$U$504,19,FALSE)</f>
        <v>200</v>
      </c>
    </row>
    <row r="1445" spans="1:38" x14ac:dyDescent="0.35">
      <c r="A1445">
        <v>474</v>
      </c>
      <c r="B1445">
        <v>1</v>
      </c>
      <c r="C1445" t="s">
        <v>34</v>
      </c>
      <c r="D1445">
        <v>51081017610</v>
      </c>
      <c r="E1445">
        <v>510</v>
      </c>
      <c r="F1445" t="s">
        <v>1186</v>
      </c>
      <c r="G1445" t="s">
        <v>1170</v>
      </c>
      <c r="H1445" t="s">
        <v>1179</v>
      </c>
      <c r="I1445" t="s">
        <v>1200</v>
      </c>
      <c r="K1445">
        <v>78215.382666666672</v>
      </c>
      <c r="N1445">
        <v>1.9166666666666667</v>
      </c>
      <c r="O1445">
        <v>5.6</v>
      </c>
      <c r="P1445" t="s">
        <v>1196</v>
      </c>
      <c r="R1445" t="s">
        <v>1131</v>
      </c>
      <c r="U1445">
        <v>474</v>
      </c>
      <c r="V1445">
        <v>40739311</v>
      </c>
      <c r="W1445">
        <v>70634</v>
      </c>
      <c r="AL1445">
        <f>VLOOKUP(V1445,Customer!$C$2:$U$504,19,FALSE)</f>
        <v>200</v>
      </c>
    </row>
    <row r="1446" spans="1:38" x14ac:dyDescent="0.35">
      <c r="A1446">
        <v>475</v>
      </c>
      <c r="B1446">
        <v>4</v>
      </c>
      <c r="C1446" t="s">
        <v>34</v>
      </c>
      <c r="D1446">
        <v>51081012743</v>
      </c>
      <c r="E1446">
        <v>510</v>
      </c>
      <c r="F1446" t="s">
        <v>1187</v>
      </c>
      <c r="G1446" t="s">
        <v>1171</v>
      </c>
      <c r="H1446" t="s">
        <v>1178</v>
      </c>
      <c r="I1446" t="s">
        <v>1206</v>
      </c>
      <c r="K1446">
        <v>8474.9582499999997</v>
      </c>
      <c r="N1446">
        <v>0.41666666666666669</v>
      </c>
      <c r="O1446">
        <v>5.74</v>
      </c>
      <c r="P1446" t="s">
        <v>1197</v>
      </c>
      <c r="R1446" t="s">
        <v>1128</v>
      </c>
      <c r="U1446">
        <v>475</v>
      </c>
      <c r="V1446">
        <v>42460850</v>
      </c>
      <c r="W1446">
        <v>8277</v>
      </c>
      <c r="AL1446">
        <f>VLOOKUP(V1446,Customer!$C$2:$U$504,19,FALSE)</f>
        <v>204</v>
      </c>
    </row>
    <row r="1447" spans="1:38" x14ac:dyDescent="0.35">
      <c r="A1447">
        <v>475</v>
      </c>
      <c r="B1447">
        <v>15</v>
      </c>
      <c r="C1447" t="s">
        <v>34</v>
      </c>
      <c r="D1447">
        <v>51081010486</v>
      </c>
      <c r="E1447">
        <v>510</v>
      </c>
      <c r="F1447" t="s">
        <v>1192</v>
      </c>
      <c r="G1447" t="s">
        <v>1173</v>
      </c>
      <c r="H1447" t="s">
        <v>1181</v>
      </c>
      <c r="I1447" t="s">
        <v>1205</v>
      </c>
      <c r="K1447">
        <v>72610.396049999996</v>
      </c>
      <c r="N1447">
        <v>1.5</v>
      </c>
      <c r="O1447">
        <v>10.210000000000001</v>
      </c>
      <c r="P1447" t="s">
        <v>1195</v>
      </c>
      <c r="R1447" t="s">
        <v>1128</v>
      </c>
      <c r="U1447">
        <v>475</v>
      </c>
      <c r="V1447">
        <v>42460850</v>
      </c>
      <c r="W1447">
        <v>62967</v>
      </c>
      <c r="AL1447">
        <f>VLOOKUP(V1447,Customer!$C$2:$U$504,19,FALSE)</f>
        <v>204</v>
      </c>
    </row>
    <row r="1448" spans="1:38" x14ac:dyDescent="0.35">
      <c r="A1448">
        <v>476</v>
      </c>
      <c r="B1448">
        <v>13</v>
      </c>
      <c r="C1448" t="s">
        <v>34</v>
      </c>
      <c r="D1448">
        <v>51081011442</v>
      </c>
      <c r="E1448">
        <v>510</v>
      </c>
      <c r="F1448" t="s">
        <v>1192</v>
      </c>
      <c r="G1448" t="s">
        <v>1173</v>
      </c>
      <c r="H1448" t="s">
        <v>1181</v>
      </c>
      <c r="I1448" t="s">
        <v>1205</v>
      </c>
      <c r="K1448">
        <v>16684.865075000002</v>
      </c>
      <c r="N1448">
        <v>0.58333333333333337</v>
      </c>
      <c r="O1448">
        <v>10.210000000000001</v>
      </c>
      <c r="P1448" t="s">
        <v>1195</v>
      </c>
      <c r="R1448" t="s">
        <v>1127</v>
      </c>
      <c r="U1448">
        <v>476</v>
      </c>
      <c r="V1448">
        <v>67081149</v>
      </c>
      <c r="W1448">
        <v>15747</v>
      </c>
      <c r="AL1448">
        <f>VLOOKUP(V1448,Customer!$C$2:$U$504,19,FALSE)</f>
        <v>208</v>
      </c>
    </row>
    <row r="1449" spans="1:38" x14ac:dyDescent="0.35">
      <c r="A1449">
        <v>476</v>
      </c>
      <c r="B1449">
        <v>12</v>
      </c>
      <c r="C1449" t="s">
        <v>34</v>
      </c>
      <c r="D1449">
        <v>51081013738</v>
      </c>
      <c r="E1449">
        <v>510</v>
      </c>
      <c r="F1449" t="s">
        <v>1191</v>
      </c>
      <c r="G1449" t="s">
        <v>1172</v>
      </c>
      <c r="H1449" t="s">
        <v>1180</v>
      </c>
      <c r="I1449" t="s">
        <v>1204</v>
      </c>
      <c r="K1449">
        <v>35576.179250000001</v>
      </c>
      <c r="N1449">
        <v>2.5833333333333335</v>
      </c>
      <c r="O1449">
        <v>-11.7</v>
      </c>
      <c r="P1449" t="s">
        <v>1194</v>
      </c>
      <c r="R1449" t="s">
        <v>1127</v>
      </c>
      <c r="U1449">
        <v>476</v>
      </c>
      <c r="V1449">
        <v>67081149</v>
      </c>
      <c r="W1449">
        <v>50987</v>
      </c>
      <c r="AL1449">
        <f>VLOOKUP(V1449,Customer!$C$2:$U$504,19,FALSE)</f>
        <v>208</v>
      </c>
    </row>
    <row r="1450" spans="1:38" x14ac:dyDescent="0.35">
      <c r="A1450">
        <v>476</v>
      </c>
      <c r="B1450">
        <v>13</v>
      </c>
      <c r="C1450" t="s">
        <v>34</v>
      </c>
      <c r="D1450">
        <v>51081015694</v>
      </c>
      <c r="E1450">
        <v>510</v>
      </c>
      <c r="F1450" t="s">
        <v>1192</v>
      </c>
      <c r="G1450" t="s">
        <v>1173</v>
      </c>
      <c r="H1450" t="s">
        <v>1181</v>
      </c>
      <c r="I1450" t="s">
        <v>1205</v>
      </c>
      <c r="K1450">
        <v>6150.3595333333333</v>
      </c>
      <c r="N1450">
        <v>0.91666666666666663</v>
      </c>
      <c r="O1450">
        <v>10.210000000000001</v>
      </c>
      <c r="P1450" t="s">
        <v>1195</v>
      </c>
      <c r="R1450" t="s">
        <v>1127</v>
      </c>
      <c r="U1450">
        <v>476</v>
      </c>
      <c r="V1450">
        <v>67081149</v>
      </c>
      <c r="W1450">
        <v>5624</v>
      </c>
      <c r="AL1450">
        <f>VLOOKUP(V1450,Customer!$C$2:$U$504,19,FALSE)</f>
        <v>208</v>
      </c>
    </row>
    <row r="1451" spans="1:38" x14ac:dyDescent="0.35">
      <c r="A1451">
        <v>476</v>
      </c>
      <c r="B1451">
        <v>8</v>
      </c>
      <c r="C1451" t="s">
        <v>34</v>
      </c>
      <c r="D1451">
        <v>51081014470</v>
      </c>
      <c r="E1451">
        <v>510</v>
      </c>
      <c r="F1451" t="s">
        <v>1188</v>
      </c>
      <c r="G1451" t="s">
        <v>1174</v>
      </c>
      <c r="H1451" t="s">
        <v>1177</v>
      </c>
      <c r="I1451" t="s">
        <v>1201</v>
      </c>
      <c r="K1451">
        <v>74293.956666666665</v>
      </c>
      <c r="N1451">
        <v>4.083333333333333</v>
      </c>
      <c r="O1451">
        <v>4</v>
      </c>
      <c r="P1451" t="s">
        <v>1196</v>
      </c>
      <c r="R1451" t="s">
        <v>1127</v>
      </c>
      <c r="U1451">
        <v>476</v>
      </c>
      <c r="V1451">
        <v>67081149</v>
      </c>
      <c r="W1451">
        <v>63863</v>
      </c>
      <c r="AL1451">
        <f>VLOOKUP(V1451,Customer!$C$2:$U$504,19,FALSE)</f>
        <v>208</v>
      </c>
    </row>
    <row r="1452" spans="1:38" x14ac:dyDescent="0.35">
      <c r="A1452">
        <v>477</v>
      </c>
      <c r="B1452">
        <v>10</v>
      </c>
      <c r="C1452" t="s">
        <v>34</v>
      </c>
      <c r="D1452">
        <v>51081014306</v>
      </c>
      <c r="E1452">
        <v>510</v>
      </c>
      <c r="F1452" t="s">
        <v>1190</v>
      </c>
      <c r="G1452" t="s">
        <v>1176</v>
      </c>
      <c r="H1452" t="s">
        <v>1182</v>
      </c>
      <c r="I1452" t="s">
        <v>1203</v>
      </c>
      <c r="K1452">
        <v>80604.888000000006</v>
      </c>
      <c r="N1452">
        <v>3.1666666666666665</v>
      </c>
      <c r="O1452">
        <v>1.92</v>
      </c>
      <c r="P1452" t="s">
        <v>1198</v>
      </c>
      <c r="R1452" t="s">
        <v>1127</v>
      </c>
      <c r="U1452">
        <v>477</v>
      </c>
      <c r="V1452">
        <v>31363928</v>
      </c>
      <c r="W1452">
        <v>75985</v>
      </c>
      <c r="AL1452">
        <f>VLOOKUP(V1452,Customer!$C$2:$U$504,19,FALSE)</f>
        <v>212</v>
      </c>
    </row>
    <row r="1453" spans="1:38" x14ac:dyDescent="0.35">
      <c r="A1453">
        <v>477</v>
      </c>
      <c r="B1453">
        <v>9</v>
      </c>
      <c r="C1453" t="s">
        <v>34</v>
      </c>
      <c r="D1453">
        <v>51081013913</v>
      </c>
      <c r="E1453">
        <v>510</v>
      </c>
      <c r="F1453" t="s">
        <v>1189</v>
      </c>
      <c r="G1453" t="s">
        <v>1175</v>
      </c>
      <c r="H1453" t="s">
        <v>1183</v>
      </c>
      <c r="I1453" t="s">
        <v>1202</v>
      </c>
      <c r="K1453">
        <v>74352.528649999993</v>
      </c>
      <c r="N1453">
        <v>3.8333333333333335</v>
      </c>
      <c r="O1453">
        <v>7.77</v>
      </c>
      <c r="P1453" t="s">
        <v>1195</v>
      </c>
      <c r="R1453" t="s">
        <v>1127</v>
      </c>
      <c r="U1453">
        <v>477</v>
      </c>
      <c r="V1453">
        <v>31363928</v>
      </c>
      <c r="W1453">
        <v>57289</v>
      </c>
      <c r="AL1453">
        <f>VLOOKUP(V1453,Customer!$C$2:$U$504,19,FALSE)</f>
        <v>212</v>
      </c>
    </row>
    <row r="1454" spans="1:38" x14ac:dyDescent="0.35">
      <c r="A1454">
        <v>477</v>
      </c>
      <c r="B1454">
        <v>16</v>
      </c>
      <c r="C1454" t="s">
        <v>34</v>
      </c>
      <c r="D1454">
        <v>51081013179</v>
      </c>
      <c r="E1454">
        <v>510</v>
      </c>
      <c r="F1454" t="s">
        <v>1193</v>
      </c>
      <c r="G1454" t="s">
        <v>1185</v>
      </c>
      <c r="H1454" t="s">
        <v>1184</v>
      </c>
      <c r="I1454" t="s">
        <v>1199</v>
      </c>
      <c r="K1454">
        <v>24927.251850000001</v>
      </c>
      <c r="N1454">
        <v>3.5</v>
      </c>
      <c r="O1454">
        <v>3.61</v>
      </c>
      <c r="P1454" t="s">
        <v>1198</v>
      </c>
      <c r="R1454" t="s">
        <v>1127</v>
      </c>
      <c r="U1454">
        <v>477</v>
      </c>
      <c r="V1454">
        <v>31363928</v>
      </c>
      <c r="W1454">
        <v>22131</v>
      </c>
      <c r="AL1454">
        <f>VLOOKUP(V1454,Customer!$C$2:$U$504,19,FALSE)</f>
        <v>212</v>
      </c>
    </row>
    <row r="1455" spans="1:38" x14ac:dyDescent="0.35">
      <c r="A1455">
        <v>478</v>
      </c>
      <c r="B1455">
        <v>3</v>
      </c>
      <c r="C1455" t="s">
        <v>34</v>
      </c>
      <c r="D1455">
        <v>51081019588</v>
      </c>
      <c r="E1455">
        <v>510</v>
      </c>
      <c r="F1455" t="s">
        <v>1186</v>
      </c>
      <c r="G1455" t="s">
        <v>1170</v>
      </c>
      <c r="H1455" t="s">
        <v>1179</v>
      </c>
      <c r="I1455" t="s">
        <v>1200</v>
      </c>
      <c r="K1455">
        <v>12786.304</v>
      </c>
      <c r="N1455">
        <v>0.33333333333333331</v>
      </c>
      <c r="O1455">
        <v>5.6</v>
      </c>
      <c r="P1455" t="s">
        <v>1196</v>
      </c>
      <c r="R1455" t="s">
        <v>1127</v>
      </c>
      <c r="U1455">
        <v>478</v>
      </c>
      <c r="V1455">
        <v>98851220</v>
      </c>
      <c r="W1455">
        <v>12552</v>
      </c>
      <c r="AL1455">
        <f>VLOOKUP(V1455,Customer!$C$2:$U$504,19,FALSE)</f>
        <v>204</v>
      </c>
    </row>
    <row r="1456" spans="1:38" x14ac:dyDescent="0.35">
      <c r="A1456">
        <v>478</v>
      </c>
      <c r="B1456">
        <v>8</v>
      </c>
      <c r="C1456" t="s">
        <v>34</v>
      </c>
      <c r="D1456">
        <v>51081019620</v>
      </c>
      <c r="E1456">
        <v>510</v>
      </c>
      <c r="F1456" t="s">
        <v>1188</v>
      </c>
      <c r="G1456" t="s">
        <v>1174</v>
      </c>
      <c r="H1456" t="s">
        <v>1177</v>
      </c>
      <c r="I1456" t="s">
        <v>1201</v>
      </c>
      <c r="K1456">
        <v>57847.24</v>
      </c>
      <c r="N1456">
        <v>3.4166666666666665</v>
      </c>
      <c r="O1456">
        <v>4</v>
      </c>
      <c r="P1456" t="s">
        <v>1196</v>
      </c>
      <c r="R1456" t="s">
        <v>1127</v>
      </c>
      <c r="U1456">
        <v>478</v>
      </c>
      <c r="V1456">
        <v>98851220</v>
      </c>
      <c r="W1456">
        <v>50892</v>
      </c>
      <c r="AL1456">
        <f>VLOOKUP(V1456,Customer!$C$2:$U$504,19,FALSE)</f>
        <v>204</v>
      </c>
    </row>
    <row r="1457" spans="1:38" x14ac:dyDescent="0.35">
      <c r="A1457">
        <v>478</v>
      </c>
      <c r="B1457">
        <v>1</v>
      </c>
      <c r="C1457" t="s">
        <v>34</v>
      </c>
      <c r="D1457">
        <v>51081018285</v>
      </c>
      <c r="E1457">
        <v>510</v>
      </c>
      <c r="F1457" t="s">
        <v>1186</v>
      </c>
      <c r="G1457" t="s">
        <v>1170</v>
      </c>
      <c r="H1457" t="s">
        <v>1179</v>
      </c>
      <c r="I1457" t="s">
        <v>1200</v>
      </c>
      <c r="K1457">
        <v>67931.028000000006</v>
      </c>
      <c r="N1457">
        <v>1.5</v>
      </c>
      <c r="O1457">
        <v>5.6</v>
      </c>
      <c r="P1457" t="s">
        <v>1196</v>
      </c>
      <c r="R1457" t="s">
        <v>1127</v>
      </c>
      <c r="U1457">
        <v>478</v>
      </c>
      <c r="V1457">
        <v>98851220</v>
      </c>
      <c r="W1457">
        <v>62667</v>
      </c>
      <c r="AL1457">
        <f>VLOOKUP(V1457,Customer!$C$2:$U$504,19,FALSE)</f>
        <v>204</v>
      </c>
    </row>
    <row r="1458" spans="1:38" x14ac:dyDescent="0.35">
      <c r="A1458">
        <v>479</v>
      </c>
      <c r="B1458">
        <v>3</v>
      </c>
      <c r="C1458" t="s">
        <v>34</v>
      </c>
      <c r="D1458">
        <v>51081010639</v>
      </c>
      <c r="E1458">
        <v>510</v>
      </c>
      <c r="F1458" t="s">
        <v>1186</v>
      </c>
      <c r="G1458" t="s">
        <v>1170</v>
      </c>
      <c r="H1458" t="s">
        <v>1179</v>
      </c>
      <c r="I1458" t="s">
        <v>1200</v>
      </c>
      <c r="K1458">
        <v>38622.94933333333</v>
      </c>
      <c r="N1458">
        <v>3.0833333333333335</v>
      </c>
      <c r="O1458">
        <v>5.6</v>
      </c>
      <c r="P1458" t="s">
        <v>1196</v>
      </c>
      <c r="R1458" t="s">
        <v>1127</v>
      </c>
      <c r="U1458">
        <v>479</v>
      </c>
      <c r="V1458">
        <v>39313232</v>
      </c>
      <c r="W1458">
        <v>32936</v>
      </c>
      <c r="AL1458">
        <f>VLOOKUP(V1458,Customer!$C$2:$U$504,19,FALSE)</f>
        <v>203</v>
      </c>
    </row>
    <row r="1459" spans="1:38" x14ac:dyDescent="0.35">
      <c r="A1459">
        <v>479</v>
      </c>
      <c r="B1459">
        <v>11</v>
      </c>
      <c r="C1459" t="s">
        <v>34</v>
      </c>
      <c r="D1459">
        <v>51081017111</v>
      </c>
      <c r="E1459">
        <v>510</v>
      </c>
      <c r="F1459" t="s">
        <v>1190</v>
      </c>
      <c r="G1459" t="s">
        <v>1176</v>
      </c>
      <c r="H1459" t="s">
        <v>1182</v>
      </c>
      <c r="I1459" t="s">
        <v>1203</v>
      </c>
      <c r="K1459">
        <v>58084.185599999997</v>
      </c>
      <c r="N1459">
        <v>1.75</v>
      </c>
      <c r="O1459">
        <v>1.92</v>
      </c>
      <c r="P1459" t="s">
        <v>1198</v>
      </c>
      <c r="R1459" t="s">
        <v>1127</v>
      </c>
      <c r="U1459">
        <v>479</v>
      </c>
      <c r="V1459">
        <v>39313232</v>
      </c>
      <c r="W1459">
        <v>56196</v>
      </c>
      <c r="AL1459">
        <f>VLOOKUP(V1459,Customer!$C$2:$U$504,19,FALSE)</f>
        <v>203</v>
      </c>
    </row>
    <row r="1460" spans="1:38" x14ac:dyDescent="0.35">
      <c r="A1460">
        <v>479</v>
      </c>
      <c r="B1460">
        <v>12</v>
      </c>
      <c r="C1460" t="s">
        <v>34</v>
      </c>
      <c r="D1460">
        <v>51081012676</v>
      </c>
      <c r="E1460">
        <v>510</v>
      </c>
      <c r="F1460" t="s">
        <v>1191</v>
      </c>
      <c r="G1460" t="s">
        <v>1172</v>
      </c>
      <c r="H1460" t="s">
        <v>1180</v>
      </c>
      <c r="I1460" t="s">
        <v>1204</v>
      </c>
      <c r="K1460">
        <v>26960.336000000003</v>
      </c>
      <c r="N1460">
        <v>3.6666666666666665</v>
      </c>
      <c r="O1460">
        <v>-11.7</v>
      </c>
      <c r="P1460" t="s">
        <v>1194</v>
      </c>
      <c r="R1460" t="s">
        <v>1127</v>
      </c>
      <c r="U1460">
        <v>479</v>
      </c>
      <c r="V1460">
        <v>39313232</v>
      </c>
      <c r="W1460">
        <v>47216</v>
      </c>
      <c r="AL1460">
        <f>VLOOKUP(V1460,Customer!$C$2:$U$504,19,FALSE)</f>
        <v>203</v>
      </c>
    </row>
    <row r="1461" spans="1:38" x14ac:dyDescent="0.35">
      <c r="A1461">
        <v>479</v>
      </c>
      <c r="B1461">
        <v>4</v>
      </c>
      <c r="C1461" t="s">
        <v>34</v>
      </c>
      <c r="D1461">
        <v>51081018911</v>
      </c>
      <c r="E1461">
        <v>510</v>
      </c>
      <c r="F1461" t="s">
        <v>1187</v>
      </c>
      <c r="G1461" t="s">
        <v>1171</v>
      </c>
      <c r="H1461" t="s">
        <v>1178</v>
      </c>
      <c r="I1461" t="s">
        <v>1206</v>
      </c>
      <c r="K1461">
        <v>24552.0926</v>
      </c>
      <c r="N1461">
        <v>3.25</v>
      </c>
      <c r="O1461">
        <v>5.74</v>
      </c>
      <c r="P1461" t="s">
        <v>1197</v>
      </c>
      <c r="R1461" t="s">
        <v>1127</v>
      </c>
      <c r="U1461">
        <v>479</v>
      </c>
      <c r="V1461">
        <v>39313232</v>
      </c>
      <c r="W1461">
        <v>20692</v>
      </c>
      <c r="AL1461">
        <f>VLOOKUP(V1461,Customer!$C$2:$U$504,19,FALSE)</f>
        <v>203</v>
      </c>
    </row>
    <row r="1462" spans="1:38" x14ac:dyDescent="0.35">
      <c r="A1462">
        <v>480</v>
      </c>
      <c r="B1462">
        <v>7</v>
      </c>
      <c r="C1462" t="s">
        <v>34</v>
      </c>
      <c r="D1462">
        <v>51081015264</v>
      </c>
      <c r="E1462">
        <v>510</v>
      </c>
      <c r="F1462" t="s">
        <v>1190</v>
      </c>
      <c r="G1462" t="s">
        <v>1176</v>
      </c>
      <c r="H1462" t="s">
        <v>1182</v>
      </c>
      <c r="I1462" t="s">
        <v>1203</v>
      </c>
      <c r="K1462">
        <v>54914.022400000002</v>
      </c>
      <c r="N1462">
        <v>2.5833333333333335</v>
      </c>
      <c r="O1462">
        <v>1.92</v>
      </c>
      <c r="P1462" t="s">
        <v>1198</v>
      </c>
      <c r="R1462" t="s">
        <v>1127</v>
      </c>
      <c r="U1462">
        <v>480</v>
      </c>
      <c r="V1462">
        <v>82574119</v>
      </c>
      <c r="W1462">
        <v>52319</v>
      </c>
      <c r="AL1462">
        <f>VLOOKUP(V1462,Customer!$C$2:$U$504,19,FALSE)</f>
        <v>210</v>
      </c>
    </row>
    <row r="1463" spans="1:38" x14ac:dyDescent="0.35">
      <c r="A1463">
        <v>480</v>
      </c>
      <c r="B1463">
        <v>15</v>
      </c>
      <c r="C1463" t="s">
        <v>34</v>
      </c>
      <c r="D1463">
        <v>51081013391</v>
      </c>
      <c r="E1463">
        <v>510</v>
      </c>
      <c r="F1463" t="s">
        <v>1192</v>
      </c>
      <c r="G1463" t="s">
        <v>1173</v>
      </c>
      <c r="H1463" t="s">
        <v>1181</v>
      </c>
      <c r="I1463" t="s">
        <v>1205</v>
      </c>
      <c r="K1463">
        <v>103539.40966666667</v>
      </c>
      <c r="N1463">
        <v>3.3333333333333335</v>
      </c>
      <c r="O1463">
        <v>10.210000000000001</v>
      </c>
      <c r="P1463" t="s">
        <v>1195</v>
      </c>
      <c r="R1463" t="s">
        <v>1127</v>
      </c>
      <c r="U1463">
        <v>480</v>
      </c>
      <c r="V1463">
        <v>82574119</v>
      </c>
      <c r="W1463">
        <v>77249</v>
      </c>
      <c r="AL1463">
        <f>VLOOKUP(V1463,Customer!$C$2:$U$504,19,FALSE)</f>
        <v>210</v>
      </c>
    </row>
    <row r="1464" spans="1:38" x14ac:dyDescent="0.35">
      <c r="A1464">
        <v>481</v>
      </c>
      <c r="B1464">
        <v>12</v>
      </c>
      <c r="C1464" t="s">
        <v>34</v>
      </c>
      <c r="D1464">
        <v>51081011251</v>
      </c>
      <c r="E1464">
        <v>510</v>
      </c>
      <c r="F1464" t="s">
        <v>1191</v>
      </c>
      <c r="G1464" t="s">
        <v>1172</v>
      </c>
      <c r="H1464" t="s">
        <v>1180</v>
      </c>
      <c r="I1464" t="s">
        <v>1204</v>
      </c>
      <c r="K1464">
        <v>52787.168749999997</v>
      </c>
      <c r="N1464">
        <v>1.4166666666666667</v>
      </c>
      <c r="O1464">
        <v>-11.7</v>
      </c>
      <c r="P1464" t="s">
        <v>1194</v>
      </c>
      <c r="R1464" t="s">
        <v>1127</v>
      </c>
      <c r="U1464">
        <v>481</v>
      </c>
      <c r="V1464">
        <v>77653474</v>
      </c>
      <c r="W1464">
        <v>63275</v>
      </c>
      <c r="AL1464">
        <f>VLOOKUP(V1464,Customer!$C$2:$U$504,19,FALSE)</f>
        <v>206</v>
      </c>
    </row>
    <row r="1465" spans="1:38" x14ac:dyDescent="0.35">
      <c r="A1465">
        <v>481</v>
      </c>
      <c r="B1465">
        <v>3</v>
      </c>
      <c r="C1465" t="s">
        <v>34</v>
      </c>
      <c r="D1465">
        <v>51081013397</v>
      </c>
      <c r="E1465">
        <v>510</v>
      </c>
      <c r="F1465" t="s">
        <v>1186</v>
      </c>
      <c r="G1465" t="s">
        <v>1170</v>
      </c>
      <c r="H1465" t="s">
        <v>1179</v>
      </c>
      <c r="I1465" t="s">
        <v>1200</v>
      </c>
      <c r="K1465">
        <v>30327.426666666666</v>
      </c>
      <c r="N1465">
        <v>4.916666666666667</v>
      </c>
      <c r="O1465">
        <v>5.6</v>
      </c>
      <c r="P1465" t="s">
        <v>1196</v>
      </c>
      <c r="R1465" t="s">
        <v>1127</v>
      </c>
      <c r="U1465">
        <v>481</v>
      </c>
      <c r="V1465">
        <v>77653474</v>
      </c>
      <c r="W1465">
        <v>23780</v>
      </c>
      <c r="AL1465">
        <f>VLOOKUP(V1465,Customer!$C$2:$U$504,19,FALSE)</f>
        <v>206</v>
      </c>
    </row>
    <row r="1466" spans="1:38" x14ac:dyDescent="0.35">
      <c r="A1466">
        <v>481</v>
      </c>
      <c r="B1466">
        <v>14</v>
      </c>
      <c r="C1466" t="s">
        <v>34</v>
      </c>
      <c r="D1466">
        <v>51081010803</v>
      </c>
      <c r="E1466">
        <v>510</v>
      </c>
      <c r="F1466" t="s">
        <v>1192</v>
      </c>
      <c r="G1466" t="s">
        <v>1173</v>
      </c>
      <c r="H1466" t="s">
        <v>1181</v>
      </c>
      <c r="I1466" t="s">
        <v>1205</v>
      </c>
      <c r="K1466">
        <v>58722.990408333331</v>
      </c>
      <c r="N1466">
        <v>1.5833333333333333</v>
      </c>
      <c r="O1466">
        <v>10.210000000000001</v>
      </c>
      <c r="P1466" t="s">
        <v>1195</v>
      </c>
      <c r="R1466" t="s">
        <v>1127</v>
      </c>
      <c r="U1466">
        <v>481</v>
      </c>
      <c r="V1466">
        <v>77653474</v>
      </c>
      <c r="W1466">
        <v>50551</v>
      </c>
      <c r="AL1466">
        <f>VLOOKUP(V1466,Customer!$C$2:$U$504,19,FALSE)</f>
        <v>206</v>
      </c>
    </row>
    <row r="1467" spans="1:38" x14ac:dyDescent="0.35">
      <c r="A1467">
        <v>481</v>
      </c>
      <c r="B1467">
        <v>16</v>
      </c>
      <c r="C1467" t="s">
        <v>34</v>
      </c>
      <c r="D1467">
        <v>51081015239</v>
      </c>
      <c r="E1467">
        <v>510</v>
      </c>
      <c r="F1467" t="s">
        <v>1193</v>
      </c>
      <c r="G1467" t="s">
        <v>1185</v>
      </c>
      <c r="H1467" t="s">
        <v>1184</v>
      </c>
      <c r="I1467" t="s">
        <v>1199</v>
      </c>
      <c r="K1467">
        <v>17519.309033333335</v>
      </c>
      <c r="N1467">
        <v>0.33333333333333331</v>
      </c>
      <c r="O1467">
        <v>3.61</v>
      </c>
      <c r="P1467" t="s">
        <v>1198</v>
      </c>
      <c r="R1467" t="s">
        <v>1127</v>
      </c>
      <c r="U1467">
        <v>481</v>
      </c>
      <c r="V1467">
        <v>77653474</v>
      </c>
      <c r="W1467">
        <v>17311</v>
      </c>
      <c r="AL1467">
        <f>VLOOKUP(V1467,Customer!$C$2:$U$504,19,FALSE)</f>
        <v>206</v>
      </c>
    </row>
    <row r="1468" spans="1:38" x14ac:dyDescent="0.35">
      <c r="A1468">
        <v>482</v>
      </c>
      <c r="B1468">
        <v>7</v>
      </c>
      <c r="C1468" t="s">
        <v>34</v>
      </c>
      <c r="D1468">
        <v>51081015635</v>
      </c>
      <c r="E1468">
        <v>510</v>
      </c>
      <c r="F1468" t="s">
        <v>1190</v>
      </c>
      <c r="G1468" t="s">
        <v>1176</v>
      </c>
      <c r="H1468" t="s">
        <v>1182</v>
      </c>
      <c r="I1468" t="s">
        <v>1203</v>
      </c>
      <c r="K1468">
        <v>44796.24</v>
      </c>
      <c r="N1468">
        <v>4.166666666666667</v>
      </c>
      <c r="O1468">
        <v>1.92</v>
      </c>
      <c r="P1468" t="s">
        <v>1198</v>
      </c>
      <c r="R1468" t="s">
        <v>1130</v>
      </c>
      <c r="U1468">
        <v>482</v>
      </c>
      <c r="V1468">
        <v>20179865</v>
      </c>
      <c r="W1468">
        <v>41478</v>
      </c>
      <c r="AL1468">
        <f>VLOOKUP(V1468,Customer!$C$2:$U$504,19,FALSE)</f>
        <v>215</v>
      </c>
    </row>
    <row r="1469" spans="1:38" x14ac:dyDescent="0.35">
      <c r="A1469">
        <v>483</v>
      </c>
      <c r="B1469">
        <v>2</v>
      </c>
      <c r="C1469" t="s">
        <v>34</v>
      </c>
      <c r="D1469">
        <v>51081014862</v>
      </c>
      <c r="E1469">
        <v>510</v>
      </c>
      <c r="F1469" t="s">
        <v>1187</v>
      </c>
      <c r="G1469" t="s">
        <v>1171</v>
      </c>
      <c r="H1469" t="s">
        <v>1178</v>
      </c>
      <c r="I1469" t="s">
        <v>1206</v>
      </c>
      <c r="K1469">
        <v>78371.828033333339</v>
      </c>
      <c r="N1469">
        <v>3.5833333333333335</v>
      </c>
      <c r="O1469">
        <v>5.74</v>
      </c>
      <c r="P1469" t="s">
        <v>1197</v>
      </c>
      <c r="R1469" t="s">
        <v>1127</v>
      </c>
      <c r="U1469">
        <v>483</v>
      </c>
      <c r="V1469">
        <v>95059904</v>
      </c>
      <c r="W1469">
        <v>65002</v>
      </c>
      <c r="AL1469">
        <f>VLOOKUP(V1469,Customer!$C$2:$U$504,19,FALSE)</f>
        <v>206</v>
      </c>
    </row>
    <row r="1470" spans="1:38" x14ac:dyDescent="0.35">
      <c r="A1470">
        <v>483</v>
      </c>
      <c r="B1470">
        <v>10</v>
      </c>
      <c r="C1470" t="s">
        <v>34</v>
      </c>
      <c r="D1470">
        <v>51081017814</v>
      </c>
      <c r="E1470">
        <v>510</v>
      </c>
      <c r="F1470" t="s">
        <v>1190</v>
      </c>
      <c r="G1470" t="s">
        <v>1176</v>
      </c>
      <c r="H1470" t="s">
        <v>1182</v>
      </c>
      <c r="I1470" t="s">
        <v>1203</v>
      </c>
      <c r="K1470">
        <v>4534.3999999999996</v>
      </c>
      <c r="N1470">
        <v>2.0833333333333335</v>
      </c>
      <c r="O1470">
        <v>1.92</v>
      </c>
      <c r="P1470" t="s">
        <v>1198</v>
      </c>
      <c r="R1470" t="s">
        <v>1127</v>
      </c>
      <c r="U1470">
        <v>483</v>
      </c>
      <c r="V1470">
        <v>95059904</v>
      </c>
      <c r="W1470">
        <v>4360</v>
      </c>
      <c r="AL1470">
        <f>VLOOKUP(V1470,Customer!$C$2:$U$504,19,FALSE)</f>
        <v>206</v>
      </c>
    </row>
    <row r="1471" spans="1:38" x14ac:dyDescent="0.35">
      <c r="A1471">
        <v>484</v>
      </c>
      <c r="B1471">
        <v>4</v>
      </c>
      <c r="C1471" t="s">
        <v>34</v>
      </c>
      <c r="D1471">
        <v>51081017916</v>
      </c>
      <c r="E1471">
        <v>510</v>
      </c>
      <c r="F1471" t="s">
        <v>1187</v>
      </c>
      <c r="G1471" t="s">
        <v>1171</v>
      </c>
      <c r="H1471" t="s">
        <v>1178</v>
      </c>
      <c r="I1471" t="s">
        <v>1206</v>
      </c>
      <c r="K1471">
        <v>40110.541499999999</v>
      </c>
      <c r="N1471">
        <v>3.75</v>
      </c>
      <c r="O1471">
        <v>5.74</v>
      </c>
      <c r="P1471" t="s">
        <v>1197</v>
      </c>
      <c r="R1471" t="s">
        <v>1127</v>
      </c>
      <c r="U1471">
        <v>484</v>
      </c>
      <c r="V1471">
        <v>32128265</v>
      </c>
      <c r="W1471">
        <v>33006</v>
      </c>
      <c r="AL1471">
        <f>VLOOKUP(V1471,Customer!$C$2:$U$504,19,FALSE)</f>
        <v>202</v>
      </c>
    </row>
    <row r="1472" spans="1:38" x14ac:dyDescent="0.35">
      <c r="A1472">
        <v>484</v>
      </c>
      <c r="B1472">
        <v>8</v>
      </c>
      <c r="C1472" t="s">
        <v>34</v>
      </c>
      <c r="D1472">
        <v>51081012425</v>
      </c>
      <c r="E1472">
        <v>510</v>
      </c>
      <c r="F1472" t="s">
        <v>1188</v>
      </c>
      <c r="G1472" t="s">
        <v>1174</v>
      </c>
      <c r="H1472" t="s">
        <v>1177</v>
      </c>
      <c r="I1472" t="s">
        <v>1201</v>
      </c>
      <c r="K1472">
        <v>59053.11</v>
      </c>
      <c r="N1472">
        <v>2.75</v>
      </c>
      <c r="O1472">
        <v>4</v>
      </c>
      <c r="P1472" t="s">
        <v>1196</v>
      </c>
      <c r="R1472" t="s">
        <v>1127</v>
      </c>
      <c r="U1472">
        <v>484</v>
      </c>
      <c r="V1472">
        <v>32128265</v>
      </c>
      <c r="W1472">
        <v>53201</v>
      </c>
      <c r="AL1472">
        <f>VLOOKUP(V1472,Customer!$C$2:$U$504,19,FALSE)</f>
        <v>202</v>
      </c>
    </row>
    <row r="1473" spans="1:38" x14ac:dyDescent="0.35">
      <c r="A1473">
        <v>484</v>
      </c>
      <c r="B1473">
        <v>16</v>
      </c>
      <c r="C1473" t="s">
        <v>34</v>
      </c>
      <c r="D1473">
        <v>51081013648</v>
      </c>
      <c r="E1473">
        <v>510</v>
      </c>
      <c r="F1473" t="s">
        <v>1193</v>
      </c>
      <c r="G1473" t="s">
        <v>1185</v>
      </c>
      <c r="H1473" t="s">
        <v>1184</v>
      </c>
      <c r="I1473" t="s">
        <v>1199</v>
      </c>
      <c r="K1473">
        <v>64850.514416666665</v>
      </c>
      <c r="N1473">
        <v>3.4166666666666665</v>
      </c>
      <c r="O1473">
        <v>3.61</v>
      </c>
      <c r="P1473" t="s">
        <v>1198</v>
      </c>
      <c r="R1473" t="s">
        <v>1127</v>
      </c>
      <c r="U1473">
        <v>484</v>
      </c>
      <c r="V1473">
        <v>32128265</v>
      </c>
      <c r="W1473">
        <v>57730</v>
      </c>
      <c r="AL1473">
        <f>VLOOKUP(V1473,Customer!$C$2:$U$504,19,FALSE)</f>
        <v>202</v>
      </c>
    </row>
    <row r="1474" spans="1:38" x14ac:dyDescent="0.35">
      <c r="A1474">
        <v>485</v>
      </c>
      <c r="B1474">
        <v>6</v>
      </c>
      <c r="C1474" t="s">
        <v>34</v>
      </c>
      <c r="D1474">
        <v>51081018738</v>
      </c>
      <c r="E1474">
        <v>510</v>
      </c>
      <c r="F1474" t="s">
        <v>1189</v>
      </c>
      <c r="G1474" t="s">
        <v>1175</v>
      </c>
      <c r="H1474" t="s">
        <v>1183</v>
      </c>
      <c r="I1474" t="s">
        <v>1202</v>
      </c>
      <c r="K1474">
        <v>96961.544599999994</v>
      </c>
      <c r="N1474">
        <v>4.333333333333333</v>
      </c>
      <c r="O1474">
        <v>7.77</v>
      </c>
      <c r="P1474" t="s">
        <v>1195</v>
      </c>
      <c r="R1474" t="s">
        <v>1127</v>
      </c>
      <c r="U1474">
        <v>485</v>
      </c>
      <c r="V1474">
        <v>47549085</v>
      </c>
      <c r="W1474">
        <v>72538</v>
      </c>
      <c r="AL1474">
        <f>VLOOKUP(V1474,Customer!$C$2:$U$504,19,FALSE)</f>
        <v>203</v>
      </c>
    </row>
    <row r="1475" spans="1:38" x14ac:dyDescent="0.35">
      <c r="A1475">
        <v>485</v>
      </c>
      <c r="B1475">
        <v>15</v>
      </c>
      <c r="C1475" t="s">
        <v>34</v>
      </c>
      <c r="D1475">
        <v>51081019906</v>
      </c>
      <c r="E1475">
        <v>510</v>
      </c>
      <c r="F1475" t="s">
        <v>1192</v>
      </c>
      <c r="G1475" t="s">
        <v>1173</v>
      </c>
      <c r="H1475" t="s">
        <v>1181</v>
      </c>
      <c r="I1475" t="s">
        <v>1205</v>
      </c>
      <c r="K1475">
        <v>24775.322899999999</v>
      </c>
      <c r="N1475">
        <v>4.75</v>
      </c>
      <c r="O1475">
        <v>10.210000000000001</v>
      </c>
      <c r="P1475" t="s">
        <v>1195</v>
      </c>
      <c r="R1475" t="s">
        <v>1127</v>
      </c>
      <c r="U1475">
        <v>485</v>
      </c>
      <c r="V1475">
        <v>47549085</v>
      </c>
      <c r="W1475">
        <v>16684</v>
      </c>
      <c r="AL1475">
        <f>VLOOKUP(V1475,Customer!$C$2:$U$504,19,FALSE)</f>
        <v>203</v>
      </c>
    </row>
    <row r="1476" spans="1:38" x14ac:dyDescent="0.35">
      <c r="A1476">
        <v>485</v>
      </c>
      <c r="B1476">
        <v>7</v>
      </c>
      <c r="C1476" t="s">
        <v>34</v>
      </c>
      <c r="D1476">
        <v>51081011940</v>
      </c>
      <c r="E1476">
        <v>510</v>
      </c>
      <c r="F1476" t="s">
        <v>1190</v>
      </c>
      <c r="G1476" t="s">
        <v>1176</v>
      </c>
      <c r="H1476" t="s">
        <v>1182</v>
      </c>
      <c r="I1476" t="s">
        <v>1203</v>
      </c>
      <c r="K1476">
        <v>66931.415999999997</v>
      </c>
      <c r="N1476">
        <v>1.1666666666666667</v>
      </c>
      <c r="O1476">
        <v>1.92</v>
      </c>
      <c r="P1476" t="s">
        <v>1198</v>
      </c>
      <c r="R1476" t="s">
        <v>1127</v>
      </c>
      <c r="U1476">
        <v>485</v>
      </c>
      <c r="V1476">
        <v>47549085</v>
      </c>
      <c r="W1476">
        <v>65465</v>
      </c>
      <c r="AL1476">
        <f>VLOOKUP(V1476,Customer!$C$2:$U$504,19,FALSE)</f>
        <v>203</v>
      </c>
    </row>
    <row r="1477" spans="1:38" x14ac:dyDescent="0.35">
      <c r="A1477">
        <v>485</v>
      </c>
      <c r="B1477">
        <v>3</v>
      </c>
      <c r="C1477" t="s">
        <v>34</v>
      </c>
      <c r="D1477">
        <v>51081013194</v>
      </c>
      <c r="E1477">
        <v>510</v>
      </c>
      <c r="F1477" t="s">
        <v>1186</v>
      </c>
      <c r="G1477" t="s">
        <v>1170</v>
      </c>
      <c r="H1477" t="s">
        <v>1179</v>
      </c>
      <c r="I1477" t="s">
        <v>1200</v>
      </c>
      <c r="K1477">
        <v>49707.085999999996</v>
      </c>
      <c r="N1477">
        <v>1.9166666666666667</v>
      </c>
      <c r="O1477">
        <v>5.6</v>
      </c>
      <c r="P1477" t="s">
        <v>1196</v>
      </c>
      <c r="R1477" t="s">
        <v>1127</v>
      </c>
      <c r="U1477">
        <v>485</v>
      </c>
      <c r="V1477">
        <v>47549085</v>
      </c>
      <c r="W1477">
        <v>44889</v>
      </c>
      <c r="AL1477">
        <f>VLOOKUP(V1477,Customer!$C$2:$U$504,19,FALSE)</f>
        <v>203</v>
      </c>
    </row>
    <row r="1478" spans="1:38" x14ac:dyDescent="0.35">
      <c r="A1478">
        <v>486</v>
      </c>
      <c r="B1478">
        <v>9</v>
      </c>
      <c r="C1478" t="s">
        <v>34</v>
      </c>
      <c r="D1478">
        <v>51081014646</v>
      </c>
      <c r="E1478">
        <v>510</v>
      </c>
      <c r="F1478" t="s">
        <v>1189</v>
      </c>
      <c r="G1478" t="s">
        <v>1175</v>
      </c>
      <c r="H1478" t="s">
        <v>1183</v>
      </c>
      <c r="I1478" t="s">
        <v>1202</v>
      </c>
      <c r="K1478">
        <v>5830.2591499999999</v>
      </c>
      <c r="N1478">
        <v>4.083333333333333</v>
      </c>
      <c r="O1478">
        <v>7.77</v>
      </c>
      <c r="P1478" t="s">
        <v>1195</v>
      </c>
      <c r="R1478" t="s">
        <v>1131</v>
      </c>
      <c r="U1478">
        <v>486</v>
      </c>
      <c r="V1478">
        <v>41932557</v>
      </c>
      <c r="W1478">
        <v>4426</v>
      </c>
      <c r="AL1478">
        <f>VLOOKUP(V1478,Customer!$C$2:$U$504,19,FALSE)</f>
        <v>210</v>
      </c>
    </row>
    <row r="1479" spans="1:38" x14ac:dyDescent="0.35">
      <c r="A1479">
        <v>486</v>
      </c>
      <c r="B1479">
        <v>11</v>
      </c>
      <c r="C1479" t="s">
        <v>34</v>
      </c>
      <c r="D1479">
        <v>51081017175</v>
      </c>
      <c r="E1479">
        <v>510</v>
      </c>
      <c r="F1479" t="s">
        <v>1190</v>
      </c>
      <c r="G1479" t="s">
        <v>1176</v>
      </c>
      <c r="H1479" t="s">
        <v>1182</v>
      </c>
      <c r="I1479" t="s">
        <v>1203</v>
      </c>
      <c r="K1479">
        <v>60556.495999999999</v>
      </c>
      <c r="N1479">
        <v>3.3333333333333335</v>
      </c>
      <c r="O1479">
        <v>1.92</v>
      </c>
      <c r="P1479" t="s">
        <v>1198</v>
      </c>
      <c r="R1479" t="s">
        <v>1131</v>
      </c>
      <c r="U1479">
        <v>486</v>
      </c>
      <c r="V1479">
        <v>41932557</v>
      </c>
      <c r="W1479">
        <v>56914</v>
      </c>
      <c r="AL1479">
        <f>VLOOKUP(V1479,Customer!$C$2:$U$504,19,FALSE)</f>
        <v>210</v>
      </c>
    </row>
    <row r="1480" spans="1:38" x14ac:dyDescent="0.35">
      <c r="A1480">
        <v>486</v>
      </c>
      <c r="B1480">
        <v>16</v>
      </c>
      <c r="C1480" t="s">
        <v>34</v>
      </c>
      <c r="D1480">
        <v>51081019682</v>
      </c>
      <c r="E1480">
        <v>510</v>
      </c>
      <c r="F1480" t="s">
        <v>1193</v>
      </c>
      <c r="G1480" t="s">
        <v>1185</v>
      </c>
      <c r="H1480" t="s">
        <v>1184</v>
      </c>
      <c r="I1480" t="s">
        <v>1199</v>
      </c>
      <c r="K1480">
        <v>29163.794624999999</v>
      </c>
      <c r="N1480">
        <v>0.75</v>
      </c>
      <c r="O1480">
        <v>3.61</v>
      </c>
      <c r="P1480" t="s">
        <v>1198</v>
      </c>
      <c r="R1480" t="s">
        <v>1131</v>
      </c>
      <c r="U1480">
        <v>486</v>
      </c>
      <c r="V1480">
        <v>41932557</v>
      </c>
      <c r="W1480">
        <v>28395</v>
      </c>
      <c r="AL1480">
        <f>VLOOKUP(V1480,Customer!$C$2:$U$504,19,FALSE)</f>
        <v>210</v>
      </c>
    </row>
    <row r="1481" spans="1:38" x14ac:dyDescent="0.35">
      <c r="A1481">
        <v>487</v>
      </c>
      <c r="B1481">
        <v>9</v>
      </c>
      <c r="C1481" t="s">
        <v>34</v>
      </c>
      <c r="D1481">
        <v>51081012233</v>
      </c>
      <c r="E1481">
        <v>510</v>
      </c>
      <c r="F1481" t="s">
        <v>1189</v>
      </c>
      <c r="G1481" t="s">
        <v>1175</v>
      </c>
      <c r="H1481" t="s">
        <v>1183</v>
      </c>
      <c r="I1481" t="s">
        <v>1202</v>
      </c>
      <c r="K1481">
        <v>83239.678400000004</v>
      </c>
      <c r="N1481">
        <v>0.75</v>
      </c>
      <c r="O1481">
        <v>7.77</v>
      </c>
      <c r="P1481" t="s">
        <v>1195</v>
      </c>
      <c r="R1481" t="s">
        <v>1127</v>
      </c>
      <c r="U1481">
        <v>487</v>
      </c>
      <c r="V1481">
        <v>71101295</v>
      </c>
      <c r="W1481">
        <v>78656</v>
      </c>
      <c r="AL1481">
        <f>VLOOKUP(V1481,Customer!$C$2:$U$504,19,FALSE)</f>
        <v>200</v>
      </c>
    </row>
    <row r="1482" spans="1:38" x14ac:dyDescent="0.35">
      <c r="A1482">
        <v>487</v>
      </c>
      <c r="B1482">
        <v>9</v>
      </c>
      <c r="C1482" t="s">
        <v>34</v>
      </c>
      <c r="D1482">
        <v>51081018233</v>
      </c>
      <c r="E1482">
        <v>510</v>
      </c>
      <c r="F1482" t="s">
        <v>1189</v>
      </c>
      <c r="G1482" t="s">
        <v>1175</v>
      </c>
      <c r="H1482" t="s">
        <v>1183</v>
      </c>
      <c r="I1482" t="s">
        <v>1202</v>
      </c>
      <c r="K1482">
        <v>63010.156000000003</v>
      </c>
      <c r="N1482">
        <v>4</v>
      </c>
      <c r="O1482">
        <v>7.77</v>
      </c>
      <c r="P1482" t="s">
        <v>1195</v>
      </c>
      <c r="R1482" t="s">
        <v>1127</v>
      </c>
      <c r="U1482">
        <v>487</v>
      </c>
      <c r="V1482">
        <v>71101295</v>
      </c>
      <c r="W1482">
        <v>48070</v>
      </c>
      <c r="AL1482">
        <f>VLOOKUP(V1482,Customer!$C$2:$U$504,19,FALSE)</f>
        <v>200</v>
      </c>
    </row>
    <row r="1483" spans="1:38" x14ac:dyDescent="0.35">
      <c r="A1483">
        <v>487</v>
      </c>
      <c r="B1483">
        <v>10</v>
      </c>
      <c r="C1483" t="s">
        <v>34</v>
      </c>
      <c r="D1483">
        <v>51081011824</v>
      </c>
      <c r="E1483">
        <v>510</v>
      </c>
      <c r="F1483" t="s">
        <v>1190</v>
      </c>
      <c r="G1483" t="s">
        <v>1176</v>
      </c>
      <c r="H1483" t="s">
        <v>1182</v>
      </c>
      <c r="I1483" t="s">
        <v>1203</v>
      </c>
      <c r="K1483">
        <v>68809.615999999995</v>
      </c>
      <c r="N1483">
        <v>0.83333333333333337</v>
      </c>
      <c r="O1483">
        <v>1.92</v>
      </c>
      <c r="P1483" t="s">
        <v>1198</v>
      </c>
      <c r="R1483" t="s">
        <v>1127</v>
      </c>
      <c r="U1483">
        <v>487</v>
      </c>
      <c r="V1483">
        <v>71101295</v>
      </c>
      <c r="W1483">
        <v>67726</v>
      </c>
      <c r="AL1483">
        <f>VLOOKUP(V1483,Customer!$C$2:$U$504,19,FALSE)</f>
        <v>200</v>
      </c>
    </row>
    <row r="1484" spans="1:38" x14ac:dyDescent="0.35">
      <c r="A1484">
        <v>488</v>
      </c>
      <c r="B1484">
        <v>15</v>
      </c>
      <c r="C1484" t="s">
        <v>34</v>
      </c>
      <c r="D1484">
        <v>51081010175</v>
      </c>
      <c r="E1484">
        <v>510</v>
      </c>
      <c r="F1484" t="s">
        <v>1192</v>
      </c>
      <c r="G1484" t="s">
        <v>1173</v>
      </c>
      <c r="H1484" t="s">
        <v>1181</v>
      </c>
      <c r="I1484" t="s">
        <v>1205</v>
      </c>
      <c r="K1484">
        <v>51797.445575000005</v>
      </c>
      <c r="N1484">
        <v>3.5833333333333335</v>
      </c>
      <c r="O1484">
        <v>10.210000000000001</v>
      </c>
      <c r="P1484" t="s">
        <v>1195</v>
      </c>
      <c r="R1484" t="s">
        <v>1127</v>
      </c>
      <c r="U1484">
        <v>488</v>
      </c>
      <c r="V1484">
        <v>46778647</v>
      </c>
      <c r="W1484">
        <v>37923</v>
      </c>
      <c r="AL1484">
        <f>VLOOKUP(V1484,Customer!$C$2:$U$504,19,FALSE)</f>
        <v>208</v>
      </c>
    </row>
    <row r="1485" spans="1:38" x14ac:dyDescent="0.35">
      <c r="A1485">
        <v>488</v>
      </c>
      <c r="B1485">
        <v>9</v>
      </c>
      <c r="C1485" t="s">
        <v>34</v>
      </c>
      <c r="D1485">
        <v>51081014232</v>
      </c>
      <c r="E1485">
        <v>510</v>
      </c>
      <c r="F1485" t="s">
        <v>1189</v>
      </c>
      <c r="G1485" t="s">
        <v>1175</v>
      </c>
      <c r="H1485" t="s">
        <v>1183</v>
      </c>
      <c r="I1485" t="s">
        <v>1202</v>
      </c>
      <c r="K1485">
        <v>29273.030599999998</v>
      </c>
      <c r="N1485">
        <v>0.33333333333333331</v>
      </c>
      <c r="O1485">
        <v>7.77</v>
      </c>
      <c r="P1485" t="s">
        <v>1195</v>
      </c>
      <c r="R1485" t="s">
        <v>1127</v>
      </c>
      <c r="U1485">
        <v>488</v>
      </c>
      <c r="V1485">
        <v>46778647</v>
      </c>
      <c r="W1485">
        <v>28534</v>
      </c>
      <c r="AL1485">
        <f>VLOOKUP(V1485,Customer!$C$2:$U$504,19,FALSE)</f>
        <v>208</v>
      </c>
    </row>
    <row r="1486" spans="1:38" x14ac:dyDescent="0.35">
      <c r="A1486">
        <v>488</v>
      </c>
      <c r="B1486">
        <v>7</v>
      </c>
      <c r="C1486" t="s">
        <v>34</v>
      </c>
      <c r="D1486">
        <v>51081014042</v>
      </c>
      <c r="E1486">
        <v>510</v>
      </c>
      <c r="F1486" t="s">
        <v>1190</v>
      </c>
      <c r="G1486" t="s">
        <v>1176</v>
      </c>
      <c r="H1486" t="s">
        <v>1182</v>
      </c>
      <c r="I1486" t="s">
        <v>1203</v>
      </c>
      <c r="K1486">
        <v>20780.707200000001</v>
      </c>
      <c r="N1486">
        <v>1.3333333333333333</v>
      </c>
      <c r="O1486">
        <v>1.92</v>
      </c>
      <c r="P1486" t="s">
        <v>1198</v>
      </c>
      <c r="R1486" t="s">
        <v>1127</v>
      </c>
      <c r="U1486">
        <v>488</v>
      </c>
      <c r="V1486">
        <v>46778647</v>
      </c>
      <c r="W1486">
        <v>20262</v>
      </c>
      <c r="AL1486">
        <f>VLOOKUP(V1486,Customer!$C$2:$U$504,19,FALSE)</f>
        <v>208</v>
      </c>
    </row>
    <row r="1487" spans="1:38" x14ac:dyDescent="0.35">
      <c r="A1487">
        <v>488</v>
      </c>
      <c r="B1487">
        <v>15</v>
      </c>
      <c r="C1487" t="s">
        <v>34</v>
      </c>
      <c r="D1487">
        <v>51081019545</v>
      </c>
      <c r="E1487">
        <v>510</v>
      </c>
      <c r="F1487" t="s">
        <v>1192</v>
      </c>
      <c r="G1487" t="s">
        <v>1173</v>
      </c>
      <c r="H1487" t="s">
        <v>1181</v>
      </c>
      <c r="I1487" t="s">
        <v>1205</v>
      </c>
      <c r="K1487">
        <v>15348.156766666667</v>
      </c>
      <c r="N1487">
        <v>0.33333333333333331</v>
      </c>
      <c r="O1487">
        <v>10.210000000000001</v>
      </c>
      <c r="P1487" t="s">
        <v>1195</v>
      </c>
      <c r="R1487" t="s">
        <v>1127</v>
      </c>
      <c r="U1487">
        <v>488</v>
      </c>
      <c r="V1487">
        <v>46778647</v>
      </c>
      <c r="W1487">
        <v>14843</v>
      </c>
      <c r="AL1487">
        <f>VLOOKUP(V1487,Customer!$C$2:$U$504,19,FALSE)</f>
        <v>208</v>
      </c>
    </row>
    <row r="1488" spans="1:38" x14ac:dyDescent="0.35">
      <c r="A1488">
        <v>489</v>
      </c>
      <c r="B1488">
        <v>1</v>
      </c>
      <c r="C1488" t="s">
        <v>34</v>
      </c>
      <c r="D1488">
        <v>51081010464</v>
      </c>
      <c r="E1488">
        <v>510</v>
      </c>
      <c r="F1488" t="s">
        <v>1186</v>
      </c>
      <c r="G1488" t="s">
        <v>1170</v>
      </c>
      <c r="H1488" t="s">
        <v>1179</v>
      </c>
      <c r="I1488" t="s">
        <v>1200</v>
      </c>
      <c r="K1488">
        <v>38654.152000000002</v>
      </c>
      <c r="N1488">
        <v>0.66666666666666663</v>
      </c>
      <c r="O1488">
        <v>5.6</v>
      </c>
      <c r="P1488" t="s">
        <v>1196</v>
      </c>
      <c r="R1488" t="s">
        <v>1127</v>
      </c>
      <c r="U1488">
        <v>489</v>
      </c>
      <c r="V1488">
        <v>91489088</v>
      </c>
      <c r="W1488">
        <v>37263</v>
      </c>
      <c r="AL1488">
        <f>VLOOKUP(V1488,Customer!$C$2:$U$504,19,FALSE)</f>
        <v>207</v>
      </c>
    </row>
    <row r="1489" spans="1:38" x14ac:dyDescent="0.35">
      <c r="A1489">
        <v>489</v>
      </c>
      <c r="B1489">
        <v>13</v>
      </c>
      <c r="C1489" t="s">
        <v>34</v>
      </c>
      <c r="D1489">
        <v>51081017646</v>
      </c>
      <c r="E1489">
        <v>510</v>
      </c>
      <c r="F1489" t="s">
        <v>1192</v>
      </c>
      <c r="G1489" t="s">
        <v>1173</v>
      </c>
      <c r="H1489" t="s">
        <v>1181</v>
      </c>
      <c r="I1489" t="s">
        <v>1205</v>
      </c>
      <c r="K1489">
        <v>18916.257750000001</v>
      </c>
      <c r="N1489">
        <v>0.83333333333333337</v>
      </c>
      <c r="O1489">
        <v>10.210000000000001</v>
      </c>
      <c r="P1489" t="s">
        <v>1195</v>
      </c>
      <c r="R1489" t="s">
        <v>1127</v>
      </c>
      <c r="U1489">
        <v>489</v>
      </c>
      <c r="V1489">
        <v>91489088</v>
      </c>
      <c r="W1489">
        <v>17433</v>
      </c>
      <c r="AL1489">
        <f>VLOOKUP(V1489,Customer!$C$2:$U$504,19,FALSE)</f>
        <v>207</v>
      </c>
    </row>
    <row r="1490" spans="1:38" x14ac:dyDescent="0.35">
      <c r="A1490">
        <v>489</v>
      </c>
      <c r="B1490">
        <v>14</v>
      </c>
      <c r="C1490" t="s">
        <v>34</v>
      </c>
      <c r="D1490">
        <v>51081016075</v>
      </c>
      <c r="E1490">
        <v>510</v>
      </c>
      <c r="F1490" t="s">
        <v>1192</v>
      </c>
      <c r="G1490" t="s">
        <v>1173</v>
      </c>
      <c r="H1490" t="s">
        <v>1181</v>
      </c>
      <c r="I1490" t="s">
        <v>1205</v>
      </c>
      <c r="K1490">
        <v>22845.346483333335</v>
      </c>
      <c r="N1490">
        <v>3.5833333333333335</v>
      </c>
      <c r="O1490">
        <v>10.210000000000001</v>
      </c>
      <c r="P1490" t="s">
        <v>1195</v>
      </c>
      <c r="R1490" t="s">
        <v>1127</v>
      </c>
      <c r="U1490">
        <v>489</v>
      </c>
      <c r="V1490">
        <v>91489088</v>
      </c>
      <c r="W1490">
        <v>16726</v>
      </c>
      <c r="AL1490">
        <f>VLOOKUP(V1490,Customer!$C$2:$U$504,19,FALSE)</f>
        <v>207</v>
      </c>
    </row>
    <row r="1491" spans="1:38" x14ac:dyDescent="0.35">
      <c r="A1491">
        <v>489</v>
      </c>
      <c r="B1491">
        <v>6</v>
      </c>
      <c r="C1491" t="s">
        <v>34</v>
      </c>
      <c r="D1491">
        <v>51081013726</v>
      </c>
      <c r="E1491">
        <v>510</v>
      </c>
      <c r="F1491" t="s">
        <v>1189</v>
      </c>
      <c r="G1491" t="s">
        <v>1175</v>
      </c>
      <c r="H1491" t="s">
        <v>1183</v>
      </c>
      <c r="I1491" t="s">
        <v>1202</v>
      </c>
      <c r="K1491">
        <v>89805.722624999995</v>
      </c>
      <c r="N1491">
        <v>1.9166666666666667</v>
      </c>
      <c r="O1491">
        <v>7.77</v>
      </c>
      <c r="P1491" t="s">
        <v>1195</v>
      </c>
      <c r="R1491" t="s">
        <v>1127</v>
      </c>
      <c r="U1491">
        <v>489</v>
      </c>
      <c r="V1491">
        <v>91489088</v>
      </c>
      <c r="W1491">
        <v>78165</v>
      </c>
      <c r="AL1491">
        <f>VLOOKUP(V1491,Customer!$C$2:$U$504,19,FALSE)</f>
        <v>207</v>
      </c>
    </row>
    <row r="1492" spans="1:38" x14ac:dyDescent="0.35">
      <c r="A1492">
        <v>490</v>
      </c>
      <c r="B1492">
        <v>7</v>
      </c>
      <c r="C1492" t="s">
        <v>34</v>
      </c>
      <c r="D1492">
        <v>51081018476</v>
      </c>
      <c r="E1492">
        <v>510</v>
      </c>
      <c r="F1492" t="s">
        <v>1190</v>
      </c>
      <c r="G1492" t="s">
        <v>1176</v>
      </c>
      <c r="H1492" t="s">
        <v>1182</v>
      </c>
      <c r="I1492" t="s">
        <v>1203</v>
      </c>
      <c r="K1492">
        <v>9646.9920000000002</v>
      </c>
      <c r="N1492">
        <v>5</v>
      </c>
      <c r="O1492">
        <v>1.92</v>
      </c>
      <c r="P1492" t="s">
        <v>1198</v>
      </c>
      <c r="R1492" t="s">
        <v>1127</v>
      </c>
      <c r="U1492">
        <v>490</v>
      </c>
      <c r="V1492">
        <v>57081427</v>
      </c>
      <c r="W1492">
        <v>8802</v>
      </c>
      <c r="AL1492">
        <f>VLOOKUP(V1492,Customer!$C$2:$U$504,19,FALSE)</f>
        <v>209</v>
      </c>
    </row>
    <row r="1493" spans="1:38" x14ac:dyDescent="0.35">
      <c r="A1493">
        <v>490</v>
      </c>
      <c r="B1493">
        <v>11</v>
      </c>
      <c r="C1493" t="s">
        <v>34</v>
      </c>
      <c r="D1493">
        <v>51081011186</v>
      </c>
      <c r="E1493">
        <v>510</v>
      </c>
      <c r="F1493" t="s">
        <v>1190</v>
      </c>
      <c r="G1493" t="s">
        <v>1176</v>
      </c>
      <c r="H1493" t="s">
        <v>1182</v>
      </c>
      <c r="I1493" t="s">
        <v>1203</v>
      </c>
      <c r="K1493">
        <v>4138.8415999999997</v>
      </c>
      <c r="N1493">
        <v>0.58333333333333337</v>
      </c>
      <c r="O1493">
        <v>1.92</v>
      </c>
      <c r="P1493" t="s">
        <v>1198</v>
      </c>
      <c r="R1493" t="s">
        <v>1127</v>
      </c>
      <c r="U1493">
        <v>490</v>
      </c>
      <c r="V1493">
        <v>57081427</v>
      </c>
      <c r="W1493">
        <v>4093</v>
      </c>
      <c r="AL1493">
        <f>VLOOKUP(V1493,Customer!$C$2:$U$504,19,FALSE)</f>
        <v>209</v>
      </c>
    </row>
    <row r="1494" spans="1:38" x14ac:dyDescent="0.35">
      <c r="A1494">
        <v>490</v>
      </c>
      <c r="B1494">
        <v>6</v>
      </c>
      <c r="C1494" t="s">
        <v>34</v>
      </c>
      <c r="D1494">
        <v>51081012623</v>
      </c>
      <c r="E1494">
        <v>510</v>
      </c>
      <c r="F1494" t="s">
        <v>1189</v>
      </c>
      <c r="G1494" t="s">
        <v>1175</v>
      </c>
      <c r="H1494" t="s">
        <v>1183</v>
      </c>
      <c r="I1494" t="s">
        <v>1202</v>
      </c>
      <c r="K1494">
        <v>9438.7302</v>
      </c>
      <c r="N1494">
        <v>4.666666666666667</v>
      </c>
      <c r="O1494">
        <v>7.77</v>
      </c>
      <c r="P1494" t="s">
        <v>1195</v>
      </c>
      <c r="R1494" t="s">
        <v>1127</v>
      </c>
      <c r="U1494">
        <v>490</v>
      </c>
      <c r="V1494">
        <v>57081427</v>
      </c>
      <c r="W1494">
        <v>6927</v>
      </c>
      <c r="AL1494">
        <f>VLOOKUP(V1494,Customer!$C$2:$U$504,19,FALSE)</f>
        <v>209</v>
      </c>
    </row>
    <row r="1495" spans="1:38" x14ac:dyDescent="0.35">
      <c r="A1495">
        <v>491</v>
      </c>
      <c r="B1495">
        <v>3</v>
      </c>
      <c r="C1495" t="s">
        <v>34</v>
      </c>
      <c r="D1495">
        <v>51081015891</v>
      </c>
      <c r="E1495">
        <v>510</v>
      </c>
      <c r="F1495" t="s">
        <v>1186</v>
      </c>
      <c r="G1495" t="s">
        <v>1170</v>
      </c>
      <c r="H1495" t="s">
        <v>1179</v>
      </c>
      <c r="I1495" t="s">
        <v>1200</v>
      </c>
      <c r="K1495">
        <v>3135.36</v>
      </c>
      <c r="N1495">
        <v>1.5833333333333333</v>
      </c>
      <c r="O1495">
        <v>5.6</v>
      </c>
      <c r="P1495" t="s">
        <v>1196</v>
      </c>
      <c r="R1495" t="s">
        <v>1127</v>
      </c>
      <c r="U1495">
        <v>491</v>
      </c>
      <c r="V1495">
        <v>21360879</v>
      </c>
      <c r="W1495">
        <v>2880</v>
      </c>
      <c r="AL1495">
        <f>VLOOKUP(V1495,Customer!$C$2:$U$504,19,FALSE)</f>
        <v>203</v>
      </c>
    </row>
    <row r="1496" spans="1:38" x14ac:dyDescent="0.35">
      <c r="A1496">
        <v>492</v>
      </c>
      <c r="B1496">
        <v>14</v>
      </c>
      <c r="C1496" t="s">
        <v>34</v>
      </c>
      <c r="D1496">
        <v>51081016553</v>
      </c>
      <c r="E1496">
        <v>510</v>
      </c>
      <c r="F1496" t="s">
        <v>1192</v>
      </c>
      <c r="G1496" t="s">
        <v>1173</v>
      </c>
      <c r="H1496" t="s">
        <v>1181</v>
      </c>
      <c r="I1496" t="s">
        <v>1205</v>
      </c>
      <c r="K1496">
        <v>49577.451625000002</v>
      </c>
      <c r="N1496">
        <v>3.75</v>
      </c>
      <c r="O1496">
        <v>10.210000000000001</v>
      </c>
      <c r="P1496" t="s">
        <v>1195</v>
      </c>
      <c r="R1496" t="s">
        <v>1127</v>
      </c>
      <c r="U1496">
        <v>492</v>
      </c>
      <c r="V1496">
        <v>16501725</v>
      </c>
      <c r="W1496">
        <v>35851</v>
      </c>
      <c r="AL1496">
        <f>VLOOKUP(V1496,Customer!$C$2:$U$504,19,FALSE)</f>
        <v>208</v>
      </c>
    </row>
    <row r="1497" spans="1:38" x14ac:dyDescent="0.35">
      <c r="A1497">
        <v>493</v>
      </c>
      <c r="B1497">
        <v>7</v>
      </c>
      <c r="C1497" t="s">
        <v>34</v>
      </c>
      <c r="D1497">
        <v>51081014702</v>
      </c>
      <c r="E1497">
        <v>510</v>
      </c>
      <c r="F1497" t="s">
        <v>1190</v>
      </c>
      <c r="G1497" t="s">
        <v>1176</v>
      </c>
      <c r="H1497" t="s">
        <v>1182</v>
      </c>
      <c r="I1497" t="s">
        <v>1203</v>
      </c>
      <c r="K1497">
        <v>62087.24</v>
      </c>
      <c r="N1497">
        <v>2.3333333333333335</v>
      </c>
      <c r="O1497">
        <v>1.92</v>
      </c>
      <c r="P1497" t="s">
        <v>1198</v>
      </c>
      <c r="R1497" t="s">
        <v>1127</v>
      </c>
      <c r="U1497">
        <v>493</v>
      </c>
      <c r="V1497">
        <v>53040553</v>
      </c>
      <c r="W1497">
        <v>59425</v>
      </c>
      <c r="AL1497">
        <f>VLOOKUP(V1497,Customer!$C$2:$U$504,19,FALSE)</f>
        <v>211</v>
      </c>
    </row>
    <row r="1498" spans="1:38" x14ac:dyDescent="0.35">
      <c r="A1498">
        <v>493</v>
      </c>
      <c r="B1498">
        <v>4</v>
      </c>
      <c r="C1498" t="s">
        <v>34</v>
      </c>
      <c r="D1498">
        <v>51081012257</v>
      </c>
      <c r="E1498">
        <v>510</v>
      </c>
      <c r="F1498" t="s">
        <v>1187</v>
      </c>
      <c r="G1498" t="s">
        <v>1171</v>
      </c>
      <c r="H1498" t="s">
        <v>1178</v>
      </c>
      <c r="I1498" t="s">
        <v>1206</v>
      </c>
      <c r="K1498">
        <v>62581.86286666667</v>
      </c>
      <c r="N1498">
        <v>1.1666666666666667</v>
      </c>
      <c r="O1498">
        <v>5.74</v>
      </c>
      <c r="P1498" t="s">
        <v>1197</v>
      </c>
      <c r="R1498" t="s">
        <v>1127</v>
      </c>
      <c r="U1498">
        <v>493</v>
      </c>
      <c r="V1498">
        <v>53040553</v>
      </c>
      <c r="W1498">
        <v>58654</v>
      </c>
      <c r="AL1498">
        <f>VLOOKUP(V1498,Customer!$C$2:$U$504,19,FALSE)</f>
        <v>211</v>
      </c>
    </row>
    <row r="1499" spans="1:38" x14ac:dyDescent="0.35">
      <c r="A1499">
        <v>494</v>
      </c>
      <c r="B1499">
        <v>3</v>
      </c>
      <c r="C1499" t="s">
        <v>34</v>
      </c>
      <c r="D1499">
        <v>51081012792</v>
      </c>
      <c r="E1499">
        <v>510</v>
      </c>
      <c r="F1499" t="s">
        <v>1186</v>
      </c>
      <c r="G1499" t="s">
        <v>1170</v>
      </c>
      <c r="H1499" t="s">
        <v>1179</v>
      </c>
      <c r="I1499" t="s">
        <v>1200</v>
      </c>
      <c r="K1499">
        <v>46399.807999999997</v>
      </c>
      <c r="N1499">
        <v>1.3333333333333333</v>
      </c>
      <c r="O1499">
        <v>5.6</v>
      </c>
      <c r="P1499" t="s">
        <v>1196</v>
      </c>
      <c r="R1499" t="s">
        <v>1127</v>
      </c>
      <c r="U1499">
        <v>494</v>
      </c>
      <c r="V1499">
        <v>93135884</v>
      </c>
      <c r="W1499">
        <v>43176</v>
      </c>
      <c r="AL1499">
        <f>VLOOKUP(V1499,Customer!$C$2:$U$504,19,FALSE)</f>
        <v>202</v>
      </c>
    </row>
    <row r="1500" spans="1:38" x14ac:dyDescent="0.35">
      <c r="A1500">
        <v>494</v>
      </c>
      <c r="B1500">
        <v>8</v>
      </c>
      <c r="C1500" t="s">
        <v>34</v>
      </c>
      <c r="D1500">
        <v>51081013108</v>
      </c>
      <c r="E1500">
        <v>510</v>
      </c>
      <c r="F1500" t="s">
        <v>1188</v>
      </c>
      <c r="G1500" t="s">
        <v>1174</v>
      </c>
      <c r="H1500" t="s">
        <v>1177</v>
      </c>
      <c r="I1500" t="s">
        <v>1201</v>
      </c>
      <c r="K1500">
        <v>79976.766666666663</v>
      </c>
      <c r="N1500">
        <v>4.583333333333333</v>
      </c>
      <c r="O1500">
        <v>4</v>
      </c>
      <c r="P1500" t="s">
        <v>1196</v>
      </c>
      <c r="R1500" t="s">
        <v>1127</v>
      </c>
      <c r="U1500">
        <v>494</v>
      </c>
      <c r="V1500">
        <v>93135884</v>
      </c>
      <c r="W1500">
        <v>67586</v>
      </c>
      <c r="AL1500">
        <f>VLOOKUP(V1500,Customer!$C$2:$U$504,19,FALSE)</f>
        <v>202</v>
      </c>
    </row>
    <row r="1501" spans="1:38" x14ac:dyDescent="0.35">
      <c r="A1501">
        <v>494</v>
      </c>
      <c r="B1501">
        <v>13</v>
      </c>
      <c r="C1501" t="s">
        <v>34</v>
      </c>
      <c r="D1501">
        <v>51081011307</v>
      </c>
      <c r="E1501">
        <v>510</v>
      </c>
      <c r="F1501" t="s">
        <v>1192</v>
      </c>
      <c r="G1501" t="s">
        <v>1173</v>
      </c>
      <c r="H1501" t="s">
        <v>1181</v>
      </c>
      <c r="I1501" t="s">
        <v>1205</v>
      </c>
      <c r="K1501">
        <v>27803.008275</v>
      </c>
      <c r="N1501">
        <v>0.25</v>
      </c>
      <c r="O1501">
        <v>10.210000000000001</v>
      </c>
      <c r="P1501" t="s">
        <v>1195</v>
      </c>
      <c r="R1501" t="s">
        <v>1127</v>
      </c>
      <c r="U1501">
        <v>494</v>
      </c>
      <c r="V1501">
        <v>93135884</v>
      </c>
      <c r="W1501">
        <v>27111</v>
      </c>
      <c r="AL1501">
        <f>VLOOKUP(V1501,Customer!$C$2:$U$504,19,FALSE)</f>
        <v>202</v>
      </c>
    </row>
    <row r="1502" spans="1:38" x14ac:dyDescent="0.35">
      <c r="A1502">
        <v>494</v>
      </c>
      <c r="B1502">
        <v>10</v>
      </c>
      <c r="C1502" t="s">
        <v>34</v>
      </c>
      <c r="D1502">
        <v>51081015657</v>
      </c>
      <c r="E1502">
        <v>510</v>
      </c>
      <c r="F1502" t="s">
        <v>1190</v>
      </c>
      <c r="G1502" t="s">
        <v>1176</v>
      </c>
      <c r="H1502" t="s">
        <v>1182</v>
      </c>
      <c r="I1502" t="s">
        <v>1203</v>
      </c>
      <c r="K1502">
        <v>3639.5039999999999</v>
      </c>
      <c r="N1502">
        <v>3.8333333333333335</v>
      </c>
      <c r="O1502">
        <v>1.92</v>
      </c>
      <c r="P1502" t="s">
        <v>1198</v>
      </c>
      <c r="R1502" t="s">
        <v>1127</v>
      </c>
      <c r="U1502">
        <v>494</v>
      </c>
      <c r="V1502">
        <v>93135884</v>
      </c>
      <c r="W1502">
        <v>3390</v>
      </c>
      <c r="AL1502">
        <f>VLOOKUP(V1502,Customer!$C$2:$U$504,19,FALSE)</f>
        <v>202</v>
      </c>
    </row>
    <row r="1503" spans="1:38" x14ac:dyDescent="0.35">
      <c r="A1503">
        <v>494</v>
      </c>
      <c r="B1503">
        <v>6</v>
      </c>
      <c r="C1503" t="s">
        <v>34</v>
      </c>
      <c r="D1503">
        <v>51081019062</v>
      </c>
      <c r="E1503">
        <v>510</v>
      </c>
      <c r="F1503" t="s">
        <v>1189</v>
      </c>
      <c r="G1503" t="s">
        <v>1175</v>
      </c>
      <c r="H1503" t="s">
        <v>1183</v>
      </c>
      <c r="I1503" t="s">
        <v>1202</v>
      </c>
      <c r="K1503">
        <v>4797.3491999999997</v>
      </c>
      <c r="N1503">
        <v>1.3333333333333333</v>
      </c>
      <c r="O1503">
        <v>7.77</v>
      </c>
      <c r="P1503" t="s">
        <v>1195</v>
      </c>
      <c r="R1503" t="s">
        <v>1127</v>
      </c>
      <c r="U1503">
        <v>494</v>
      </c>
      <c r="V1503">
        <v>93135884</v>
      </c>
      <c r="W1503">
        <v>4347</v>
      </c>
      <c r="AL1503">
        <f>VLOOKUP(V1503,Customer!$C$2:$U$504,19,FALSE)</f>
        <v>202</v>
      </c>
    </row>
    <row r="1504" spans="1:38" x14ac:dyDescent="0.35">
      <c r="A1504">
        <v>495</v>
      </c>
      <c r="B1504">
        <v>10</v>
      </c>
      <c r="C1504" t="s">
        <v>34</v>
      </c>
      <c r="D1504">
        <v>51081011579</v>
      </c>
      <c r="E1504">
        <v>510</v>
      </c>
      <c r="F1504" t="s">
        <v>1190</v>
      </c>
      <c r="G1504" t="s">
        <v>1176</v>
      </c>
      <c r="H1504" t="s">
        <v>1182</v>
      </c>
      <c r="I1504" t="s">
        <v>1203</v>
      </c>
      <c r="K1504">
        <v>2938.2528000000002</v>
      </c>
      <c r="N1504">
        <v>1.5</v>
      </c>
      <c r="O1504">
        <v>1.92</v>
      </c>
      <c r="P1504" t="s">
        <v>1198</v>
      </c>
      <c r="R1504" t="s">
        <v>1127</v>
      </c>
      <c r="U1504">
        <v>495</v>
      </c>
      <c r="V1504">
        <v>45982650</v>
      </c>
      <c r="W1504">
        <v>2856</v>
      </c>
      <c r="AL1504">
        <f>VLOOKUP(V1504,Customer!$C$2:$U$504,19,FALSE)</f>
        <v>204</v>
      </c>
    </row>
    <row r="1505" spans="1:38" x14ac:dyDescent="0.35">
      <c r="A1505">
        <v>495</v>
      </c>
      <c r="B1505">
        <v>2</v>
      </c>
      <c r="C1505" t="s">
        <v>34</v>
      </c>
      <c r="D1505">
        <v>51081012615</v>
      </c>
      <c r="E1505">
        <v>510</v>
      </c>
      <c r="F1505" t="s">
        <v>1187</v>
      </c>
      <c r="G1505" t="s">
        <v>1171</v>
      </c>
      <c r="H1505" t="s">
        <v>1178</v>
      </c>
      <c r="I1505" t="s">
        <v>1206</v>
      </c>
      <c r="K1505">
        <v>38205.402583333336</v>
      </c>
      <c r="N1505">
        <v>0.41666666666666669</v>
      </c>
      <c r="O1505">
        <v>5.74</v>
      </c>
      <c r="P1505" t="s">
        <v>1197</v>
      </c>
      <c r="R1505" t="s">
        <v>1127</v>
      </c>
      <c r="U1505">
        <v>495</v>
      </c>
      <c r="V1505">
        <v>45982650</v>
      </c>
      <c r="W1505">
        <v>37313</v>
      </c>
      <c r="AL1505">
        <f>VLOOKUP(V1505,Customer!$C$2:$U$504,19,FALSE)</f>
        <v>204</v>
      </c>
    </row>
    <row r="1506" spans="1:38" x14ac:dyDescent="0.35">
      <c r="A1506">
        <v>495</v>
      </c>
      <c r="B1506">
        <v>15</v>
      </c>
      <c r="C1506" t="s">
        <v>34</v>
      </c>
      <c r="D1506">
        <v>51081016703</v>
      </c>
      <c r="E1506">
        <v>510</v>
      </c>
      <c r="F1506" t="s">
        <v>1192</v>
      </c>
      <c r="G1506" t="s">
        <v>1173</v>
      </c>
      <c r="H1506" t="s">
        <v>1181</v>
      </c>
      <c r="I1506" t="s">
        <v>1205</v>
      </c>
      <c r="K1506">
        <v>68286.569400000008</v>
      </c>
      <c r="N1506">
        <v>2</v>
      </c>
      <c r="O1506">
        <v>10.210000000000001</v>
      </c>
      <c r="P1506" t="s">
        <v>1195</v>
      </c>
      <c r="R1506" t="s">
        <v>1127</v>
      </c>
      <c r="U1506">
        <v>495</v>
      </c>
      <c r="V1506">
        <v>45982650</v>
      </c>
      <c r="W1506">
        <v>56707</v>
      </c>
      <c r="AL1506">
        <f>VLOOKUP(V1506,Customer!$C$2:$U$504,19,FALSE)</f>
        <v>204</v>
      </c>
    </row>
    <row r="1507" spans="1:38" x14ac:dyDescent="0.35">
      <c r="A1507">
        <v>495</v>
      </c>
      <c r="B1507">
        <v>2</v>
      </c>
      <c r="C1507" t="s">
        <v>34</v>
      </c>
      <c r="D1507">
        <v>51081015304</v>
      </c>
      <c r="E1507">
        <v>510</v>
      </c>
      <c r="F1507" t="s">
        <v>1187</v>
      </c>
      <c r="G1507" t="s">
        <v>1171</v>
      </c>
      <c r="H1507" t="s">
        <v>1178</v>
      </c>
      <c r="I1507" t="s">
        <v>1206</v>
      </c>
      <c r="K1507">
        <v>39875.351466666667</v>
      </c>
      <c r="N1507">
        <v>2.6666666666666665</v>
      </c>
      <c r="O1507">
        <v>5.74</v>
      </c>
      <c r="P1507" t="s">
        <v>1197</v>
      </c>
      <c r="R1507" t="s">
        <v>1127</v>
      </c>
      <c r="U1507">
        <v>495</v>
      </c>
      <c r="V1507">
        <v>45982650</v>
      </c>
      <c r="W1507">
        <v>34582</v>
      </c>
      <c r="AL1507">
        <f>VLOOKUP(V1507,Customer!$C$2:$U$504,19,FALSE)</f>
        <v>204</v>
      </c>
    </row>
    <row r="1508" spans="1:38" x14ac:dyDescent="0.35">
      <c r="A1508">
        <v>495</v>
      </c>
      <c r="B1508">
        <v>4</v>
      </c>
      <c r="C1508" t="s">
        <v>34</v>
      </c>
      <c r="D1508">
        <v>51081010997</v>
      </c>
      <c r="E1508">
        <v>510</v>
      </c>
      <c r="F1508" t="s">
        <v>1187</v>
      </c>
      <c r="G1508" t="s">
        <v>1171</v>
      </c>
      <c r="H1508" t="s">
        <v>1178</v>
      </c>
      <c r="I1508" t="s">
        <v>1206</v>
      </c>
      <c r="K1508">
        <v>1863.7968000000001</v>
      </c>
      <c r="N1508">
        <v>3.5</v>
      </c>
      <c r="O1508">
        <v>5.74</v>
      </c>
      <c r="P1508" t="s">
        <v>1197</v>
      </c>
      <c r="R1508" t="s">
        <v>1127</v>
      </c>
      <c r="U1508">
        <v>495</v>
      </c>
      <c r="V1508">
        <v>45982650</v>
      </c>
      <c r="W1508">
        <v>1552</v>
      </c>
      <c r="AL1508">
        <f>VLOOKUP(V1508,Customer!$C$2:$U$504,19,FALSE)</f>
        <v>204</v>
      </c>
    </row>
    <row r="1509" spans="1:38" x14ac:dyDescent="0.35">
      <c r="A1509">
        <v>495</v>
      </c>
      <c r="B1509">
        <v>16</v>
      </c>
      <c r="C1509" t="s">
        <v>34</v>
      </c>
      <c r="D1509">
        <v>51081018080</v>
      </c>
      <c r="E1509">
        <v>510</v>
      </c>
      <c r="F1509" t="s">
        <v>1193</v>
      </c>
      <c r="G1509" t="s">
        <v>1185</v>
      </c>
      <c r="H1509" t="s">
        <v>1184</v>
      </c>
      <c r="I1509" t="s">
        <v>1199</v>
      </c>
      <c r="K1509">
        <v>84849.915108333327</v>
      </c>
      <c r="N1509">
        <v>3.9166666666666665</v>
      </c>
      <c r="O1509">
        <v>3.61</v>
      </c>
      <c r="P1509" t="s">
        <v>1198</v>
      </c>
      <c r="R1509" t="s">
        <v>1127</v>
      </c>
      <c r="U1509">
        <v>495</v>
      </c>
      <c r="V1509">
        <v>45982650</v>
      </c>
      <c r="W1509">
        <v>74339</v>
      </c>
      <c r="AL1509">
        <f>VLOOKUP(V1509,Customer!$C$2:$U$504,19,FALSE)</f>
        <v>204</v>
      </c>
    </row>
    <row r="1510" spans="1:38" x14ac:dyDescent="0.35">
      <c r="A1510">
        <v>495</v>
      </c>
      <c r="B1510">
        <v>16</v>
      </c>
      <c r="C1510" t="s">
        <v>34</v>
      </c>
      <c r="D1510">
        <v>51081017634</v>
      </c>
      <c r="E1510">
        <v>510</v>
      </c>
      <c r="F1510" t="s">
        <v>1193</v>
      </c>
      <c r="G1510" t="s">
        <v>1185</v>
      </c>
      <c r="H1510" t="s">
        <v>1184</v>
      </c>
      <c r="I1510" t="s">
        <v>1199</v>
      </c>
      <c r="K1510">
        <v>43898.315999999999</v>
      </c>
      <c r="N1510">
        <v>0.5</v>
      </c>
      <c r="O1510">
        <v>3.61</v>
      </c>
      <c r="P1510" t="s">
        <v>1198</v>
      </c>
      <c r="R1510" t="s">
        <v>1127</v>
      </c>
      <c r="U1510">
        <v>495</v>
      </c>
      <c r="V1510">
        <v>45982650</v>
      </c>
      <c r="W1510">
        <v>43120</v>
      </c>
      <c r="AL1510">
        <f>VLOOKUP(V1510,Customer!$C$2:$U$504,19,FALSE)</f>
        <v>204</v>
      </c>
    </row>
    <row r="1511" spans="1:38" x14ac:dyDescent="0.35">
      <c r="A1511">
        <v>496</v>
      </c>
      <c r="B1511">
        <v>8</v>
      </c>
      <c r="C1511" t="s">
        <v>34</v>
      </c>
      <c r="D1511">
        <v>51081018165</v>
      </c>
      <c r="E1511">
        <v>510</v>
      </c>
      <c r="F1511" t="s">
        <v>1188</v>
      </c>
      <c r="G1511" t="s">
        <v>1174</v>
      </c>
      <c r="H1511" t="s">
        <v>1177</v>
      </c>
      <c r="I1511" t="s">
        <v>1201</v>
      </c>
      <c r="K1511">
        <v>11616.15</v>
      </c>
      <c r="N1511">
        <v>3.75</v>
      </c>
      <c r="O1511">
        <v>4</v>
      </c>
      <c r="P1511" t="s">
        <v>1196</v>
      </c>
      <c r="R1511" t="s">
        <v>1127</v>
      </c>
      <c r="U1511">
        <v>496</v>
      </c>
      <c r="V1511">
        <v>88255825</v>
      </c>
      <c r="W1511">
        <v>10101</v>
      </c>
      <c r="AL1511">
        <f>VLOOKUP(V1511,Customer!$C$2:$U$504,19,FALSE)</f>
        <v>210</v>
      </c>
    </row>
    <row r="1512" spans="1:38" x14ac:dyDescent="0.35">
      <c r="A1512">
        <v>496</v>
      </c>
      <c r="B1512">
        <v>9</v>
      </c>
      <c r="C1512" t="s">
        <v>34</v>
      </c>
      <c r="D1512">
        <v>51081011607</v>
      </c>
      <c r="E1512">
        <v>510</v>
      </c>
      <c r="F1512" t="s">
        <v>1189</v>
      </c>
      <c r="G1512" t="s">
        <v>1175</v>
      </c>
      <c r="H1512" t="s">
        <v>1183</v>
      </c>
      <c r="I1512" t="s">
        <v>1202</v>
      </c>
      <c r="K1512">
        <v>80613.494500000001</v>
      </c>
      <c r="N1512">
        <v>4.583333333333333</v>
      </c>
      <c r="O1512">
        <v>7.77</v>
      </c>
      <c r="P1512" t="s">
        <v>1195</v>
      </c>
      <c r="R1512" t="s">
        <v>1127</v>
      </c>
      <c r="U1512">
        <v>496</v>
      </c>
      <c r="V1512">
        <v>88255825</v>
      </c>
      <c r="W1512">
        <v>59444</v>
      </c>
      <c r="AL1512">
        <f>VLOOKUP(V1512,Customer!$C$2:$U$504,19,FALSE)</f>
        <v>210</v>
      </c>
    </row>
    <row r="1513" spans="1:38" x14ac:dyDescent="0.35">
      <c r="A1513">
        <v>496</v>
      </c>
      <c r="B1513">
        <v>12</v>
      </c>
      <c r="C1513" t="s">
        <v>34</v>
      </c>
      <c r="D1513">
        <v>51081010676</v>
      </c>
      <c r="E1513">
        <v>510</v>
      </c>
      <c r="F1513" t="s">
        <v>1191</v>
      </c>
      <c r="G1513" t="s">
        <v>1172</v>
      </c>
      <c r="H1513" t="s">
        <v>1180</v>
      </c>
      <c r="I1513" t="s">
        <v>1204</v>
      </c>
      <c r="K1513">
        <v>61889.191250000003</v>
      </c>
      <c r="N1513">
        <v>1.25</v>
      </c>
      <c r="O1513">
        <v>-11.7</v>
      </c>
      <c r="P1513" t="s">
        <v>1194</v>
      </c>
      <c r="R1513" t="s">
        <v>1127</v>
      </c>
      <c r="U1513">
        <v>496</v>
      </c>
      <c r="V1513">
        <v>88255825</v>
      </c>
      <c r="W1513">
        <v>72491</v>
      </c>
      <c r="AL1513">
        <f>VLOOKUP(V1513,Customer!$C$2:$U$504,19,FALSE)</f>
        <v>210</v>
      </c>
    </row>
    <row r="1514" spans="1:38" x14ac:dyDescent="0.35">
      <c r="A1514">
        <v>497</v>
      </c>
      <c r="B1514">
        <v>2</v>
      </c>
      <c r="C1514" t="s">
        <v>34</v>
      </c>
      <c r="D1514">
        <v>51081014923</v>
      </c>
      <c r="E1514">
        <v>510</v>
      </c>
      <c r="F1514" t="s">
        <v>1187</v>
      </c>
      <c r="G1514" t="s">
        <v>1171</v>
      </c>
      <c r="H1514" t="s">
        <v>1178</v>
      </c>
      <c r="I1514" t="s">
        <v>1206</v>
      </c>
      <c r="K1514">
        <v>63284.977833333331</v>
      </c>
      <c r="N1514">
        <v>2.1666666666666665</v>
      </c>
      <c r="O1514">
        <v>5.74</v>
      </c>
      <c r="P1514" t="s">
        <v>1197</v>
      </c>
      <c r="R1514" t="s">
        <v>1127</v>
      </c>
      <c r="U1514">
        <v>497</v>
      </c>
      <c r="V1514">
        <v>83411989</v>
      </c>
      <c r="W1514">
        <v>56285</v>
      </c>
      <c r="AL1514">
        <f>VLOOKUP(V1514,Customer!$C$2:$U$504,19,FALSE)</f>
        <v>211</v>
      </c>
    </row>
    <row r="1515" spans="1:38" x14ac:dyDescent="0.35">
      <c r="A1515">
        <v>497</v>
      </c>
      <c r="B1515">
        <v>5</v>
      </c>
      <c r="C1515" t="s">
        <v>34</v>
      </c>
      <c r="D1515">
        <v>51081010278</v>
      </c>
      <c r="E1515">
        <v>510</v>
      </c>
      <c r="F1515" t="s">
        <v>1188</v>
      </c>
      <c r="G1515" t="s">
        <v>1174</v>
      </c>
      <c r="H1515" t="s">
        <v>1177</v>
      </c>
      <c r="I1515" t="s">
        <v>1201</v>
      </c>
      <c r="K1515">
        <v>38547.493333333332</v>
      </c>
      <c r="N1515">
        <v>3.6666666666666665</v>
      </c>
      <c r="O1515">
        <v>4</v>
      </c>
      <c r="P1515" t="s">
        <v>1196</v>
      </c>
      <c r="R1515" t="s">
        <v>1127</v>
      </c>
      <c r="U1515">
        <v>497</v>
      </c>
      <c r="V1515">
        <v>83411989</v>
      </c>
      <c r="W1515">
        <v>33617</v>
      </c>
      <c r="AL1515">
        <f>VLOOKUP(V1515,Customer!$C$2:$U$504,19,FALSE)</f>
        <v>211</v>
      </c>
    </row>
    <row r="1516" spans="1:38" x14ac:dyDescent="0.35">
      <c r="A1516">
        <v>497</v>
      </c>
      <c r="B1516">
        <v>4</v>
      </c>
      <c r="C1516" t="s">
        <v>34</v>
      </c>
      <c r="D1516">
        <v>51081017450</v>
      </c>
      <c r="E1516">
        <v>510</v>
      </c>
      <c r="F1516" t="s">
        <v>1187</v>
      </c>
      <c r="G1516" t="s">
        <v>1171</v>
      </c>
      <c r="H1516" t="s">
        <v>1178</v>
      </c>
      <c r="I1516" t="s">
        <v>1206</v>
      </c>
      <c r="K1516">
        <v>69991.962866666669</v>
      </c>
      <c r="N1516">
        <v>3.4166666666666665</v>
      </c>
      <c r="O1516">
        <v>5.74</v>
      </c>
      <c r="P1516" t="s">
        <v>1197</v>
      </c>
      <c r="R1516" t="s">
        <v>1127</v>
      </c>
      <c r="U1516">
        <v>497</v>
      </c>
      <c r="V1516">
        <v>83411989</v>
      </c>
      <c r="W1516">
        <v>58516</v>
      </c>
      <c r="AL1516">
        <f>VLOOKUP(V1516,Customer!$C$2:$U$504,19,FALSE)</f>
        <v>211</v>
      </c>
    </row>
    <row r="1517" spans="1:38" x14ac:dyDescent="0.35">
      <c r="A1517">
        <v>497</v>
      </c>
      <c r="B1517">
        <v>7</v>
      </c>
      <c r="C1517" t="s">
        <v>34</v>
      </c>
      <c r="D1517">
        <v>51081011309</v>
      </c>
      <c r="E1517">
        <v>510</v>
      </c>
      <c r="F1517" t="s">
        <v>1190</v>
      </c>
      <c r="G1517" t="s">
        <v>1176</v>
      </c>
      <c r="H1517" t="s">
        <v>1182</v>
      </c>
      <c r="I1517" t="s">
        <v>1203</v>
      </c>
      <c r="K1517">
        <v>61860.480000000003</v>
      </c>
      <c r="N1517">
        <v>1.0833333333333333</v>
      </c>
      <c r="O1517">
        <v>1.92</v>
      </c>
      <c r="P1517" t="s">
        <v>1198</v>
      </c>
      <c r="R1517" t="s">
        <v>1127</v>
      </c>
      <c r="U1517">
        <v>497</v>
      </c>
      <c r="V1517">
        <v>83411989</v>
      </c>
      <c r="W1517">
        <v>60600</v>
      </c>
      <c r="AL1517">
        <f>VLOOKUP(V1517,Customer!$C$2:$U$504,19,FALSE)</f>
        <v>211</v>
      </c>
    </row>
    <row r="1518" spans="1:38" x14ac:dyDescent="0.35">
      <c r="A1518">
        <v>498</v>
      </c>
      <c r="B1518">
        <v>1</v>
      </c>
      <c r="C1518" t="s">
        <v>34</v>
      </c>
      <c r="D1518">
        <v>51081012152</v>
      </c>
      <c r="E1518">
        <v>510</v>
      </c>
      <c r="F1518" t="s">
        <v>1186</v>
      </c>
      <c r="G1518" t="s">
        <v>1170</v>
      </c>
      <c r="H1518" t="s">
        <v>1179</v>
      </c>
      <c r="I1518" t="s">
        <v>1200</v>
      </c>
      <c r="K1518">
        <v>16190.99</v>
      </c>
      <c r="N1518">
        <v>3.5833333333333335</v>
      </c>
      <c r="O1518">
        <v>5.6</v>
      </c>
      <c r="P1518" t="s">
        <v>1196</v>
      </c>
      <c r="R1518" t="s">
        <v>1127</v>
      </c>
      <c r="U1518">
        <v>498</v>
      </c>
      <c r="V1518">
        <v>39181338</v>
      </c>
      <c r="W1518">
        <v>13485</v>
      </c>
      <c r="AL1518">
        <f>VLOOKUP(V1518,Customer!$C$2:$U$504,19,FALSE)</f>
        <v>211</v>
      </c>
    </row>
    <row r="1519" spans="1:38" x14ac:dyDescent="0.35">
      <c r="A1519">
        <v>498</v>
      </c>
      <c r="B1519">
        <v>2</v>
      </c>
      <c r="C1519" t="s">
        <v>34</v>
      </c>
      <c r="D1519">
        <v>51081014026</v>
      </c>
      <c r="E1519">
        <v>510</v>
      </c>
      <c r="F1519" t="s">
        <v>1187</v>
      </c>
      <c r="G1519" t="s">
        <v>1171</v>
      </c>
      <c r="H1519" t="s">
        <v>1178</v>
      </c>
      <c r="I1519" t="s">
        <v>1206</v>
      </c>
      <c r="K1519">
        <v>64045.035199999998</v>
      </c>
      <c r="N1519">
        <v>4.333333333333333</v>
      </c>
      <c r="O1519">
        <v>5.74</v>
      </c>
      <c r="P1519" t="s">
        <v>1197</v>
      </c>
      <c r="R1519" t="s">
        <v>1127</v>
      </c>
      <c r="U1519">
        <v>498</v>
      </c>
      <c r="V1519">
        <v>39181338</v>
      </c>
      <c r="W1519">
        <v>51288</v>
      </c>
      <c r="AL1519">
        <f>VLOOKUP(V1519,Customer!$C$2:$U$504,19,FALSE)</f>
        <v>211</v>
      </c>
    </row>
    <row r="1520" spans="1:38" x14ac:dyDescent="0.35">
      <c r="A1520">
        <v>499</v>
      </c>
      <c r="B1520">
        <v>10</v>
      </c>
      <c r="C1520" t="s">
        <v>34</v>
      </c>
      <c r="D1520">
        <v>51081017245</v>
      </c>
      <c r="E1520">
        <v>510</v>
      </c>
      <c r="F1520" t="s">
        <v>1190</v>
      </c>
      <c r="G1520" t="s">
        <v>1176</v>
      </c>
      <c r="H1520" t="s">
        <v>1182</v>
      </c>
      <c r="I1520" t="s">
        <v>1203</v>
      </c>
      <c r="K1520">
        <v>23269.459200000001</v>
      </c>
      <c r="N1520">
        <v>0.91666666666666663</v>
      </c>
      <c r="O1520">
        <v>1.92</v>
      </c>
      <c r="P1520" t="s">
        <v>1198</v>
      </c>
      <c r="R1520" t="s">
        <v>1131</v>
      </c>
      <c r="U1520">
        <v>499</v>
      </c>
      <c r="V1520">
        <v>29091904</v>
      </c>
      <c r="W1520">
        <v>22867</v>
      </c>
      <c r="AL1520">
        <f>VLOOKUP(V1520,Customer!$C$2:$U$504,19,FALSE)</f>
        <v>212</v>
      </c>
    </row>
    <row r="1521" spans="1:38" x14ac:dyDescent="0.35">
      <c r="A1521">
        <v>499</v>
      </c>
      <c r="B1521">
        <v>6</v>
      </c>
      <c r="C1521" t="s">
        <v>34</v>
      </c>
      <c r="D1521">
        <v>51081016185</v>
      </c>
      <c r="E1521">
        <v>510</v>
      </c>
      <c r="F1521" t="s">
        <v>1189</v>
      </c>
      <c r="G1521" t="s">
        <v>1175</v>
      </c>
      <c r="H1521" t="s">
        <v>1183</v>
      </c>
      <c r="I1521" t="s">
        <v>1202</v>
      </c>
      <c r="K1521">
        <v>4059.9412499999999</v>
      </c>
      <c r="N1521">
        <v>4.166666666666667</v>
      </c>
      <c r="O1521">
        <v>7.77</v>
      </c>
      <c r="P1521" t="s">
        <v>1195</v>
      </c>
      <c r="R1521" t="s">
        <v>1131</v>
      </c>
      <c r="U1521">
        <v>499</v>
      </c>
      <c r="V1521">
        <v>29091904</v>
      </c>
      <c r="W1521">
        <v>3067</v>
      </c>
      <c r="AL1521">
        <f>VLOOKUP(V1521,Customer!$C$2:$U$504,19,FALSE)</f>
        <v>212</v>
      </c>
    </row>
    <row r="1522" spans="1:38" x14ac:dyDescent="0.35">
      <c r="A1522">
        <v>500</v>
      </c>
      <c r="B1522">
        <v>5</v>
      </c>
      <c r="C1522" t="s">
        <v>34</v>
      </c>
      <c r="D1522">
        <v>51081018651</v>
      </c>
      <c r="E1522">
        <v>510</v>
      </c>
      <c r="F1522" t="s">
        <v>1188</v>
      </c>
      <c r="G1522" t="s">
        <v>1174</v>
      </c>
      <c r="H1522" t="s">
        <v>1177</v>
      </c>
      <c r="I1522" t="s">
        <v>1201</v>
      </c>
      <c r="K1522">
        <v>20585.196666666667</v>
      </c>
      <c r="N1522">
        <v>3.9166666666666665</v>
      </c>
      <c r="O1522">
        <v>4</v>
      </c>
      <c r="P1522" t="s">
        <v>1196</v>
      </c>
      <c r="R1522" t="s">
        <v>1127</v>
      </c>
      <c r="U1522">
        <v>500</v>
      </c>
      <c r="V1522">
        <v>33777714</v>
      </c>
      <c r="W1522">
        <v>17797</v>
      </c>
      <c r="AL1522">
        <f>VLOOKUP(V1522,Customer!$C$2:$U$504,19,FALSE)</f>
        <v>205</v>
      </c>
    </row>
    <row r="1523" spans="1:38" x14ac:dyDescent="0.35">
      <c r="A1523">
        <v>500</v>
      </c>
      <c r="B1523">
        <v>14</v>
      </c>
      <c r="C1523" t="s">
        <v>34</v>
      </c>
      <c r="D1523">
        <v>51081013447</v>
      </c>
      <c r="E1523">
        <v>510</v>
      </c>
      <c r="F1523" t="s">
        <v>1192</v>
      </c>
      <c r="G1523" t="s">
        <v>1173</v>
      </c>
      <c r="H1523" t="s">
        <v>1181</v>
      </c>
      <c r="I1523" t="s">
        <v>1205</v>
      </c>
      <c r="K1523">
        <v>37399.760249999999</v>
      </c>
      <c r="N1523">
        <v>2.9166666666666665</v>
      </c>
      <c r="O1523">
        <v>10.210000000000001</v>
      </c>
      <c r="P1523" t="s">
        <v>1195</v>
      </c>
      <c r="R1523" t="s">
        <v>1127</v>
      </c>
      <c r="U1523">
        <v>500</v>
      </c>
      <c r="V1523">
        <v>33777714</v>
      </c>
      <c r="W1523">
        <v>28818</v>
      </c>
      <c r="AL1523">
        <f>VLOOKUP(V1523,Customer!$C$2:$U$504,19,FALSE)</f>
        <v>205</v>
      </c>
    </row>
    <row r="1524" spans="1:38" x14ac:dyDescent="0.35">
      <c r="A1524">
        <v>500</v>
      </c>
      <c r="B1524">
        <v>8</v>
      </c>
      <c r="C1524" t="s">
        <v>34</v>
      </c>
      <c r="D1524">
        <v>51081017066</v>
      </c>
      <c r="E1524">
        <v>510</v>
      </c>
      <c r="F1524" t="s">
        <v>1188</v>
      </c>
      <c r="G1524" t="s">
        <v>1174</v>
      </c>
      <c r="H1524" t="s">
        <v>1177</v>
      </c>
      <c r="I1524" t="s">
        <v>1201</v>
      </c>
      <c r="K1524">
        <v>1907.5</v>
      </c>
      <c r="N1524">
        <v>4.166666666666667</v>
      </c>
      <c r="O1524">
        <v>4</v>
      </c>
      <c r="P1524" t="s">
        <v>1196</v>
      </c>
      <c r="R1524" t="s">
        <v>1127</v>
      </c>
      <c r="U1524">
        <v>500</v>
      </c>
      <c r="V1524">
        <v>33777714</v>
      </c>
      <c r="W1524">
        <v>1635</v>
      </c>
      <c r="AL1524">
        <f>VLOOKUP(V1524,Customer!$C$2:$U$504,19,FALSE)</f>
        <v>205</v>
      </c>
    </row>
    <row r="1525" spans="1:38" x14ac:dyDescent="0.35">
      <c r="A1525">
        <v>500</v>
      </c>
      <c r="B1525">
        <v>13</v>
      </c>
      <c r="C1525" t="s">
        <v>34</v>
      </c>
      <c r="D1525">
        <v>51081016153</v>
      </c>
      <c r="E1525">
        <v>510</v>
      </c>
      <c r="F1525" t="s">
        <v>1192</v>
      </c>
      <c r="G1525" t="s">
        <v>1173</v>
      </c>
      <c r="H1525" t="s">
        <v>1181</v>
      </c>
      <c r="I1525" t="s">
        <v>1205</v>
      </c>
      <c r="K1525">
        <v>73844.296933333331</v>
      </c>
      <c r="N1525">
        <v>1.5833333333333333</v>
      </c>
      <c r="O1525">
        <v>10.210000000000001</v>
      </c>
      <c r="P1525" t="s">
        <v>1195</v>
      </c>
      <c r="R1525" t="s">
        <v>1127</v>
      </c>
      <c r="U1525">
        <v>500</v>
      </c>
      <c r="V1525">
        <v>33777714</v>
      </c>
      <c r="W1525">
        <v>63568</v>
      </c>
      <c r="AL1525">
        <f>VLOOKUP(V1525,Customer!$C$2:$U$504,19,FALSE)</f>
        <v>205</v>
      </c>
    </row>
    <row r="1526" spans="1:38" x14ac:dyDescent="0.35">
      <c r="A1526">
        <v>500</v>
      </c>
      <c r="B1526">
        <v>16</v>
      </c>
      <c r="C1526" t="s">
        <v>34</v>
      </c>
      <c r="D1526">
        <v>51081012662</v>
      </c>
      <c r="E1526">
        <v>510</v>
      </c>
      <c r="F1526" t="s">
        <v>1193</v>
      </c>
      <c r="G1526" t="s">
        <v>1185</v>
      </c>
      <c r="H1526" t="s">
        <v>1184</v>
      </c>
      <c r="I1526" t="s">
        <v>1199</v>
      </c>
      <c r="K1526">
        <v>35885.149541666666</v>
      </c>
      <c r="N1526">
        <v>3.4166666666666665</v>
      </c>
      <c r="O1526">
        <v>3.61</v>
      </c>
      <c r="P1526" t="s">
        <v>1198</v>
      </c>
      <c r="R1526" t="s">
        <v>1127</v>
      </c>
      <c r="U1526">
        <v>500</v>
      </c>
      <c r="V1526">
        <v>33777714</v>
      </c>
      <c r="W1526">
        <v>31945</v>
      </c>
      <c r="AL1526">
        <f>VLOOKUP(V1526,Customer!$C$2:$U$504,19,FALSE)</f>
        <v>205</v>
      </c>
    </row>
  </sheetData>
  <sortState xmlns:xlrd2="http://schemas.microsoft.com/office/spreadsheetml/2017/richdata2" ref="A2:AK1526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3116-9458-43F2-BE55-A56290529DED}">
  <dimension ref="A6:K25"/>
  <sheetViews>
    <sheetView topLeftCell="C2" workbookViewId="0">
      <selection activeCell="E33" sqref="E33"/>
    </sheetView>
  </sheetViews>
  <sheetFormatPr defaultRowHeight="14.5" x14ac:dyDescent="0.35"/>
  <cols>
    <col min="1" max="1" width="53.08984375" bestFit="1" customWidth="1"/>
    <col min="5" max="5" width="33.1796875" customWidth="1"/>
    <col min="6" max="6" width="53.08984375" bestFit="1" customWidth="1"/>
    <col min="7" max="7" width="27.26953125" customWidth="1"/>
  </cols>
  <sheetData>
    <row r="6" spans="1:11" x14ac:dyDescent="0.35">
      <c r="C6" t="s">
        <v>1165</v>
      </c>
    </row>
    <row r="7" spans="1:11" x14ac:dyDescent="0.35">
      <c r="C7" t="s">
        <v>1166</v>
      </c>
    </row>
    <row r="8" spans="1:11" x14ac:dyDescent="0.35">
      <c r="C8" t="s">
        <v>1167</v>
      </c>
    </row>
    <row r="9" spans="1:11" x14ac:dyDescent="0.35">
      <c r="J9" t="s">
        <v>1211</v>
      </c>
    </row>
    <row r="10" spans="1:11" x14ac:dyDescent="0.35">
      <c r="A10" t="s">
        <v>1184</v>
      </c>
      <c r="B10">
        <v>16</v>
      </c>
      <c r="C10" t="s">
        <v>1169</v>
      </c>
      <c r="D10" t="s">
        <v>1193</v>
      </c>
      <c r="E10" t="s">
        <v>1185</v>
      </c>
      <c r="F10" t="s">
        <v>1184</v>
      </c>
      <c r="G10" t="s">
        <v>1199</v>
      </c>
      <c r="H10">
        <v>3.61</v>
      </c>
      <c r="I10" t="s">
        <v>1198</v>
      </c>
      <c r="J10">
        <v>1</v>
      </c>
      <c r="K10" t="s">
        <v>1169</v>
      </c>
    </row>
    <row r="11" spans="1:11" x14ac:dyDescent="0.35">
      <c r="A11" t="s">
        <v>1179</v>
      </c>
      <c r="B11">
        <v>1</v>
      </c>
      <c r="C11" t="s">
        <v>1129</v>
      </c>
      <c r="D11" t="s">
        <v>1186</v>
      </c>
      <c r="E11" t="s">
        <v>1170</v>
      </c>
      <c r="F11" t="s">
        <v>1179</v>
      </c>
      <c r="G11" t="s">
        <v>1200</v>
      </c>
      <c r="H11">
        <v>5.6</v>
      </c>
      <c r="I11" t="s">
        <v>1196</v>
      </c>
      <c r="J11">
        <v>0.25</v>
      </c>
      <c r="K11" t="s">
        <v>1129</v>
      </c>
    </row>
    <row r="12" spans="1:11" x14ac:dyDescent="0.35">
      <c r="A12" t="s">
        <v>1179</v>
      </c>
      <c r="B12">
        <v>3</v>
      </c>
      <c r="C12" t="s">
        <v>1129</v>
      </c>
      <c r="D12" t="s">
        <v>1186</v>
      </c>
      <c r="E12" t="s">
        <v>1170</v>
      </c>
      <c r="F12" t="s">
        <v>1179</v>
      </c>
      <c r="G12" t="s">
        <v>1200</v>
      </c>
      <c r="H12">
        <v>5.6</v>
      </c>
      <c r="I12" t="s">
        <v>1196</v>
      </c>
      <c r="J12">
        <v>0.25</v>
      </c>
      <c r="K12" t="s">
        <v>1129</v>
      </c>
    </row>
    <row r="13" spans="1:11" x14ac:dyDescent="0.35">
      <c r="A13" t="s">
        <v>1177</v>
      </c>
      <c r="B13">
        <v>5</v>
      </c>
      <c r="C13" t="s">
        <v>1129</v>
      </c>
      <c r="D13" t="s">
        <v>1188</v>
      </c>
      <c r="E13" t="s">
        <v>1174</v>
      </c>
      <c r="F13" t="s">
        <v>1177</v>
      </c>
      <c r="G13" t="s">
        <v>1201</v>
      </c>
      <c r="H13">
        <v>4</v>
      </c>
      <c r="I13" t="s">
        <v>1196</v>
      </c>
      <c r="J13">
        <v>0.35</v>
      </c>
      <c r="K13" t="s">
        <v>1129</v>
      </c>
    </row>
    <row r="14" spans="1:11" x14ac:dyDescent="0.35">
      <c r="A14" t="s">
        <v>1177</v>
      </c>
      <c r="B14">
        <v>8</v>
      </c>
      <c r="C14" t="s">
        <v>1129</v>
      </c>
      <c r="D14" t="s">
        <v>1188</v>
      </c>
      <c r="E14" t="s">
        <v>1174</v>
      </c>
      <c r="F14" t="s">
        <v>1177</v>
      </c>
      <c r="G14" t="s">
        <v>1201</v>
      </c>
      <c r="H14">
        <v>4</v>
      </c>
      <c r="I14" t="s">
        <v>1196</v>
      </c>
      <c r="J14">
        <v>0.35</v>
      </c>
      <c r="K14" t="s">
        <v>1129</v>
      </c>
    </row>
    <row r="15" spans="1:11" x14ac:dyDescent="0.35">
      <c r="A15" t="s">
        <v>1183</v>
      </c>
      <c r="B15">
        <v>6</v>
      </c>
      <c r="C15" t="s">
        <v>1129</v>
      </c>
      <c r="D15" t="s">
        <v>1189</v>
      </c>
      <c r="E15" t="s">
        <v>1175</v>
      </c>
      <c r="F15" t="s">
        <v>1183</v>
      </c>
      <c r="G15" t="s">
        <v>1202</v>
      </c>
      <c r="H15">
        <v>7.77</v>
      </c>
      <c r="I15" t="s">
        <v>1195</v>
      </c>
      <c r="J15">
        <v>0.2</v>
      </c>
      <c r="K15" t="s">
        <v>1129</v>
      </c>
    </row>
    <row r="16" spans="1:11" x14ac:dyDescent="0.35">
      <c r="A16" t="s">
        <v>1183</v>
      </c>
      <c r="B16">
        <v>9</v>
      </c>
      <c r="C16" t="s">
        <v>1129</v>
      </c>
      <c r="D16" t="s">
        <v>1189</v>
      </c>
      <c r="E16" t="s">
        <v>1175</v>
      </c>
      <c r="F16" t="s">
        <v>1183</v>
      </c>
      <c r="G16" t="s">
        <v>1202</v>
      </c>
      <c r="H16">
        <v>7.77</v>
      </c>
      <c r="I16" t="s">
        <v>1195</v>
      </c>
      <c r="J16">
        <v>0.2</v>
      </c>
      <c r="K16" t="s">
        <v>1129</v>
      </c>
    </row>
    <row r="17" spans="1:11" x14ac:dyDescent="0.35">
      <c r="A17" t="s">
        <v>1182</v>
      </c>
      <c r="B17">
        <v>7</v>
      </c>
      <c r="C17" t="s">
        <v>1129</v>
      </c>
      <c r="D17" t="s">
        <v>1190</v>
      </c>
      <c r="E17" t="s">
        <v>1176</v>
      </c>
      <c r="F17" t="s">
        <v>1182</v>
      </c>
      <c r="G17" t="s">
        <v>1203</v>
      </c>
      <c r="H17">
        <v>1.92</v>
      </c>
      <c r="I17" t="s">
        <v>1198</v>
      </c>
      <c r="J17">
        <v>0.4</v>
      </c>
      <c r="K17" t="s">
        <v>1129</v>
      </c>
    </row>
    <row r="18" spans="1:11" x14ac:dyDescent="0.35">
      <c r="A18" t="s">
        <v>1182</v>
      </c>
      <c r="B18">
        <v>10</v>
      </c>
      <c r="C18" t="s">
        <v>1129</v>
      </c>
      <c r="D18" t="s">
        <v>1190</v>
      </c>
      <c r="E18" t="s">
        <v>1176</v>
      </c>
      <c r="F18" t="s">
        <v>1182</v>
      </c>
      <c r="G18" t="s">
        <v>1203</v>
      </c>
      <c r="H18">
        <v>1.92</v>
      </c>
      <c r="I18" t="s">
        <v>1198</v>
      </c>
      <c r="J18">
        <v>0.4</v>
      </c>
      <c r="K18" t="s">
        <v>1129</v>
      </c>
    </row>
    <row r="19" spans="1:11" x14ac:dyDescent="0.35">
      <c r="A19" t="s">
        <v>1182</v>
      </c>
      <c r="B19">
        <v>11</v>
      </c>
      <c r="C19" t="s">
        <v>1129</v>
      </c>
      <c r="D19" t="s">
        <v>1190</v>
      </c>
      <c r="E19" t="s">
        <v>1176</v>
      </c>
      <c r="F19" t="s">
        <v>1182</v>
      </c>
      <c r="G19" t="s">
        <v>1203</v>
      </c>
      <c r="H19">
        <v>1.92</v>
      </c>
      <c r="I19" t="s">
        <v>1198</v>
      </c>
      <c r="J19">
        <v>0.4</v>
      </c>
      <c r="K19" t="s">
        <v>1129</v>
      </c>
    </row>
    <row r="20" spans="1:11" x14ac:dyDescent="0.35">
      <c r="A20" t="s">
        <v>1180</v>
      </c>
      <c r="B20">
        <v>12</v>
      </c>
      <c r="C20" t="s">
        <v>1168</v>
      </c>
      <c r="D20" t="s">
        <v>1191</v>
      </c>
      <c r="E20" t="s">
        <v>1172</v>
      </c>
      <c r="F20" t="s">
        <v>1180</v>
      </c>
      <c r="G20" t="s">
        <v>1204</v>
      </c>
      <c r="H20">
        <v>-11.7</v>
      </c>
      <c r="I20" t="s">
        <v>1194</v>
      </c>
      <c r="J20">
        <v>1.25</v>
      </c>
      <c r="K20" t="s">
        <v>1168</v>
      </c>
    </row>
    <row r="21" spans="1:11" x14ac:dyDescent="0.35">
      <c r="A21" t="s">
        <v>1181</v>
      </c>
      <c r="B21">
        <v>13</v>
      </c>
      <c r="C21" t="s">
        <v>1168</v>
      </c>
      <c r="D21" t="s">
        <v>1192</v>
      </c>
      <c r="E21" t="s">
        <v>1173</v>
      </c>
      <c r="F21" t="s">
        <v>1181</v>
      </c>
      <c r="G21" t="s">
        <v>1205</v>
      </c>
      <c r="H21">
        <v>10.210000000000001</v>
      </c>
      <c r="I21" t="s">
        <v>1195</v>
      </c>
      <c r="J21">
        <v>1.25</v>
      </c>
      <c r="K21" t="s">
        <v>1168</v>
      </c>
    </row>
    <row r="22" spans="1:11" x14ac:dyDescent="0.35">
      <c r="A22" t="s">
        <v>1181</v>
      </c>
      <c r="B22">
        <v>14</v>
      </c>
      <c r="C22" t="s">
        <v>1168</v>
      </c>
      <c r="D22" t="s">
        <v>1192</v>
      </c>
      <c r="E22" t="s">
        <v>1173</v>
      </c>
      <c r="F22" t="s">
        <v>1181</v>
      </c>
      <c r="G22" t="s">
        <v>1205</v>
      </c>
      <c r="H22">
        <v>10.210000000000001</v>
      </c>
      <c r="I22" t="s">
        <v>1195</v>
      </c>
      <c r="J22">
        <v>1.25</v>
      </c>
      <c r="K22" t="s">
        <v>1168</v>
      </c>
    </row>
    <row r="23" spans="1:11" x14ac:dyDescent="0.35">
      <c r="A23" t="s">
        <v>1181</v>
      </c>
      <c r="B23">
        <v>15</v>
      </c>
      <c r="C23" t="s">
        <v>1168</v>
      </c>
      <c r="D23" t="s">
        <v>1192</v>
      </c>
      <c r="E23" t="s">
        <v>1173</v>
      </c>
      <c r="F23" t="s">
        <v>1181</v>
      </c>
      <c r="G23" t="s">
        <v>1205</v>
      </c>
      <c r="H23">
        <v>10.210000000000001</v>
      </c>
      <c r="I23" t="s">
        <v>1195</v>
      </c>
      <c r="J23">
        <v>1.25</v>
      </c>
      <c r="K23" t="s">
        <v>1168</v>
      </c>
    </row>
    <row r="24" spans="1:11" x14ac:dyDescent="0.35">
      <c r="A24" t="s">
        <v>1178</v>
      </c>
      <c r="B24">
        <v>2</v>
      </c>
      <c r="C24" t="s">
        <v>1129</v>
      </c>
      <c r="D24" t="s">
        <v>1187</v>
      </c>
      <c r="E24" t="s">
        <v>1171</v>
      </c>
      <c r="F24" t="s">
        <v>1178</v>
      </c>
      <c r="G24" t="s">
        <v>1206</v>
      </c>
      <c r="H24">
        <v>5.74</v>
      </c>
      <c r="I24" t="s">
        <v>1197</v>
      </c>
      <c r="J24">
        <v>0.4</v>
      </c>
      <c r="K24" t="s">
        <v>1129</v>
      </c>
    </row>
    <row r="25" spans="1:11" x14ac:dyDescent="0.35">
      <c r="A25" t="s">
        <v>1178</v>
      </c>
      <c r="B25">
        <v>4</v>
      </c>
      <c r="C25" t="s">
        <v>1129</v>
      </c>
      <c r="D25" t="s">
        <v>1187</v>
      </c>
      <c r="E25" t="s">
        <v>1171</v>
      </c>
      <c r="F25" t="s">
        <v>1178</v>
      </c>
      <c r="G25" t="s">
        <v>1206</v>
      </c>
      <c r="H25">
        <v>5.74</v>
      </c>
      <c r="I25" t="s">
        <v>1197</v>
      </c>
      <c r="J25">
        <v>0.4</v>
      </c>
      <c r="K25" t="s">
        <v>1129</v>
      </c>
    </row>
  </sheetData>
  <sortState xmlns:xlrd2="http://schemas.microsoft.com/office/spreadsheetml/2017/richdata2" ref="A10:I25">
    <sortCondition ref="A1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F85D-BAD7-4014-933B-3A5F3127815F}">
  <dimension ref="A1:K119"/>
  <sheetViews>
    <sheetView topLeftCell="A24" workbookViewId="0">
      <selection activeCell="J35" sqref="J35:K39"/>
    </sheetView>
  </sheetViews>
  <sheetFormatPr defaultRowHeight="14.5" x14ac:dyDescent="0.35"/>
  <cols>
    <col min="1" max="1" width="12.6328125" bestFit="1" customWidth="1"/>
    <col min="2" max="2" width="25.7265625" bestFit="1" customWidth="1"/>
    <col min="3" max="3" width="19.1796875" bestFit="1" customWidth="1"/>
  </cols>
  <sheetData>
    <row r="1" spans="1:7" x14ac:dyDescent="0.35">
      <c r="A1" s="4" t="s">
        <v>1208</v>
      </c>
      <c r="B1" t="s">
        <v>1212</v>
      </c>
    </row>
    <row r="2" spans="1:7" x14ac:dyDescent="0.35">
      <c r="A2" s="5">
        <v>200</v>
      </c>
      <c r="B2" s="3">
        <v>26</v>
      </c>
      <c r="G2">
        <v>3.443021275783964E-2</v>
      </c>
    </row>
    <row r="3" spans="1:7" x14ac:dyDescent="0.35">
      <c r="A3" s="5">
        <v>201</v>
      </c>
      <c r="B3" s="3">
        <v>31</v>
      </c>
      <c r="G3">
        <v>4.5370507119589232E-2</v>
      </c>
    </row>
    <row r="4" spans="1:7" x14ac:dyDescent="0.35">
      <c r="A4" s="5">
        <v>202</v>
      </c>
      <c r="B4" s="3">
        <v>26</v>
      </c>
      <c r="G4">
        <v>4.9631016946537931E-2</v>
      </c>
    </row>
    <row r="5" spans="1:7" x14ac:dyDescent="0.35">
      <c r="A5" s="5">
        <v>203</v>
      </c>
      <c r="B5" s="3">
        <v>25</v>
      </c>
      <c r="G5">
        <v>9.1866523886861784E-2</v>
      </c>
    </row>
    <row r="6" spans="1:7" x14ac:dyDescent="0.35">
      <c r="A6" s="5">
        <v>204</v>
      </c>
      <c r="B6" s="3">
        <v>30</v>
      </c>
      <c r="G6">
        <v>0.10134709398887798</v>
      </c>
    </row>
    <row r="7" spans="1:7" x14ac:dyDescent="0.35">
      <c r="A7" s="5">
        <v>205</v>
      </c>
      <c r="B7" s="3">
        <v>26</v>
      </c>
      <c r="G7">
        <v>0.13514963283268089</v>
      </c>
    </row>
    <row r="8" spans="1:7" x14ac:dyDescent="0.35">
      <c r="A8" s="5">
        <v>206</v>
      </c>
      <c r="B8" s="3">
        <v>35</v>
      </c>
      <c r="G8">
        <v>0.15357676802137443</v>
      </c>
    </row>
    <row r="9" spans="1:7" x14ac:dyDescent="0.35">
      <c r="A9" s="5">
        <v>207</v>
      </c>
      <c r="B9" s="3">
        <v>25</v>
      </c>
      <c r="G9">
        <v>0.16184276839685718</v>
      </c>
    </row>
    <row r="10" spans="1:7" x14ac:dyDescent="0.35">
      <c r="A10" s="5">
        <v>208</v>
      </c>
      <c r="B10" s="3">
        <v>48</v>
      </c>
      <c r="G10">
        <v>0.16207778998265532</v>
      </c>
    </row>
    <row r="11" spans="1:7" x14ac:dyDescent="0.35">
      <c r="A11" s="5">
        <v>209</v>
      </c>
      <c r="B11" s="3">
        <v>35</v>
      </c>
      <c r="G11">
        <v>0.16647349137104062</v>
      </c>
    </row>
    <row r="12" spans="1:7" x14ac:dyDescent="0.35">
      <c r="A12" s="5">
        <v>210</v>
      </c>
      <c r="B12" s="3">
        <v>36</v>
      </c>
      <c r="G12">
        <v>0.17673816220560901</v>
      </c>
    </row>
    <row r="13" spans="1:7" x14ac:dyDescent="0.35">
      <c r="A13" s="5">
        <v>211</v>
      </c>
      <c r="B13" s="3">
        <v>33</v>
      </c>
      <c r="G13">
        <v>0.19282282934770945</v>
      </c>
    </row>
    <row r="14" spans="1:7" x14ac:dyDescent="0.35">
      <c r="A14" s="5">
        <v>212</v>
      </c>
      <c r="B14" s="3">
        <v>33</v>
      </c>
      <c r="G14">
        <v>0.19294978576137911</v>
      </c>
    </row>
    <row r="15" spans="1:7" x14ac:dyDescent="0.35">
      <c r="A15" s="5">
        <v>213</v>
      </c>
      <c r="B15" s="3">
        <v>21</v>
      </c>
      <c r="G15">
        <v>0.20026710566494044</v>
      </c>
    </row>
    <row r="16" spans="1:7" x14ac:dyDescent="0.35">
      <c r="A16" s="5">
        <v>214</v>
      </c>
      <c r="B16" s="3">
        <v>31</v>
      </c>
      <c r="G16">
        <v>0.21760550397710654</v>
      </c>
    </row>
    <row r="17" spans="1:7" x14ac:dyDescent="0.35">
      <c r="A17" s="5">
        <v>215</v>
      </c>
      <c r="B17" s="3">
        <v>39</v>
      </c>
      <c r="G17">
        <v>0.22350214982120131</v>
      </c>
    </row>
    <row r="18" spans="1:7" x14ac:dyDescent="0.35">
      <c r="A18" s="5" t="s">
        <v>1209</v>
      </c>
      <c r="B18" s="3">
        <v>500</v>
      </c>
      <c r="G18">
        <v>0.22762445222949979</v>
      </c>
    </row>
    <row r="19" spans="1:7" x14ac:dyDescent="0.35">
      <c r="G19">
        <v>0.30738599862105664</v>
      </c>
    </row>
    <row r="20" spans="1:7" x14ac:dyDescent="0.35">
      <c r="G20">
        <v>0.32242874911359454</v>
      </c>
    </row>
    <row r="21" spans="1:7" x14ac:dyDescent="0.35">
      <c r="G21">
        <v>0.35245910768298283</v>
      </c>
    </row>
    <row r="22" spans="1:7" x14ac:dyDescent="0.35">
      <c r="G22">
        <v>0.36928527779889053</v>
      </c>
    </row>
    <row r="23" spans="1:7" x14ac:dyDescent="0.35">
      <c r="G23">
        <v>0.38726556782538812</v>
      </c>
    </row>
    <row r="24" spans="1:7" x14ac:dyDescent="0.35">
      <c r="A24" s="4" t="s">
        <v>1208</v>
      </c>
      <c r="B24" t="s">
        <v>1214</v>
      </c>
      <c r="G24">
        <v>0.43192047732760974</v>
      </c>
    </row>
    <row r="25" spans="1:7" x14ac:dyDescent="0.35">
      <c r="A25" s="5">
        <v>208</v>
      </c>
      <c r="B25" s="3">
        <v>6662858.6447416656</v>
      </c>
      <c r="C25" s="3">
        <v>26</v>
      </c>
      <c r="G25">
        <v>0.43291775811338451</v>
      </c>
    </row>
    <row r="26" spans="1:7" x14ac:dyDescent="0.35">
      <c r="A26" s="8">
        <v>12502878</v>
      </c>
      <c r="B26" s="3">
        <v>184280.609975</v>
      </c>
      <c r="C26" s="3">
        <v>31</v>
      </c>
      <c r="D26">
        <f>GETPIVOTDATA("Current Market Value",$A$24,"Customer ID",12502878,"RM Code",208)*3.5/100</f>
        <v>6449.8213491250008</v>
      </c>
      <c r="G26">
        <v>0.5044685035086286</v>
      </c>
    </row>
    <row r="27" spans="1:7" x14ac:dyDescent="0.35">
      <c r="A27" s="8">
        <v>13806114</v>
      </c>
      <c r="B27" s="3">
        <v>166482.29560000001</v>
      </c>
      <c r="C27" s="3">
        <v>26</v>
      </c>
      <c r="D27">
        <f t="shared" ref="D27:D70" si="0">GETPIVOTDATA("Current Market Value",$A$24,"Customer ID",12502878,"RM Code",208)*3.15/100</f>
        <v>5804.8392142124994</v>
      </c>
      <c r="G27">
        <v>0.50781050600661259</v>
      </c>
    </row>
    <row r="28" spans="1:7" x14ac:dyDescent="0.35">
      <c r="A28" s="8">
        <v>14148083</v>
      </c>
      <c r="B28" s="3">
        <v>106866.85866666667</v>
      </c>
      <c r="C28" s="3">
        <v>25</v>
      </c>
      <c r="D28">
        <f t="shared" si="0"/>
        <v>5804.8392142124994</v>
      </c>
      <c r="G28">
        <v>0.51460429146862186</v>
      </c>
    </row>
    <row r="29" spans="1:7" x14ac:dyDescent="0.35">
      <c r="A29" s="8">
        <v>16501725</v>
      </c>
      <c r="B29" s="3">
        <v>49577.451625000002</v>
      </c>
      <c r="C29" s="3">
        <v>30</v>
      </c>
      <c r="D29">
        <f t="shared" si="0"/>
        <v>5804.8392142124994</v>
      </c>
      <c r="G29">
        <v>0.51801239714852176</v>
      </c>
    </row>
    <row r="30" spans="1:7" x14ac:dyDescent="0.35">
      <c r="A30" s="8">
        <v>17636302</v>
      </c>
      <c r="B30" s="3">
        <v>66845.461383333328</v>
      </c>
      <c r="C30" s="3">
        <v>26</v>
      </c>
      <c r="D30">
        <f t="shared" si="0"/>
        <v>5804.8392142124994</v>
      </c>
      <c r="G30">
        <v>0.52896445630205668</v>
      </c>
    </row>
    <row r="31" spans="1:7" x14ac:dyDescent="0.35">
      <c r="A31" s="8">
        <v>24422589</v>
      </c>
      <c r="B31" s="3">
        <v>142799.03759166665</v>
      </c>
      <c r="C31" s="3">
        <v>35</v>
      </c>
      <c r="D31">
        <f t="shared" si="0"/>
        <v>5804.8392142124994</v>
      </c>
      <c r="G31">
        <v>0.55538222329400611</v>
      </c>
    </row>
    <row r="32" spans="1:7" x14ac:dyDescent="0.35">
      <c r="A32" s="8">
        <v>24730456</v>
      </c>
      <c r="B32" s="3">
        <v>133514.61231666667</v>
      </c>
      <c r="C32" s="3">
        <v>25</v>
      </c>
      <c r="D32">
        <f t="shared" si="0"/>
        <v>5804.8392142124994</v>
      </c>
      <c r="G32">
        <v>0.59859024334805111</v>
      </c>
    </row>
    <row r="33" spans="1:11" x14ac:dyDescent="0.35">
      <c r="A33" s="8">
        <v>25840532</v>
      </c>
      <c r="B33" s="3">
        <v>119384.74</v>
      </c>
      <c r="C33" s="3">
        <v>48</v>
      </c>
      <c r="D33">
        <f t="shared" si="0"/>
        <v>5804.8392142124994</v>
      </c>
      <c r="G33">
        <v>0.62637913688228564</v>
      </c>
    </row>
    <row r="34" spans="1:11" x14ac:dyDescent="0.35">
      <c r="A34" s="8">
        <v>26667202</v>
      </c>
      <c r="B34" s="3">
        <v>70411.622858333329</v>
      </c>
      <c r="C34" s="3">
        <v>35</v>
      </c>
      <c r="D34">
        <f t="shared" si="0"/>
        <v>5804.8392142124994</v>
      </c>
      <c r="G34">
        <v>0.63129229167423773</v>
      </c>
    </row>
    <row r="35" spans="1:11" x14ac:dyDescent="0.35">
      <c r="A35" s="8">
        <v>31002263</v>
      </c>
      <c r="B35" s="3">
        <v>237715.46441666665</v>
      </c>
      <c r="C35" s="3">
        <v>36</v>
      </c>
      <c r="D35">
        <f t="shared" si="0"/>
        <v>5804.8392142124994</v>
      </c>
      <c r="G35">
        <v>0.69134261446645118</v>
      </c>
      <c r="J35" s="7" t="s">
        <v>1219</v>
      </c>
      <c r="K35" s="7"/>
    </row>
    <row r="36" spans="1:11" x14ac:dyDescent="0.35">
      <c r="A36" s="8">
        <v>31936883</v>
      </c>
      <c r="B36" s="3">
        <v>27995.429250000001</v>
      </c>
      <c r="C36" s="3">
        <v>33</v>
      </c>
      <c r="D36">
        <f t="shared" si="0"/>
        <v>5804.8392142124994</v>
      </c>
      <c r="G36">
        <v>0.7044458726817987</v>
      </c>
      <c r="J36" t="s">
        <v>1215</v>
      </c>
      <c r="K36">
        <v>1</v>
      </c>
    </row>
    <row r="37" spans="1:11" x14ac:dyDescent="0.35">
      <c r="A37" s="8">
        <v>35434016</v>
      </c>
      <c r="B37" s="3">
        <v>194939.59895833334</v>
      </c>
      <c r="C37" s="3">
        <v>33</v>
      </c>
      <c r="D37">
        <f t="shared" si="0"/>
        <v>5804.8392142124994</v>
      </c>
      <c r="G37">
        <v>0.7345729540722119</v>
      </c>
      <c r="J37" t="s">
        <v>1216</v>
      </c>
      <c r="K37">
        <v>4</v>
      </c>
    </row>
    <row r="38" spans="1:11" x14ac:dyDescent="0.35">
      <c r="A38" s="8">
        <v>36510680</v>
      </c>
      <c r="B38" s="3">
        <v>260093.55855000002</v>
      </c>
      <c r="C38" s="3">
        <v>21</v>
      </c>
      <c r="D38">
        <f t="shared" si="0"/>
        <v>5804.8392142124994</v>
      </c>
      <c r="G38">
        <v>0.76472587528901459</v>
      </c>
      <c r="J38" t="s">
        <v>1217</v>
      </c>
      <c r="K38">
        <v>9</v>
      </c>
    </row>
    <row r="39" spans="1:11" x14ac:dyDescent="0.35">
      <c r="A39" s="8">
        <v>37949110</v>
      </c>
      <c r="B39" s="3">
        <v>107895.195375</v>
      </c>
      <c r="C39" s="3">
        <v>31</v>
      </c>
      <c r="D39">
        <f t="shared" si="0"/>
        <v>5804.8392142124994</v>
      </c>
      <c r="G39">
        <v>0.76489664065313101</v>
      </c>
      <c r="J39" t="s">
        <v>1218</v>
      </c>
      <c r="K39">
        <v>34</v>
      </c>
    </row>
    <row r="40" spans="1:11" x14ac:dyDescent="0.35">
      <c r="A40" s="8">
        <v>39874757</v>
      </c>
      <c r="B40" s="3">
        <v>51866.427374999999</v>
      </c>
      <c r="C40" s="3">
        <v>39</v>
      </c>
      <c r="D40">
        <f t="shared" si="0"/>
        <v>5804.8392142124994</v>
      </c>
      <c r="G40">
        <v>0.7788640419458398</v>
      </c>
    </row>
    <row r="41" spans="1:11" x14ac:dyDescent="0.35">
      <c r="A41" s="8">
        <v>40428848</v>
      </c>
      <c r="B41" s="3">
        <v>18903.336666666666</v>
      </c>
      <c r="C41" s="6">
        <v>500</v>
      </c>
      <c r="D41">
        <f t="shared" si="0"/>
        <v>5804.8392142124994</v>
      </c>
      <c r="G41">
        <v>0.78311883819533612</v>
      </c>
    </row>
    <row r="42" spans="1:11" x14ac:dyDescent="0.35">
      <c r="A42" s="8">
        <v>41043962</v>
      </c>
      <c r="B42" s="3">
        <v>200753.86079999999</v>
      </c>
      <c r="D42">
        <f t="shared" si="0"/>
        <v>5804.8392142124994</v>
      </c>
      <c r="G42">
        <v>0.78435607314899169</v>
      </c>
    </row>
    <row r="43" spans="1:11" x14ac:dyDescent="0.35">
      <c r="A43" s="8">
        <v>41324367</v>
      </c>
      <c r="B43" s="3">
        <v>93447.338266666658</v>
      </c>
      <c r="D43">
        <f t="shared" si="0"/>
        <v>5804.8392142124994</v>
      </c>
      <c r="G43">
        <v>0.7877428844219756</v>
      </c>
    </row>
    <row r="44" spans="1:11" x14ac:dyDescent="0.35">
      <c r="A44" s="8">
        <v>42430598</v>
      </c>
      <c r="B44" s="3">
        <v>230471.81200000001</v>
      </c>
      <c r="D44">
        <f t="shared" si="0"/>
        <v>5804.8392142124994</v>
      </c>
      <c r="G44">
        <v>0.79843762449423439</v>
      </c>
    </row>
    <row r="45" spans="1:11" x14ac:dyDescent="0.35">
      <c r="A45" s="8">
        <v>44380500</v>
      </c>
      <c r="B45" s="3">
        <v>266910.63498333329</v>
      </c>
      <c r="D45">
        <f t="shared" si="0"/>
        <v>5804.8392142124994</v>
      </c>
      <c r="G45">
        <v>0.84296489101946004</v>
      </c>
    </row>
    <row r="46" spans="1:11" x14ac:dyDescent="0.35">
      <c r="A46" s="8">
        <v>46649726</v>
      </c>
      <c r="B46" s="3">
        <v>219609.73467499999</v>
      </c>
      <c r="D46">
        <f t="shared" si="0"/>
        <v>5804.8392142124994</v>
      </c>
      <c r="G46">
        <v>0.84820030173793859</v>
      </c>
    </row>
    <row r="47" spans="1:11" x14ac:dyDescent="0.35">
      <c r="A47" s="8">
        <v>46778647</v>
      </c>
      <c r="B47" s="3">
        <v>117199.34014166667</v>
      </c>
      <c r="D47">
        <f t="shared" si="0"/>
        <v>5804.8392142124994</v>
      </c>
      <c r="G47">
        <v>0.85633598854659909</v>
      </c>
    </row>
    <row r="48" spans="1:11" x14ac:dyDescent="0.35">
      <c r="A48" s="8">
        <v>47393377</v>
      </c>
      <c r="B48" s="3">
        <v>71929.426733333326</v>
      </c>
      <c r="D48">
        <f t="shared" si="0"/>
        <v>5804.8392142124994</v>
      </c>
      <c r="G48">
        <v>0.89287966490776405</v>
      </c>
    </row>
    <row r="49" spans="1:7" x14ac:dyDescent="0.35">
      <c r="A49" s="8">
        <v>49850878</v>
      </c>
      <c r="B49" s="3">
        <v>151532.81200833333</v>
      </c>
      <c r="D49">
        <f t="shared" si="0"/>
        <v>5804.8392142124994</v>
      </c>
      <c r="G49">
        <v>0.98018823245743325</v>
      </c>
    </row>
    <row r="50" spans="1:7" x14ac:dyDescent="0.35">
      <c r="A50" s="8">
        <v>50426705</v>
      </c>
      <c r="B50" s="3">
        <v>32666.707983333334</v>
      </c>
      <c r="D50">
        <f t="shared" si="0"/>
        <v>5804.8392142124994</v>
      </c>
    </row>
    <row r="51" spans="1:7" x14ac:dyDescent="0.35">
      <c r="A51" s="8">
        <v>51008354</v>
      </c>
      <c r="B51" s="3">
        <v>235333.288</v>
      </c>
      <c r="D51">
        <f t="shared" si="0"/>
        <v>5804.8392142124994</v>
      </c>
    </row>
    <row r="52" spans="1:7" x14ac:dyDescent="0.35">
      <c r="A52" s="8">
        <v>51648211</v>
      </c>
      <c r="B52" s="3">
        <v>200614.3714</v>
      </c>
      <c r="D52">
        <f t="shared" si="0"/>
        <v>5804.8392142124994</v>
      </c>
    </row>
    <row r="53" spans="1:7" x14ac:dyDescent="0.35">
      <c r="A53" s="8">
        <v>54428442</v>
      </c>
      <c r="B53" s="3">
        <v>83258.146666666667</v>
      </c>
      <c r="D53">
        <f t="shared" si="0"/>
        <v>5804.8392142124994</v>
      </c>
    </row>
    <row r="54" spans="1:7" x14ac:dyDescent="0.35">
      <c r="A54" s="8">
        <v>56562835</v>
      </c>
      <c r="B54" s="3">
        <v>174263.72476666665</v>
      </c>
      <c r="D54">
        <f t="shared" si="0"/>
        <v>5804.8392142124994</v>
      </c>
    </row>
    <row r="55" spans="1:7" x14ac:dyDescent="0.35">
      <c r="A55" s="8">
        <v>56881545</v>
      </c>
      <c r="B55" s="3">
        <v>223449.43028333335</v>
      </c>
      <c r="D55">
        <f t="shared" si="0"/>
        <v>5804.8392142124994</v>
      </c>
    </row>
    <row r="56" spans="1:7" x14ac:dyDescent="0.35">
      <c r="A56" s="8">
        <v>60441149</v>
      </c>
      <c r="B56" s="3">
        <v>188391.87230833335</v>
      </c>
      <c r="D56">
        <f t="shared" si="0"/>
        <v>5804.8392142124994</v>
      </c>
    </row>
    <row r="57" spans="1:7" x14ac:dyDescent="0.35">
      <c r="A57" s="8">
        <v>62908420</v>
      </c>
      <c r="B57" s="3">
        <v>214263.19014166668</v>
      </c>
      <c r="D57">
        <f t="shared" si="0"/>
        <v>5804.8392142124994</v>
      </c>
    </row>
    <row r="58" spans="1:7" x14ac:dyDescent="0.35">
      <c r="A58" s="8">
        <v>64534767</v>
      </c>
      <c r="B58" s="3">
        <v>62736.351900000001</v>
      </c>
      <c r="D58">
        <f t="shared" si="0"/>
        <v>5804.8392142124994</v>
      </c>
    </row>
    <row r="59" spans="1:7" x14ac:dyDescent="0.35">
      <c r="A59" s="8">
        <v>67081149</v>
      </c>
      <c r="B59" s="3">
        <v>132705.360525</v>
      </c>
      <c r="D59">
        <f t="shared" si="0"/>
        <v>5804.8392142124994</v>
      </c>
    </row>
    <row r="60" spans="1:7" x14ac:dyDescent="0.35">
      <c r="A60" s="8">
        <v>69463496</v>
      </c>
      <c r="B60" s="3">
        <v>44086.030499999993</v>
      </c>
      <c r="D60">
        <f t="shared" si="0"/>
        <v>5804.8392142124994</v>
      </c>
    </row>
    <row r="61" spans="1:7" x14ac:dyDescent="0.35">
      <c r="A61" s="8">
        <v>70322641</v>
      </c>
      <c r="B61" s="3">
        <v>276077.26499999996</v>
      </c>
      <c r="D61">
        <f t="shared" si="0"/>
        <v>5804.8392142124994</v>
      </c>
    </row>
    <row r="62" spans="1:7" x14ac:dyDescent="0.35">
      <c r="A62" s="8">
        <v>70498863</v>
      </c>
      <c r="B62" s="3">
        <v>18674.229333333333</v>
      </c>
      <c r="D62">
        <f t="shared" si="0"/>
        <v>5804.8392142124994</v>
      </c>
    </row>
    <row r="63" spans="1:7" x14ac:dyDescent="0.35">
      <c r="A63" s="8">
        <v>76928539</v>
      </c>
      <c r="B63" s="3">
        <v>256741.3128666667</v>
      </c>
      <c r="D63">
        <f t="shared" si="0"/>
        <v>5804.8392142124994</v>
      </c>
    </row>
    <row r="64" spans="1:7" x14ac:dyDescent="0.35">
      <c r="A64" s="8">
        <v>80891771</v>
      </c>
      <c r="B64" s="3">
        <v>192289.76979999998</v>
      </c>
      <c r="D64">
        <f t="shared" si="0"/>
        <v>5804.8392142124994</v>
      </c>
    </row>
    <row r="65" spans="1:4" x14ac:dyDescent="0.35">
      <c r="A65" s="8">
        <v>81890607</v>
      </c>
      <c r="B65" s="3">
        <v>98351.378924999997</v>
      </c>
      <c r="D65">
        <f t="shared" si="0"/>
        <v>5804.8392142124994</v>
      </c>
    </row>
    <row r="66" spans="1:4" x14ac:dyDescent="0.35">
      <c r="A66" s="8">
        <v>85852966</v>
      </c>
      <c r="B66" s="3">
        <v>363263.66448333336</v>
      </c>
      <c r="D66">
        <f t="shared" si="0"/>
        <v>5804.8392142124994</v>
      </c>
    </row>
    <row r="67" spans="1:4" x14ac:dyDescent="0.35">
      <c r="A67" s="8">
        <v>87999023</v>
      </c>
      <c r="B67" s="3">
        <v>120287.91378333332</v>
      </c>
      <c r="D67">
        <f t="shared" si="0"/>
        <v>5804.8392142124994</v>
      </c>
    </row>
    <row r="68" spans="1:4" x14ac:dyDescent="0.35">
      <c r="A68" s="8">
        <v>91049771</v>
      </c>
      <c r="B68" s="3">
        <v>104648.42709166667</v>
      </c>
      <c r="D68">
        <f t="shared" si="0"/>
        <v>5804.8392142124994</v>
      </c>
    </row>
    <row r="69" spans="1:4" x14ac:dyDescent="0.35">
      <c r="A69" s="8">
        <v>99265154</v>
      </c>
      <c r="B69" s="3">
        <v>118603.20631666668</v>
      </c>
      <c r="D69">
        <f t="shared" si="0"/>
        <v>5804.8392142124994</v>
      </c>
    </row>
    <row r="70" spans="1:4" x14ac:dyDescent="0.35">
      <c r="A70" s="8">
        <v>99860309</v>
      </c>
      <c r="B70" s="3">
        <v>230726.34245</v>
      </c>
      <c r="D70">
        <f t="shared" si="0"/>
        <v>5804.8392142124994</v>
      </c>
    </row>
    <row r="71" spans="1:4" x14ac:dyDescent="0.35">
      <c r="A71" s="5" t="s">
        <v>1209</v>
      </c>
      <c r="B71" s="3">
        <v>6662858.6447416656</v>
      </c>
    </row>
    <row r="74" spans="1:4" x14ac:dyDescent="0.35">
      <c r="A74" s="8">
        <v>70498863</v>
      </c>
      <c r="B74" s="3">
        <v>18674.229333333333</v>
      </c>
      <c r="C74">
        <f>3.5/100*B74</f>
        <v>653.59802666666667</v>
      </c>
      <c r="D74" s="10">
        <f>C74/$C$119</f>
        <v>2.8027353316389279E-3</v>
      </c>
    </row>
    <row r="75" spans="1:4" x14ac:dyDescent="0.35">
      <c r="A75" s="8">
        <v>40428848</v>
      </c>
      <c r="B75" s="3">
        <v>18903.336666666666</v>
      </c>
      <c r="C75">
        <f>3.5/100*B75</f>
        <v>661.61678333333339</v>
      </c>
      <c r="D75" s="10">
        <f t="shared" ref="D75:D117" si="1">C75/$C$119</f>
        <v>2.837121072887415E-3</v>
      </c>
    </row>
    <row r="76" spans="1:4" x14ac:dyDescent="0.35">
      <c r="A76" s="8">
        <v>31936883</v>
      </c>
      <c r="B76" s="3">
        <v>27995.429250000001</v>
      </c>
      <c r="C76">
        <f>3.5/100*B76</f>
        <v>979.84002375000011</v>
      </c>
      <c r="D76" s="10">
        <f t="shared" si="1"/>
        <v>4.2017144205954322E-3</v>
      </c>
    </row>
    <row r="77" spans="1:4" x14ac:dyDescent="0.35">
      <c r="A77" s="8">
        <v>50426705</v>
      </c>
      <c r="B77" s="3">
        <v>32666.707983333334</v>
      </c>
      <c r="C77">
        <f>3.5/100*B77</f>
        <v>1143.3347794166668</v>
      </c>
      <c r="D77" s="10">
        <f t="shared" si="1"/>
        <v>4.9028066968093238E-3</v>
      </c>
    </row>
    <row r="78" spans="1:4" x14ac:dyDescent="0.35">
      <c r="A78" s="8">
        <v>69463496</v>
      </c>
      <c r="B78" s="3">
        <v>44086.030499999993</v>
      </c>
      <c r="C78">
        <f>3.5/100*B78</f>
        <v>1543.0110674999999</v>
      </c>
      <c r="D78" s="10">
        <f t="shared" si="1"/>
        <v>6.6166840466880868E-3</v>
      </c>
    </row>
    <row r="79" spans="1:4" x14ac:dyDescent="0.35">
      <c r="A79" s="8">
        <v>16501725</v>
      </c>
      <c r="B79" s="3">
        <v>49577.451625000002</v>
      </c>
      <c r="C79">
        <f>3.5/100*B79</f>
        <v>1735.2108068750001</v>
      </c>
      <c r="D79" s="10">
        <f t="shared" si="1"/>
        <v>7.4408679920181953E-3</v>
      </c>
    </row>
    <row r="80" spans="1:4" x14ac:dyDescent="0.35">
      <c r="A80" s="8">
        <v>39874757</v>
      </c>
      <c r="B80" s="3">
        <v>51866.427374999999</v>
      </c>
      <c r="C80">
        <f>3.5/100*B80</f>
        <v>1815.3249581250002</v>
      </c>
      <c r="D80" s="10">
        <f t="shared" si="1"/>
        <v>7.7844105871783765E-3</v>
      </c>
    </row>
    <row r="81" spans="1:4" x14ac:dyDescent="0.35">
      <c r="A81" s="8">
        <v>64534767</v>
      </c>
      <c r="B81" s="3">
        <v>62736.351900000001</v>
      </c>
      <c r="C81">
        <f>3.5/100*B81</f>
        <v>2195.7723165000002</v>
      </c>
      <c r="D81" s="10">
        <f t="shared" si="1"/>
        <v>9.4158311387127474E-3</v>
      </c>
    </row>
    <row r="82" spans="1:4" x14ac:dyDescent="0.35">
      <c r="A82" s="8">
        <v>17636302</v>
      </c>
      <c r="B82" s="3">
        <v>66845.461383333328</v>
      </c>
      <c r="C82">
        <f>3.5/100*B82</f>
        <v>2339.5911484166668</v>
      </c>
      <c r="D82" s="10">
        <f t="shared" si="1"/>
        <v>1.0032549832959134E-2</v>
      </c>
    </row>
    <row r="83" spans="1:4" x14ac:dyDescent="0.35">
      <c r="A83" s="8">
        <v>26667202</v>
      </c>
      <c r="B83" s="3">
        <v>70411.622858333329</v>
      </c>
      <c r="C83">
        <f>3.5/100*B83</f>
        <v>2464.4068000416669</v>
      </c>
      <c r="D83" s="10">
        <f t="shared" si="1"/>
        <v>1.056777977931473E-2</v>
      </c>
    </row>
    <row r="84" spans="1:4" x14ac:dyDescent="0.35">
      <c r="A84" s="8">
        <v>47393377</v>
      </c>
      <c r="B84" s="3">
        <v>71929.426733333326</v>
      </c>
      <c r="C84">
        <f>3.5/100*B84</f>
        <v>2517.5299356666665</v>
      </c>
      <c r="D84" s="10">
        <f t="shared" si="1"/>
        <v>1.0795580481074754E-2</v>
      </c>
    </row>
    <row r="85" spans="1:4" x14ac:dyDescent="0.35">
      <c r="A85" s="8">
        <v>54428442</v>
      </c>
      <c r="B85" s="3">
        <v>83258.146666666667</v>
      </c>
      <c r="C85">
        <f>3.5/100*B85</f>
        <v>2914.0351333333338</v>
      </c>
      <c r="D85" s="10">
        <f t="shared" si="1"/>
        <v>1.2495859676142772E-2</v>
      </c>
    </row>
    <row r="86" spans="1:4" x14ac:dyDescent="0.35">
      <c r="A86" s="8">
        <v>41324367</v>
      </c>
      <c r="B86" s="3">
        <v>93447.338266666658</v>
      </c>
      <c r="C86">
        <f>3.5/100*B86</f>
        <v>3270.6568393333332</v>
      </c>
      <c r="D86" s="10">
        <f t="shared" si="1"/>
        <v>1.4025111930059534E-2</v>
      </c>
    </row>
    <row r="87" spans="1:4" x14ac:dyDescent="0.35">
      <c r="A87" s="8">
        <v>81890607</v>
      </c>
      <c r="B87" s="3">
        <v>98351.378924999997</v>
      </c>
      <c r="C87">
        <f>3.5/100*B87</f>
        <v>3442.2982623750004</v>
      </c>
      <c r="D87" s="10">
        <f t="shared" si="1"/>
        <v>1.4761138449578094E-2</v>
      </c>
    </row>
    <row r="88" spans="1:4" x14ac:dyDescent="0.35">
      <c r="A88" s="8">
        <v>91049771</v>
      </c>
      <c r="B88" s="3">
        <v>104648.42709166667</v>
      </c>
      <c r="C88">
        <f>3.5/100*B88</f>
        <v>3662.6949482083337</v>
      </c>
      <c r="D88" s="10">
        <f t="shared" si="1"/>
        <v>1.5706235517131267E-2</v>
      </c>
    </row>
    <row r="89" spans="1:4" x14ac:dyDescent="0.35">
      <c r="A89" s="8">
        <v>14148083</v>
      </c>
      <c r="B89" s="3">
        <v>106866.85866666667</v>
      </c>
      <c r="C89">
        <f>3.5/100*B89</f>
        <v>3740.3400533333338</v>
      </c>
      <c r="D89" s="10">
        <f t="shared" si="1"/>
        <v>1.6039190438327262E-2</v>
      </c>
    </row>
    <row r="90" spans="1:4" x14ac:dyDescent="0.35">
      <c r="A90" s="8">
        <v>37949110</v>
      </c>
      <c r="B90" s="3">
        <v>107895.195375</v>
      </c>
      <c r="C90">
        <f>3.5/100*B90</f>
        <v>3776.3318381250001</v>
      </c>
      <c r="D90" s="10">
        <f t="shared" si="1"/>
        <v>1.619352910333029E-2</v>
      </c>
    </row>
    <row r="91" spans="1:4" x14ac:dyDescent="0.35">
      <c r="A91" s="8">
        <v>46778647</v>
      </c>
      <c r="B91" s="3">
        <v>117199.34014166667</v>
      </c>
      <c r="C91">
        <f>3.5/100*B91</f>
        <v>4101.9769049583338</v>
      </c>
      <c r="D91" s="10">
        <f t="shared" si="1"/>
        <v>1.7589948457657958E-2</v>
      </c>
    </row>
    <row r="92" spans="1:4" x14ac:dyDescent="0.35">
      <c r="A92" s="8">
        <v>99265154</v>
      </c>
      <c r="B92" s="3">
        <v>118603.20631666668</v>
      </c>
      <c r="C92">
        <f>3.5/100*B92</f>
        <v>4151.1122210833337</v>
      </c>
      <c r="D92" s="10">
        <f t="shared" si="1"/>
        <v>1.7800648736600231E-2</v>
      </c>
    </row>
    <row r="93" spans="1:4" x14ac:dyDescent="0.35">
      <c r="A93" s="8">
        <v>25840532</v>
      </c>
      <c r="B93" s="3">
        <v>119384.74</v>
      </c>
      <c r="C93">
        <f>3.5/100*B93</f>
        <v>4178.4659000000001</v>
      </c>
      <c r="D93" s="10">
        <f t="shared" si="1"/>
        <v>1.7917945789562642E-2</v>
      </c>
    </row>
    <row r="94" spans="1:4" x14ac:dyDescent="0.35">
      <c r="A94" s="8">
        <v>87999023</v>
      </c>
      <c r="B94" s="3">
        <v>120287.91378333332</v>
      </c>
      <c r="C94">
        <f>3.5/100*B94</f>
        <v>4210.0769824166664</v>
      </c>
      <c r="D94" s="10">
        <f t="shared" si="1"/>
        <v>1.8053499285665416E-2</v>
      </c>
    </row>
    <row r="95" spans="1:4" x14ac:dyDescent="0.35">
      <c r="A95" s="8">
        <v>67081149</v>
      </c>
      <c r="B95" s="3">
        <v>132705.360525</v>
      </c>
      <c r="C95">
        <f>3.5/100*B95</f>
        <v>4644.6876183750001</v>
      </c>
      <c r="D95" s="10">
        <f t="shared" si="1"/>
        <v>1.9917180837947263E-2</v>
      </c>
    </row>
    <row r="96" spans="1:4" x14ac:dyDescent="0.35">
      <c r="A96" s="8">
        <v>24730456</v>
      </c>
      <c r="B96" s="3">
        <v>133514.61231666667</v>
      </c>
      <c r="C96">
        <f>3.5/100*B96</f>
        <v>4673.0114310833342</v>
      </c>
      <c r="D96" s="10">
        <f t="shared" si="1"/>
        <v>2.0038637983418203E-2</v>
      </c>
    </row>
    <row r="97" spans="1:8" x14ac:dyDescent="0.35">
      <c r="A97" s="8">
        <v>24422589</v>
      </c>
      <c r="B97" s="3">
        <v>142799.03759166665</v>
      </c>
      <c r="C97">
        <f>3.5/100*B97</f>
        <v>4997.9663157083332</v>
      </c>
      <c r="D97" s="10">
        <f t="shared" si="1"/>
        <v>2.1432097723454446E-2</v>
      </c>
    </row>
    <row r="98" spans="1:8" x14ac:dyDescent="0.35">
      <c r="A98" s="8">
        <v>49850878</v>
      </c>
      <c r="B98" s="3">
        <v>151532.81200833333</v>
      </c>
      <c r="C98">
        <f>3.5/100*B98</f>
        <v>5303.6484202916672</v>
      </c>
      <c r="D98" s="10">
        <f t="shared" si="1"/>
        <v>2.2742912627738719E-2</v>
      </c>
    </row>
    <row r="99" spans="1:8" x14ac:dyDescent="0.35">
      <c r="A99" s="8">
        <v>13806114</v>
      </c>
      <c r="B99" s="3">
        <v>166482.29560000001</v>
      </c>
      <c r="C99">
        <f>3.5/100*B99</f>
        <v>5826.8803460000008</v>
      </c>
      <c r="D99" s="10">
        <f t="shared" si="1"/>
        <v>2.4986616777678147E-2</v>
      </c>
    </row>
    <row r="100" spans="1:8" x14ac:dyDescent="0.35">
      <c r="A100" s="8">
        <v>56562835</v>
      </c>
      <c r="B100" s="3">
        <v>174263.72476666665</v>
      </c>
      <c r="C100">
        <f>3.5/100*B100</f>
        <v>6099.2303668333334</v>
      </c>
      <c r="D100" s="10">
        <f t="shared" si="1"/>
        <v>2.6154498250416242E-2</v>
      </c>
    </row>
    <row r="101" spans="1:8" x14ac:dyDescent="0.35">
      <c r="A101" s="8">
        <v>12502878</v>
      </c>
      <c r="B101" s="3">
        <v>184280.609975</v>
      </c>
      <c r="C101">
        <f>3.5/100*B101</f>
        <v>6449.8213491250008</v>
      </c>
      <c r="D101" s="10">
        <f t="shared" si="1"/>
        <v>2.7657889773848709E-2</v>
      </c>
    </row>
    <row r="102" spans="1:8" x14ac:dyDescent="0.35">
      <c r="A102" s="8">
        <v>60441149</v>
      </c>
      <c r="B102" s="3">
        <v>188391.87230833335</v>
      </c>
      <c r="C102">
        <f>3.5/100*B102</f>
        <v>6593.7155307916673</v>
      </c>
      <c r="D102" s="10">
        <f t="shared" si="1"/>
        <v>2.8274931580157769E-2</v>
      </c>
    </row>
    <row r="103" spans="1:8" x14ac:dyDescent="0.35">
      <c r="A103" s="8">
        <v>80891771</v>
      </c>
      <c r="B103" s="3">
        <v>192289.76979999998</v>
      </c>
      <c r="C103">
        <f>3.5/100*B103</f>
        <v>6730.1419429999996</v>
      </c>
      <c r="D103" s="10">
        <f t="shared" si="1"/>
        <v>2.8859950368563682E-2</v>
      </c>
    </row>
    <row r="104" spans="1:8" x14ac:dyDescent="0.35">
      <c r="A104" s="8">
        <v>35434016</v>
      </c>
      <c r="B104" s="3">
        <v>194939.59895833334</v>
      </c>
      <c r="C104">
        <f>3.5/100*B104</f>
        <v>6822.8859635416675</v>
      </c>
      <c r="D104" s="10">
        <f t="shared" si="1"/>
        <v>2.9257651910742519E-2</v>
      </c>
    </row>
    <row r="105" spans="1:8" x14ac:dyDescent="0.35">
      <c r="A105" s="8">
        <v>51648211</v>
      </c>
      <c r="B105" s="3">
        <v>200614.3714</v>
      </c>
      <c r="C105">
        <f>3.5/100*B105</f>
        <v>7021.5029990000012</v>
      </c>
      <c r="D105" s="10">
        <f t="shared" si="1"/>
        <v>3.0109354272182413E-2</v>
      </c>
      <c r="G105" s="2">
        <v>0.39</v>
      </c>
      <c r="H105" s="2">
        <v>0.2</v>
      </c>
    </row>
    <row r="106" spans="1:8" x14ac:dyDescent="0.35">
      <c r="A106" s="8">
        <v>41043962</v>
      </c>
      <c r="B106" s="3">
        <v>200753.86079999999</v>
      </c>
      <c r="C106">
        <f>3.5/100*B106</f>
        <v>7026.3851280000008</v>
      </c>
      <c r="D106" s="10">
        <f t="shared" si="1"/>
        <v>3.0130289640533665E-2</v>
      </c>
    </row>
    <row r="107" spans="1:8" x14ac:dyDescent="0.35">
      <c r="A107" s="8">
        <v>62908420</v>
      </c>
      <c r="B107" s="3">
        <v>214263.19014166668</v>
      </c>
      <c r="C107">
        <f>3.5/100*B107</f>
        <v>7499.2116549583343</v>
      </c>
      <c r="D107" s="10">
        <f t="shared" si="1"/>
        <v>3.2157847189323664E-2</v>
      </c>
    </row>
    <row r="108" spans="1:8" x14ac:dyDescent="0.35">
      <c r="A108" s="8">
        <v>46649726</v>
      </c>
      <c r="B108" s="3">
        <v>219609.73467499999</v>
      </c>
      <c r="C108">
        <f>3.5/100*B108</f>
        <v>7686.3407136249998</v>
      </c>
      <c r="D108" s="10">
        <f t="shared" si="1"/>
        <v>3.2960287225711468E-2</v>
      </c>
    </row>
    <row r="109" spans="1:8" x14ac:dyDescent="0.35">
      <c r="A109" s="8">
        <v>56881545</v>
      </c>
      <c r="B109" s="3">
        <v>223449.43028333335</v>
      </c>
      <c r="C109">
        <f>3.5/100*B109</f>
        <v>7820.7300599166683</v>
      </c>
      <c r="D109" s="10">
        <f t="shared" si="1"/>
        <v>3.3536570742001233E-2</v>
      </c>
    </row>
    <row r="110" spans="1:8" x14ac:dyDescent="0.35">
      <c r="A110" s="8">
        <v>42430598</v>
      </c>
      <c r="B110" s="3">
        <v>230471.81200000001</v>
      </c>
      <c r="C110">
        <f>3.5/100*B110</f>
        <v>8066.5134200000011</v>
      </c>
      <c r="D110" s="10">
        <f t="shared" si="1"/>
        <v>3.4590530024509611E-2</v>
      </c>
      <c r="G110" s="2">
        <v>0.6</v>
      </c>
      <c r="H110" s="9">
        <f>18/48</f>
        <v>0.375</v>
      </c>
    </row>
    <row r="111" spans="1:8" x14ac:dyDescent="0.35">
      <c r="A111" s="8">
        <v>99860309</v>
      </c>
      <c r="B111" s="3">
        <v>230726.34245</v>
      </c>
      <c r="C111">
        <f>3.5/100*B111</f>
        <v>8075.4219857500002</v>
      </c>
      <c r="D111" s="10">
        <f t="shared" si="1"/>
        <v>3.4628731412768211E-2</v>
      </c>
    </row>
    <row r="112" spans="1:8" x14ac:dyDescent="0.35">
      <c r="A112" s="8">
        <v>51008354</v>
      </c>
      <c r="B112" s="3">
        <v>235333.288</v>
      </c>
      <c r="C112">
        <f>3.5/100*B112</f>
        <v>8236.6650800000007</v>
      </c>
      <c r="D112" s="10">
        <f t="shared" si="1"/>
        <v>3.532016819623289E-2</v>
      </c>
    </row>
    <row r="113" spans="1:4" x14ac:dyDescent="0.35">
      <c r="A113" s="8">
        <v>31002263</v>
      </c>
      <c r="B113" s="3">
        <v>237715.46441666665</v>
      </c>
      <c r="C113">
        <f>3.5/100*B113</f>
        <v>8320.0412545833333</v>
      </c>
      <c r="D113" s="10">
        <f t="shared" si="1"/>
        <v>3.5677698881436105E-2</v>
      </c>
    </row>
    <row r="114" spans="1:4" x14ac:dyDescent="0.35">
      <c r="A114" s="8">
        <v>76928539</v>
      </c>
      <c r="B114" s="3">
        <v>256741.3128666667</v>
      </c>
      <c r="C114">
        <f>3.5/100*B114</f>
        <v>8985.9459503333346</v>
      </c>
      <c r="D114" s="10">
        <f t="shared" si="1"/>
        <v>3.8533207224692834E-2</v>
      </c>
    </row>
    <row r="115" spans="1:4" x14ac:dyDescent="0.35">
      <c r="A115" s="8">
        <v>36510680</v>
      </c>
      <c r="B115" s="3">
        <v>260093.55855000002</v>
      </c>
      <c r="C115">
        <f>3.5/100*B115</f>
        <v>9103.2745492500017</v>
      </c>
      <c r="D115" s="10">
        <f t="shared" si="1"/>
        <v>3.9036331463412642E-2</v>
      </c>
    </row>
    <row r="116" spans="1:4" x14ac:dyDescent="0.35">
      <c r="A116" s="8">
        <v>44380500</v>
      </c>
      <c r="B116" s="3">
        <v>266910.63498333329</v>
      </c>
      <c r="C116">
        <f>3.5/100*B116</f>
        <v>9341.8722244166656</v>
      </c>
      <c r="D116" s="10">
        <f t="shared" si="1"/>
        <v>4.0059477352709469E-2</v>
      </c>
    </row>
    <row r="117" spans="1:4" x14ac:dyDescent="0.35">
      <c r="A117" s="8">
        <v>70322641</v>
      </c>
      <c r="B117" s="3">
        <v>276077.26499999996</v>
      </c>
      <c r="C117">
        <f>3.5/100*B117</f>
        <v>9662.7042750000001</v>
      </c>
      <c r="D117" s="10">
        <f t="shared" si="1"/>
        <v>4.1435257705471566E-2</v>
      </c>
    </row>
    <row r="118" spans="1:4" x14ac:dyDescent="0.35">
      <c r="A118" s="8">
        <v>85852966</v>
      </c>
      <c r="B118" s="3">
        <v>363263.66448333336</v>
      </c>
      <c r="C118">
        <f>3.5/100*B118</f>
        <v>12714.228256916669</v>
      </c>
      <c r="D118" s="10">
        <f>C118/$C$119</f>
        <v>5.4520692071115956E-2</v>
      </c>
    </row>
    <row r="119" spans="1:4" x14ac:dyDescent="0.35">
      <c r="C119">
        <f>SUM(C74:C118)</f>
        <v>233200.05256595835</v>
      </c>
    </row>
  </sheetData>
  <sortState xmlns:xlrd2="http://schemas.microsoft.com/office/spreadsheetml/2017/richdata2" ref="A74:C118">
    <sortCondition ref="C74"/>
  </sortState>
  <mergeCells count="1">
    <mergeCell ref="J35:K35"/>
  </mergeCell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552B-21B4-4C65-ACD5-8145831649CF}">
  <dimension ref="A1:M474"/>
  <sheetViews>
    <sheetView topLeftCell="A38" workbookViewId="0">
      <selection activeCell="E179" sqref="E179"/>
    </sheetView>
  </sheetViews>
  <sheetFormatPr defaultRowHeight="14.5" x14ac:dyDescent="0.35"/>
  <cols>
    <col min="1" max="1" width="12.36328125" bestFit="1" customWidth="1"/>
    <col min="2" max="2" width="19.1796875" bestFit="1" customWidth="1"/>
    <col min="3" max="3" width="17.7265625" bestFit="1" customWidth="1"/>
  </cols>
  <sheetData>
    <row r="1" spans="1:13" x14ac:dyDescent="0.35">
      <c r="A1" s="4" t="s">
        <v>1208</v>
      </c>
      <c r="B1" t="s">
        <v>1210</v>
      </c>
      <c r="C1" t="s">
        <v>1208</v>
      </c>
      <c r="D1" t="s">
        <v>1210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</row>
    <row r="2" spans="1:13" x14ac:dyDescent="0.35">
      <c r="A2" s="5">
        <v>12356679</v>
      </c>
      <c r="B2" s="3">
        <v>3</v>
      </c>
      <c r="C2">
        <v>14205448</v>
      </c>
      <c r="D2">
        <v>1</v>
      </c>
    </row>
    <row r="3" spans="1:13" x14ac:dyDescent="0.35">
      <c r="A3" s="5">
        <v>12502878</v>
      </c>
      <c r="B3" s="3">
        <v>5</v>
      </c>
      <c r="C3">
        <v>15115514</v>
      </c>
      <c r="D3">
        <v>1</v>
      </c>
    </row>
    <row r="4" spans="1:13" x14ac:dyDescent="0.35">
      <c r="A4" s="5">
        <v>12723918</v>
      </c>
      <c r="B4" s="3">
        <v>3</v>
      </c>
      <c r="C4">
        <v>15358264</v>
      </c>
      <c r="D4">
        <v>1</v>
      </c>
    </row>
    <row r="5" spans="1:13" x14ac:dyDescent="0.35">
      <c r="A5" s="5">
        <v>12860942</v>
      </c>
      <c r="B5" s="3">
        <v>6</v>
      </c>
      <c r="C5">
        <v>16472218</v>
      </c>
      <c r="D5">
        <v>1</v>
      </c>
    </row>
    <row r="6" spans="1:13" x14ac:dyDescent="0.35">
      <c r="A6" s="5">
        <v>13199725</v>
      </c>
      <c r="B6" s="3">
        <v>2</v>
      </c>
      <c r="C6">
        <v>16501725</v>
      </c>
      <c r="D6">
        <v>1</v>
      </c>
    </row>
    <row r="7" spans="1:13" x14ac:dyDescent="0.35">
      <c r="A7" s="5">
        <v>13363431</v>
      </c>
      <c r="B7" s="3">
        <v>4</v>
      </c>
      <c r="C7">
        <v>18216697</v>
      </c>
      <c r="D7">
        <v>1</v>
      </c>
    </row>
    <row r="8" spans="1:13" x14ac:dyDescent="0.35">
      <c r="A8" s="5">
        <v>13536489</v>
      </c>
      <c r="B8" s="3">
        <v>5</v>
      </c>
      <c r="C8">
        <v>19239291</v>
      </c>
      <c r="D8">
        <v>1</v>
      </c>
    </row>
    <row r="9" spans="1:13" x14ac:dyDescent="0.35">
      <c r="A9" s="5">
        <v>13558037</v>
      </c>
      <c r="B9" s="3">
        <v>9</v>
      </c>
      <c r="C9">
        <v>20179865</v>
      </c>
      <c r="D9">
        <v>1</v>
      </c>
    </row>
    <row r="10" spans="1:13" x14ac:dyDescent="0.35">
      <c r="A10" s="5">
        <v>13789861</v>
      </c>
      <c r="B10" s="3">
        <v>4</v>
      </c>
      <c r="C10">
        <v>20197556</v>
      </c>
      <c r="D10">
        <v>1</v>
      </c>
    </row>
    <row r="11" spans="1:13" x14ac:dyDescent="0.35">
      <c r="A11" s="5">
        <v>13806114</v>
      </c>
      <c r="B11" s="3">
        <v>4</v>
      </c>
      <c r="C11">
        <v>21360879</v>
      </c>
      <c r="D11">
        <v>1</v>
      </c>
    </row>
    <row r="12" spans="1:13" x14ac:dyDescent="0.35">
      <c r="A12" s="5">
        <v>13926193</v>
      </c>
      <c r="B12" s="3">
        <v>3</v>
      </c>
      <c r="C12">
        <v>23236368</v>
      </c>
      <c r="D12">
        <v>1</v>
      </c>
    </row>
    <row r="13" spans="1:13" x14ac:dyDescent="0.35">
      <c r="A13" s="5">
        <v>14063402</v>
      </c>
      <c r="B13" s="3">
        <v>2</v>
      </c>
      <c r="C13">
        <v>24792984</v>
      </c>
      <c r="D13">
        <v>1</v>
      </c>
    </row>
    <row r="14" spans="1:13" x14ac:dyDescent="0.35">
      <c r="A14" s="5">
        <v>14146373</v>
      </c>
      <c r="B14" s="3">
        <v>3</v>
      </c>
      <c r="C14">
        <v>27849080</v>
      </c>
      <c r="D14">
        <v>1</v>
      </c>
    </row>
    <row r="15" spans="1:13" x14ac:dyDescent="0.35">
      <c r="A15" s="5">
        <v>14148083</v>
      </c>
      <c r="B15" s="3">
        <v>2</v>
      </c>
      <c r="C15">
        <v>28225336</v>
      </c>
      <c r="D15">
        <v>1</v>
      </c>
    </row>
    <row r="16" spans="1:13" x14ac:dyDescent="0.35">
      <c r="A16" s="5">
        <v>14165532</v>
      </c>
      <c r="B16" s="3">
        <v>5</v>
      </c>
      <c r="C16">
        <v>29606380</v>
      </c>
      <c r="D16">
        <v>1</v>
      </c>
    </row>
    <row r="17" spans="1:4" x14ac:dyDescent="0.35">
      <c r="A17" s="5">
        <v>14205448</v>
      </c>
      <c r="B17" s="3">
        <v>1</v>
      </c>
      <c r="C17">
        <v>31936883</v>
      </c>
      <c r="D17">
        <v>1</v>
      </c>
    </row>
    <row r="18" spans="1:4" x14ac:dyDescent="0.35">
      <c r="A18" s="5">
        <v>14475266</v>
      </c>
      <c r="B18" s="3">
        <v>5</v>
      </c>
      <c r="C18">
        <v>35963129</v>
      </c>
      <c r="D18">
        <v>1</v>
      </c>
    </row>
    <row r="19" spans="1:4" x14ac:dyDescent="0.35">
      <c r="A19" s="5">
        <v>14565691</v>
      </c>
      <c r="B19" s="3">
        <v>3</v>
      </c>
      <c r="C19">
        <v>36409791</v>
      </c>
      <c r="D19">
        <v>1</v>
      </c>
    </row>
    <row r="20" spans="1:4" x14ac:dyDescent="0.35">
      <c r="A20" s="5">
        <v>14980529</v>
      </c>
      <c r="B20" s="3">
        <v>3</v>
      </c>
      <c r="C20">
        <v>36992603</v>
      </c>
      <c r="D20">
        <v>1</v>
      </c>
    </row>
    <row r="21" spans="1:4" x14ac:dyDescent="0.35">
      <c r="A21" s="5">
        <v>15115514</v>
      </c>
      <c r="B21" s="3">
        <v>1</v>
      </c>
      <c r="C21">
        <v>37348040</v>
      </c>
      <c r="D21">
        <v>1</v>
      </c>
    </row>
    <row r="22" spans="1:4" x14ac:dyDescent="0.35">
      <c r="A22" s="5">
        <v>15134537</v>
      </c>
      <c r="B22" s="3">
        <v>4</v>
      </c>
      <c r="C22">
        <v>37877675</v>
      </c>
      <c r="D22">
        <v>1</v>
      </c>
    </row>
    <row r="23" spans="1:4" x14ac:dyDescent="0.35">
      <c r="A23" s="5">
        <v>15216819</v>
      </c>
      <c r="B23" s="3">
        <v>4</v>
      </c>
      <c r="C23">
        <v>38722198</v>
      </c>
      <c r="D23">
        <v>1</v>
      </c>
    </row>
    <row r="24" spans="1:4" x14ac:dyDescent="0.35">
      <c r="A24" s="5">
        <v>15358264</v>
      </c>
      <c r="B24" s="3">
        <v>1</v>
      </c>
      <c r="C24">
        <v>39330481</v>
      </c>
      <c r="D24">
        <v>1</v>
      </c>
    </row>
    <row r="25" spans="1:4" x14ac:dyDescent="0.35">
      <c r="A25" s="5">
        <v>15479410</v>
      </c>
      <c r="B25" s="3">
        <v>2</v>
      </c>
      <c r="C25">
        <v>39382274</v>
      </c>
      <c r="D25">
        <v>1</v>
      </c>
    </row>
    <row r="26" spans="1:4" x14ac:dyDescent="0.35">
      <c r="A26" s="5">
        <v>15619834</v>
      </c>
      <c r="B26" s="3">
        <v>4</v>
      </c>
      <c r="C26">
        <v>40428848</v>
      </c>
      <c r="D26">
        <v>1</v>
      </c>
    </row>
    <row r="27" spans="1:4" x14ac:dyDescent="0.35">
      <c r="A27" s="5">
        <v>15688839</v>
      </c>
      <c r="B27" s="3">
        <v>4</v>
      </c>
      <c r="C27">
        <v>43778076</v>
      </c>
      <c r="D27">
        <v>1</v>
      </c>
    </row>
    <row r="28" spans="1:4" x14ac:dyDescent="0.35">
      <c r="A28" s="5">
        <v>15800395</v>
      </c>
      <c r="B28" s="3">
        <v>4</v>
      </c>
      <c r="C28">
        <v>47393377</v>
      </c>
      <c r="D28">
        <v>1</v>
      </c>
    </row>
    <row r="29" spans="1:4" x14ac:dyDescent="0.35">
      <c r="A29" s="5">
        <v>15822232</v>
      </c>
      <c r="B29" s="3">
        <v>6</v>
      </c>
      <c r="C29">
        <v>47996318</v>
      </c>
      <c r="D29">
        <v>1</v>
      </c>
    </row>
    <row r="30" spans="1:4" x14ac:dyDescent="0.35">
      <c r="A30" s="5">
        <v>15865857</v>
      </c>
      <c r="B30" s="3">
        <v>7</v>
      </c>
      <c r="C30">
        <v>52481702</v>
      </c>
      <c r="D30">
        <v>1</v>
      </c>
    </row>
    <row r="31" spans="1:4" x14ac:dyDescent="0.35">
      <c r="A31" s="5">
        <v>15957522</v>
      </c>
      <c r="B31" s="3">
        <v>2</v>
      </c>
      <c r="C31">
        <v>54428442</v>
      </c>
      <c r="D31">
        <v>1</v>
      </c>
    </row>
    <row r="32" spans="1:4" x14ac:dyDescent="0.35">
      <c r="A32" s="5">
        <v>15972874</v>
      </c>
      <c r="B32" s="3">
        <v>4</v>
      </c>
      <c r="C32">
        <v>55429555</v>
      </c>
      <c r="D32">
        <v>1</v>
      </c>
    </row>
    <row r="33" spans="1:4" x14ac:dyDescent="0.35">
      <c r="A33" s="5">
        <v>16008378</v>
      </c>
      <c r="B33" s="3">
        <v>2</v>
      </c>
      <c r="C33">
        <v>56538768</v>
      </c>
      <c r="D33">
        <v>1</v>
      </c>
    </row>
    <row r="34" spans="1:4" x14ac:dyDescent="0.35">
      <c r="A34" s="5">
        <v>16041590</v>
      </c>
      <c r="B34" s="3">
        <v>6</v>
      </c>
      <c r="C34">
        <v>57724029</v>
      </c>
      <c r="D34">
        <v>1</v>
      </c>
    </row>
    <row r="35" spans="1:4" x14ac:dyDescent="0.35">
      <c r="A35" s="5">
        <v>16062127</v>
      </c>
      <c r="B35" s="3">
        <v>2</v>
      </c>
      <c r="C35">
        <v>58525256</v>
      </c>
      <c r="D35">
        <v>1</v>
      </c>
    </row>
    <row r="36" spans="1:4" x14ac:dyDescent="0.35">
      <c r="A36" s="5">
        <v>16103512</v>
      </c>
      <c r="B36" s="3">
        <v>2</v>
      </c>
      <c r="C36">
        <v>58644827</v>
      </c>
      <c r="D36">
        <v>1</v>
      </c>
    </row>
    <row r="37" spans="1:4" x14ac:dyDescent="0.35">
      <c r="A37" s="5">
        <v>16167884</v>
      </c>
      <c r="B37" s="3">
        <v>2</v>
      </c>
      <c r="C37">
        <v>59102561</v>
      </c>
      <c r="D37">
        <v>1</v>
      </c>
    </row>
    <row r="38" spans="1:4" x14ac:dyDescent="0.35">
      <c r="A38" s="5">
        <v>16370317</v>
      </c>
      <c r="B38" s="3">
        <v>5</v>
      </c>
      <c r="C38">
        <v>59334450</v>
      </c>
      <c r="D38">
        <v>1</v>
      </c>
    </row>
    <row r="39" spans="1:4" x14ac:dyDescent="0.35">
      <c r="A39" s="5">
        <v>16472218</v>
      </c>
      <c r="B39" s="3">
        <v>1</v>
      </c>
      <c r="C39">
        <v>60321866</v>
      </c>
      <c r="D39">
        <v>1</v>
      </c>
    </row>
    <row r="40" spans="1:4" x14ac:dyDescent="0.35">
      <c r="A40" s="5">
        <v>16501725</v>
      </c>
      <c r="B40" s="3">
        <v>1</v>
      </c>
      <c r="C40">
        <v>60484542</v>
      </c>
      <c r="D40">
        <v>1</v>
      </c>
    </row>
    <row r="41" spans="1:4" x14ac:dyDescent="0.35">
      <c r="A41" s="5">
        <v>16853971</v>
      </c>
      <c r="B41" s="3">
        <v>3</v>
      </c>
      <c r="C41">
        <v>61494718</v>
      </c>
      <c r="D41">
        <v>1</v>
      </c>
    </row>
    <row r="42" spans="1:4" x14ac:dyDescent="0.35">
      <c r="A42" s="5">
        <v>16976849</v>
      </c>
      <c r="B42" s="3">
        <v>2</v>
      </c>
      <c r="C42">
        <v>64399112</v>
      </c>
      <c r="D42">
        <v>1</v>
      </c>
    </row>
    <row r="43" spans="1:4" x14ac:dyDescent="0.35">
      <c r="A43" s="5">
        <v>17091614</v>
      </c>
      <c r="B43" s="3">
        <v>2</v>
      </c>
      <c r="C43">
        <v>65536420</v>
      </c>
      <c r="D43">
        <v>1</v>
      </c>
    </row>
    <row r="44" spans="1:4" x14ac:dyDescent="0.35">
      <c r="A44" s="5">
        <v>17529118</v>
      </c>
      <c r="B44" s="3">
        <v>2</v>
      </c>
      <c r="C44">
        <v>66103339</v>
      </c>
      <c r="D44">
        <v>1</v>
      </c>
    </row>
    <row r="45" spans="1:4" x14ac:dyDescent="0.35">
      <c r="A45" s="5">
        <v>17636302</v>
      </c>
      <c r="B45" s="3">
        <v>2</v>
      </c>
      <c r="C45">
        <v>70498863</v>
      </c>
      <c r="D45">
        <v>1</v>
      </c>
    </row>
    <row r="46" spans="1:4" x14ac:dyDescent="0.35">
      <c r="A46" s="5">
        <v>17717464</v>
      </c>
      <c r="B46" s="3">
        <v>3</v>
      </c>
      <c r="C46">
        <v>70540616</v>
      </c>
      <c r="D46">
        <v>1</v>
      </c>
    </row>
    <row r="47" spans="1:4" x14ac:dyDescent="0.35">
      <c r="A47" s="5">
        <v>18216697</v>
      </c>
      <c r="B47" s="3">
        <v>1</v>
      </c>
      <c r="C47">
        <v>74353526</v>
      </c>
      <c r="D47">
        <v>1</v>
      </c>
    </row>
    <row r="48" spans="1:4" x14ac:dyDescent="0.35">
      <c r="A48" s="5">
        <v>18435787</v>
      </c>
      <c r="B48" s="3">
        <v>2</v>
      </c>
      <c r="C48">
        <v>75926962</v>
      </c>
      <c r="D48">
        <v>1</v>
      </c>
    </row>
    <row r="49" spans="1:6" x14ac:dyDescent="0.35">
      <c r="A49" s="5">
        <v>18581421</v>
      </c>
      <c r="B49" s="3">
        <v>3</v>
      </c>
      <c r="C49">
        <v>82727280</v>
      </c>
      <c r="D49">
        <v>1</v>
      </c>
    </row>
    <row r="50" spans="1:6" x14ac:dyDescent="0.35">
      <c r="A50" s="5">
        <v>18895081</v>
      </c>
      <c r="B50" s="3">
        <v>3</v>
      </c>
      <c r="C50">
        <v>84945079</v>
      </c>
      <c r="D50">
        <v>1</v>
      </c>
    </row>
    <row r="51" spans="1:6" x14ac:dyDescent="0.35">
      <c r="A51" s="5">
        <v>19059168</v>
      </c>
      <c r="B51" s="3">
        <v>5</v>
      </c>
      <c r="C51">
        <v>88226489</v>
      </c>
      <c r="D51">
        <v>1</v>
      </c>
    </row>
    <row r="52" spans="1:6" x14ac:dyDescent="0.35">
      <c r="A52" s="5">
        <v>19203814</v>
      </c>
      <c r="B52" s="3">
        <v>4</v>
      </c>
      <c r="C52">
        <v>92886898</v>
      </c>
      <c r="D52">
        <v>1</v>
      </c>
    </row>
    <row r="53" spans="1:6" x14ac:dyDescent="0.35">
      <c r="A53" s="5">
        <v>19239291</v>
      </c>
      <c r="B53" s="3">
        <v>1</v>
      </c>
      <c r="C53">
        <v>94295633</v>
      </c>
      <c r="D53">
        <v>1</v>
      </c>
    </row>
    <row r="54" spans="1:6" x14ac:dyDescent="0.35">
      <c r="A54" s="5">
        <v>20179865</v>
      </c>
      <c r="B54" s="3">
        <v>1</v>
      </c>
      <c r="C54">
        <v>95981360</v>
      </c>
      <c r="D54">
        <v>1</v>
      </c>
    </row>
    <row r="55" spans="1:6" x14ac:dyDescent="0.35">
      <c r="A55" s="5">
        <v>20197556</v>
      </c>
      <c r="B55" s="3">
        <v>1</v>
      </c>
      <c r="C55">
        <v>97151423</v>
      </c>
      <c r="D55">
        <v>1</v>
      </c>
    </row>
    <row r="56" spans="1:6" x14ac:dyDescent="0.35">
      <c r="A56" s="5">
        <v>20374866</v>
      </c>
      <c r="B56" s="3">
        <v>5</v>
      </c>
      <c r="C56">
        <v>97410353</v>
      </c>
      <c r="D56">
        <v>1</v>
      </c>
    </row>
    <row r="57" spans="1:6" x14ac:dyDescent="0.35">
      <c r="A57" s="5">
        <v>20526993</v>
      </c>
      <c r="B57" s="3">
        <v>5</v>
      </c>
      <c r="C57">
        <v>97462279</v>
      </c>
      <c r="D57">
        <v>1</v>
      </c>
    </row>
    <row r="58" spans="1:6" x14ac:dyDescent="0.35">
      <c r="A58" s="5">
        <v>20711967</v>
      </c>
      <c r="B58" s="3">
        <v>6</v>
      </c>
      <c r="C58">
        <v>97699434</v>
      </c>
      <c r="D58">
        <v>1</v>
      </c>
    </row>
    <row r="59" spans="1:6" x14ac:dyDescent="0.35">
      <c r="A59" s="5">
        <v>21090187</v>
      </c>
      <c r="B59" s="3">
        <v>3</v>
      </c>
      <c r="C59">
        <v>98428527</v>
      </c>
      <c r="D59">
        <v>1</v>
      </c>
    </row>
    <row r="60" spans="1:6" x14ac:dyDescent="0.35">
      <c r="A60" s="5">
        <v>21264677</v>
      </c>
      <c r="B60" s="3">
        <v>6</v>
      </c>
      <c r="C60">
        <v>99590545</v>
      </c>
      <c r="D60">
        <v>1</v>
      </c>
    </row>
    <row r="61" spans="1:6" x14ac:dyDescent="0.35">
      <c r="A61" s="5">
        <v>21360879</v>
      </c>
      <c r="B61" s="3">
        <v>1</v>
      </c>
      <c r="C61">
        <v>13199725</v>
      </c>
      <c r="D61">
        <v>2</v>
      </c>
      <c r="E61">
        <f ca="1">RAND()</f>
        <v>0.56332119641426193</v>
      </c>
      <c r="F61">
        <f ca="1">1-E61</f>
        <v>0.43667880358573807</v>
      </c>
    </row>
    <row r="62" spans="1:6" x14ac:dyDescent="0.35">
      <c r="A62" s="5">
        <v>21389405</v>
      </c>
      <c r="B62" s="3">
        <v>2</v>
      </c>
      <c r="C62">
        <v>14063402</v>
      </c>
      <c r="D62">
        <v>2</v>
      </c>
      <c r="E62">
        <f t="shared" ref="E62:E125" ca="1" si="0">RAND()</f>
        <v>0.60939775215724035</v>
      </c>
      <c r="F62">
        <f t="shared" ref="F62:F125" ca="1" si="1">1-E62</f>
        <v>0.39060224784275965</v>
      </c>
    </row>
    <row r="63" spans="1:6" x14ac:dyDescent="0.35">
      <c r="A63" s="5">
        <v>21651834</v>
      </c>
      <c r="B63" s="3">
        <v>2</v>
      </c>
      <c r="C63">
        <v>14148083</v>
      </c>
      <c r="D63">
        <v>2</v>
      </c>
      <c r="E63">
        <f t="shared" ca="1" si="0"/>
        <v>2.5919970420983041E-2</v>
      </c>
      <c r="F63">
        <f t="shared" ca="1" si="1"/>
        <v>0.97408002957901696</v>
      </c>
    </row>
    <row r="64" spans="1:6" x14ac:dyDescent="0.35">
      <c r="A64" s="5">
        <v>21757840</v>
      </c>
      <c r="B64" s="3">
        <v>3</v>
      </c>
      <c r="C64">
        <v>15479410</v>
      </c>
      <c r="D64">
        <v>2</v>
      </c>
      <c r="E64">
        <f t="shared" ca="1" si="0"/>
        <v>0.1458282733136036</v>
      </c>
      <c r="F64">
        <f t="shared" ca="1" si="1"/>
        <v>0.8541717266863964</v>
      </c>
    </row>
    <row r="65" spans="1:6" x14ac:dyDescent="0.35">
      <c r="A65" s="5">
        <v>21837191</v>
      </c>
      <c r="B65" s="3">
        <v>3</v>
      </c>
      <c r="C65">
        <v>15957522</v>
      </c>
      <c r="D65">
        <v>2</v>
      </c>
      <c r="E65">
        <f t="shared" ca="1" si="0"/>
        <v>5.8625710382920748E-2</v>
      </c>
      <c r="F65">
        <f t="shared" ca="1" si="1"/>
        <v>0.94137428961707925</v>
      </c>
    </row>
    <row r="66" spans="1:6" x14ac:dyDescent="0.35">
      <c r="A66" s="5">
        <v>21914672</v>
      </c>
      <c r="B66" s="3">
        <v>6</v>
      </c>
      <c r="C66">
        <v>16008378</v>
      </c>
      <c r="D66">
        <v>2</v>
      </c>
      <c r="E66">
        <f t="shared" ca="1" si="0"/>
        <v>0.78825233695273866</v>
      </c>
      <c r="F66">
        <f t="shared" ca="1" si="1"/>
        <v>0.21174766304726134</v>
      </c>
    </row>
    <row r="67" spans="1:6" x14ac:dyDescent="0.35">
      <c r="A67" s="5">
        <v>22209359</v>
      </c>
      <c r="B67" s="3">
        <v>5</v>
      </c>
      <c r="C67">
        <v>16062127</v>
      </c>
      <c r="D67">
        <v>2</v>
      </c>
      <c r="E67">
        <f t="shared" ca="1" si="0"/>
        <v>0.51301123956250183</v>
      </c>
      <c r="F67">
        <f t="shared" ca="1" si="1"/>
        <v>0.48698876043749817</v>
      </c>
    </row>
    <row r="68" spans="1:6" x14ac:dyDescent="0.35">
      <c r="A68" s="5">
        <v>22542457</v>
      </c>
      <c r="B68" s="3">
        <v>2</v>
      </c>
      <c r="C68">
        <v>16103512</v>
      </c>
      <c r="D68">
        <v>2</v>
      </c>
      <c r="E68">
        <f t="shared" ca="1" si="0"/>
        <v>0.86779314995565315</v>
      </c>
      <c r="F68">
        <f t="shared" ca="1" si="1"/>
        <v>0.13220685004434685</v>
      </c>
    </row>
    <row r="69" spans="1:6" x14ac:dyDescent="0.35">
      <c r="A69" s="5">
        <v>22691007</v>
      </c>
      <c r="B69" s="3">
        <v>2</v>
      </c>
      <c r="C69">
        <v>16167884</v>
      </c>
      <c r="D69">
        <v>2</v>
      </c>
      <c r="E69">
        <f t="shared" ca="1" si="0"/>
        <v>8.3245760880560793E-2</v>
      </c>
      <c r="F69">
        <f t="shared" ca="1" si="1"/>
        <v>0.91675423911943921</v>
      </c>
    </row>
    <row r="70" spans="1:6" x14ac:dyDescent="0.35">
      <c r="A70" s="5">
        <v>22977463</v>
      </c>
      <c r="B70" s="3">
        <v>3</v>
      </c>
      <c r="C70">
        <v>16976849</v>
      </c>
      <c r="D70">
        <v>2</v>
      </c>
      <c r="E70">
        <f t="shared" ca="1" si="0"/>
        <v>0.10746751261904941</v>
      </c>
      <c r="F70">
        <f t="shared" ca="1" si="1"/>
        <v>0.89253248738095059</v>
      </c>
    </row>
    <row r="71" spans="1:6" x14ac:dyDescent="0.35">
      <c r="A71" s="5">
        <v>23236368</v>
      </c>
      <c r="B71" s="3">
        <v>1</v>
      </c>
      <c r="C71">
        <v>17091614</v>
      </c>
      <c r="D71">
        <v>2</v>
      </c>
      <c r="E71">
        <f t="shared" ca="1" si="0"/>
        <v>9.2737655097285376E-2</v>
      </c>
      <c r="F71">
        <f t="shared" ca="1" si="1"/>
        <v>0.90726234490271462</v>
      </c>
    </row>
    <row r="72" spans="1:6" x14ac:dyDescent="0.35">
      <c r="A72" s="5">
        <v>23290550</v>
      </c>
      <c r="B72" s="3">
        <v>2</v>
      </c>
      <c r="C72">
        <v>17529118</v>
      </c>
      <c r="D72">
        <v>2</v>
      </c>
      <c r="E72">
        <f t="shared" ca="1" si="0"/>
        <v>0.54532219011471306</v>
      </c>
      <c r="F72">
        <f t="shared" ca="1" si="1"/>
        <v>0.45467780988528694</v>
      </c>
    </row>
    <row r="73" spans="1:6" x14ac:dyDescent="0.35">
      <c r="A73" s="5">
        <v>23845292</v>
      </c>
      <c r="B73" s="3">
        <v>3</v>
      </c>
      <c r="C73">
        <v>17636302</v>
      </c>
      <c r="D73">
        <v>2</v>
      </c>
      <c r="E73">
        <f t="shared" ca="1" si="0"/>
        <v>0.50061430706021015</v>
      </c>
      <c r="F73">
        <f t="shared" ca="1" si="1"/>
        <v>0.49938569293978985</v>
      </c>
    </row>
    <row r="74" spans="1:6" x14ac:dyDescent="0.35">
      <c r="A74" s="5">
        <v>24024380</v>
      </c>
      <c r="B74" s="3">
        <v>2</v>
      </c>
      <c r="C74">
        <v>18435787</v>
      </c>
      <c r="D74">
        <v>2</v>
      </c>
      <c r="E74">
        <f t="shared" ca="1" si="0"/>
        <v>0.80903294678611959</v>
      </c>
      <c r="F74">
        <f t="shared" ca="1" si="1"/>
        <v>0.19096705321388041</v>
      </c>
    </row>
    <row r="75" spans="1:6" x14ac:dyDescent="0.35">
      <c r="A75" s="5">
        <v>24321805</v>
      </c>
      <c r="B75" s="3">
        <v>8</v>
      </c>
      <c r="C75">
        <v>21389405</v>
      </c>
      <c r="D75">
        <v>2</v>
      </c>
      <c r="E75">
        <f t="shared" ca="1" si="0"/>
        <v>0.7929499621450159</v>
      </c>
      <c r="F75">
        <f t="shared" ca="1" si="1"/>
        <v>0.2070500378549841</v>
      </c>
    </row>
    <row r="76" spans="1:6" x14ac:dyDescent="0.35">
      <c r="A76" s="5">
        <v>24422589</v>
      </c>
      <c r="B76" s="3">
        <v>4</v>
      </c>
      <c r="C76">
        <v>21651834</v>
      </c>
      <c r="D76">
        <v>2</v>
      </c>
      <c r="E76">
        <f t="shared" ca="1" si="0"/>
        <v>0.43675597785277542</v>
      </c>
      <c r="F76">
        <f t="shared" ca="1" si="1"/>
        <v>0.56324402214722458</v>
      </c>
    </row>
    <row r="77" spans="1:6" x14ac:dyDescent="0.35">
      <c r="A77" s="5">
        <v>24426776</v>
      </c>
      <c r="B77" s="3">
        <v>4</v>
      </c>
      <c r="C77">
        <v>22542457</v>
      </c>
      <c r="D77">
        <v>2</v>
      </c>
      <c r="E77">
        <f t="shared" ca="1" si="0"/>
        <v>7.2321213101148141E-2</v>
      </c>
      <c r="F77">
        <f t="shared" ca="1" si="1"/>
        <v>0.92767878689885186</v>
      </c>
    </row>
    <row r="78" spans="1:6" x14ac:dyDescent="0.35">
      <c r="A78" s="5">
        <v>24730456</v>
      </c>
      <c r="B78" s="3">
        <v>4</v>
      </c>
      <c r="C78">
        <v>22691007</v>
      </c>
      <c r="D78">
        <v>2</v>
      </c>
      <c r="E78">
        <f t="shared" ca="1" si="0"/>
        <v>0.55143989114705372</v>
      </c>
      <c r="F78">
        <f t="shared" ca="1" si="1"/>
        <v>0.44856010885294628</v>
      </c>
    </row>
    <row r="79" spans="1:6" x14ac:dyDescent="0.35">
      <c r="A79" s="5">
        <v>24792984</v>
      </c>
      <c r="B79" s="3">
        <v>1</v>
      </c>
      <c r="C79">
        <v>23290550</v>
      </c>
      <c r="D79">
        <v>2</v>
      </c>
      <c r="E79">
        <f t="shared" ca="1" si="0"/>
        <v>0.52912883842648872</v>
      </c>
      <c r="F79">
        <f t="shared" ca="1" si="1"/>
        <v>0.47087116157351128</v>
      </c>
    </row>
    <row r="80" spans="1:6" x14ac:dyDescent="0.35">
      <c r="A80" s="5">
        <v>24819214</v>
      </c>
      <c r="B80" s="3">
        <v>4</v>
      </c>
      <c r="C80">
        <v>24024380</v>
      </c>
      <c r="D80">
        <v>2</v>
      </c>
      <c r="E80">
        <f t="shared" ca="1" si="0"/>
        <v>8.7457818606513471E-2</v>
      </c>
      <c r="F80">
        <f t="shared" ca="1" si="1"/>
        <v>0.91254218139348653</v>
      </c>
    </row>
    <row r="81" spans="1:6" x14ac:dyDescent="0.35">
      <c r="A81" s="5">
        <v>25364656</v>
      </c>
      <c r="B81" s="3">
        <v>2</v>
      </c>
      <c r="C81">
        <v>25364656</v>
      </c>
      <c r="D81">
        <v>2</v>
      </c>
      <c r="E81">
        <f t="shared" ca="1" si="0"/>
        <v>3.4206738663682401E-3</v>
      </c>
      <c r="F81">
        <f t="shared" ca="1" si="1"/>
        <v>0.99657932613363176</v>
      </c>
    </row>
    <row r="82" spans="1:6" x14ac:dyDescent="0.35">
      <c r="A82" s="5">
        <v>25515725</v>
      </c>
      <c r="B82" s="3">
        <v>2</v>
      </c>
      <c r="C82">
        <v>25515725</v>
      </c>
      <c r="D82">
        <v>2</v>
      </c>
      <c r="E82">
        <f t="shared" ca="1" si="0"/>
        <v>0.12544167763796799</v>
      </c>
      <c r="F82">
        <f t="shared" ca="1" si="1"/>
        <v>0.87455832236203201</v>
      </c>
    </row>
    <row r="83" spans="1:6" x14ac:dyDescent="0.35">
      <c r="A83" s="5">
        <v>25840532</v>
      </c>
      <c r="B83" s="3">
        <v>2</v>
      </c>
      <c r="C83">
        <v>25840532</v>
      </c>
      <c r="D83">
        <v>2</v>
      </c>
      <c r="E83">
        <f t="shared" ca="1" si="0"/>
        <v>0.25728856483645923</v>
      </c>
      <c r="F83">
        <f t="shared" ca="1" si="1"/>
        <v>0.74271143516354077</v>
      </c>
    </row>
    <row r="84" spans="1:6" x14ac:dyDescent="0.35">
      <c r="A84" s="5">
        <v>26142550</v>
      </c>
      <c r="B84" s="3">
        <v>3</v>
      </c>
      <c r="C84">
        <v>27007929</v>
      </c>
      <c r="D84">
        <v>2</v>
      </c>
      <c r="E84">
        <f t="shared" ca="1" si="0"/>
        <v>0.20951327506467887</v>
      </c>
      <c r="F84">
        <f t="shared" ca="1" si="1"/>
        <v>0.79048672493532113</v>
      </c>
    </row>
    <row r="85" spans="1:6" x14ac:dyDescent="0.35">
      <c r="A85" s="5">
        <v>26380108</v>
      </c>
      <c r="B85" s="3">
        <v>7</v>
      </c>
      <c r="C85">
        <v>27500382</v>
      </c>
      <c r="D85">
        <v>2</v>
      </c>
      <c r="E85">
        <f t="shared" ca="1" si="0"/>
        <v>3.7039299927759894E-2</v>
      </c>
      <c r="F85">
        <f t="shared" ca="1" si="1"/>
        <v>0.96296070007224011</v>
      </c>
    </row>
    <row r="86" spans="1:6" x14ac:dyDescent="0.35">
      <c r="A86" s="5">
        <v>26644552</v>
      </c>
      <c r="B86" s="3">
        <v>4</v>
      </c>
      <c r="C86">
        <v>27800617</v>
      </c>
      <c r="D86">
        <v>2</v>
      </c>
      <c r="E86">
        <f t="shared" ca="1" si="0"/>
        <v>0.88628369965851617</v>
      </c>
      <c r="F86">
        <f t="shared" ca="1" si="1"/>
        <v>0.11371630034148383</v>
      </c>
    </row>
    <row r="87" spans="1:6" x14ac:dyDescent="0.35">
      <c r="A87" s="5">
        <v>26667202</v>
      </c>
      <c r="B87" s="3">
        <v>3</v>
      </c>
      <c r="C87">
        <v>28592355</v>
      </c>
      <c r="D87">
        <v>2</v>
      </c>
      <c r="E87">
        <f t="shared" ca="1" si="0"/>
        <v>0.56901345276720539</v>
      </c>
      <c r="F87">
        <f t="shared" ca="1" si="1"/>
        <v>0.43098654723279461</v>
      </c>
    </row>
    <row r="88" spans="1:6" x14ac:dyDescent="0.35">
      <c r="A88" s="5">
        <v>26950635</v>
      </c>
      <c r="B88" s="3">
        <v>5</v>
      </c>
      <c r="C88">
        <v>29091904</v>
      </c>
      <c r="D88">
        <v>2</v>
      </c>
      <c r="E88">
        <f t="shared" ca="1" si="0"/>
        <v>0.54753334506735574</v>
      </c>
      <c r="F88">
        <f t="shared" ca="1" si="1"/>
        <v>0.45246665493264426</v>
      </c>
    </row>
    <row r="89" spans="1:6" x14ac:dyDescent="0.35">
      <c r="A89" s="5">
        <v>27007929</v>
      </c>
      <c r="B89" s="3">
        <v>2</v>
      </c>
      <c r="C89">
        <v>30413507</v>
      </c>
      <c r="D89">
        <v>2</v>
      </c>
      <c r="E89">
        <f t="shared" ca="1" si="0"/>
        <v>1.8345113449250827E-2</v>
      </c>
      <c r="F89">
        <f t="shared" ca="1" si="1"/>
        <v>0.98165488655074917</v>
      </c>
    </row>
    <row r="90" spans="1:6" x14ac:dyDescent="0.35">
      <c r="A90" s="5">
        <v>27439342</v>
      </c>
      <c r="B90" s="3">
        <v>4</v>
      </c>
      <c r="C90">
        <v>31204932</v>
      </c>
      <c r="D90">
        <v>2</v>
      </c>
      <c r="E90">
        <f t="shared" ca="1" si="0"/>
        <v>0.43101528971306136</v>
      </c>
      <c r="F90">
        <f t="shared" ca="1" si="1"/>
        <v>0.56898471028693864</v>
      </c>
    </row>
    <row r="91" spans="1:6" x14ac:dyDescent="0.35">
      <c r="A91" s="5">
        <v>27500382</v>
      </c>
      <c r="B91" s="3">
        <v>2</v>
      </c>
      <c r="C91">
        <v>32752665</v>
      </c>
      <c r="D91">
        <v>2</v>
      </c>
      <c r="E91">
        <f t="shared" ca="1" si="0"/>
        <v>0.69971077875517385</v>
      </c>
      <c r="F91">
        <f t="shared" ca="1" si="1"/>
        <v>0.30028922124482615</v>
      </c>
    </row>
    <row r="92" spans="1:6" x14ac:dyDescent="0.35">
      <c r="A92" s="5">
        <v>27615271</v>
      </c>
      <c r="B92" s="3">
        <v>3</v>
      </c>
      <c r="C92">
        <v>34424467</v>
      </c>
      <c r="D92">
        <v>2</v>
      </c>
      <c r="E92">
        <f t="shared" ca="1" si="0"/>
        <v>0.49202020026543936</v>
      </c>
      <c r="F92">
        <f t="shared" ca="1" si="1"/>
        <v>0.50797979973456064</v>
      </c>
    </row>
    <row r="93" spans="1:6" x14ac:dyDescent="0.35">
      <c r="A93" s="5">
        <v>27709427</v>
      </c>
      <c r="B93" s="3">
        <v>5</v>
      </c>
      <c r="C93">
        <v>35504194</v>
      </c>
      <c r="D93">
        <v>2</v>
      </c>
      <c r="E93">
        <f t="shared" ca="1" si="0"/>
        <v>0.28231913619261995</v>
      </c>
      <c r="F93">
        <f t="shared" ca="1" si="1"/>
        <v>0.71768086380738005</v>
      </c>
    </row>
    <row r="94" spans="1:6" x14ac:dyDescent="0.35">
      <c r="A94" s="5">
        <v>27759214</v>
      </c>
      <c r="B94" s="3">
        <v>3</v>
      </c>
      <c r="C94">
        <v>37019724</v>
      </c>
      <c r="D94">
        <v>2</v>
      </c>
      <c r="E94">
        <f t="shared" ca="1" si="0"/>
        <v>0.26539527955469522</v>
      </c>
      <c r="F94">
        <f t="shared" ca="1" si="1"/>
        <v>0.73460472044530478</v>
      </c>
    </row>
    <row r="95" spans="1:6" x14ac:dyDescent="0.35">
      <c r="A95" s="5">
        <v>27800617</v>
      </c>
      <c r="B95" s="3">
        <v>2</v>
      </c>
      <c r="C95">
        <v>37307730</v>
      </c>
      <c r="D95">
        <v>2</v>
      </c>
      <c r="E95">
        <f t="shared" ca="1" si="0"/>
        <v>0.20221959483578766</v>
      </c>
      <c r="F95">
        <f t="shared" ca="1" si="1"/>
        <v>0.79778040516421234</v>
      </c>
    </row>
    <row r="96" spans="1:6" x14ac:dyDescent="0.35">
      <c r="A96" s="5">
        <v>27849080</v>
      </c>
      <c r="B96" s="3">
        <v>1</v>
      </c>
      <c r="C96">
        <v>37618465</v>
      </c>
      <c r="D96">
        <v>2</v>
      </c>
      <c r="E96">
        <f t="shared" ca="1" si="0"/>
        <v>0.26751451157595807</v>
      </c>
      <c r="F96">
        <f t="shared" ca="1" si="1"/>
        <v>0.73248548842404193</v>
      </c>
    </row>
    <row r="97" spans="1:6" x14ac:dyDescent="0.35">
      <c r="A97" s="5">
        <v>28225336</v>
      </c>
      <c r="B97" s="3">
        <v>1</v>
      </c>
      <c r="C97">
        <v>37695258</v>
      </c>
      <c r="D97">
        <v>2</v>
      </c>
      <c r="E97">
        <f t="shared" ca="1" si="0"/>
        <v>0.9660093325498188</v>
      </c>
      <c r="F97">
        <f t="shared" ca="1" si="1"/>
        <v>3.39906674501812E-2</v>
      </c>
    </row>
    <row r="98" spans="1:6" x14ac:dyDescent="0.35">
      <c r="A98" s="5">
        <v>28592355</v>
      </c>
      <c r="B98" s="3">
        <v>2</v>
      </c>
      <c r="C98">
        <v>38115378</v>
      </c>
      <c r="D98">
        <v>2</v>
      </c>
      <c r="E98">
        <f t="shared" ca="1" si="0"/>
        <v>0.33474581228844269</v>
      </c>
      <c r="F98">
        <f t="shared" ca="1" si="1"/>
        <v>0.66525418771155731</v>
      </c>
    </row>
    <row r="99" spans="1:6" x14ac:dyDescent="0.35">
      <c r="A99" s="5">
        <v>28996736</v>
      </c>
      <c r="B99" s="3">
        <v>7</v>
      </c>
      <c r="C99">
        <v>38463962</v>
      </c>
      <c r="D99">
        <v>2</v>
      </c>
      <c r="E99">
        <f t="shared" ca="1" si="0"/>
        <v>0.74279305749213653</v>
      </c>
      <c r="F99">
        <f t="shared" ca="1" si="1"/>
        <v>0.25720694250786347</v>
      </c>
    </row>
    <row r="100" spans="1:6" x14ac:dyDescent="0.35">
      <c r="A100" s="5">
        <v>29091904</v>
      </c>
      <c r="B100" s="3">
        <v>2</v>
      </c>
      <c r="C100">
        <v>38842416</v>
      </c>
      <c r="D100">
        <v>2</v>
      </c>
      <c r="E100">
        <f t="shared" ca="1" si="0"/>
        <v>0.39926309506328395</v>
      </c>
      <c r="F100">
        <f t="shared" ca="1" si="1"/>
        <v>0.60073690493671605</v>
      </c>
    </row>
    <row r="101" spans="1:6" x14ac:dyDescent="0.35">
      <c r="A101" s="5">
        <v>29185972</v>
      </c>
      <c r="B101" s="3">
        <v>3</v>
      </c>
      <c r="C101">
        <v>39075875</v>
      </c>
      <c r="D101">
        <v>2</v>
      </c>
      <c r="E101">
        <f t="shared" ca="1" si="0"/>
        <v>0.76231437913833844</v>
      </c>
      <c r="F101">
        <f t="shared" ca="1" si="1"/>
        <v>0.23768562086166156</v>
      </c>
    </row>
    <row r="102" spans="1:6" x14ac:dyDescent="0.35">
      <c r="A102" s="5">
        <v>29606380</v>
      </c>
      <c r="B102" s="3">
        <v>1</v>
      </c>
      <c r="C102">
        <v>39181338</v>
      </c>
      <c r="D102">
        <v>2</v>
      </c>
      <c r="E102">
        <f t="shared" ca="1" si="0"/>
        <v>0.80731931531258549</v>
      </c>
      <c r="F102">
        <f t="shared" ca="1" si="1"/>
        <v>0.19268068468741451</v>
      </c>
    </row>
    <row r="103" spans="1:6" x14ac:dyDescent="0.35">
      <c r="A103" s="5">
        <v>30413507</v>
      </c>
      <c r="B103" s="3">
        <v>2</v>
      </c>
      <c r="C103">
        <v>39351414</v>
      </c>
      <c r="D103">
        <v>2</v>
      </c>
      <c r="E103">
        <f t="shared" ca="1" si="0"/>
        <v>0.59421299829153229</v>
      </c>
      <c r="F103">
        <f t="shared" ca="1" si="1"/>
        <v>0.40578700170846771</v>
      </c>
    </row>
    <row r="104" spans="1:6" x14ac:dyDescent="0.35">
      <c r="A104" s="5">
        <v>30458776</v>
      </c>
      <c r="B104" s="3">
        <v>5</v>
      </c>
      <c r="C104">
        <v>39678450</v>
      </c>
      <c r="D104">
        <v>2</v>
      </c>
      <c r="E104">
        <f t="shared" ca="1" si="0"/>
        <v>0.43001048547852494</v>
      </c>
      <c r="F104">
        <f t="shared" ca="1" si="1"/>
        <v>0.56998951452147506</v>
      </c>
    </row>
    <row r="105" spans="1:6" x14ac:dyDescent="0.35">
      <c r="A105" s="5">
        <v>30790106</v>
      </c>
      <c r="B105" s="3">
        <v>5</v>
      </c>
      <c r="C105">
        <v>39874757</v>
      </c>
      <c r="D105">
        <v>2</v>
      </c>
      <c r="E105">
        <f t="shared" ca="1" si="0"/>
        <v>0.14196757774572388</v>
      </c>
      <c r="F105">
        <f t="shared" ca="1" si="1"/>
        <v>0.85803242225427612</v>
      </c>
    </row>
    <row r="106" spans="1:6" x14ac:dyDescent="0.35">
      <c r="A106" s="5">
        <v>30903451</v>
      </c>
      <c r="B106" s="3">
        <v>6</v>
      </c>
      <c r="C106">
        <v>39985434</v>
      </c>
      <c r="D106">
        <v>2</v>
      </c>
      <c r="E106">
        <f t="shared" ca="1" si="0"/>
        <v>7.4445636994054265E-2</v>
      </c>
      <c r="F106">
        <f t="shared" ca="1" si="1"/>
        <v>0.92555436300594573</v>
      </c>
    </row>
    <row r="107" spans="1:6" x14ac:dyDescent="0.35">
      <c r="A107" s="5">
        <v>31002263</v>
      </c>
      <c r="B107" s="3">
        <v>5</v>
      </c>
      <c r="C107">
        <v>40164993</v>
      </c>
      <c r="D107">
        <v>2</v>
      </c>
      <c r="E107">
        <f t="shared" ca="1" si="0"/>
        <v>0.38377217771179351</v>
      </c>
      <c r="F107">
        <f t="shared" ca="1" si="1"/>
        <v>0.61622782228820649</v>
      </c>
    </row>
    <row r="108" spans="1:6" x14ac:dyDescent="0.35">
      <c r="A108" s="5">
        <v>31172727</v>
      </c>
      <c r="B108" s="3">
        <v>4</v>
      </c>
      <c r="C108">
        <v>42083192</v>
      </c>
      <c r="D108">
        <v>2</v>
      </c>
      <c r="E108">
        <f t="shared" ca="1" si="0"/>
        <v>0.3260315022676179</v>
      </c>
      <c r="F108">
        <f t="shared" ca="1" si="1"/>
        <v>0.6739684977323821</v>
      </c>
    </row>
    <row r="109" spans="1:6" x14ac:dyDescent="0.35">
      <c r="A109" s="5">
        <v>31174108</v>
      </c>
      <c r="B109" s="3">
        <v>7</v>
      </c>
      <c r="C109">
        <v>42460850</v>
      </c>
      <c r="D109">
        <v>2</v>
      </c>
      <c r="E109">
        <f t="shared" ca="1" si="0"/>
        <v>0.63023602990691419</v>
      </c>
      <c r="F109">
        <f t="shared" ca="1" si="1"/>
        <v>0.36976397009308581</v>
      </c>
    </row>
    <row r="110" spans="1:6" x14ac:dyDescent="0.35">
      <c r="A110" s="5">
        <v>31204932</v>
      </c>
      <c r="B110" s="3">
        <v>2</v>
      </c>
      <c r="C110">
        <v>42951732</v>
      </c>
      <c r="D110">
        <v>2</v>
      </c>
      <c r="E110">
        <f t="shared" ca="1" si="0"/>
        <v>0.18590977440539369</v>
      </c>
      <c r="F110">
        <f t="shared" ca="1" si="1"/>
        <v>0.81409022559460631</v>
      </c>
    </row>
    <row r="111" spans="1:6" x14ac:dyDescent="0.35">
      <c r="A111" s="5">
        <v>31219179</v>
      </c>
      <c r="B111" s="3">
        <v>3</v>
      </c>
      <c r="C111">
        <v>43982267</v>
      </c>
      <c r="D111">
        <v>2</v>
      </c>
      <c r="E111">
        <f t="shared" ca="1" si="0"/>
        <v>0.39662666464954133</v>
      </c>
      <c r="F111">
        <f t="shared" ca="1" si="1"/>
        <v>0.60337333535045867</v>
      </c>
    </row>
    <row r="112" spans="1:6" x14ac:dyDescent="0.35">
      <c r="A112" s="5">
        <v>31363928</v>
      </c>
      <c r="B112" s="3">
        <v>3</v>
      </c>
      <c r="C112">
        <v>44252977</v>
      </c>
      <c r="D112">
        <v>2</v>
      </c>
      <c r="E112">
        <f t="shared" ca="1" si="0"/>
        <v>6.9052665149350267E-2</v>
      </c>
      <c r="F112">
        <f t="shared" ca="1" si="1"/>
        <v>0.93094733485064973</v>
      </c>
    </row>
    <row r="113" spans="1:6" x14ac:dyDescent="0.35">
      <c r="A113" s="5">
        <v>31465770</v>
      </c>
      <c r="B113" s="3">
        <v>3</v>
      </c>
      <c r="C113">
        <v>46821413</v>
      </c>
      <c r="D113">
        <v>2</v>
      </c>
      <c r="E113">
        <f t="shared" ca="1" si="0"/>
        <v>0.16615732338618183</v>
      </c>
      <c r="F113">
        <f t="shared" ca="1" si="1"/>
        <v>0.83384267661381817</v>
      </c>
    </row>
    <row r="114" spans="1:6" x14ac:dyDescent="0.35">
      <c r="A114" s="5">
        <v>31568542</v>
      </c>
      <c r="B114" s="3">
        <v>7</v>
      </c>
      <c r="C114">
        <v>47451087</v>
      </c>
      <c r="D114">
        <v>2</v>
      </c>
      <c r="E114">
        <f t="shared" ca="1" si="0"/>
        <v>5.7364011584467578E-3</v>
      </c>
      <c r="F114">
        <f t="shared" ca="1" si="1"/>
        <v>0.99426359884155324</v>
      </c>
    </row>
    <row r="115" spans="1:6" x14ac:dyDescent="0.35">
      <c r="A115" s="5">
        <v>31936883</v>
      </c>
      <c r="B115" s="3">
        <v>1</v>
      </c>
      <c r="C115">
        <v>49093621</v>
      </c>
      <c r="D115">
        <v>2</v>
      </c>
      <c r="E115">
        <f t="shared" ca="1" si="0"/>
        <v>0.46300381632349163</v>
      </c>
      <c r="F115">
        <f t="shared" ca="1" si="1"/>
        <v>0.53699618367650837</v>
      </c>
    </row>
    <row r="116" spans="1:6" x14ac:dyDescent="0.35">
      <c r="A116" s="5">
        <v>32128265</v>
      </c>
      <c r="B116" s="3">
        <v>3</v>
      </c>
      <c r="C116">
        <v>50426705</v>
      </c>
      <c r="D116">
        <v>2</v>
      </c>
      <c r="E116">
        <f t="shared" ca="1" si="0"/>
        <v>0.62503679534690759</v>
      </c>
      <c r="F116">
        <f t="shared" ca="1" si="1"/>
        <v>0.37496320465309241</v>
      </c>
    </row>
    <row r="117" spans="1:6" x14ac:dyDescent="0.35">
      <c r="A117" s="5">
        <v>32752665</v>
      </c>
      <c r="B117" s="3">
        <v>2</v>
      </c>
      <c r="C117">
        <v>52592632</v>
      </c>
      <c r="D117">
        <v>2</v>
      </c>
      <c r="E117">
        <f t="shared" ca="1" si="0"/>
        <v>4.7449153098563901E-2</v>
      </c>
      <c r="F117">
        <f t="shared" ca="1" si="1"/>
        <v>0.9525508469014361</v>
      </c>
    </row>
    <row r="118" spans="1:6" x14ac:dyDescent="0.35">
      <c r="A118" s="5">
        <v>33136023</v>
      </c>
      <c r="B118" s="3">
        <v>4</v>
      </c>
      <c r="C118">
        <v>53040553</v>
      </c>
      <c r="D118">
        <v>2</v>
      </c>
      <c r="E118">
        <f t="shared" ca="1" si="0"/>
        <v>0.13643387169846088</v>
      </c>
      <c r="F118">
        <f t="shared" ca="1" si="1"/>
        <v>0.86356612830153912</v>
      </c>
    </row>
    <row r="119" spans="1:6" x14ac:dyDescent="0.35">
      <c r="A119" s="5">
        <v>33777714</v>
      </c>
      <c r="B119" s="3">
        <v>5</v>
      </c>
      <c r="C119">
        <v>53633413</v>
      </c>
      <c r="D119">
        <v>2</v>
      </c>
      <c r="E119">
        <f t="shared" ca="1" si="0"/>
        <v>0.50591462577530966</v>
      </c>
      <c r="F119">
        <f t="shared" ca="1" si="1"/>
        <v>0.49408537422469034</v>
      </c>
    </row>
    <row r="120" spans="1:6" x14ac:dyDescent="0.35">
      <c r="A120" s="5">
        <v>33864318</v>
      </c>
      <c r="B120" s="3">
        <v>3</v>
      </c>
      <c r="C120">
        <v>53895078</v>
      </c>
      <c r="D120">
        <v>2</v>
      </c>
      <c r="E120">
        <f t="shared" ca="1" si="0"/>
        <v>6.7865684651294833E-2</v>
      </c>
      <c r="F120">
        <f t="shared" ca="1" si="1"/>
        <v>0.93213431534870517</v>
      </c>
    </row>
    <row r="121" spans="1:6" x14ac:dyDescent="0.35">
      <c r="A121" s="5">
        <v>34173306</v>
      </c>
      <c r="B121" s="3">
        <v>3</v>
      </c>
      <c r="C121">
        <v>54289024</v>
      </c>
      <c r="D121">
        <v>2</v>
      </c>
      <c r="E121">
        <f t="shared" ca="1" si="0"/>
        <v>0.13777546010178388</v>
      </c>
      <c r="F121">
        <f t="shared" ca="1" si="1"/>
        <v>0.86222453989821612</v>
      </c>
    </row>
    <row r="122" spans="1:6" x14ac:dyDescent="0.35">
      <c r="A122" s="5">
        <v>34424467</v>
      </c>
      <c r="B122" s="3">
        <v>2</v>
      </c>
      <c r="C122">
        <v>56039336</v>
      </c>
      <c r="D122">
        <v>2</v>
      </c>
      <c r="E122">
        <f t="shared" ca="1" si="0"/>
        <v>0.9807845842592281</v>
      </c>
      <c r="F122">
        <f t="shared" ca="1" si="1"/>
        <v>1.9215415740771902E-2</v>
      </c>
    </row>
    <row r="123" spans="1:6" x14ac:dyDescent="0.35">
      <c r="A123" s="5">
        <v>34813413</v>
      </c>
      <c r="B123" s="3">
        <v>3</v>
      </c>
      <c r="C123">
        <v>56843392</v>
      </c>
      <c r="D123">
        <v>2</v>
      </c>
      <c r="E123">
        <f t="shared" ca="1" si="0"/>
        <v>0.36109685601598474</v>
      </c>
      <c r="F123">
        <f t="shared" ca="1" si="1"/>
        <v>0.63890314398401526</v>
      </c>
    </row>
    <row r="124" spans="1:6" x14ac:dyDescent="0.35">
      <c r="A124" s="5">
        <v>35190822</v>
      </c>
      <c r="B124" s="3">
        <v>4</v>
      </c>
      <c r="C124">
        <v>57632307</v>
      </c>
      <c r="D124">
        <v>2</v>
      </c>
      <c r="E124">
        <f t="shared" ca="1" si="0"/>
        <v>0.29664585781564223</v>
      </c>
      <c r="F124">
        <f t="shared" ca="1" si="1"/>
        <v>0.70335414218435777</v>
      </c>
    </row>
    <row r="125" spans="1:6" x14ac:dyDescent="0.35">
      <c r="A125" s="5">
        <v>35434016</v>
      </c>
      <c r="B125" s="3">
        <v>4</v>
      </c>
      <c r="C125">
        <v>58248526</v>
      </c>
      <c r="D125">
        <v>2</v>
      </c>
      <c r="E125">
        <f t="shared" ca="1" si="0"/>
        <v>0.94683041063285678</v>
      </c>
      <c r="F125">
        <f t="shared" ca="1" si="1"/>
        <v>5.3169589367143222E-2</v>
      </c>
    </row>
    <row r="126" spans="1:6" x14ac:dyDescent="0.35">
      <c r="A126" s="5">
        <v>35434979</v>
      </c>
      <c r="B126" s="3">
        <v>4</v>
      </c>
      <c r="C126">
        <v>58362172</v>
      </c>
      <c r="D126">
        <v>2</v>
      </c>
      <c r="E126">
        <f t="shared" ref="E126:E178" ca="1" si="2">RAND()</f>
        <v>0.12246847465399568</v>
      </c>
      <c r="F126">
        <f t="shared" ref="F126:F178" ca="1" si="3">1-E126</f>
        <v>0.87753152534600432</v>
      </c>
    </row>
    <row r="127" spans="1:6" x14ac:dyDescent="0.35">
      <c r="A127" s="5">
        <v>35504194</v>
      </c>
      <c r="B127" s="3">
        <v>2</v>
      </c>
      <c r="C127">
        <v>59304479</v>
      </c>
      <c r="D127">
        <v>2</v>
      </c>
      <c r="E127">
        <f t="shared" ca="1" si="2"/>
        <v>0.65612690686285347</v>
      </c>
      <c r="F127">
        <f t="shared" ca="1" si="3"/>
        <v>0.34387309313714653</v>
      </c>
    </row>
    <row r="128" spans="1:6" x14ac:dyDescent="0.35">
      <c r="A128" s="5">
        <v>35615390</v>
      </c>
      <c r="B128" s="3">
        <v>3</v>
      </c>
      <c r="C128">
        <v>62143642</v>
      </c>
      <c r="D128">
        <v>2</v>
      </c>
      <c r="E128">
        <f t="shared" ca="1" si="2"/>
        <v>0.77940219170367397</v>
      </c>
      <c r="F128">
        <f t="shared" ca="1" si="3"/>
        <v>0.22059780829632603</v>
      </c>
    </row>
    <row r="129" spans="1:6" x14ac:dyDescent="0.35">
      <c r="A129" s="5">
        <v>35963129</v>
      </c>
      <c r="B129" s="3">
        <v>1</v>
      </c>
      <c r="C129">
        <v>62258904</v>
      </c>
      <c r="D129">
        <v>2</v>
      </c>
      <c r="E129">
        <f t="shared" ca="1" si="2"/>
        <v>0.71742040985486577</v>
      </c>
      <c r="F129">
        <f t="shared" ca="1" si="3"/>
        <v>0.28257959014513423</v>
      </c>
    </row>
    <row r="130" spans="1:6" x14ac:dyDescent="0.35">
      <c r="A130" s="5">
        <v>36205302</v>
      </c>
      <c r="B130" s="3">
        <v>4</v>
      </c>
      <c r="C130">
        <v>62891788</v>
      </c>
      <c r="D130">
        <v>2</v>
      </c>
      <c r="E130">
        <f t="shared" ca="1" si="2"/>
        <v>0.18944267553513117</v>
      </c>
      <c r="F130">
        <f t="shared" ca="1" si="3"/>
        <v>0.81055732446486883</v>
      </c>
    </row>
    <row r="131" spans="1:6" x14ac:dyDescent="0.35">
      <c r="A131" s="5">
        <v>36409791</v>
      </c>
      <c r="B131" s="3">
        <v>1</v>
      </c>
      <c r="C131">
        <v>64105759</v>
      </c>
      <c r="D131">
        <v>2</v>
      </c>
      <c r="E131">
        <f t="shared" ca="1" si="2"/>
        <v>0.71858216862488455</v>
      </c>
      <c r="F131">
        <f t="shared" ca="1" si="3"/>
        <v>0.28141783137511545</v>
      </c>
    </row>
    <row r="132" spans="1:6" x14ac:dyDescent="0.35">
      <c r="A132" s="5">
        <v>36510680</v>
      </c>
      <c r="B132" s="3">
        <v>5</v>
      </c>
      <c r="C132">
        <v>64534767</v>
      </c>
      <c r="D132">
        <v>2</v>
      </c>
      <c r="E132">
        <f t="shared" ca="1" si="2"/>
        <v>0.57437428217589459</v>
      </c>
      <c r="F132">
        <f t="shared" ca="1" si="3"/>
        <v>0.42562571782410541</v>
      </c>
    </row>
    <row r="133" spans="1:6" x14ac:dyDescent="0.35">
      <c r="A133" s="5">
        <v>36614603</v>
      </c>
      <c r="B133" s="3">
        <v>3</v>
      </c>
      <c r="C133">
        <v>65959870</v>
      </c>
      <c r="D133">
        <v>2</v>
      </c>
      <c r="E133">
        <f t="shared" ca="1" si="2"/>
        <v>0.93496143495999384</v>
      </c>
      <c r="F133">
        <f t="shared" ca="1" si="3"/>
        <v>6.5038565040006158E-2</v>
      </c>
    </row>
    <row r="134" spans="1:6" x14ac:dyDescent="0.35">
      <c r="A134" s="5">
        <v>36950474</v>
      </c>
      <c r="B134" s="3">
        <v>3</v>
      </c>
      <c r="C134">
        <v>66867961</v>
      </c>
      <c r="D134">
        <v>2</v>
      </c>
      <c r="E134">
        <f t="shared" ca="1" si="2"/>
        <v>0.58047684854362969</v>
      </c>
      <c r="F134">
        <f t="shared" ca="1" si="3"/>
        <v>0.41952315145637031</v>
      </c>
    </row>
    <row r="135" spans="1:6" x14ac:dyDescent="0.35">
      <c r="A135" s="5">
        <v>36968166</v>
      </c>
      <c r="B135" s="3">
        <v>7</v>
      </c>
      <c r="C135">
        <v>67977079</v>
      </c>
      <c r="D135">
        <v>2</v>
      </c>
      <c r="E135">
        <f t="shared" ca="1" si="2"/>
        <v>0.20198531320142632</v>
      </c>
      <c r="F135">
        <f t="shared" ca="1" si="3"/>
        <v>0.79801468679857368</v>
      </c>
    </row>
    <row r="136" spans="1:6" x14ac:dyDescent="0.35">
      <c r="A136" s="5">
        <v>36992603</v>
      </c>
      <c r="B136" s="3">
        <v>1</v>
      </c>
      <c r="C136">
        <v>68670576</v>
      </c>
      <c r="D136">
        <v>2</v>
      </c>
      <c r="E136">
        <f t="shared" ca="1" si="2"/>
        <v>0.28068755520256983</v>
      </c>
      <c r="F136">
        <f t="shared" ca="1" si="3"/>
        <v>0.71931244479743017</v>
      </c>
    </row>
    <row r="137" spans="1:6" x14ac:dyDescent="0.35">
      <c r="A137" s="5">
        <v>37019724</v>
      </c>
      <c r="B137" s="3">
        <v>2</v>
      </c>
      <c r="C137">
        <v>69463496</v>
      </c>
      <c r="D137">
        <v>2</v>
      </c>
      <c r="E137">
        <f t="shared" ca="1" si="2"/>
        <v>0.61119541337660777</v>
      </c>
      <c r="F137">
        <f t="shared" ca="1" si="3"/>
        <v>0.38880458662339223</v>
      </c>
    </row>
    <row r="138" spans="1:6" x14ac:dyDescent="0.35">
      <c r="A138" s="5">
        <v>37087861</v>
      </c>
      <c r="B138" s="3">
        <v>5</v>
      </c>
      <c r="C138">
        <v>69690610</v>
      </c>
      <c r="D138">
        <v>2</v>
      </c>
      <c r="E138">
        <f t="shared" ca="1" si="2"/>
        <v>0.26094952863175458</v>
      </c>
      <c r="F138">
        <f t="shared" ca="1" si="3"/>
        <v>0.73905047136824542</v>
      </c>
    </row>
    <row r="139" spans="1:6" x14ac:dyDescent="0.35">
      <c r="A139" s="5">
        <v>37307730</v>
      </c>
      <c r="B139" s="3">
        <v>2</v>
      </c>
      <c r="C139">
        <v>72242774</v>
      </c>
      <c r="D139">
        <v>2</v>
      </c>
      <c r="E139">
        <f t="shared" ca="1" si="2"/>
        <v>2.7728392575722127E-3</v>
      </c>
      <c r="F139">
        <f t="shared" ca="1" si="3"/>
        <v>0.99722716074242779</v>
      </c>
    </row>
    <row r="140" spans="1:6" x14ac:dyDescent="0.35">
      <c r="A140" s="5">
        <v>37348040</v>
      </c>
      <c r="B140" s="3">
        <v>1</v>
      </c>
      <c r="C140">
        <v>72334894</v>
      </c>
      <c r="D140">
        <v>2</v>
      </c>
      <c r="E140">
        <f t="shared" ca="1" si="2"/>
        <v>0.54496323218950804</v>
      </c>
      <c r="F140">
        <f t="shared" ca="1" si="3"/>
        <v>0.45503676781049196</v>
      </c>
    </row>
    <row r="141" spans="1:6" x14ac:dyDescent="0.35">
      <c r="A141" s="5">
        <v>37618465</v>
      </c>
      <c r="B141" s="3">
        <v>2</v>
      </c>
      <c r="C141">
        <v>72536119</v>
      </c>
      <c r="D141">
        <v>2</v>
      </c>
      <c r="E141">
        <f t="shared" ca="1" si="2"/>
        <v>0.35239122620241414</v>
      </c>
      <c r="F141">
        <f t="shared" ca="1" si="3"/>
        <v>0.64760877379758586</v>
      </c>
    </row>
    <row r="142" spans="1:6" x14ac:dyDescent="0.35">
      <c r="A142" s="5">
        <v>37695258</v>
      </c>
      <c r="B142" s="3">
        <v>2</v>
      </c>
      <c r="C142">
        <v>72628891</v>
      </c>
      <c r="D142">
        <v>2</v>
      </c>
      <c r="E142">
        <f t="shared" ca="1" si="2"/>
        <v>0.86869113168022616</v>
      </c>
      <c r="F142">
        <f t="shared" ca="1" si="3"/>
        <v>0.13130886831977384</v>
      </c>
    </row>
    <row r="143" spans="1:6" x14ac:dyDescent="0.35">
      <c r="A143" s="5">
        <v>37877427</v>
      </c>
      <c r="B143" s="3">
        <v>6</v>
      </c>
      <c r="C143">
        <v>72760869</v>
      </c>
      <c r="D143">
        <v>2</v>
      </c>
      <c r="E143">
        <f t="shared" ca="1" si="2"/>
        <v>0.81420843525779318</v>
      </c>
      <c r="F143">
        <f t="shared" ca="1" si="3"/>
        <v>0.18579156474220682</v>
      </c>
    </row>
    <row r="144" spans="1:6" x14ac:dyDescent="0.35">
      <c r="A144" s="5">
        <v>37877675</v>
      </c>
      <c r="B144" s="3">
        <v>1</v>
      </c>
      <c r="C144">
        <v>73287116</v>
      </c>
      <c r="D144">
        <v>2</v>
      </c>
      <c r="E144">
        <f t="shared" ca="1" si="2"/>
        <v>0.93640289881408356</v>
      </c>
      <c r="F144">
        <f t="shared" ca="1" si="3"/>
        <v>6.3597101185916438E-2</v>
      </c>
    </row>
    <row r="145" spans="1:6" x14ac:dyDescent="0.35">
      <c r="A145" s="5">
        <v>37949110</v>
      </c>
      <c r="B145" s="3">
        <v>3</v>
      </c>
      <c r="C145">
        <v>74438837</v>
      </c>
      <c r="D145">
        <v>2</v>
      </c>
      <c r="E145">
        <f t="shared" ca="1" si="2"/>
        <v>0.40040106923643681</v>
      </c>
      <c r="F145">
        <f t="shared" ca="1" si="3"/>
        <v>0.59959893076356319</v>
      </c>
    </row>
    <row r="146" spans="1:6" x14ac:dyDescent="0.35">
      <c r="A146" s="5">
        <v>38115378</v>
      </c>
      <c r="B146" s="3">
        <v>2</v>
      </c>
      <c r="C146">
        <v>74471163</v>
      </c>
      <c r="D146">
        <v>2</v>
      </c>
      <c r="E146">
        <f t="shared" ca="1" si="2"/>
        <v>0.2882113101840954</v>
      </c>
      <c r="F146">
        <f t="shared" ca="1" si="3"/>
        <v>0.7117886898159046</v>
      </c>
    </row>
    <row r="147" spans="1:6" x14ac:dyDescent="0.35">
      <c r="A147" s="5">
        <v>38117614</v>
      </c>
      <c r="B147" s="3">
        <v>5</v>
      </c>
      <c r="C147">
        <v>75499539</v>
      </c>
      <c r="D147">
        <v>2</v>
      </c>
      <c r="E147">
        <f t="shared" ca="1" si="2"/>
        <v>0.67315567159832146</v>
      </c>
      <c r="F147">
        <f t="shared" ca="1" si="3"/>
        <v>0.32684432840167854</v>
      </c>
    </row>
    <row r="148" spans="1:6" x14ac:dyDescent="0.35">
      <c r="A148" s="5">
        <v>38254785</v>
      </c>
      <c r="B148" s="3">
        <v>4</v>
      </c>
      <c r="C148">
        <v>75672912</v>
      </c>
      <c r="D148">
        <v>2</v>
      </c>
      <c r="E148">
        <f t="shared" ca="1" si="2"/>
        <v>0.75277064030851848</v>
      </c>
      <c r="F148">
        <f t="shared" ca="1" si="3"/>
        <v>0.24722935969148152</v>
      </c>
    </row>
    <row r="149" spans="1:6" x14ac:dyDescent="0.35">
      <c r="A149" s="5">
        <v>38463962</v>
      </c>
      <c r="B149" s="3">
        <v>2</v>
      </c>
      <c r="C149">
        <v>75695155</v>
      </c>
      <c r="D149">
        <v>2</v>
      </c>
      <c r="E149">
        <f t="shared" ca="1" si="2"/>
        <v>0.16691981628530994</v>
      </c>
      <c r="F149">
        <f t="shared" ca="1" si="3"/>
        <v>0.83308018371469006</v>
      </c>
    </row>
    <row r="150" spans="1:6" x14ac:dyDescent="0.35">
      <c r="A150" s="5">
        <v>38542882</v>
      </c>
      <c r="B150" s="3">
        <v>4</v>
      </c>
      <c r="C150">
        <v>75911106</v>
      </c>
      <c r="D150">
        <v>2</v>
      </c>
      <c r="E150">
        <f t="shared" ca="1" si="2"/>
        <v>0.43799986168508209</v>
      </c>
      <c r="F150">
        <f t="shared" ca="1" si="3"/>
        <v>0.56200013831491791</v>
      </c>
    </row>
    <row r="151" spans="1:6" x14ac:dyDescent="0.35">
      <c r="A151" s="5">
        <v>38674699</v>
      </c>
      <c r="B151" s="3">
        <v>4</v>
      </c>
      <c r="C151">
        <v>76191408</v>
      </c>
      <c r="D151">
        <v>2</v>
      </c>
      <c r="E151">
        <f t="shared" ca="1" si="2"/>
        <v>0.52763056908763772</v>
      </c>
      <c r="F151">
        <f t="shared" ca="1" si="3"/>
        <v>0.47236943091236228</v>
      </c>
    </row>
    <row r="152" spans="1:6" x14ac:dyDescent="0.35">
      <c r="A152" s="5">
        <v>38722198</v>
      </c>
      <c r="B152" s="3">
        <v>1</v>
      </c>
      <c r="C152">
        <v>76662343</v>
      </c>
      <c r="D152">
        <v>2</v>
      </c>
      <c r="E152">
        <f t="shared" ca="1" si="2"/>
        <v>0.12993845408744653</v>
      </c>
      <c r="F152">
        <f t="shared" ca="1" si="3"/>
        <v>0.87006154591255347</v>
      </c>
    </row>
    <row r="153" spans="1:6" x14ac:dyDescent="0.35">
      <c r="A153" s="5">
        <v>38842416</v>
      </c>
      <c r="B153" s="3">
        <v>2</v>
      </c>
      <c r="C153">
        <v>78575520</v>
      </c>
      <c r="D153">
        <v>2</v>
      </c>
      <c r="E153">
        <f t="shared" ca="1" si="2"/>
        <v>0.59106544814709761</v>
      </c>
      <c r="F153">
        <f t="shared" ca="1" si="3"/>
        <v>0.40893455185290239</v>
      </c>
    </row>
    <row r="154" spans="1:6" x14ac:dyDescent="0.35">
      <c r="A154" s="5">
        <v>38843175</v>
      </c>
      <c r="B154" s="3">
        <v>4</v>
      </c>
      <c r="C154">
        <v>79565882</v>
      </c>
      <c r="D154">
        <v>2</v>
      </c>
      <c r="E154">
        <f t="shared" ca="1" si="2"/>
        <v>0.84386473380596438</v>
      </c>
      <c r="F154">
        <f t="shared" ca="1" si="3"/>
        <v>0.15613526619403562</v>
      </c>
    </row>
    <row r="155" spans="1:6" x14ac:dyDescent="0.35">
      <c r="A155" s="5">
        <v>38875982</v>
      </c>
      <c r="B155" s="3">
        <v>5</v>
      </c>
      <c r="C155">
        <v>80162316</v>
      </c>
      <c r="D155">
        <v>2</v>
      </c>
      <c r="E155">
        <f t="shared" ca="1" si="2"/>
        <v>0.1558976917333359</v>
      </c>
      <c r="F155">
        <f t="shared" ca="1" si="3"/>
        <v>0.8441023082666641</v>
      </c>
    </row>
    <row r="156" spans="1:6" x14ac:dyDescent="0.35">
      <c r="A156" s="5">
        <v>39075875</v>
      </c>
      <c r="B156" s="3">
        <v>2</v>
      </c>
      <c r="C156">
        <v>82574119</v>
      </c>
      <c r="D156">
        <v>2</v>
      </c>
      <c r="E156">
        <f t="shared" ca="1" si="2"/>
        <v>0.33295182356475872</v>
      </c>
      <c r="F156">
        <f t="shared" ca="1" si="3"/>
        <v>0.66704817643524128</v>
      </c>
    </row>
    <row r="157" spans="1:6" x14ac:dyDescent="0.35">
      <c r="A157" s="5">
        <v>39110897</v>
      </c>
      <c r="B157" s="3">
        <v>4</v>
      </c>
      <c r="C157">
        <v>82611166</v>
      </c>
      <c r="D157">
        <v>2</v>
      </c>
      <c r="E157">
        <f t="shared" ca="1" si="2"/>
        <v>0.15962599978120895</v>
      </c>
      <c r="F157">
        <f t="shared" ca="1" si="3"/>
        <v>0.84037400021879105</v>
      </c>
    </row>
    <row r="158" spans="1:6" x14ac:dyDescent="0.35">
      <c r="A158" s="5">
        <v>39181338</v>
      </c>
      <c r="B158" s="3">
        <v>2</v>
      </c>
      <c r="C158">
        <v>83270950</v>
      </c>
      <c r="D158">
        <v>2</v>
      </c>
      <c r="E158">
        <f t="shared" ca="1" si="2"/>
        <v>5.6042586867114719E-2</v>
      </c>
      <c r="F158">
        <f t="shared" ca="1" si="3"/>
        <v>0.94395741313288528</v>
      </c>
    </row>
    <row r="159" spans="1:6" x14ac:dyDescent="0.35">
      <c r="A159" s="5">
        <v>39313232</v>
      </c>
      <c r="B159" s="3">
        <v>4</v>
      </c>
      <c r="C159">
        <v>84146308</v>
      </c>
      <c r="D159">
        <v>2</v>
      </c>
      <c r="E159">
        <f t="shared" ca="1" si="2"/>
        <v>3.8352810887632427E-2</v>
      </c>
      <c r="F159">
        <f t="shared" ca="1" si="3"/>
        <v>0.96164718911236757</v>
      </c>
    </row>
    <row r="160" spans="1:6" x14ac:dyDescent="0.35">
      <c r="A160" s="5">
        <v>39330481</v>
      </c>
      <c r="B160" s="3">
        <v>1</v>
      </c>
      <c r="C160">
        <v>84801731</v>
      </c>
      <c r="D160">
        <v>2</v>
      </c>
      <c r="E160">
        <f t="shared" ca="1" si="2"/>
        <v>0.83007608674325228</v>
      </c>
      <c r="F160">
        <f t="shared" ca="1" si="3"/>
        <v>0.16992391325674772</v>
      </c>
    </row>
    <row r="161" spans="1:6" x14ac:dyDescent="0.35">
      <c r="A161" s="5">
        <v>39351414</v>
      </c>
      <c r="B161" s="3">
        <v>2</v>
      </c>
      <c r="C161">
        <v>85051895</v>
      </c>
      <c r="D161">
        <v>2</v>
      </c>
      <c r="E161">
        <f t="shared" ca="1" si="2"/>
        <v>0.80896250164689698</v>
      </c>
      <c r="F161">
        <f t="shared" ca="1" si="3"/>
        <v>0.19103749835310302</v>
      </c>
    </row>
    <row r="162" spans="1:6" x14ac:dyDescent="0.35">
      <c r="A162" s="5">
        <v>39363243</v>
      </c>
      <c r="B162" s="3">
        <v>5</v>
      </c>
      <c r="C162">
        <v>86728788</v>
      </c>
      <c r="D162">
        <v>2</v>
      </c>
      <c r="E162">
        <f t="shared" ca="1" si="2"/>
        <v>0.65337683231962806</v>
      </c>
      <c r="F162">
        <f t="shared" ca="1" si="3"/>
        <v>0.34662316768037194</v>
      </c>
    </row>
    <row r="163" spans="1:6" x14ac:dyDescent="0.35">
      <c r="A163" s="5">
        <v>39382274</v>
      </c>
      <c r="B163" s="3">
        <v>1</v>
      </c>
      <c r="C163">
        <v>87347871</v>
      </c>
      <c r="D163">
        <v>2</v>
      </c>
      <c r="E163">
        <f t="shared" ca="1" si="2"/>
        <v>0.70803825230733575</v>
      </c>
      <c r="F163">
        <f t="shared" ca="1" si="3"/>
        <v>0.29196174769266425</v>
      </c>
    </row>
    <row r="164" spans="1:6" x14ac:dyDescent="0.35">
      <c r="A164" s="5">
        <v>39678450</v>
      </c>
      <c r="B164" s="3">
        <v>2</v>
      </c>
      <c r="C164">
        <v>88530907</v>
      </c>
      <c r="D164">
        <v>2</v>
      </c>
      <c r="E164">
        <f t="shared" ca="1" si="2"/>
        <v>0.29155003188184347</v>
      </c>
      <c r="F164">
        <f t="shared" ca="1" si="3"/>
        <v>0.70844996811815653</v>
      </c>
    </row>
    <row r="165" spans="1:6" x14ac:dyDescent="0.35">
      <c r="A165" s="5">
        <v>39685606</v>
      </c>
      <c r="B165" s="3">
        <v>3</v>
      </c>
      <c r="C165">
        <v>88828544</v>
      </c>
      <c r="D165">
        <v>2</v>
      </c>
      <c r="E165">
        <f t="shared" ca="1" si="2"/>
        <v>0.56233808240100491</v>
      </c>
      <c r="F165">
        <f t="shared" ca="1" si="3"/>
        <v>0.43766191759899509</v>
      </c>
    </row>
    <row r="166" spans="1:6" x14ac:dyDescent="0.35">
      <c r="A166" s="5">
        <v>39747507</v>
      </c>
      <c r="B166" s="3">
        <v>3</v>
      </c>
      <c r="C166">
        <v>89242965</v>
      </c>
      <c r="D166">
        <v>2</v>
      </c>
      <c r="E166">
        <f t="shared" ca="1" si="2"/>
        <v>0.37100312442221306</v>
      </c>
      <c r="F166">
        <f t="shared" ca="1" si="3"/>
        <v>0.62899687557778694</v>
      </c>
    </row>
    <row r="167" spans="1:6" x14ac:dyDescent="0.35">
      <c r="A167" s="5">
        <v>39874757</v>
      </c>
      <c r="B167" s="3">
        <v>2</v>
      </c>
      <c r="C167">
        <v>90376818</v>
      </c>
      <c r="D167">
        <v>2</v>
      </c>
      <c r="E167">
        <f t="shared" ca="1" si="2"/>
        <v>0.84798558014468772</v>
      </c>
      <c r="F167">
        <f t="shared" ca="1" si="3"/>
        <v>0.15201441985531228</v>
      </c>
    </row>
    <row r="168" spans="1:6" x14ac:dyDescent="0.35">
      <c r="A168" s="5">
        <v>39985434</v>
      </c>
      <c r="B168" s="3">
        <v>2</v>
      </c>
      <c r="C168">
        <v>91049771</v>
      </c>
      <c r="D168">
        <v>2</v>
      </c>
      <c r="E168">
        <f t="shared" ca="1" si="2"/>
        <v>0.82431821024684004</v>
      </c>
      <c r="F168">
        <f t="shared" ca="1" si="3"/>
        <v>0.17568178975315996</v>
      </c>
    </row>
    <row r="169" spans="1:6" x14ac:dyDescent="0.35">
      <c r="A169" s="5">
        <v>40164993</v>
      </c>
      <c r="B169" s="3">
        <v>2</v>
      </c>
      <c r="C169">
        <v>92119088</v>
      </c>
      <c r="D169">
        <v>2</v>
      </c>
      <c r="E169">
        <f t="shared" ca="1" si="2"/>
        <v>0.66403042796943557</v>
      </c>
      <c r="F169">
        <f t="shared" ca="1" si="3"/>
        <v>0.33596957203056443</v>
      </c>
    </row>
    <row r="170" spans="1:6" x14ac:dyDescent="0.35">
      <c r="A170" s="5">
        <v>40428848</v>
      </c>
      <c r="B170" s="3">
        <v>1</v>
      </c>
      <c r="C170">
        <v>93457194</v>
      </c>
      <c r="D170">
        <v>2</v>
      </c>
      <c r="E170">
        <f t="shared" ca="1" si="2"/>
        <v>0.86990046012883049</v>
      </c>
      <c r="F170">
        <f t="shared" ca="1" si="3"/>
        <v>0.13009953987116951</v>
      </c>
    </row>
    <row r="171" spans="1:6" x14ac:dyDescent="0.35">
      <c r="A171" s="5">
        <v>40574115</v>
      </c>
      <c r="B171" s="3">
        <v>4</v>
      </c>
      <c r="C171">
        <v>94021993</v>
      </c>
      <c r="D171">
        <v>2</v>
      </c>
      <c r="E171">
        <f t="shared" ca="1" si="2"/>
        <v>7.9123999273959966E-2</v>
      </c>
      <c r="F171">
        <f t="shared" ca="1" si="3"/>
        <v>0.92087600072604003</v>
      </c>
    </row>
    <row r="172" spans="1:6" x14ac:dyDescent="0.35">
      <c r="A172" s="5">
        <v>40739311</v>
      </c>
      <c r="B172" s="3">
        <v>7</v>
      </c>
      <c r="C172">
        <v>95059904</v>
      </c>
      <c r="D172">
        <v>2</v>
      </c>
      <c r="E172">
        <f t="shared" ca="1" si="2"/>
        <v>0.64903890787941221</v>
      </c>
      <c r="F172">
        <f t="shared" ca="1" si="3"/>
        <v>0.35096109212058779</v>
      </c>
    </row>
    <row r="173" spans="1:6" x14ac:dyDescent="0.35">
      <c r="A173" s="5">
        <v>41043962</v>
      </c>
      <c r="B173" s="3">
        <v>3</v>
      </c>
      <c r="C173">
        <v>95441195</v>
      </c>
      <c r="D173">
        <v>2</v>
      </c>
      <c r="E173">
        <f t="shared" ca="1" si="2"/>
        <v>0.17324017367581923</v>
      </c>
      <c r="F173">
        <f t="shared" ca="1" si="3"/>
        <v>0.82675982632418077</v>
      </c>
    </row>
    <row r="174" spans="1:6" x14ac:dyDescent="0.35">
      <c r="A174" s="5">
        <v>41269781</v>
      </c>
      <c r="B174" s="3">
        <v>5</v>
      </c>
      <c r="C174">
        <v>97563810</v>
      </c>
      <c r="D174">
        <v>2</v>
      </c>
      <c r="E174">
        <f t="shared" ca="1" si="2"/>
        <v>2.1479263018981953E-2</v>
      </c>
      <c r="F174">
        <f t="shared" ca="1" si="3"/>
        <v>0.97852073698101805</v>
      </c>
    </row>
    <row r="175" spans="1:6" x14ac:dyDescent="0.35">
      <c r="A175" s="5">
        <v>41324367</v>
      </c>
      <c r="B175" s="3">
        <v>4</v>
      </c>
      <c r="C175">
        <v>97585420</v>
      </c>
      <c r="D175">
        <v>2</v>
      </c>
      <c r="E175">
        <f t="shared" ca="1" si="2"/>
        <v>0.89762243307539458</v>
      </c>
      <c r="F175">
        <f t="shared" ca="1" si="3"/>
        <v>0.10237756692460542</v>
      </c>
    </row>
    <row r="176" spans="1:6" x14ac:dyDescent="0.35">
      <c r="A176" s="5">
        <v>41932557</v>
      </c>
      <c r="B176" s="3">
        <v>3</v>
      </c>
      <c r="C176">
        <v>98751850</v>
      </c>
      <c r="D176">
        <v>2</v>
      </c>
      <c r="E176">
        <f t="shared" ca="1" si="2"/>
        <v>0.5520092986291526</v>
      </c>
      <c r="F176">
        <f t="shared" ca="1" si="3"/>
        <v>0.4479907013708474</v>
      </c>
    </row>
    <row r="177" spans="1:6" x14ac:dyDescent="0.35">
      <c r="A177" s="5">
        <v>42083192</v>
      </c>
      <c r="B177" s="3">
        <v>2</v>
      </c>
      <c r="C177">
        <v>99007730</v>
      </c>
      <c r="D177">
        <v>2</v>
      </c>
      <c r="E177">
        <f t="shared" ca="1" si="2"/>
        <v>0.85780988053285689</v>
      </c>
      <c r="F177">
        <f t="shared" ca="1" si="3"/>
        <v>0.14219011946714311</v>
      </c>
    </row>
    <row r="178" spans="1:6" x14ac:dyDescent="0.35">
      <c r="A178" s="5">
        <v>42132963</v>
      </c>
      <c r="B178" s="3">
        <v>3</v>
      </c>
      <c r="C178">
        <v>99047267</v>
      </c>
      <c r="D178">
        <v>2</v>
      </c>
      <c r="E178">
        <f t="shared" ca="1" si="2"/>
        <v>0.60515417351775691</v>
      </c>
      <c r="F178">
        <f t="shared" ca="1" si="3"/>
        <v>0.39484582648224309</v>
      </c>
    </row>
    <row r="179" spans="1:6" x14ac:dyDescent="0.35">
      <c r="A179" s="5">
        <v>42430598</v>
      </c>
      <c r="B179" s="3">
        <v>4</v>
      </c>
      <c r="C179">
        <v>12356679</v>
      </c>
      <c r="D179">
        <v>3</v>
      </c>
    </row>
    <row r="180" spans="1:6" x14ac:dyDescent="0.35">
      <c r="A180" s="5">
        <v>42460850</v>
      </c>
      <c r="B180" s="3">
        <v>2</v>
      </c>
      <c r="C180">
        <v>12723918</v>
      </c>
      <c r="D180">
        <v>3</v>
      </c>
    </row>
    <row r="181" spans="1:6" x14ac:dyDescent="0.35">
      <c r="A181" s="5">
        <v>42609079</v>
      </c>
      <c r="B181" s="3">
        <v>3</v>
      </c>
      <c r="C181">
        <v>13926193</v>
      </c>
      <c r="D181">
        <v>3</v>
      </c>
    </row>
    <row r="182" spans="1:6" x14ac:dyDescent="0.35">
      <c r="A182" s="5">
        <v>42829536</v>
      </c>
      <c r="B182" s="3">
        <v>6</v>
      </c>
      <c r="C182">
        <v>14146373</v>
      </c>
      <c r="D182">
        <v>3</v>
      </c>
    </row>
    <row r="183" spans="1:6" x14ac:dyDescent="0.35">
      <c r="A183" s="5">
        <v>42838548</v>
      </c>
      <c r="B183" s="3">
        <v>3</v>
      </c>
      <c r="C183">
        <v>14565691</v>
      </c>
      <c r="D183">
        <v>3</v>
      </c>
    </row>
    <row r="184" spans="1:6" x14ac:dyDescent="0.35">
      <c r="A184" s="5">
        <v>42951732</v>
      </c>
      <c r="B184" s="3">
        <v>2</v>
      </c>
      <c r="C184">
        <v>14980529</v>
      </c>
      <c r="D184">
        <v>3</v>
      </c>
    </row>
    <row r="185" spans="1:6" x14ac:dyDescent="0.35">
      <c r="A185" s="5">
        <v>43778076</v>
      </c>
      <c r="B185" s="3">
        <v>1</v>
      </c>
      <c r="C185">
        <v>16853971</v>
      </c>
      <c r="D185">
        <v>3</v>
      </c>
    </row>
    <row r="186" spans="1:6" x14ac:dyDescent="0.35">
      <c r="A186" s="5">
        <v>43969403</v>
      </c>
      <c r="B186" s="3">
        <v>4</v>
      </c>
      <c r="C186">
        <v>17717464</v>
      </c>
      <c r="D186">
        <v>3</v>
      </c>
    </row>
    <row r="187" spans="1:6" x14ac:dyDescent="0.35">
      <c r="A187" s="5">
        <v>43982267</v>
      </c>
      <c r="B187" s="3">
        <v>2</v>
      </c>
      <c r="C187">
        <v>18581421</v>
      </c>
      <c r="D187">
        <v>3</v>
      </c>
    </row>
    <row r="188" spans="1:6" x14ac:dyDescent="0.35">
      <c r="A188" s="5">
        <v>44252977</v>
      </c>
      <c r="B188" s="3">
        <v>2</v>
      </c>
      <c r="C188">
        <v>18895081</v>
      </c>
      <c r="D188">
        <v>3</v>
      </c>
    </row>
    <row r="189" spans="1:6" x14ac:dyDescent="0.35">
      <c r="A189" s="5">
        <v>44380500</v>
      </c>
      <c r="B189" s="3">
        <v>5</v>
      </c>
      <c r="C189">
        <v>21090187</v>
      </c>
      <c r="D189">
        <v>3</v>
      </c>
    </row>
    <row r="190" spans="1:6" x14ac:dyDescent="0.35">
      <c r="A190" s="5">
        <v>44740171</v>
      </c>
      <c r="B190" s="3">
        <v>3</v>
      </c>
      <c r="C190">
        <v>21757840</v>
      </c>
      <c r="D190">
        <v>3</v>
      </c>
    </row>
    <row r="191" spans="1:6" x14ac:dyDescent="0.35">
      <c r="A191" s="5">
        <v>44925197</v>
      </c>
      <c r="B191" s="3">
        <v>3</v>
      </c>
      <c r="C191">
        <v>21837191</v>
      </c>
      <c r="D191">
        <v>3</v>
      </c>
    </row>
    <row r="192" spans="1:6" x14ac:dyDescent="0.35">
      <c r="A192" s="5">
        <v>45087285</v>
      </c>
      <c r="B192" s="3">
        <v>3</v>
      </c>
      <c r="C192">
        <v>22977463</v>
      </c>
      <c r="D192">
        <v>3</v>
      </c>
    </row>
    <row r="193" spans="1:4" x14ac:dyDescent="0.35">
      <c r="A193" s="5">
        <v>45269758</v>
      </c>
      <c r="B193" s="3">
        <v>3</v>
      </c>
      <c r="C193">
        <v>23845292</v>
      </c>
      <c r="D193">
        <v>3</v>
      </c>
    </row>
    <row r="194" spans="1:4" x14ac:dyDescent="0.35">
      <c r="A194" s="5">
        <v>45305735</v>
      </c>
      <c r="B194" s="3">
        <v>4</v>
      </c>
      <c r="C194">
        <v>26142550</v>
      </c>
      <c r="D194">
        <v>3</v>
      </c>
    </row>
    <row r="195" spans="1:4" x14ac:dyDescent="0.35">
      <c r="A195" s="5">
        <v>45982650</v>
      </c>
      <c r="B195" s="3">
        <v>7</v>
      </c>
      <c r="C195">
        <v>26667202</v>
      </c>
      <c r="D195">
        <v>3</v>
      </c>
    </row>
    <row r="196" spans="1:4" x14ac:dyDescent="0.35">
      <c r="A196" s="5">
        <v>46649726</v>
      </c>
      <c r="B196" s="3">
        <v>5</v>
      </c>
      <c r="C196">
        <v>27615271</v>
      </c>
      <c r="D196">
        <v>3</v>
      </c>
    </row>
    <row r="197" spans="1:4" x14ac:dyDescent="0.35">
      <c r="A197" s="5">
        <v>46778647</v>
      </c>
      <c r="B197" s="3">
        <v>4</v>
      </c>
      <c r="C197">
        <v>27759214</v>
      </c>
      <c r="D197">
        <v>3</v>
      </c>
    </row>
    <row r="198" spans="1:4" x14ac:dyDescent="0.35">
      <c r="A198" s="5">
        <v>46821413</v>
      </c>
      <c r="B198" s="3">
        <v>2</v>
      </c>
      <c r="C198">
        <v>29185972</v>
      </c>
      <c r="D198">
        <v>3</v>
      </c>
    </row>
    <row r="199" spans="1:4" x14ac:dyDescent="0.35">
      <c r="A199" s="5">
        <v>46857273</v>
      </c>
      <c r="B199" s="3">
        <v>4</v>
      </c>
      <c r="C199">
        <v>31219179</v>
      </c>
      <c r="D199">
        <v>3</v>
      </c>
    </row>
    <row r="200" spans="1:4" x14ac:dyDescent="0.35">
      <c r="A200" s="5">
        <v>47276233</v>
      </c>
      <c r="B200" s="3">
        <v>3</v>
      </c>
      <c r="C200">
        <v>31363928</v>
      </c>
      <c r="D200">
        <v>3</v>
      </c>
    </row>
    <row r="201" spans="1:4" x14ac:dyDescent="0.35">
      <c r="A201" s="5">
        <v>47393377</v>
      </c>
      <c r="B201" s="3">
        <v>1</v>
      </c>
      <c r="C201">
        <v>31465770</v>
      </c>
      <c r="D201">
        <v>3</v>
      </c>
    </row>
    <row r="202" spans="1:4" x14ac:dyDescent="0.35">
      <c r="A202" s="5">
        <v>47451087</v>
      </c>
      <c r="B202" s="3">
        <v>2</v>
      </c>
      <c r="C202">
        <v>32128265</v>
      </c>
      <c r="D202">
        <v>3</v>
      </c>
    </row>
    <row r="203" spans="1:4" x14ac:dyDescent="0.35">
      <c r="A203" s="5">
        <v>47541604</v>
      </c>
      <c r="B203" s="3">
        <v>4</v>
      </c>
      <c r="C203">
        <v>33864318</v>
      </c>
      <c r="D203">
        <v>3</v>
      </c>
    </row>
    <row r="204" spans="1:4" x14ac:dyDescent="0.35">
      <c r="A204" s="5">
        <v>47549085</v>
      </c>
      <c r="B204" s="3">
        <v>4</v>
      </c>
      <c r="C204">
        <v>34173306</v>
      </c>
      <c r="D204">
        <v>3</v>
      </c>
    </row>
    <row r="205" spans="1:4" x14ac:dyDescent="0.35">
      <c r="A205" s="5">
        <v>47769696</v>
      </c>
      <c r="B205" s="3">
        <v>4</v>
      </c>
      <c r="C205">
        <v>34813413</v>
      </c>
      <c r="D205">
        <v>3</v>
      </c>
    </row>
    <row r="206" spans="1:4" x14ac:dyDescent="0.35">
      <c r="A206" s="5">
        <v>47936892</v>
      </c>
      <c r="B206" s="3">
        <v>3</v>
      </c>
      <c r="C206">
        <v>35615390</v>
      </c>
      <c r="D206">
        <v>3</v>
      </c>
    </row>
    <row r="207" spans="1:4" x14ac:dyDescent="0.35">
      <c r="A207" s="5">
        <v>47996318</v>
      </c>
      <c r="B207" s="3">
        <v>1</v>
      </c>
      <c r="C207">
        <v>36614603</v>
      </c>
      <c r="D207">
        <v>3</v>
      </c>
    </row>
    <row r="208" spans="1:4" x14ac:dyDescent="0.35">
      <c r="A208" s="5">
        <v>48038097</v>
      </c>
      <c r="B208" s="3">
        <v>5</v>
      </c>
      <c r="C208">
        <v>36950474</v>
      </c>
      <c r="D208">
        <v>3</v>
      </c>
    </row>
    <row r="209" spans="1:4" x14ac:dyDescent="0.35">
      <c r="A209" s="5">
        <v>49093621</v>
      </c>
      <c r="B209" s="3">
        <v>2</v>
      </c>
      <c r="C209">
        <v>37949110</v>
      </c>
      <c r="D209">
        <v>3</v>
      </c>
    </row>
    <row r="210" spans="1:4" x14ac:dyDescent="0.35">
      <c r="A210" s="5">
        <v>49748143</v>
      </c>
      <c r="B210" s="3">
        <v>6</v>
      </c>
      <c r="C210">
        <v>39685606</v>
      </c>
      <c r="D210">
        <v>3</v>
      </c>
    </row>
    <row r="211" spans="1:4" x14ac:dyDescent="0.35">
      <c r="A211" s="5">
        <v>49850878</v>
      </c>
      <c r="B211" s="3">
        <v>3</v>
      </c>
      <c r="C211">
        <v>39747507</v>
      </c>
      <c r="D211">
        <v>3</v>
      </c>
    </row>
    <row r="212" spans="1:4" x14ac:dyDescent="0.35">
      <c r="A212" s="5">
        <v>50126800</v>
      </c>
      <c r="B212" s="3">
        <v>3</v>
      </c>
      <c r="C212">
        <v>41043962</v>
      </c>
      <c r="D212">
        <v>3</v>
      </c>
    </row>
    <row r="213" spans="1:4" x14ac:dyDescent="0.35">
      <c r="A213" s="5">
        <v>50379369</v>
      </c>
      <c r="B213" s="3">
        <v>8</v>
      </c>
      <c r="C213">
        <v>41932557</v>
      </c>
      <c r="D213">
        <v>3</v>
      </c>
    </row>
    <row r="214" spans="1:4" x14ac:dyDescent="0.35">
      <c r="A214" s="5">
        <v>50426705</v>
      </c>
      <c r="B214" s="3">
        <v>2</v>
      </c>
      <c r="C214">
        <v>42132963</v>
      </c>
      <c r="D214">
        <v>3</v>
      </c>
    </row>
    <row r="215" spans="1:4" x14ac:dyDescent="0.35">
      <c r="A215" s="5">
        <v>50429370</v>
      </c>
      <c r="B215" s="3">
        <v>4</v>
      </c>
      <c r="C215">
        <v>42609079</v>
      </c>
      <c r="D215">
        <v>3</v>
      </c>
    </row>
    <row r="216" spans="1:4" x14ac:dyDescent="0.35">
      <c r="A216" s="5">
        <v>50996906</v>
      </c>
      <c r="B216" s="3">
        <v>4</v>
      </c>
      <c r="C216">
        <v>42838548</v>
      </c>
      <c r="D216">
        <v>3</v>
      </c>
    </row>
    <row r="217" spans="1:4" x14ac:dyDescent="0.35">
      <c r="A217" s="5">
        <v>51008354</v>
      </c>
      <c r="B217" s="3">
        <v>4</v>
      </c>
      <c r="C217">
        <v>44740171</v>
      </c>
      <c r="D217">
        <v>3</v>
      </c>
    </row>
    <row r="218" spans="1:4" x14ac:dyDescent="0.35">
      <c r="A218" s="5">
        <v>51196073</v>
      </c>
      <c r="B218" s="3">
        <v>3</v>
      </c>
      <c r="C218">
        <v>44925197</v>
      </c>
      <c r="D218">
        <v>3</v>
      </c>
    </row>
    <row r="219" spans="1:4" x14ac:dyDescent="0.35">
      <c r="A219" s="5">
        <v>51464832</v>
      </c>
      <c r="B219" s="3">
        <v>5</v>
      </c>
      <c r="C219">
        <v>45087285</v>
      </c>
      <c r="D219">
        <v>3</v>
      </c>
    </row>
    <row r="220" spans="1:4" x14ac:dyDescent="0.35">
      <c r="A220" s="5">
        <v>51546795</v>
      </c>
      <c r="B220" s="3">
        <v>5</v>
      </c>
      <c r="C220">
        <v>45269758</v>
      </c>
      <c r="D220">
        <v>3</v>
      </c>
    </row>
    <row r="221" spans="1:4" x14ac:dyDescent="0.35">
      <c r="A221" s="5">
        <v>51648211</v>
      </c>
      <c r="B221" s="3">
        <v>3</v>
      </c>
      <c r="C221">
        <v>47276233</v>
      </c>
      <c r="D221">
        <v>3</v>
      </c>
    </row>
    <row r="222" spans="1:4" x14ac:dyDescent="0.35">
      <c r="A222" s="5">
        <v>51879402</v>
      </c>
      <c r="B222" s="3">
        <v>4</v>
      </c>
      <c r="C222">
        <v>47936892</v>
      </c>
      <c r="D222">
        <v>3</v>
      </c>
    </row>
    <row r="223" spans="1:4" x14ac:dyDescent="0.35">
      <c r="A223" s="5">
        <v>52083279</v>
      </c>
      <c r="B223" s="3">
        <v>3</v>
      </c>
      <c r="C223">
        <v>49850878</v>
      </c>
      <c r="D223">
        <v>3</v>
      </c>
    </row>
    <row r="224" spans="1:4" x14ac:dyDescent="0.35">
      <c r="A224" s="5">
        <v>52271345</v>
      </c>
      <c r="B224" s="3">
        <v>4</v>
      </c>
      <c r="C224">
        <v>50126800</v>
      </c>
      <c r="D224">
        <v>3</v>
      </c>
    </row>
    <row r="225" spans="1:4" x14ac:dyDescent="0.35">
      <c r="A225" s="5">
        <v>52348929</v>
      </c>
      <c r="B225" s="3">
        <v>3</v>
      </c>
      <c r="C225">
        <v>51196073</v>
      </c>
      <c r="D225">
        <v>3</v>
      </c>
    </row>
    <row r="226" spans="1:4" x14ac:dyDescent="0.35">
      <c r="A226" s="5">
        <v>52481702</v>
      </c>
      <c r="B226" s="3">
        <v>1</v>
      </c>
      <c r="C226">
        <v>51648211</v>
      </c>
      <c r="D226">
        <v>3</v>
      </c>
    </row>
    <row r="227" spans="1:4" x14ac:dyDescent="0.35">
      <c r="A227" s="5">
        <v>52526615</v>
      </c>
      <c r="B227" s="3">
        <v>3</v>
      </c>
      <c r="C227">
        <v>52083279</v>
      </c>
      <c r="D227">
        <v>3</v>
      </c>
    </row>
    <row r="228" spans="1:4" x14ac:dyDescent="0.35">
      <c r="A228" s="5">
        <v>52592632</v>
      </c>
      <c r="B228" s="3">
        <v>2</v>
      </c>
      <c r="C228">
        <v>52348929</v>
      </c>
      <c r="D228">
        <v>3</v>
      </c>
    </row>
    <row r="229" spans="1:4" x14ac:dyDescent="0.35">
      <c r="A229" s="5">
        <v>52851653</v>
      </c>
      <c r="B229" s="3">
        <v>4</v>
      </c>
      <c r="C229">
        <v>52526615</v>
      </c>
      <c r="D229">
        <v>3</v>
      </c>
    </row>
    <row r="230" spans="1:4" x14ac:dyDescent="0.35">
      <c r="A230" s="5">
        <v>52990048</v>
      </c>
      <c r="B230" s="3">
        <v>3</v>
      </c>
      <c r="C230">
        <v>52990048</v>
      </c>
      <c r="D230">
        <v>3</v>
      </c>
    </row>
    <row r="231" spans="1:4" x14ac:dyDescent="0.35">
      <c r="A231" s="5">
        <v>53040553</v>
      </c>
      <c r="B231" s="3">
        <v>2</v>
      </c>
      <c r="C231">
        <v>53515843</v>
      </c>
      <c r="D231">
        <v>3</v>
      </c>
    </row>
    <row r="232" spans="1:4" x14ac:dyDescent="0.35">
      <c r="A232" s="5">
        <v>53515843</v>
      </c>
      <c r="B232" s="3">
        <v>3</v>
      </c>
      <c r="C232">
        <v>54715422</v>
      </c>
      <c r="D232">
        <v>3</v>
      </c>
    </row>
    <row r="233" spans="1:4" x14ac:dyDescent="0.35">
      <c r="A233" s="5">
        <v>53633413</v>
      </c>
      <c r="B233" s="3">
        <v>2</v>
      </c>
      <c r="C233">
        <v>55095120</v>
      </c>
      <c r="D233">
        <v>3</v>
      </c>
    </row>
    <row r="234" spans="1:4" x14ac:dyDescent="0.35">
      <c r="A234" s="5">
        <v>53895078</v>
      </c>
      <c r="B234" s="3">
        <v>2</v>
      </c>
      <c r="C234">
        <v>55384094</v>
      </c>
      <c r="D234">
        <v>3</v>
      </c>
    </row>
    <row r="235" spans="1:4" x14ac:dyDescent="0.35">
      <c r="A235" s="5">
        <v>54289024</v>
      </c>
      <c r="B235" s="3">
        <v>2</v>
      </c>
      <c r="C235">
        <v>56798468</v>
      </c>
      <c r="D235">
        <v>3</v>
      </c>
    </row>
    <row r="236" spans="1:4" x14ac:dyDescent="0.35">
      <c r="A236" s="5">
        <v>54428442</v>
      </c>
      <c r="B236" s="3">
        <v>1</v>
      </c>
      <c r="C236">
        <v>57081427</v>
      </c>
      <c r="D236">
        <v>3</v>
      </c>
    </row>
    <row r="237" spans="1:4" x14ac:dyDescent="0.35">
      <c r="A237" s="5">
        <v>54714829</v>
      </c>
      <c r="B237" s="3">
        <v>4</v>
      </c>
      <c r="C237">
        <v>57754277</v>
      </c>
      <c r="D237">
        <v>3</v>
      </c>
    </row>
    <row r="238" spans="1:4" x14ac:dyDescent="0.35">
      <c r="A238" s="5">
        <v>54715422</v>
      </c>
      <c r="B238" s="3">
        <v>3</v>
      </c>
      <c r="C238">
        <v>57819213</v>
      </c>
      <c r="D238">
        <v>3</v>
      </c>
    </row>
    <row r="239" spans="1:4" x14ac:dyDescent="0.35">
      <c r="A239" s="5">
        <v>54912817</v>
      </c>
      <c r="B239" s="3">
        <v>4</v>
      </c>
      <c r="C239">
        <v>59840687</v>
      </c>
      <c r="D239">
        <v>3</v>
      </c>
    </row>
    <row r="240" spans="1:4" x14ac:dyDescent="0.35">
      <c r="A240" s="5">
        <v>55095120</v>
      </c>
      <c r="B240" s="3">
        <v>3</v>
      </c>
      <c r="C240">
        <v>60666590</v>
      </c>
      <c r="D240">
        <v>3</v>
      </c>
    </row>
    <row r="241" spans="1:4" x14ac:dyDescent="0.35">
      <c r="A241" s="5">
        <v>55384094</v>
      </c>
      <c r="B241" s="3">
        <v>3</v>
      </c>
      <c r="C241">
        <v>61360834</v>
      </c>
      <c r="D241">
        <v>3</v>
      </c>
    </row>
    <row r="242" spans="1:4" x14ac:dyDescent="0.35">
      <c r="A242" s="5">
        <v>55429555</v>
      </c>
      <c r="B242" s="3">
        <v>1</v>
      </c>
      <c r="C242">
        <v>63046488</v>
      </c>
      <c r="D242">
        <v>3</v>
      </c>
    </row>
    <row r="243" spans="1:4" x14ac:dyDescent="0.35">
      <c r="A243" s="5">
        <v>55495084</v>
      </c>
      <c r="B243" s="3">
        <v>5</v>
      </c>
      <c r="C243">
        <v>63673239</v>
      </c>
      <c r="D243">
        <v>3</v>
      </c>
    </row>
    <row r="244" spans="1:4" x14ac:dyDescent="0.35">
      <c r="A244" s="5">
        <v>55651391</v>
      </c>
      <c r="B244" s="3">
        <v>4</v>
      </c>
      <c r="C244">
        <v>64580408</v>
      </c>
      <c r="D244">
        <v>3</v>
      </c>
    </row>
    <row r="245" spans="1:4" x14ac:dyDescent="0.35">
      <c r="A245" s="5">
        <v>56039336</v>
      </c>
      <c r="B245" s="3">
        <v>2</v>
      </c>
      <c r="C245">
        <v>64646017</v>
      </c>
      <c r="D245">
        <v>3</v>
      </c>
    </row>
    <row r="246" spans="1:4" x14ac:dyDescent="0.35">
      <c r="A246" s="5">
        <v>56237095</v>
      </c>
      <c r="B246" s="3">
        <v>4</v>
      </c>
      <c r="C246">
        <v>66184260</v>
      </c>
      <c r="D246">
        <v>3</v>
      </c>
    </row>
    <row r="247" spans="1:4" x14ac:dyDescent="0.35">
      <c r="A247" s="5">
        <v>56538768</v>
      </c>
      <c r="B247" s="3">
        <v>1</v>
      </c>
      <c r="C247">
        <v>66605518</v>
      </c>
      <c r="D247">
        <v>3</v>
      </c>
    </row>
    <row r="248" spans="1:4" x14ac:dyDescent="0.35">
      <c r="A248" s="5">
        <v>56562835</v>
      </c>
      <c r="B248" s="3">
        <v>5</v>
      </c>
      <c r="C248">
        <v>66901062</v>
      </c>
      <c r="D248">
        <v>3</v>
      </c>
    </row>
    <row r="249" spans="1:4" x14ac:dyDescent="0.35">
      <c r="A249" s="5">
        <v>56798468</v>
      </c>
      <c r="B249" s="3">
        <v>3</v>
      </c>
      <c r="C249">
        <v>67035296</v>
      </c>
      <c r="D249">
        <v>3</v>
      </c>
    </row>
    <row r="250" spans="1:4" x14ac:dyDescent="0.35">
      <c r="A250" s="5">
        <v>56843392</v>
      </c>
      <c r="B250" s="3">
        <v>2</v>
      </c>
      <c r="C250">
        <v>67054310</v>
      </c>
      <c r="D250">
        <v>3</v>
      </c>
    </row>
    <row r="251" spans="1:4" x14ac:dyDescent="0.35">
      <c r="A251" s="5">
        <v>56881545</v>
      </c>
      <c r="B251" s="3">
        <v>5</v>
      </c>
      <c r="C251">
        <v>69042291</v>
      </c>
      <c r="D251">
        <v>3</v>
      </c>
    </row>
    <row r="252" spans="1:4" x14ac:dyDescent="0.35">
      <c r="A252" s="5">
        <v>57081427</v>
      </c>
      <c r="B252" s="3">
        <v>3</v>
      </c>
      <c r="C252">
        <v>69184575</v>
      </c>
      <c r="D252">
        <v>3</v>
      </c>
    </row>
    <row r="253" spans="1:4" x14ac:dyDescent="0.35">
      <c r="A253" s="5">
        <v>57632307</v>
      </c>
      <c r="B253" s="3">
        <v>2</v>
      </c>
      <c r="C253">
        <v>70298462</v>
      </c>
      <c r="D253">
        <v>3</v>
      </c>
    </row>
    <row r="254" spans="1:4" x14ac:dyDescent="0.35">
      <c r="A254" s="5">
        <v>57724029</v>
      </c>
      <c r="B254" s="3">
        <v>1</v>
      </c>
      <c r="C254">
        <v>70569513</v>
      </c>
      <c r="D254">
        <v>3</v>
      </c>
    </row>
    <row r="255" spans="1:4" x14ac:dyDescent="0.35">
      <c r="A255" s="5">
        <v>57754277</v>
      </c>
      <c r="B255" s="3">
        <v>3</v>
      </c>
      <c r="C255">
        <v>71101295</v>
      </c>
      <c r="D255">
        <v>3</v>
      </c>
    </row>
    <row r="256" spans="1:4" x14ac:dyDescent="0.35">
      <c r="A256" s="5">
        <v>57763600</v>
      </c>
      <c r="B256" s="3">
        <v>4</v>
      </c>
      <c r="C256">
        <v>73422965</v>
      </c>
      <c r="D256">
        <v>3</v>
      </c>
    </row>
    <row r="257" spans="1:4" x14ac:dyDescent="0.35">
      <c r="A257" s="5">
        <v>57819213</v>
      </c>
      <c r="B257" s="3">
        <v>3</v>
      </c>
      <c r="C257">
        <v>73894404</v>
      </c>
      <c r="D257">
        <v>3</v>
      </c>
    </row>
    <row r="258" spans="1:4" x14ac:dyDescent="0.35">
      <c r="A258" s="5">
        <v>58177889</v>
      </c>
      <c r="B258" s="3">
        <v>4</v>
      </c>
      <c r="C258">
        <v>74033540</v>
      </c>
      <c r="D258">
        <v>3</v>
      </c>
    </row>
    <row r="259" spans="1:4" x14ac:dyDescent="0.35">
      <c r="A259" s="5">
        <v>58191558</v>
      </c>
      <c r="B259" s="3">
        <v>4</v>
      </c>
      <c r="C259">
        <v>75464607</v>
      </c>
      <c r="D259">
        <v>3</v>
      </c>
    </row>
    <row r="260" spans="1:4" x14ac:dyDescent="0.35">
      <c r="A260" s="5">
        <v>58248526</v>
      </c>
      <c r="B260" s="3">
        <v>2</v>
      </c>
      <c r="C260">
        <v>77142966</v>
      </c>
      <c r="D260">
        <v>3</v>
      </c>
    </row>
    <row r="261" spans="1:4" x14ac:dyDescent="0.35">
      <c r="A261" s="5">
        <v>58362172</v>
      </c>
      <c r="B261" s="3">
        <v>2</v>
      </c>
      <c r="C261">
        <v>77597159</v>
      </c>
      <c r="D261">
        <v>3</v>
      </c>
    </row>
    <row r="262" spans="1:4" x14ac:dyDescent="0.35">
      <c r="A262" s="5">
        <v>58525256</v>
      </c>
      <c r="B262" s="3">
        <v>1</v>
      </c>
      <c r="C262">
        <v>77672500</v>
      </c>
      <c r="D262">
        <v>3</v>
      </c>
    </row>
    <row r="263" spans="1:4" x14ac:dyDescent="0.35">
      <c r="A263" s="5">
        <v>58644827</v>
      </c>
      <c r="B263" s="3">
        <v>1</v>
      </c>
      <c r="C263">
        <v>79068231</v>
      </c>
      <c r="D263">
        <v>3</v>
      </c>
    </row>
    <row r="264" spans="1:4" x14ac:dyDescent="0.35">
      <c r="A264" s="5">
        <v>58794198</v>
      </c>
      <c r="B264" s="3">
        <v>7</v>
      </c>
      <c r="C264">
        <v>81179423</v>
      </c>
      <c r="D264">
        <v>3</v>
      </c>
    </row>
    <row r="265" spans="1:4" x14ac:dyDescent="0.35">
      <c r="A265" s="5">
        <v>59102561</v>
      </c>
      <c r="B265" s="3">
        <v>1</v>
      </c>
      <c r="C265">
        <v>81379252</v>
      </c>
      <c r="D265">
        <v>3</v>
      </c>
    </row>
    <row r="266" spans="1:4" x14ac:dyDescent="0.35">
      <c r="A266" s="5">
        <v>59304479</v>
      </c>
      <c r="B266" s="3">
        <v>2</v>
      </c>
      <c r="C266">
        <v>81890607</v>
      </c>
      <c r="D266">
        <v>3</v>
      </c>
    </row>
    <row r="267" spans="1:4" x14ac:dyDescent="0.35">
      <c r="A267" s="5">
        <v>59334450</v>
      </c>
      <c r="B267" s="3">
        <v>1</v>
      </c>
      <c r="C267">
        <v>82899424</v>
      </c>
      <c r="D267">
        <v>3</v>
      </c>
    </row>
    <row r="268" spans="1:4" x14ac:dyDescent="0.35">
      <c r="A268" s="5">
        <v>59840687</v>
      </c>
      <c r="B268" s="3">
        <v>3</v>
      </c>
      <c r="C268">
        <v>84381111</v>
      </c>
      <c r="D268">
        <v>3</v>
      </c>
    </row>
    <row r="269" spans="1:4" x14ac:dyDescent="0.35">
      <c r="A269" s="5">
        <v>60321866</v>
      </c>
      <c r="B269" s="3">
        <v>1</v>
      </c>
      <c r="C269">
        <v>84646994</v>
      </c>
      <c r="D269">
        <v>3</v>
      </c>
    </row>
    <row r="270" spans="1:4" x14ac:dyDescent="0.35">
      <c r="A270" s="5">
        <v>60406704</v>
      </c>
      <c r="B270" s="3">
        <v>5</v>
      </c>
      <c r="C270">
        <v>84682385</v>
      </c>
      <c r="D270">
        <v>3</v>
      </c>
    </row>
    <row r="271" spans="1:4" x14ac:dyDescent="0.35">
      <c r="A271" s="5">
        <v>60441149</v>
      </c>
      <c r="B271" s="3">
        <v>7</v>
      </c>
      <c r="C271">
        <v>84912833</v>
      </c>
      <c r="D271">
        <v>3</v>
      </c>
    </row>
    <row r="272" spans="1:4" x14ac:dyDescent="0.35">
      <c r="A272" s="5">
        <v>60484542</v>
      </c>
      <c r="B272" s="3">
        <v>1</v>
      </c>
      <c r="C272">
        <v>87740337</v>
      </c>
      <c r="D272">
        <v>3</v>
      </c>
    </row>
    <row r="273" spans="1:4" x14ac:dyDescent="0.35">
      <c r="A273" s="5">
        <v>60486493</v>
      </c>
      <c r="B273" s="3">
        <v>7</v>
      </c>
      <c r="C273">
        <v>87999023</v>
      </c>
      <c r="D273">
        <v>3</v>
      </c>
    </row>
    <row r="274" spans="1:4" x14ac:dyDescent="0.35">
      <c r="A274" s="5">
        <v>60666590</v>
      </c>
      <c r="B274" s="3">
        <v>3</v>
      </c>
      <c r="C274">
        <v>88255825</v>
      </c>
      <c r="D274">
        <v>3</v>
      </c>
    </row>
    <row r="275" spans="1:4" x14ac:dyDescent="0.35">
      <c r="A275" s="5">
        <v>61195859</v>
      </c>
      <c r="B275" s="3">
        <v>4</v>
      </c>
      <c r="C275">
        <v>88857927</v>
      </c>
      <c r="D275">
        <v>3</v>
      </c>
    </row>
    <row r="276" spans="1:4" x14ac:dyDescent="0.35">
      <c r="A276" s="5">
        <v>61360834</v>
      </c>
      <c r="B276" s="3">
        <v>3</v>
      </c>
      <c r="C276">
        <v>90604652</v>
      </c>
      <c r="D276">
        <v>3</v>
      </c>
    </row>
    <row r="277" spans="1:4" x14ac:dyDescent="0.35">
      <c r="A277" s="5">
        <v>61494718</v>
      </c>
      <c r="B277" s="3">
        <v>1</v>
      </c>
      <c r="C277">
        <v>90867734</v>
      </c>
      <c r="D277">
        <v>3</v>
      </c>
    </row>
    <row r="278" spans="1:4" x14ac:dyDescent="0.35">
      <c r="A278" s="5">
        <v>62143642</v>
      </c>
      <c r="B278" s="3">
        <v>2</v>
      </c>
      <c r="C278">
        <v>90885648</v>
      </c>
      <c r="D278">
        <v>3</v>
      </c>
    </row>
    <row r="279" spans="1:4" x14ac:dyDescent="0.35">
      <c r="A279" s="5">
        <v>62258904</v>
      </c>
      <c r="B279" s="3">
        <v>2</v>
      </c>
      <c r="C279">
        <v>91445898</v>
      </c>
      <c r="D279">
        <v>3</v>
      </c>
    </row>
    <row r="280" spans="1:4" x14ac:dyDescent="0.35">
      <c r="A280" s="5">
        <v>62704975</v>
      </c>
      <c r="B280" s="3">
        <v>4</v>
      </c>
      <c r="C280">
        <v>92796505</v>
      </c>
      <c r="D280">
        <v>3</v>
      </c>
    </row>
    <row r="281" spans="1:4" x14ac:dyDescent="0.35">
      <c r="A281" s="5">
        <v>62891788</v>
      </c>
      <c r="B281" s="3">
        <v>2</v>
      </c>
      <c r="C281">
        <v>93655596</v>
      </c>
      <c r="D281">
        <v>3</v>
      </c>
    </row>
    <row r="282" spans="1:4" x14ac:dyDescent="0.35">
      <c r="A282" s="5">
        <v>62908420</v>
      </c>
      <c r="B282" s="3">
        <v>5</v>
      </c>
      <c r="C282">
        <v>93835930</v>
      </c>
      <c r="D282">
        <v>3</v>
      </c>
    </row>
    <row r="283" spans="1:4" x14ac:dyDescent="0.35">
      <c r="A283" s="5">
        <v>63046488</v>
      </c>
      <c r="B283" s="3">
        <v>3</v>
      </c>
      <c r="C283">
        <v>94061498</v>
      </c>
      <c r="D283">
        <v>3</v>
      </c>
    </row>
    <row r="284" spans="1:4" x14ac:dyDescent="0.35">
      <c r="A284" s="5">
        <v>63111138</v>
      </c>
      <c r="B284" s="3">
        <v>5</v>
      </c>
      <c r="C284">
        <v>95105055</v>
      </c>
      <c r="D284">
        <v>3</v>
      </c>
    </row>
    <row r="285" spans="1:4" x14ac:dyDescent="0.35">
      <c r="A285" s="5">
        <v>63181525</v>
      </c>
      <c r="B285" s="3">
        <v>4</v>
      </c>
      <c r="C285">
        <v>95361954</v>
      </c>
      <c r="D285">
        <v>3</v>
      </c>
    </row>
    <row r="286" spans="1:4" x14ac:dyDescent="0.35">
      <c r="A286" s="5">
        <v>63673239</v>
      </c>
      <c r="B286" s="3">
        <v>3</v>
      </c>
      <c r="C286">
        <v>96035633</v>
      </c>
      <c r="D286">
        <v>3</v>
      </c>
    </row>
    <row r="287" spans="1:4" x14ac:dyDescent="0.35">
      <c r="A287" s="5">
        <v>64105759</v>
      </c>
      <c r="B287" s="3">
        <v>2</v>
      </c>
      <c r="C287">
        <v>97295493</v>
      </c>
      <c r="D287">
        <v>3</v>
      </c>
    </row>
    <row r="288" spans="1:4" x14ac:dyDescent="0.35">
      <c r="A288" s="5">
        <v>64226951</v>
      </c>
      <c r="B288" s="3">
        <v>5</v>
      </c>
      <c r="C288">
        <v>98851220</v>
      </c>
      <c r="D288">
        <v>3</v>
      </c>
    </row>
    <row r="289" spans="1:4" x14ac:dyDescent="0.35">
      <c r="A289" s="5">
        <v>64399112</v>
      </c>
      <c r="B289" s="3">
        <v>1</v>
      </c>
      <c r="C289">
        <v>98989799</v>
      </c>
      <c r="D289">
        <v>3</v>
      </c>
    </row>
    <row r="290" spans="1:4" x14ac:dyDescent="0.35">
      <c r="A290" s="5">
        <v>64534767</v>
      </c>
      <c r="B290" s="3">
        <v>2</v>
      </c>
      <c r="C290">
        <v>99860309</v>
      </c>
      <c r="D290">
        <v>3</v>
      </c>
    </row>
    <row r="291" spans="1:4" x14ac:dyDescent="0.35">
      <c r="A291" s="5">
        <v>64579091</v>
      </c>
      <c r="B291" s="3">
        <v>5</v>
      </c>
      <c r="C291">
        <v>13363431</v>
      </c>
      <c r="D291">
        <v>4</v>
      </c>
    </row>
    <row r="292" spans="1:4" x14ac:dyDescent="0.35">
      <c r="A292" s="5">
        <v>64580408</v>
      </c>
      <c r="B292" s="3">
        <v>3</v>
      </c>
      <c r="C292">
        <v>13789861</v>
      </c>
      <c r="D292">
        <v>4</v>
      </c>
    </row>
    <row r="293" spans="1:4" x14ac:dyDescent="0.35">
      <c r="A293" s="5">
        <v>64646017</v>
      </c>
      <c r="B293" s="3">
        <v>3</v>
      </c>
      <c r="C293">
        <v>13806114</v>
      </c>
      <c r="D293">
        <v>4</v>
      </c>
    </row>
    <row r="294" spans="1:4" x14ac:dyDescent="0.35">
      <c r="A294" s="5">
        <v>64778433</v>
      </c>
      <c r="B294" s="3">
        <v>5</v>
      </c>
      <c r="C294">
        <v>15134537</v>
      </c>
      <c r="D294">
        <v>4</v>
      </c>
    </row>
    <row r="295" spans="1:4" x14ac:dyDescent="0.35">
      <c r="A295" s="5">
        <v>65172320</v>
      </c>
      <c r="B295" s="3">
        <v>6</v>
      </c>
      <c r="C295">
        <v>15216819</v>
      </c>
      <c r="D295">
        <v>4</v>
      </c>
    </row>
    <row r="296" spans="1:4" x14ac:dyDescent="0.35">
      <c r="A296" s="5">
        <v>65536420</v>
      </c>
      <c r="B296" s="3">
        <v>1</v>
      </c>
      <c r="C296">
        <v>15619834</v>
      </c>
      <c r="D296">
        <v>4</v>
      </c>
    </row>
    <row r="297" spans="1:4" x14ac:dyDescent="0.35">
      <c r="A297" s="5">
        <v>65959870</v>
      </c>
      <c r="B297" s="3">
        <v>2</v>
      </c>
      <c r="C297">
        <v>15688839</v>
      </c>
      <c r="D297">
        <v>4</v>
      </c>
    </row>
    <row r="298" spans="1:4" x14ac:dyDescent="0.35">
      <c r="A298" s="5">
        <v>66103339</v>
      </c>
      <c r="B298" s="3">
        <v>1</v>
      </c>
      <c r="C298">
        <v>15800395</v>
      </c>
      <c r="D298">
        <v>4</v>
      </c>
    </row>
    <row r="299" spans="1:4" x14ac:dyDescent="0.35">
      <c r="A299" s="5">
        <v>66184260</v>
      </c>
      <c r="B299" s="3">
        <v>3</v>
      </c>
      <c r="C299">
        <v>15972874</v>
      </c>
      <c r="D299">
        <v>4</v>
      </c>
    </row>
    <row r="300" spans="1:4" x14ac:dyDescent="0.35">
      <c r="A300" s="5">
        <v>66206521</v>
      </c>
      <c r="B300" s="3">
        <v>4</v>
      </c>
      <c r="C300">
        <v>19203814</v>
      </c>
      <c r="D300">
        <v>4</v>
      </c>
    </row>
    <row r="301" spans="1:4" x14ac:dyDescent="0.35">
      <c r="A301" s="5">
        <v>66533832</v>
      </c>
      <c r="B301" s="3">
        <v>4</v>
      </c>
      <c r="C301">
        <v>24422589</v>
      </c>
      <c r="D301">
        <v>4</v>
      </c>
    </row>
    <row r="302" spans="1:4" x14ac:dyDescent="0.35">
      <c r="A302" s="5">
        <v>66605518</v>
      </c>
      <c r="B302" s="3">
        <v>3</v>
      </c>
      <c r="C302">
        <v>24426776</v>
      </c>
      <c r="D302">
        <v>4</v>
      </c>
    </row>
    <row r="303" spans="1:4" x14ac:dyDescent="0.35">
      <c r="A303" s="5">
        <v>66693780</v>
      </c>
      <c r="B303" s="3">
        <v>4</v>
      </c>
      <c r="C303">
        <v>24730456</v>
      </c>
      <c r="D303">
        <v>4</v>
      </c>
    </row>
    <row r="304" spans="1:4" x14ac:dyDescent="0.35">
      <c r="A304" s="5">
        <v>66715035</v>
      </c>
      <c r="B304" s="3">
        <v>5</v>
      </c>
      <c r="C304">
        <v>24819214</v>
      </c>
      <c r="D304">
        <v>4</v>
      </c>
    </row>
    <row r="305" spans="1:4" x14ac:dyDescent="0.35">
      <c r="A305" s="5">
        <v>66732980</v>
      </c>
      <c r="B305" s="3">
        <v>6</v>
      </c>
      <c r="C305">
        <v>26644552</v>
      </c>
      <c r="D305">
        <v>4</v>
      </c>
    </row>
    <row r="306" spans="1:4" x14ac:dyDescent="0.35">
      <c r="A306" s="5">
        <v>66867961</v>
      </c>
      <c r="B306" s="3">
        <v>2</v>
      </c>
      <c r="C306">
        <v>27439342</v>
      </c>
      <c r="D306">
        <v>4</v>
      </c>
    </row>
    <row r="307" spans="1:4" x14ac:dyDescent="0.35">
      <c r="A307" s="5">
        <v>66901062</v>
      </c>
      <c r="B307" s="3">
        <v>3</v>
      </c>
      <c r="C307">
        <v>31172727</v>
      </c>
      <c r="D307">
        <v>4</v>
      </c>
    </row>
    <row r="308" spans="1:4" x14ac:dyDescent="0.35">
      <c r="A308" s="5">
        <v>67035296</v>
      </c>
      <c r="B308" s="3">
        <v>3</v>
      </c>
      <c r="C308">
        <v>33136023</v>
      </c>
      <c r="D308">
        <v>4</v>
      </c>
    </row>
    <row r="309" spans="1:4" x14ac:dyDescent="0.35">
      <c r="A309" s="5">
        <v>67054310</v>
      </c>
      <c r="B309" s="3">
        <v>3</v>
      </c>
      <c r="C309">
        <v>35190822</v>
      </c>
      <c r="D309">
        <v>4</v>
      </c>
    </row>
    <row r="310" spans="1:4" x14ac:dyDescent="0.35">
      <c r="A310" s="5">
        <v>67081149</v>
      </c>
      <c r="B310" s="3">
        <v>4</v>
      </c>
      <c r="C310">
        <v>35434016</v>
      </c>
      <c r="D310">
        <v>4</v>
      </c>
    </row>
    <row r="311" spans="1:4" x14ac:dyDescent="0.35">
      <c r="A311" s="5">
        <v>67384046</v>
      </c>
      <c r="B311" s="3">
        <v>4</v>
      </c>
      <c r="C311">
        <v>35434979</v>
      </c>
      <c r="D311">
        <v>4</v>
      </c>
    </row>
    <row r="312" spans="1:4" x14ac:dyDescent="0.35">
      <c r="A312" s="5">
        <v>67778644</v>
      </c>
      <c r="B312" s="3">
        <v>4</v>
      </c>
      <c r="C312">
        <v>36205302</v>
      </c>
      <c r="D312">
        <v>4</v>
      </c>
    </row>
    <row r="313" spans="1:4" x14ac:dyDescent="0.35">
      <c r="A313" s="5">
        <v>67977079</v>
      </c>
      <c r="B313" s="3">
        <v>2</v>
      </c>
      <c r="C313">
        <v>38254785</v>
      </c>
      <c r="D313">
        <v>4</v>
      </c>
    </row>
    <row r="314" spans="1:4" x14ac:dyDescent="0.35">
      <c r="A314" s="5">
        <v>68236660</v>
      </c>
      <c r="B314" s="3">
        <v>6</v>
      </c>
      <c r="C314">
        <v>38542882</v>
      </c>
      <c r="D314">
        <v>4</v>
      </c>
    </row>
    <row r="315" spans="1:4" x14ac:dyDescent="0.35">
      <c r="A315" s="5">
        <v>68315572</v>
      </c>
      <c r="B315" s="3">
        <v>5</v>
      </c>
      <c r="C315">
        <v>38674699</v>
      </c>
      <c r="D315">
        <v>4</v>
      </c>
    </row>
    <row r="316" spans="1:4" x14ac:dyDescent="0.35">
      <c r="A316" s="5">
        <v>68607830</v>
      </c>
      <c r="B316" s="3">
        <v>4</v>
      </c>
      <c r="C316">
        <v>38843175</v>
      </c>
      <c r="D316">
        <v>4</v>
      </c>
    </row>
    <row r="317" spans="1:4" x14ac:dyDescent="0.35">
      <c r="A317" s="5">
        <v>68670576</v>
      </c>
      <c r="B317" s="3">
        <v>2</v>
      </c>
      <c r="C317">
        <v>39110897</v>
      </c>
      <c r="D317">
        <v>4</v>
      </c>
    </row>
    <row r="318" spans="1:4" x14ac:dyDescent="0.35">
      <c r="A318" s="5">
        <v>68808414</v>
      </c>
      <c r="B318" s="3">
        <v>4</v>
      </c>
      <c r="C318">
        <v>39313232</v>
      </c>
      <c r="D318">
        <v>4</v>
      </c>
    </row>
    <row r="319" spans="1:4" x14ac:dyDescent="0.35">
      <c r="A319" s="5">
        <v>69042291</v>
      </c>
      <c r="B319" s="3">
        <v>3</v>
      </c>
      <c r="C319">
        <v>40574115</v>
      </c>
      <c r="D319">
        <v>4</v>
      </c>
    </row>
    <row r="320" spans="1:4" x14ac:dyDescent="0.35">
      <c r="A320" s="5">
        <v>69126224</v>
      </c>
      <c r="B320" s="3">
        <v>6</v>
      </c>
      <c r="C320">
        <v>41324367</v>
      </c>
      <c r="D320">
        <v>4</v>
      </c>
    </row>
    <row r="321" spans="1:4" x14ac:dyDescent="0.35">
      <c r="A321" s="5">
        <v>69184575</v>
      </c>
      <c r="B321" s="3">
        <v>3</v>
      </c>
      <c r="C321">
        <v>42430598</v>
      </c>
      <c r="D321">
        <v>4</v>
      </c>
    </row>
    <row r="322" spans="1:4" x14ac:dyDescent="0.35">
      <c r="A322" s="5">
        <v>69463496</v>
      </c>
      <c r="B322" s="3">
        <v>2</v>
      </c>
      <c r="C322">
        <v>43969403</v>
      </c>
      <c r="D322">
        <v>4</v>
      </c>
    </row>
    <row r="323" spans="1:4" x14ac:dyDescent="0.35">
      <c r="A323" s="5">
        <v>69690610</v>
      </c>
      <c r="B323" s="3">
        <v>2</v>
      </c>
      <c r="C323">
        <v>45305735</v>
      </c>
      <c r="D323">
        <v>4</v>
      </c>
    </row>
    <row r="324" spans="1:4" x14ac:dyDescent="0.35">
      <c r="A324" s="5">
        <v>70298462</v>
      </c>
      <c r="B324" s="3">
        <v>3</v>
      </c>
      <c r="C324">
        <v>46778647</v>
      </c>
      <c r="D324">
        <v>4</v>
      </c>
    </row>
    <row r="325" spans="1:4" x14ac:dyDescent="0.35">
      <c r="A325" s="5">
        <v>70322641</v>
      </c>
      <c r="B325" s="3">
        <v>5</v>
      </c>
      <c r="C325">
        <v>46857273</v>
      </c>
      <c r="D325">
        <v>4</v>
      </c>
    </row>
    <row r="326" spans="1:4" x14ac:dyDescent="0.35">
      <c r="A326" s="5">
        <v>70498863</v>
      </c>
      <c r="B326" s="3">
        <v>1</v>
      </c>
      <c r="C326">
        <v>47541604</v>
      </c>
      <c r="D326">
        <v>4</v>
      </c>
    </row>
    <row r="327" spans="1:4" x14ac:dyDescent="0.35">
      <c r="A327" s="5">
        <v>70540616</v>
      </c>
      <c r="B327" s="3">
        <v>1</v>
      </c>
      <c r="C327">
        <v>47549085</v>
      </c>
      <c r="D327">
        <v>4</v>
      </c>
    </row>
    <row r="328" spans="1:4" x14ac:dyDescent="0.35">
      <c r="A328" s="5">
        <v>70569513</v>
      </c>
      <c r="B328" s="3">
        <v>3</v>
      </c>
      <c r="C328">
        <v>47769696</v>
      </c>
      <c r="D328">
        <v>4</v>
      </c>
    </row>
    <row r="329" spans="1:4" x14ac:dyDescent="0.35">
      <c r="A329" s="5">
        <v>70960409</v>
      </c>
      <c r="B329" s="3">
        <v>6</v>
      </c>
      <c r="C329">
        <v>50429370</v>
      </c>
      <c r="D329">
        <v>4</v>
      </c>
    </row>
    <row r="330" spans="1:4" x14ac:dyDescent="0.35">
      <c r="A330" s="5">
        <v>71101295</v>
      </c>
      <c r="B330" s="3">
        <v>3</v>
      </c>
      <c r="C330">
        <v>50996906</v>
      </c>
      <c r="D330">
        <v>4</v>
      </c>
    </row>
    <row r="331" spans="1:4" x14ac:dyDescent="0.35">
      <c r="A331" s="5">
        <v>72242774</v>
      </c>
      <c r="B331" s="3">
        <v>2</v>
      </c>
      <c r="C331">
        <v>51008354</v>
      </c>
      <c r="D331">
        <v>4</v>
      </c>
    </row>
    <row r="332" spans="1:4" x14ac:dyDescent="0.35">
      <c r="A332" s="5">
        <v>72282112</v>
      </c>
      <c r="B332" s="3">
        <v>4</v>
      </c>
      <c r="C332">
        <v>51879402</v>
      </c>
      <c r="D332">
        <v>4</v>
      </c>
    </row>
    <row r="333" spans="1:4" x14ac:dyDescent="0.35">
      <c r="A333" s="5">
        <v>72334894</v>
      </c>
      <c r="B333" s="3">
        <v>2</v>
      </c>
      <c r="C333">
        <v>52271345</v>
      </c>
      <c r="D333">
        <v>4</v>
      </c>
    </row>
    <row r="334" spans="1:4" x14ac:dyDescent="0.35">
      <c r="A334" s="5">
        <v>72536119</v>
      </c>
      <c r="B334" s="3">
        <v>2</v>
      </c>
      <c r="C334">
        <v>52851653</v>
      </c>
      <c r="D334">
        <v>4</v>
      </c>
    </row>
    <row r="335" spans="1:4" x14ac:dyDescent="0.35">
      <c r="A335" s="5">
        <v>72628891</v>
      </c>
      <c r="B335" s="3">
        <v>2</v>
      </c>
      <c r="C335">
        <v>54714829</v>
      </c>
      <c r="D335">
        <v>4</v>
      </c>
    </row>
    <row r="336" spans="1:4" x14ac:dyDescent="0.35">
      <c r="A336" s="5">
        <v>72760869</v>
      </c>
      <c r="B336" s="3">
        <v>2</v>
      </c>
      <c r="C336">
        <v>54912817</v>
      </c>
      <c r="D336">
        <v>4</v>
      </c>
    </row>
    <row r="337" spans="1:4" x14ac:dyDescent="0.35">
      <c r="A337" s="5">
        <v>72879365</v>
      </c>
      <c r="B337" s="3">
        <v>4</v>
      </c>
      <c r="C337">
        <v>55651391</v>
      </c>
      <c r="D337">
        <v>4</v>
      </c>
    </row>
    <row r="338" spans="1:4" x14ac:dyDescent="0.35">
      <c r="A338" s="5">
        <v>73026686</v>
      </c>
      <c r="B338" s="3">
        <v>4</v>
      </c>
      <c r="C338">
        <v>56237095</v>
      </c>
      <c r="D338">
        <v>4</v>
      </c>
    </row>
    <row r="339" spans="1:4" x14ac:dyDescent="0.35">
      <c r="A339" s="5">
        <v>73283193</v>
      </c>
      <c r="B339" s="3">
        <v>4</v>
      </c>
      <c r="C339">
        <v>57763600</v>
      </c>
      <c r="D339">
        <v>4</v>
      </c>
    </row>
    <row r="340" spans="1:4" x14ac:dyDescent="0.35">
      <c r="A340" s="5">
        <v>73287116</v>
      </c>
      <c r="B340" s="3">
        <v>2</v>
      </c>
      <c r="C340">
        <v>58177889</v>
      </c>
      <c r="D340">
        <v>4</v>
      </c>
    </row>
    <row r="341" spans="1:4" x14ac:dyDescent="0.35">
      <c r="A341" s="5">
        <v>73422965</v>
      </c>
      <c r="B341" s="3">
        <v>3</v>
      </c>
      <c r="C341">
        <v>58191558</v>
      </c>
      <c r="D341">
        <v>4</v>
      </c>
    </row>
    <row r="342" spans="1:4" x14ac:dyDescent="0.35">
      <c r="A342" s="5">
        <v>73894404</v>
      </c>
      <c r="B342" s="3">
        <v>3</v>
      </c>
      <c r="C342">
        <v>61195859</v>
      </c>
      <c r="D342">
        <v>4</v>
      </c>
    </row>
    <row r="343" spans="1:4" x14ac:dyDescent="0.35">
      <c r="A343" s="5">
        <v>73918356</v>
      </c>
      <c r="B343" s="3">
        <v>5</v>
      </c>
      <c r="C343">
        <v>62704975</v>
      </c>
      <c r="D343">
        <v>4</v>
      </c>
    </row>
    <row r="344" spans="1:4" x14ac:dyDescent="0.35">
      <c r="A344" s="5">
        <v>74033540</v>
      </c>
      <c r="B344" s="3">
        <v>3</v>
      </c>
      <c r="C344">
        <v>63181525</v>
      </c>
      <c r="D344">
        <v>4</v>
      </c>
    </row>
    <row r="345" spans="1:4" x14ac:dyDescent="0.35">
      <c r="A345" s="5">
        <v>74353526</v>
      </c>
      <c r="B345" s="3">
        <v>1</v>
      </c>
      <c r="C345">
        <v>66206521</v>
      </c>
      <c r="D345">
        <v>4</v>
      </c>
    </row>
    <row r="346" spans="1:4" x14ac:dyDescent="0.35">
      <c r="A346" s="5">
        <v>74438837</v>
      </c>
      <c r="B346" s="3">
        <v>2</v>
      </c>
      <c r="C346">
        <v>66533832</v>
      </c>
      <c r="D346">
        <v>4</v>
      </c>
    </row>
    <row r="347" spans="1:4" x14ac:dyDescent="0.35">
      <c r="A347" s="5">
        <v>74471163</v>
      </c>
      <c r="B347" s="3">
        <v>2</v>
      </c>
      <c r="C347">
        <v>66693780</v>
      </c>
      <c r="D347">
        <v>4</v>
      </c>
    </row>
    <row r="348" spans="1:4" x14ac:dyDescent="0.35">
      <c r="A348" s="5">
        <v>75187223</v>
      </c>
      <c r="B348" s="3">
        <v>4</v>
      </c>
      <c r="C348">
        <v>67081149</v>
      </c>
      <c r="D348">
        <v>4</v>
      </c>
    </row>
    <row r="349" spans="1:4" x14ac:dyDescent="0.35">
      <c r="A349" s="5">
        <v>75464607</v>
      </c>
      <c r="B349" s="3">
        <v>3</v>
      </c>
      <c r="C349">
        <v>67384046</v>
      </c>
      <c r="D349">
        <v>4</v>
      </c>
    </row>
    <row r="350" spans="1:4" x14ac:dyDescent="0.35">
      <c r="A350" s="5">
        <v>75499539</v>
      </c>
      <c r="B350" s="3">
        <v>2</v>
      </c>
      <c r="C350">
        <v>67778644</v>
      </c>
      <c r="D350">
        <v>4</v>
      </c>
    </row>
    <row r="351" spans="1:4" x14ac:dyDescent="0.35">
      <c r="A351" s="5">
        <v>75535919</v>
      </c>
      <c r="B351" s="3">
        <v>6</v>
      </c>
      <c r="C351">
        <v>68607830</v>
      </c>
      <c r="D351">
        <v>4</v>
      </c>
    </row>
    <row r="352" spans="1:4" x14ac:dyDescent="0.35">
      <c r="A352" s="5">
        <v>75672912</v>
      </c>
      <c r="B352" s="3">
        <v>2</v>
      </c>
      <c r="C352">
        <v>68808414</v>
      </c>
      <c r="D352">
        <v>4</v>
      </c>
    </row>
    <row r="353" spans="1:4" x14ac:dyDescent="0.35">
      <c r="A353" s="5">
        <v>75695155</v>
      </c>
      <c r="B353" s="3">
        <v>2</v>
      </c>
      <c r="C353">
        <v>72282112</v>
      </c>
      <c r="D353">
        <v>4</v>
      </c>
    </row>
    <row r="354" spans="1:4" x14ac:dyDescent="0.35">
      <c r="A354" s="5">
        <v>75911106</v>
      </c>
      <c r="B354" s="3">
        <v>2</v>
      </c>
      <c r="C354">
        <v>72879365</v>
      </c>
      <c r="D354">
        <v>4</v>
      </c>
    </row>
    <row r="355" spans="1:4" x14ac:dyDescent="0.35">
      <c r="A355" s="5">
        <v>75926962</v>
      </c>
      <c r="B355" s="3">
        <v>1</v>
      </c>
      <c r="C355">
        <v>73026686</v>
      </c>
      <c r="D355">
        <v>4</v>
      </c>
    </row>
    <row r="356" spans="1:4" x14ac:dyDescent="0.35">
      <c r="A356" s="5">
        <v>76191408</v>
      </c>
      <c r="B356" s="3">
        <v>2</v>
      </c>
      <c r="C356">
        <v>73283193</v>
      </c>
      <c r="D356">
        <v>4</v>
      </c>
    </row>
    <row r="357" spans="1:4" x14ac:dyDescent="0.35">
      <c r="A357" s="5">
        <v>76662343</v>
      </c>
      <c r="B357" s="3">
        <v>2</v>
      </c>
      <c r="C357">
        <v>75187223</v>
      </c>
      <c r="D357">
        <v>4</v>
      </c>
    </row>
    <row r="358" spans="1:4" x14ac:dyDescent="0.35">
      <c r="A358" s="5">
        <v>76928539</v>
      </c>
      <c r="B358" s="3">
        <v>4</v>
      </c>
      <c r="C358">
        <v>76928539</v>
      </c>
      <c r="D358">
        <v>4</v>
      </c>
    </row>
    <row r="359" spans="1:4" x14ac:dyDescent="0.35">
      <c r="A359" s="5">
        <v>77142966</v>
      </c>
      <c r="B359" s="3">
        <v>3</v>
      </c>
      <c r="C359">
        <v>77653474</v>
      </c>
      <c r="D359">
        <v>4</v>
      </c>
    </row>
    <row r="360" spans="1:4" x14ac:dyDescent="0.35">
      <c r="A360" s="5">
        <v>77397845</v>
      </c>
      <c r="B360" s="3">
        <v>5</v>
      </c>
      <c r="C360">
        <v>77692281</v>
      </c>
      <c r="D360">
        <v>4</v>
      </c>
    </row>
    <row r="361" spans="1:4" x14ac:dyDescent="0.35">
      <c r="A361" s="5">
        <v>77597159</v>
      </c>
      <c r="B361" s="3">
        <v>3</v>
      </c>
      <c r="C361">
        <v>80759058</v>
      </c>
      <c r="D361">
        <v>4</v>
      </c>
    </row>
    <row r="362" spans="1:4" x14ac:dyDescent="0.35">
      <c r="A362" s="5">
        <v>77653474</v>
      </c>
      <c r="B362" s="3">
        <v>4</v>
      </c>
      <c r="C362">
        <v>80891771</v>
      </c>
      <c r="D362">
        <v>4</v>
      </c>
    </row>
    <row r="363" spans="1:4" x14ac:dyDescent="0.35">
      <c r="A363" s="5">
        <v>77672500</v>
      </c>
      <c r="B363" s="3">
        <v>3</v>
      </c>
      <c r="C363">
        <v>81598802</v>
      </c>
      <c r="D363">
        <v>4</v>
      </c>
    </row>
    <row r="364" spans="1:4" x14ac:dyDescent="0.35">
      <c r="A364" s="5">
        <v>77692281</v>
      </c>
      <c r="B364" s="3">
        <v>4</v>
      </c>
      <c r="C364">
        <v>82384753</v>
      </c>
      <c r="D364">
        <v>4</v>
      </c>
    </row>
    <row r="365" spans="1:4" x14ac:dyDescent="0.35">
      <c r="A365" s="5">
        <v>78575520</v>
      </c>
      <c r="B365" s="3">
        <v>2</v>
      </c>
      <c r="C365">
        <v>83107388</v>
      </c>
      <c r="D365">
        <v>4</v>
      </c>
    </row>
    <row r="366" spans="1:4" x14ac:dyDescent="0.35">
      <c r="A366" s="5">
        <v>79068231</v>
      </c>
      <c r="B366" s="3">
        <v>3</v>
      </c>
      <c r="C366">
        <v>83411989</v>
      </c>
      <c r="D366">
        <v>4</v>
      </c>
    </row>
    <row r="367" spans="1:4" x14ac:dyDescent="0.35">
      <c r="A367" s="5">
        <v>79565882</v>
      </c>
      <c r="B367" s="3">
        <v>2</v>
      </c>
      <c r="C367">
        <v>84208235</v>
      </c>
      <c r="D367">
        <v>4</v>
      </c>
    </row>
    <row r="368" spans="1:4" x14ac:dyDescent="0.35">
      <c r="A368" s="5">
        <v>80162316</v>
      </c>
      <c r="B368" s="3">
        <v>2</v>
      </c>
      <c r="C368">
        <v>86457376</v>
      </c>
      <c r="D368">
        <v>4</v>
      </c>
    </row>
    <row r="369" spans="1:4" x14ac:dyDescent="0.35">
      <c r="A369" s="5">
        <v>80664345</v>
      </c>
      <c r="B369" s="3">
        <v>7</v>
      </c>
      <c r="C369">
        <v>86767548</v>
      </c>
      <c r="D369">
        <v>4</v>
      </c>
    </row>
    <row r="370" spans="1:4" x14ac:dyDescent="0.35">
      <c r="A370" s="5">
        <v>80680183</v>
      </c>
      <c r="B370" s="3">
        <v>5</v>
      </c>
      <c r="C370">
        <v>87564520</v>
      </c>
      <c r="D370">
        <v>4</v>
      </c>
    </row>
    <row r="371" spans="1:4" x14ac:dyDescent="0.35">
      <c r="A371" s="5">
        <v>80759058</v>
      </c>
      <c r="B371" s="3">
        <v>4</v>
      </c>
      <c r="C371">
        <v>91489088</v>
      </c>
      <c r="D371">
        <v>4</v>
      </c>
    </row>
    <row r="372" spans="1:4" x14ac:dyDescent="0.35">
      <c r="A372" s="5">
        <v>80891771</v>
      </c>
      <c r="B372" s="3">
        <v>4</v>
      </c>
      <c r="C372">
        <v>92179895</v>
      </c>
      <c r="D372">
        <v>4</v>
      </c>
    </row>
    <row r="373" spans="1:4" x14ac:dyDescent="0.35">
      <c r="A373" s="5">
        <v>81179423</v>
      </c>
      <c r="B373" s="3">
        <v>3</v>
      </c>
      <c r="C373">
        <v>92779590</v>
      </c>
      <c r="D373">
        <v>4</v>
      </c>
    </row>
    <row r="374" spans="1:4" x14ac:dyDescent="0.35">
      <c r="A374" s="5">
        <v>81379252</v>
      </c>
      <c r="B374" s="3">
        <v>3</v>
      </c>
      <c r="C374">
        <v>93278589</v>
      </c>
      <c r="D374">
        <v>4</v>
      </c>
    </row>
    <row r="375" spans="1:4" x14ac:dyDescent="0.35">
      <c r="A375" s="5">
        <v>81598802</v>
      </c>
      <c r="B375" s="3">
        <v>4</v>
      </c>
      <c r="C375">
        <v>94507597</v>
      </c>
      <c r="D375">
        <v>4</v>
      </c>
    </row>
    <row r="376" spans="1:4" x14ac:dyDescent="0.35">
      <c r="A376" s="5">
        <v>81606907</v>
      </c>
      <c r="B376" s="3">
        <v>5</v>
      </c>
      <c r="C376">
        <v>94573911</v>
      </c>
      <c r="D376">
        <v>4</v>
      </c>
    </row>
    <row r="377" spans="1:4" x14ac:dyDescent="0.35">
      <c r="A377" s="5">
        <v>81890607</v>
      </c>
      <c r="B377" s="3">
        <v>3</v>
      </c>
      <c r="C377">
        <v>97440171</v>
      </c>
      <c r="D377">
        <v>4</v>
      </c>
    </row>
    <row r="378" spans="1:4" x14ac:dyDescent="0.35">
      <c r="A378" s="5">
        <v>82113593</v>
      </c>
      <c r="B378" s="3">
        <v>6</v>
      </c>
      <c r="C378">
        <v>12502878</v>
      </c>
      <c r="D378">
        <v>5</v>
      </c>
    </row>
    <row r="379" spans="1:4" x14ac:dyDescent="0.35">
      <c r="A379" s="5">
        <v>82384753</v>
      </c>
      <c r="B379" s="3">
        <v>4</v>
      </c>
      <c r="C379">
        <v>13536489</v>
      </c>
      <c r="D379">
        <v>5</v>
      </c>
    </row>
    <row r="380" spans="1:4" x14ac:dyDescent="0.35">
      <c r="A380" s="5">
        <v>82574119</v>
      </c>
      <c r="B380" s="3">
        <v>2</v>
      </c>
      <c r="C380">
        <v>14165532</v>
      </c>
      <c r="D380">
        <v>5</v>
      </c>
    </row>
    <row r="381" spans="1:4" x14ac:dyDescent="0.35">
      <c r="A381" s="5">
        <v>82611166</v>
      </c>
      <c r="B381" s="3">
        <v>2</v>
      </c>
      <c r="C381">
        <v>14475266</v>
      </c>
      <c r="D381">
        <v>5</v>
      </c>
    </row>
    <row r="382" spans="1:4" x14ac:dyDescent="0.35">
      <c r="A382" s="5">
        <v>82727280</v>
      </c>
      <c r="B382" s="3">
        <v>1</v>
      </c>
      <c r="C382">
        <v>16370317</v>
      </c>
      <c r="D382">
        <v>5</v>
      </c>
    </row>
    <row r="383" spans="1:4" x14ac:dyDescent="0.35">
      <c r="A383" s="5">
        <v>82899424</v>
      </c>
      <c r="B383" s="3">
        <v>3</v>
      </c>
      <c r="C383">
        <v>19059168</v>
      </c>
      <c r="D383">
        <v>5</v>
      </c>
    </row>
    <row r="384" spans="1:4" x14ac:dyDescent="0.35">
      <c r="A384" s="5">
        <v>83107388</v>
      </c>
      <c r="B384" s="3">
        <v>4</v>
      </c>
      <c r="C384">
        <v>20374866</v>
      </c>
      <c r="D384">
        <v>5</v>
      </c>
    </row>
    <row r="385" spans="1:4" x14ac:dyDescent="0.35">
      <c r="A385" s="5">
        <v>83270950</v>
      </c>
      <c r="B385" s="3">
        <v>2</v>
      </c>
      <c r="C385">
        <v>20526993</v>
      </c>
      <c r="D385">
        <v>5</v>
      </c>
    </row>
    <row r="386" spans="1:4" x14ac:dyDescent="0.35">
      <c r="A386" s="5">
        <v>83411989</v>
      </c>
      <c r="B386" s="3">
        <v>4</v>
      </c>
      <c r="C386">
        <v>22209359</v>
      </c>
      <c r="D386">
        <v>5</v>
      </c>
    </row>
    <row r="387" spans="1:4" x14ac:dyDescent="0.35">
      <c r="A387" s="5">
        <v>83515845</v>
      </c>
      <c r="B387" s="3">
        <v>5</v>
      </c>
      <c r="C387">
        <v>26950635</v>
      </c>
      <c r="D387">
        <v>5</v>
      </c>
    </row>
    <row r="388" spans="1:4" x14ac:dyDescent="0.35">
      <c r="A388" s="5">
        <v>84146308</v>
      </c>
      <c r="B388" s="3">
        <v>2</v>
      </c>
      <c r="C388">
        <v>27709427</v>
      </c>
      <c r="D388">
        <v>5</v>
      </c>
    </row>
    <row r="389" spans="1:4" x14ac:dyDescent="0.35">
      <c r="A389" s="5">
        <v>84208235</v>
      </c>
      <c r="B389" s="3">
        <v>4</v>
      </c>
      <c r="C389">
        <v>30458776</v>
      </c>
      <c r="D389">
        <v>5</v>
      </c>
    </row>
    <row r="390" spans="1:4" x14ac:dyDescent="0.35">
      <c r="A390" s="5">
        <v>84381111</v>
      </c>
      <c r="B390" s="3">
        <v>3</v>
      </c>
      <c r="C390">
        <v>30790106</v>
      </c>
      <c r="D390">
        <v>5</v>
      </c>
    </row>
    <row r="391" spans="1:4" x14ac:dyDescent="0.35">
      <c r="A391" s="5">
        <v>84646994</v>
      </c>
      <c r="B391" s="3">
        <v>3</v>
      </c>
      <c r="C391">
        <v>31002263</v>
      </c>
      <c r="D391">
        <v>5</v>
      </c>
    </row>
    <row r="392" spans="1:4" x14ac:dyDescent="0.35">
      <c r="A392" s="5">
        <v>84682385</v>
      </c>
      <c r="B392" s="3">
        <v>3</v>
      </c>
      <c r="C392">
        <v>33777714</v>
      </c>
      <c r="D392">
        <v>5</v>
      </c>
    </row>
    <row r="393" spans="1:4" x14ac:dyDescent="0.35">
      <c r="A393" s="5">
        <v>84801731</v>
      </c>
      <c r="B393" s="3">
        <v>2</v>
      </c>
      <c r="C393">
        <v>36510680</v>
      </c>
      <c r="D393">
        <v>5</v>
      </c>
    </row>
    <row r="394" spans="1:4" x14ac:dyDescent="0.35">
      <c r="A394" s="5">
        <v>84912833</v>
      </c>
      <c r="B394" s="3">
        <v>3</v>
      </c>
      <c r="C394">
        <v>37087861</v>
      </c>
      <c r="D394">
        <v>5</v>
      </c>
    </row>
    <row r="395" spans="1:4" x14ac:dyDescent="0.35">
      <c r="A395" s="5">
        <v>84945079</v>
      </c>
      <c r="B395" s="3">
        <v>1</v>
      </c>
      <c r="C395">
        <v>38117614</v>
      </c>
      <c r="D395">
        <v>5</v>
      </c>
    </row>
    <row r="396" spans="1:4" x14ac:dyDescent="0.35">
      <c r="A396" s="5">
        <v>85051895</v>
      </c>
      <c r="B396" s="3">
        <v>2</v>
      </c>
      <c r="C396">
        <v>38875982</v>
      </c>
      <c r="D396">
        <v>5</v>
      </c>
    </row>
    <row r="397" spans="1:4" x14ac:dyDescent="0.35">
      <c r="A397" s="5">
        <v>85666602</v>
      </c>
      <c r="B397" s="3">
        <v>6</v>
      </c>
      <c r="C397">
        <v>39363243</v>
      </c>
      <c r="D397">
        <v>5</v>
      </c>
    </row>
    <row r="398" spans="1:4" x14ac:dyDescent="0.35">
      <c r="A398" s="5">
        <v>85767998</v>
      </c>
      <c r="B398" s="3">
        <v>6</v>
      </c>
      <c r="C398">
        <v>41269781</v>
      </c>
      <c r="D398">
        <v>5</v>
      </c>
    </row>
    <row r="399" spans="1:4" x14ac:dyDescent="0.35">
      <c r="A399" s="5">
        <v>85852966</v>
      </c>
      <c r="B399" s="3">
        <v>6</v>
      </c>
      <c r="C399">
        <v>44380500</v>
      </c>
      <c r="D399">
        <v>5</v>
      </c>
    </row>
    <row r="400" spans="1:4" x14ac:dyDescent="0.35">
      <c r="A400" s="5">
        <v>86457376</v>
      </c>
      <c r="B400" s="3">
        <v>4</v>
      </c>
      <c r="C400">
        <v>46649726</v>
      </c>
      <c r="D400">
        <v>5</v>
      </c>
    </row>
    <row r="401" spans="1:4" x14ac:dyDescent="0.35">
      <c r="A401" s="5">
        <v>86728788</v>
      </c>
      <c r="B401" s="3">
        <v>2</v>
      </c>
      <c r="C401">
        <v>48038097</v>
      </c>
      <c r="D401">
        <v>5</v>
      </c>
    </row>
    <row r="402" spans="1:4" x14ac:dyDescent="0.35">
      <c r="A402" s="5">
        <v>86767548</v>
      </c>
      <c r="B402" s="3">
        <v>4</v>
      </c>
      <c r="C402">
        <v>51464832</v>
      </c>
      <c r="D402">
        <v>5</v>
      </c>
    </row>
    <row r="403" spans="1:4" x14ac:dyDescent="0.35">
      <c r="A403" s="5">
        <v>87347871</v>
      </c>
      <c r="B403" s="3">
        <v>2</v>
      </c>
      <c r="C403">
        <v>51546795</v>
      </c>
      <c r="D403">
        <v>5</v>
      </c>
    </row>
    <row r="404" spans="1:4" x14ac:dyDescent="0.35">
      <c r="A404" s="5">
        <v>87564520</v>
      </c>
      <c r="B404" s="3">
        <v>4</v>
      </c>
      <c r="C404">
        <v>55495084</v>
      </c>
      <c r="D404">
        <v>5</v>
      </c>
    </row>
    <row r="405" spans="1:4" x14ac:dyDescent="0.35">
      <c r="A405" s="5">
        <v>87740337</v>
      </c>
      <c r="B405" s="3">
        <v>3</v>
      </c>
      <c r="C405">
        <v>56562835</v>
      </c>
      <c r="D405">
        <v>5</v>
      </c>
    </row>
    <row r="406" spans="1:4" x14ac:dyDescent="0.35">
      <c r="A406" s="5">
        <v>87999023</v>
      </c>
      <c r="B406" s="3">
        <v>3</v>
      </c>
      <c r="C406">
        <v>56881545</v>
      </c>
      <c r="D406">
        <v>5</v>
      </c>
    </row>
    <row r="407" spans="1:4" x14ac:dyDescent="0.35">
      <c r="A407" s="5">
        <v>88226489</v>
      </c>
      <c r="B407" s="3">
        <v>1</v>
      </c>
      <c r="C407">
        <v>60406704</v>
      </c>
      <c r="D407">
        <v>5</v>
      </c>
    </row>
    <row r="408" spans="1:4" x14ac:dyDescent="0.35">
      <c r="A408" s="5">
        <v>88255825</v>
      </c>
      <c r="B408" s="3">
        <v>3</v>
      </c>
      <c r="C408">
        <v>62908420</v>
      </c>
      <c r="D408">
        <v>5</v>
      </c>
    </row>
    <row r="409" spans="1:4" x14ac:dyDescent="0.35">
      <c r="A409" s="5">
        <v>88530907</v>
      </c>
      <c r="B409" s="3">
        <v>2</v>
      </c>
      <c r="C409">
        <v>63111138</v>
      </c>
      <c r="D409">
        <v>5</v>
      </c>
    </row>
    <row r="410" spans="1:4" x14ac:dyDescent="0.35">
      <c r="A410" s="5">
        <v>88828544</v>
      </c>
      <c r="B410" s="3">
        <v>2</v>
      </c>
      <c r="C410">
        <v>64226951</v>
      </c>
      <c r="D410">
        <v>5</v>
      </c>
    </row>
    <row r="411" spans="1:4" x14ac:dyDescent="0.35">
      <c r="A411" s="5">
        <v>88857927</v>
      </c>
      <c r="B411" s="3">
        <v>3</v>
      </c>
      <c r="C411">
        <v>64579091</v>
      </c>
      <c r="D411">
        <v>5</v>
      </c>
    </row>
    <row r="412" spans="1:4" x14ac:dyDescent="0.35">
      <c r="A412" s="5">
        <v>89242965</v>
      </c>
      <c r="B412" s="3">
        <v>2</v>
      </c>
      <c r="C412">
        <v>64778433</v>
      </c>
      <c r="D412">
        <v>5</v>
      </c>
    </row>
    <row r="413" spans="1:4" x14ac:dyDescent="0.35">
      <c r="A413" s="5">
        <v>89432669</v>
      </c>
      <c r="B413" s="3">
        <v>5</v>
      </c>
      <c r="C413">
        <v>66715035</v>
      </c>
      <c r="D413">
        <v>5</v>
      </c>
    </row>
    <row r="414" spans="1:4" x14ac:dyDescent="0.35">
      <c r="A414" s="5">
        <v>89825125</v>
      </c>
      <c r="B414" s="3">
        <v>7</v>
      </c>
      <c r="C414">
        <v>68315572</v>
      </c>
      <c r="D414">
        <v>5</v>
      </c>
    </row>
    <row r="415" spans="1:4" x14ac:dyDescent="0.35">
      <c r="A415" s="5">
        <v>89947612</v>
      </c>
      <c r="B415" s="3">
        <v>7</v>
      </c>
      <c r="C415">
        <v>70322641</v>
      </c>
      <c r="D415">
        <v>5</v>
      </c>
    </row>
    <row r="416" spans="1:4" x14ac:dyDescent="0.35">
      <c r="A416" s="5">
        <v>90376818</v>
      </c>
      <c r="B416" s="3">
        <v>2</v>
      </c>
      <c r="C416">
        <v>73918356</v>
      </c>
      <c r="D416">
        <v>5</v>
      </c>
    </row>
    <row r="417" spans="1:4" x14ac:dyDescent="0.35">
      <c r="A417" s="5">
        <v>90604652</v>
      </c>
      <c r="B417" s="3">
        <v>3</v>
      </c>
      <c r="C417">
        <v>77397845</v>
      </c>
      <c r="D417">
        <v>5</v>
      </c>
    </row>
    <row r="418" spans="1:4" x14ac:dyDescent="0.35">
      <c r="A418" s="5">
        <v>90867734</v>
      </c>
      <c r="B418" s="3">
        <v>3</v>
      </c>
      <c r="C418">
        <v>80680183</v>
      </c>
      <c r="D418">
        <v>5</v>
      </c>
    </row>
    <row r="419" spans="1:4" x14ac:dyDescent="0.35">
      <c r="A419" s="5">
        <v>90885648</v>
      </c>
      <c r="B419" s="3">
        <v>3</v>
      </c>
      <c r="C419">
        <v>81606907</v>
      </c>
      <c r="D419">
        <v>5</v>
      </c>
    </row>
    <row r="420" spans="1:4" x14ac:dyDescent="0.35">
      <c r="A420" s="5">
        <v>91049771</v>
      </c>
      <c r="B420" s="3">
        <v>2</v>
      </c>
      <c r="C420">
        <v>83515845</v>
      </c>
      <c r="D420">
        <v>5</v>
      </c>
    </row>
    <row r="421" spans="1:4" x14ac:dyDescent="0.35">
      <c r="A421" s="5">
        <v>91445898</v>
      </c>
      <c r="B421" s="3">
        <v>3</v>
      </c>
      <c r="C421">
        <v>89432669</v>
      </c>
      <c r="D421">
        <v>5</v>
      </c>
    </row>
    <row r="422" spans="1:4" x14ac:dyDescent="0.35">
      <c r="A422" s="5">
        <v>91489088</v>
      </c>
      <c r="B422" s="3">
        <v>4</v>
      </c>
      <c r="C422">
        <v>92975038</v>
      </c>
      <c r="D422">
        <v>5</v>
      </c>
    </row>
    <row r="423" spans="1:4" x14ac:dyDescent="0.35">
      <c r="A423" s="5">
        <v>92119088</v>
      </c>
      <c r="B423" s="3">
        <v>2</v>
      </c>
      <c r="C423">
        <v>93135884</v>
      </c>
      <c r="D423">
        <v>5</v>
      </c>
    </row>
    <row r="424" spans="1:4" x14ac:dyDescent="0.35">
      <c r="A424" s="5">
        <v>92179895</v>
      </c>
      <c r="B424" s="3">
        <v>4</v>
      </c>
      <c r="C424">
        <v>98734855</v>
      </c>
      <c r="D424">
        <v>5</v>
      </c>
    </row>
    <row r="425" spans="1:4" x14ac:dyDescent="0.35">
      <c r="A425" s="5">
        <v>92539798</v>
      </c>
      <c r="B425" s="3">
        <v>6</v>
      </c>
      <c r="C425">
        <v>99067710</v>
      </c>
      <c r="D425">
        <v>5</v>
      </c>
    </row>
    <row r="426" spans="1:4" x14ac:dyDescent="0.35">
      <c r="A426" s="5">
        <v>92779590</v>
      </c>
      <c r="B426" s="3">
        <v>4</v>
      </c>
      <c r="C426">
        <v>99107034</v>
      </c>
      <c r="D426">
        <v>5</v>
      </c>
    </row>
    <row r="427" spans="1:4" x14ac:dyDescent="0.35">
      <c r="A427" s="5">
        <v>92796505</v>
      </c>
      <c r="B427" s="3">
        <v>3</v>
      </c>
      <c r="C427">
        <v>99223698</v>
      </c>
      <c r="D427">
        <v>5</v>
      </c>
    </row>
    <row r="428" spans="1:4" x14ac:dyDescent="0.35">
      <c r="A428" s="5">
        <v>92886898</v>
      </c>
      <c r="B428" s="3">
        <v>1</v>
      </c>
      <c r="C428">
        <v>99265154</v>
      </c>
      <c r="D428">
        <v>5</v>
      </c>
    </row>
    <row r="429" spans="1:4" x14ac:dyDescent="0.35">
      <c r="A429" s="5">
        <v>92975038</v>
      </c>
      <c r="B429" s="3">
        <v>5</v>
      </c>
      <c r="C429">
        <v>99320037</v>
      </c>
      <c r="D429">
        <v>5</v>
      </c>
    </row>
    <row r="430" spans="1:4" x14ac:dyDescent="0.35">
      <c r="A430" s="5">
        <v>93068628</v>
      </c>
      <c r="B430" s="3">
        <v>6</v>
      </c>
      <c r="C430">
        <v>99398103</v>
      </c>
      <c r="D430">
        <v>5</v>
      </c>
    </row>
    <row r="431" spans="1:4" x14ac:dyDescent="0.35">
      <c r="A431" s="5">
        <v>93135884</v>
      </c>
      <c r="B431" s="3">
        <v>5</v>
      </c>
      <c r="C431">
        <v>99784195</v>
      </c>
      <c r="D431">
        <v>5</v>
      </c>
    </row>
    <row r="432" spans="1:4" x14ac:dyDescent="0.35">
      <c r="A432" s="5">
        <v>93269887</v>
      </c>
      <c r="B432" s="3">
        <v>6</v>
      </c>
      <c r="C432">
        <v>12860942</v>
      </c>
      <c r="D432">
        <v>6</v>
      </c>
    </row>
    <row r="433" spans="1:4" x14ac:dyDescent="0.35">
      <c r="A433" s="5">
        <v>93278589</v>
      </c>
      <c r="B433" s="3">
        <v>4</v>
      </c>
      <c r="C433">
        <v>15822232</v>
      </c>
      <c r="D433">
        <v>6</v>
      </c>
    </row>
    <row r="434" spans="1:4" x14ac:dyDescent="0.35">
      <c r="A434" s="5">
        <v>93457194</v>
      </c>
      <c r="B434" s="3">
        <v>2</v>
      </c>
      <c r="C434">
        <v>16041590</v>
      </c>
      <c r="D434">
        <v>6</v>
      </c>
    </row>
    <row r="435" spans="1:4" x14ac:dyDescent="0.35">
      <c r="A435" s="5">
        <v>93655596</v>
      </c>
      <c r="B435" s="3">
        <v>3</v>
      </c>
      <c r="C435">
        <v>20711967</v>
      </c>
      <c r="D435">
        <v>6</v>
      </c>
    </row>
    <row r="436" spans="1:4" x14ac:dyDescent="0.35">
      <c r="A436" s="5">
        <v>93835930</v>
      </c>
      <c r="B436" s="3">
        <v>3</v>
      </c>
      <c r="C436">
        <v>21264677</v>
      </c>
      <c r="D436">
        <v>6</v>
      </c>
    </row>
    <row r="437" spans="1:4" x14ac:dyDescent="0.35">
      <c r="A437" s="5">
        <v>94021993</v>
      </c>
      <c r="B437" s="3">
        <v>2</v>
      </c>
      <c r="C437">
        <v>21914672</v>
      </c>
      <c r="D437">
        <v>6</v>
      </c>
    </row>
    <row r="438" spans="1:4" x14ac:dyDescent="0.35">
      <c r="A438" s="5">
        <v>94061498</v>
      </c>
      <c r="B438" s="3">
        <v>3</v>
      </c>
      <c r="C438">
        <v>30903451</v>
      </c>
      <c r="D438">
        <v>6</v>
      </c>
    </row>
    <row r="439" spans="1:4" x14ac:dyDescent="0.35">
      <c r="A439" s="5">
        <v>94284238</v>
      </c>
      <c r="B439" s="3">
        <v>8</v>
      </c>
      <c r="C439">
        <v>37877427</v>
      </c>
      <c r="D439">
        <v>6</v>
      </c>
    </row>
    <row r="440" spans="1:4" x14ac:dyDescent="0.35">
      <c r="A440" s="5">
        <v>94295633</v>
      </c>
      <c r="B440" s="3">
        <v>1</v>
      </c>
      <c r="C440">
        <v>42829536</v>
      </c>
      <c r="D440">
        <v>6</v>
      </c>
    </row>
    <row r="441" spans="1:4" x14ac:dyDescent="0.35">
      <c r="A441" s="5">
        <v>94507597</v>
      </c>
      <c r="B441" s="3">
        <v>4</v>
      </c>
      <c r="C441">
        <v>49748143</v>
      </c>
      <c r="D441">
        <v>6</v>
      </c>
    </row>
    <row r="442" spans="1:4" x14ac:dyDescent="0.35">
      <c r="A442" s="5">
        <v>94573911</v>
      </c>
      <c r="B442" s="3">
        <v>4</v>
      </c>
      <c r="C442">
        <v>65172320</v>
      </c>
      <c r="D442">
        <v>6</v>
      </c>
    </row>
    <row r="443" spans="1:4" x14ac:dyDescent="0.35">
      <c r="A443" s="5">
        <v>95059904</v>
      </c>
      <c r="B443" s="3">
        <v>2</v>
      </c>
      <c r="C443">
        <v>66732980</v>
      </c>
      <c r="D443">
        <v>6</v>
      </c>
    </row>
    <row r="444" spans="1:4" x14ac:dyDescent="0.35">
      <c r="A444" s="5">
        <v>95105055</v>
      </c>
      <c r="B444" s="3">
        <v>3</v>
      </c>
      <c r="C444">
        <v>68236660</v>
      </c>
      <c r="D444">
        <v>6</v>
      </c>
    </row>
    <row r="445" spans="1:4" x14ac:dyDescent="0.35">
      <c r="A445" s="5">
        <v>95361954</v>
      </c>
      <c r="B445" s="3">
        <v>3</v>
      </c>
      <c r="C445">
        <v>69126224</v>
      </c>
      <c r="D445">
        <v>6</v>
      </c>
    </row>
    <row r="446" spans="1:4" x14ac:dyDescent="0.35">
      <c r="A446" s="5">
        <v>95441195</v>
      </c>
      <c r="B446" s="3">
        <v>2</v>
      </c>
      <c r="C446">
        <v>70960409</v>
      </c>
      <c r="D446">
        <v>6</v>
      </c>
    </row>
    <row r="447" spans="1:4" x14ac:dyDescent="0.35">
      <c r="A447" s="5">
        <v>95981360</v>
      </c>
      <c r="B447" s="3">
        <v>1</v>
      </c>
      <c r="C447">
        <v>75535919</v>
      </c>
      <c r="D447">
        <v>6</v>
      </c>
    </row>
    <row r="448" spans="1:4" x14ac:dyDescent="0.35">
      <c r="A448" s="5">
        <v>96035633</v>
      </c>
      <c r="B448" s="3">
        <v>3</v>
      </c>
      <c r="C448">
        <v>82113593</v>
      </c>
      <c r="D448">
        <v>6</v>
      </c>
    </row>
    <row r="449" spans="1:4" x14ac:dyDescent="0.35">
      <c r="A449" s="5">
        <v>97090906</v>
      </c>
      <c r="B449" s="3">
        <v>7</v>
      </c>
      <c r="C449">
        <v>85666602</v>
      </c>
      <c r="D449">
        <v>6</v>
      </c>
    </row>
    <row r="450" spans="1:4" x14ac:dyDescent="0.35">
      <c r="A450" s="5">
        <v>97151423</v>
      </c>
      <c r="B450" s="3">
        <v>1</v>
      </c>
      <c r="C450">
        <v>85767998</v>
      </c>
      <c r="D450">
        <v>6</v>
      </c>
    </row>
    <row r="451" spans="1:4" x14ac:dyDescent="0.35">
      <c r="A451" s="5">
        <v>97295493</v>
      </c>
      <c r="B451" s="3">
        <v>3</v>
      </c>
      <c r="C451">
        <v>85852966</v>
      </c>
      <c r="D451">
        <v>6</v>
      </c>
    </row>
    <row r="452" spans="1:4" x14ac:dyDescent="0.35">
      <c r="A452" s="5">
        <v>97410353</v>
      </c>
      <c r="B452" s="3">
        <v>1</v>
      </c>
      <c r="C452">
        <v>92539798</v>
      </c>
      <c r="D452">
        <v>6</v>
      </c>
    </row>
    <row r="453" spans="1:4" x14ac:dyDescent="0.35">
      <c r="A453" s="5">
        <v>97440171</v>
      </c>
      <c r="B453" s="3">
        <v>4</v>
      </c>
      <c r="C453">
        <v>93068628</v>
      </c>
      <c r="D453">
        <v>6</v>
      </c>
    </row>
    <row r="454" spans="1:4" x14ac:dyDescent="0.35">
      <c r="A454" s="5">
        <v>97462279</v>
      </c>
      <c r="B454" s="3">
        <v>1</v>
      </c>
      <c r="C454">
        <v>93269887</v>
      </c>
      <c r="D454">
        <v>6</v>
      </c>
    </row>
    <row r="455" spans="1:4" x14ac:dyDescent="0.35">
      <c r="A455" s="5">
        <v>97563810</v>
      </c>
      <c r="B455" s="3">
        <v>2</v>
      </c>
      <c r="C455">
        <v>15865857</v>
      </c>
      <c r="D455">
        <v>7</v>
      </c>
    </row>
    <row r="456" spans="1:4" x14ac:dyDescent="0.35">
      <c r="A456" s="5">
        <v>97585420</v>
      </c>
      <c r="B456" s="3">
        <v>2</v>
      </c>
      <c r="C456">
        <v>26380108</v>
      </c>
      <c r="D456">
        <v>7</v>
      </c>
    </row>
    <row r="457" spans="1:4" x14ac:dyDescent="0.35">
      <c r="A457" s="5">
        <v>97699434</v>
      </c>
      <c r="B457" s="3">
        <v>1</v>
      </c>
      <c r="C457">
        <v>28996736</v>
      </c>
      <c r="D457">
        <v>7</v>
      </c>
    </row>
    <row r="458" spans="1:4" x14ac:dyDescent="0.35">
      <c r="A458" s="5">
        <v>98428527</v>
      </c>
      <c r="B458" s="3">
        <v>1</v>
      </c>
      <c r="C458">
        <v>31174108</v>
      </c>
      <c r="D458">
        <v>7</v>
      </c>
    </row>
    <row r="459" spans="1:4" x14ac:dyDescent="0.35">
      <c r="A459" s="5">
        <v>98734855</v>
      </c>
      <c r="B459" s="3">
        <v>5</v>
      </c>
      <c r="C459">
        <v>31568542</v>
      </c>
      <c r="D459">
        <v>7</v>
      </c>
    </row>
    <row r="460" spans="1:4" x14ac:dyDescent="0.35">
      <c r="A460" s="5">
        <v>98751850</v>
      </c>
      <c r="B460" s="3">
        <v>2</v>
      </c>
      <c r="C460">
        <v>36968166</v>
      </c>
      <c r="D460">
        <v>7</v>
      </c>
    </row>
    <row r="461" spans="1:4" x14ac:dyDescent="0.35">
      <c r="A461" s="5">
        <v>98851220</v>
      </c>
      <c r="B461" s="3">
        <v>3</v>
      </c>
      <c r="C461">
        <v>40739311</v>
      </c>
      <c r="D461">
        <v>7</v>
      </c>
    </row>
    <row r="462" spans="1:4" x14ac:dyDescent="0.35">
      <c r="A462" s="5">
        <v>98989799</v>
      </c>
      <c r="B462" s="3">
        <v>3</v>
      </c>
      <c r="C462">
        <v>45982650</v>
      </c>
      <c r="D462">
        <v>7</v>
      </c>
    </row>
    <row r="463" spans="1:4" x14ac:dyDescent="0.35">
      <c r="A463" s="5">
        <v>99007730</v>
      </c>
      <c r="B463" s="3">
        <v>2</v>
      </c>
      <c r="C463">
        <v>58794198</v>
      </c>
      <c r="D463">
        <v>7</v>
      </c>
    </row>
    <row r="464" spans="1:4" x14ac:dyDescent="0.35">
      <c r="A464" s="5">
        <v>99047267</v>
      </c>
      <c r="B464" s="3">
        <v>2</v>
      </c>
      <c r="C464">
        <v>60441149</v>
      </c>
      <c r="D464">
        <v>7</v>
      </c>
    </row>
    <row r="465" spans="1:4" x14ac:dyDescent="0.35">
      <c r="A465" s="5">
        <v>99067710</v>
      </c>
      <c r="B465" s="3">
        <v>5</v>
      </c>
      <c r="C465">
        <v>60486493</v>
      </c>
      <c r="D465">
        <v>7</v>
      </c>
    </row>
    <row r="466" spans="1:4" x14ac:dyDescent="0.35">
      <c r="A466" s="5">
        <v>99107034</v>
      </c>
      <c r="B466" s="3">
        <v>5</v>
      </c>
      <c r="C466">
        <v>80664345</v>
      </c>
      <c r="D466">
        <v>7</v>
      </c>
    </row>
    <row r="467" spans="1:4" x14ac:dyDescent="0.35">
      <c r="A467" s="5">
        <v>99223698</v>
      </c>
      <c r="B467" s="3">
        <v>5</v>
      </c>
      <c r="C467">
        <v>89825125</v>
      </c>
      <c r="D467">
        <v>7</v>
      </c>
    </row>
    <row r="468" spans="1:4" x14ac:dyDescent="0.35">
      <c r="A468" s="5">
        <v>99265154</v>
      </c>
      <c r="B468" s="3">
        <v>5</v>
      </c>
      <c r="C468">
        <v>89947612</v>
      </c>
      <c r="D468">
        <v>7</v>
      </c>
    </row>
    <row r="469" spans="1:4" x14ac:dyDescent="0.35">
      <c r="A469" s="5">
        <v>99320037</v>
      </c>
      <c r="B469" s="3">
        <v>5</v>
      </c>
      <c r="C469">
        <v>97090906</v>
      </c>
      <c r="D469">
        <v>7</v>
      </c>
    </row>
    <row r="470" spans="1:4" x14ac:dyDescent="0.35">
      <c r="A470" s="5">
        <v>99398103</v>
      </c>
      <c r="B470" s="3">
        <v>5</v>
      </c>
      <c r="C470">
        <v>24321805</v>
      </c>
      <c r="D470">
        <v>8</v>
      </c>
    </row>
    <row r="471" spans="1:4" x14ac:dyDescent="0.35">
      <c r="A471" s="5">
        <v>99590545</v>
      </c>
      <c r="B471" s="3">
        <v>1</v>
      </c>
      <c r="C471">
        <v>50379369</v>
      </c>
      <c r="D471">
        <v>8</v>
      </c>
    </row>
    <row r="472" spans="1:4" x14ac:dyDescent="0.35">
      <c r="A472" s="5">
        <v>99784195</v>
      </c>
      <c r="B472" s="3">
        <v>5</v>
      </c>
      <c r="C472">
        <v>94284238</v>
      </c>
      <c r="D472">
        <v>8</v>
      </c>
    </row>
    <row r="473" spans="1:4" x14ac:dyDescent="0.35">
      <c r="A473" s="5">
        <v>99860309</v>
      </c>
      <c r="B473" s="3">
        <v>3</v>
      </c>
      <c r="C473">
        <v>13558037</v>
      </c>
      <c r="D473">
        <v>9</v>
      </c>
    </row>
    <row r="474" spans="1:4" x14ac:dyDescent="0.35">
      <c r="A474" s="5" t="s">
        <v>1209</v>
      </c>
      <c r="B474" s="3">
        <v>1525</v>
      </c>
      <c r="C474" t="s">
        <v>1209</v>
      </c>
      <c r="D474">
        <v>1525</v>
      </c>
    </row>
  </sheetData>
  <sortState xmlns:xlrd2="http://schemas.microsoft.com/office/spreadsheetml/2017/richdata2" ref="C2:D474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Account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2019-08-23T01:27:19Z</dcterms:modified>
</cp:coreProperties>
</file>