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T\MIT 302 - Business Intelligence Analytics\SEATWORK #1\"/>
    </mc:Choice>
  </mc:AlternateContent>
  <xr:revisionPtr revIDLastSave="0" documentId="13_ncr:1_{683E9994-6C7D-4C24-AB2B-BD77B4C2BCE3}" xr6:coauthVersionLast="47" xr6:coauthVersionMax="47" xr10:uidLastSave="{00000000-0000-0000-0000-000000000000}"/>
  <bookViews>
    <workbookView xWindow="38280" yWindow="3660" windowWidth="29040" windowHeight="15720" activeTab="2" xr2:uid="{C144EBB0-763B-4755-818A-5C7DCB0D2711}"/>
  </bookViews>
  <sheets>
    <sheet name="Chart1" sheetId="2" r:id="rId1"/>
    <sheet name="#3" sheetId="1" r:id="rId2"/>
    <sheet name="#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Q6" i="1"/>
  <c r="G14" i="3"/>
  <c r="H12" i="3"/>
  <c r="G12" i="3"/>
  <c r="H10" i="3"/>
  <c r="G10" i="3"/>
  <c r="G9" i="3"/>
  <c r="G7" i="3"/>
  <c r="G6" i="3"/>
  <c r="O6" i="1"/>
  <c r="P19" i="1"/>
  <c r="P6" i="1"/>
  <c r="O19" i="1"/>
  <c r="N19" i="1"/>
  <c r="N6" i="1"/>
  <c r="H7" i="1"/>
  <c r="G7" i="1"/>
  <c r="H22" i="1"/>
  <c r="H21" i="1"/>
  <c r="L20" i="1"/>
  <c r="H23" i="1"/>
  <c r="H24" i="1"/>
  <c r="H25" i="1"/>
  <c r="H26" i="1"/>
  <c r="H27" i="1"/>
  <c r="H28" i="1"/>
  <c r="H29" i="1"/>
  <c r="H20" i="1"/>
  <c r="G29" i="1"/>
  <c r="G28" i="1"/>
  <c r="G27" i="1"/>
  <c r="G26" i="1"/>
  <c r="G25" i="1"/>
  <c r="G24" i="1"/>
  <c r="G23" i="1"/>
  <c r="G22" i="1"/>
  <c r="G21" i="1"/>
  <c r="G20" i="1"/>
  <c r="L7" i="1"/>
  <c r="H8" i="1"/>
  <c r="G8" i="1"/>
  <c r="H9" i="1"/>
  <c r="H10" i="1"/>
  <c r="H11" i="1"/>
  <c r="H12" i="1"/>
  <c r="H13" i="1"/>
  <c r="H14" i="1"/>
  <c r="H15" i="1"/>
  <c r="H16" i="1"/>
  <c r="G16" i="1"/>
  <c r="G15" i="1"/>
  <c r="G14" i="1"/>
  <c r="G13" i="1"/>
  <c r="G12" i="1"/>
  <c r="G11" i="1"/>
  <c r="G10" i="1"/>
  <c r="G9" i="1"/>
  <c r="L19" i="1"/>
  <c r="L6" i="1"/>
</calcChain>
</file>

<file path=xl/sharedStrings.xml><?xml version="1.0" encoding="utf-8"?>
<sst xmlns="http://schemas.openxmlformats.org/spreadsheetml/2006/main" count="63" uniqueCount="56">
  <si>
    <t>WOTS</t>
  </si>
  <si>
    <t>WTS</t>
  </si>
  <si>
    <t>MEAN</t>
  </si>
  <si>
    <t>VARIANCE</t>
  </si>
  <si>
    <t>STDEV</t>
  </si>
  <si>
    <t xml:space="preserve">Albuquerque </t>
  </si>
  <si>
    <t xml:space="preserve">Atlanta </t>
  </si>
  <si>
    <t xml:space="preserve">Austin </t>
  </si>
  <si>
    <t>Baltimore</t>
  </si>
  <si>
    <t xml:space="preserve">Boston </t>
  </si>
  <si>
    <t xml:space="preserve">Charlotte </t>
  </si>
  <si>
    <t xml:space="preserve">Chicago </t>
  </si>
  <si>
    <t xml:space="preserve">Cincinnati </t>
  </si>
  <si>
    <t xml:space="preserve">Cleveland </t>
  </si>
  <si>
    <t xml:space="preserve">Columbus </t>
  </si>
  <si>
    <t xml:space="preserve">Dallas </t>
  </si>
  <si>
    <t xml:space="preserve">Denver </t>
  </si>
  <si>
    <t xml:space="preserve">Detroit </t>
  </si>
  <si>
    <t xml:space="preserve">El Paso </t>
  </si>
  <si>
    <t xml:space="preserve">Fresno </t>
  </si>
  <si>
    <t xml:space="preserve">Indianapolis </t>
  </si>
  <si>
    <t xml:space="preserve">Jacksonville </t>
  </si>
  <si>
    <t xml:space="preserve">Kansas City </t>
  </si>
  <si>
    <t>Las Vegas</t>
  </si>
  <si>
    <t xml:space="preserve">Little Rock </t>
  </si>
  <si>
    <t xml:space="preserve">Los Angeles </t>
  </si>
  <si>
    <t xml:space="preserve">Louisville </t>
  </si>
  <si>
    <t xml:space="preserve">Memphis </t>
  </si>
  <si>
    <t xml:space="preserve">Miami </t>
  </si>
  <si>
    <t xml:space="preserve">Milwaukee </t>
  </si>
  <si>
    <t xml:space="preserve">Minneapolis </t>
  </si>
  <si>
    <t xml:space="preserve">Nashville </t>
  </si>
  <si>
    <t xml:space="preserve">New Orleans </t>
  </si>
  <si>
    <t xml:space="preserve">New York </t>
  </si>
  <si>
    <t xml:space="preserve">Oklahoma City </t>
  </si>
  <si>
    <t xml:space="preserve">Orlando </t>
  </si>
  <si>
    <t xml:space="preserve">Philadelphia </t>
  </si>
  <si>
    <t xml:space="preserve">Phoenix </t>
  </si>
  <si>
    <t xml:space="preserve">Pittsburgh </t>
  </si>
  <si>
    <t xml:space="preserve">Portland </t>
  </si>
  <si>
    <t xml:space="preserve">Providence </t>
  </si>
  <si>
    <t xml:space="preserve">Richmond </t>
  </si>
  <si>
    <t xml:space="preserve">Sacramento </t>
  </si>
  <si>
    <t xml:space="preserve">Salt Lake City </t>
  </si>
  <si>
    <t xml:space="preserve">San Antonio </t>
  </si>
  <si>
    <t xml:space="preserve">San Diego </t>
  </si>
  <si>
    <t xml:space="preserve">San Francisco </t>
  </si>
  <si>
    <t xml:space="preserve">San Jose </t>
  </si>
  <si>
    <t xml:space="preserve">Seattle </t>
  </si>
  <si>
    <t xml:space="preserve">St. Louis </t>
  </si>
  <si>
    <t xml:space="preserve">Tucson </t>
  </si>
  <si>
    <t xml:space="preserve">Tulsa </t>
  </si>
  <si>
    <t xml:space="preserve">Washington, D.C. </t>
  </si>
  <si>
    <t>MEDIAN</t>
  </si>
  <si>
    <t>MODE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</si>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</sst>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'#3'!$K$19:$K$20</c:f>
              <c:strCache>
                <c:ptCount val="2"/>
                <c:pt idx="0">
                  <c:v>MEAN</c:v>
                </c:pt>
                <c:pt idx="1">
                  <c:v>VARIANCE</c:v>
                </c:pt>
              </c:strCache>
            </c:strRef>
          </c:cat>
          <c:val>
            <c:numRef>
              <c:f>'#3'!$L$19:$L$20</c:f>
              <c:numCache>
                <c:formatCode>General</c:formatCode>
                <c:ptCount val="2"/>
                <c:pt idx="0">
                  <c:v>17.2</c:v>
                </c:pt>
                <c:pt idx="1">
                  <c:v>77.56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282-9D70-381C6679F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280048"/>
        <c:axId val="1214228192"/>
      </c:barChart>
      <c:catAx>
        <c:axId val="12062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28192"/>
        <c:crosses val="autoZero"/>
        <c:auto val="1"/>
        <c:lblAlgn val="ctr"/>
        <c:lblOffset val="100"/>
        <c:noMultiLvlLbl val="0"/>
      </c:catAx>
      <c:valAx>
        <c:axId val="1214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F3D3B7-7870-4187-9C06-EB15EE0461CB}">
  <sheetPr/>
  <sheetViews>
    <sheetView zoomScale="1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579619" cy="35295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5AC70-8229-EE3E-2F9B-4EE6088836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A0E2-E9A2-475B-9A49-664A3DB69385}">
  <dimension ref="F5:Q29"/>
  <sheetViews>
    <sheetView workbookViewId="0">
      <selection activeCell="Q20" sqref="Q20"/>
    </sheetView>
  </sheetViews>
  <sheetFormatPr defaultRowHeight="14.4" x14ac:dyDescent="0.3"/>
  <cols>
    <col min="11" max="11" width="9.88671875" bestFit="1" customWidth="1"/>
    <col min="15" max="15" width="12" bestFit="1" customWidth="1"/>
  </cols>
  <sheetData>
    <row r="5" spans="6:17" x14ac:dyDescent="0.3">
      <c r="N5" t="s">
        <v>2</v>
      </c>
      <c r="O5" t="s">
        <v>3</v>
      </c>
      <c r="P5" t="s">
        <v>4</v>
      </c>
      <c r="Q5" t="s">
        <v>53</v>
      </c>
    </row>
    <row r="6" spans="6:17" x14ac:dyDescent="0.3">
      <c r="F6" t="s">
        <v>0</v>
      </c>
      <c r="K6" t="s">
        <v>2</v>
      </c>
      <c r="L6">
        <f>SUM(F7:F16) / 10</f>
        <v>29.1</v>
      </c>
      <c r="N6">
        <f>AVERAGE(F7:F16)</f>
        <v>29.1</v>
      </c>
      <c r="O6">
        <f>VAR(F7:F16)</f>
        <v>275.65555555555551</v>
      </c>
      <c r="P6">
        <f>_xlfn.STDEV.S(F7:F16)</f>
        <v>16.602877929911894</v>
      </c>
      <c r="Q6">
        <f>MEDIAN(F7:F16)</f>
        <v>23.5</v>
      </c>
    </row>
    <row r="7" spans="6:17" x14ac:dyDescent="0.3">
      <c r="F7">
        <v>24</v>
      </c>
      <c r="G7">
        <f>F7-L6</f>
        <v>-5.1000000000000014</v>
      </c>
      <c r="H7">
        <f>G7^2</f>
        <v>26.010000000000016</v>
      </c>
      <c r="K7" t="s">
        <v>3</v>
      </c>
      <c r="L7">
        <f>SUM(H7:H16) / 10</f>
        <v>248.08999999999997</v>
      </c>
    </row>
    <row r="8" spans="6:17" x14ac:dyDescent="0.3">
      <c r="F8">
        <v>67</v>
      </c>
      <c r="G8">
        <f>F8-L6</f>
        <v>37.9</v>
      </c>
      <c r="H8">
        <f>G8^2</f>
        <v>1436.4099999999999</v>
      </c>
    </row>
    <row r="9" spans="6:17" x14ac:dyDescent="0.3">
      <c r="F9">
        <v>17</v>
      </c>
      <c r="G9">
        <f>F9-L6</f>
        <v>-12.100000000000001</v>
      </c>
      <c r="H9">
        <f>G9^2</f>
        <v>146.41000000000003</v>
      </c>
    </row>
    <row r="10" spans="6:17" x14ac:dyDescent="0.3">
      <c r="F10">
        <v>20</v>
      </c>
      <c r="G10">
        <f>F10-L6</f>
        <v>-9.1000000000000014</v>
      </c>
      <c r="H10">
        <f t="shared" ref="H8:H16" si="0">G10^2</f>
        <v>82.810000000000031</v>
      </c>
    </row>
    <row r="11" spans="6:17" x14ac:dyDescent="0.3">
      <c r="F11">
        <v>31</v>
      </c>
      <c r="G11">
        <f>F11-L6</f>
        <v>1.8999999999999986</v>
      </c>
      <c r="H11">
        <f t="shared" si="0"/>
        <v>3.6099999999999945</v>
      </c>
    </row>
    <row r="12" spans="6:17" x14ac:dyDescent="0.3">
      <c r="F12">
        <v>44</v>
      </c>
      <c r="G12">
        <f>F12-L6</f>
        <v>14.899999999999999</v>
      </c>
      <c r="H12">
        <f t="shared" si="0"/>
        <v>222.00999999999996</v>
      </c>
    </row>
    <row r="13" spans="6:17" x14ac:dyDescent="0.3">
      <c r="F13">
        <v>12</v>
      </c>
      <c r="G13">
        <f>F13-L6</f>
        <v>-17.100000000000001</v>
      </c>
      <c r="H13">
        <f t="shared" si="0"/>
        <v>292.41000000000003</v>
      </c>
    </row>
    <row r="14" spans="6:17" x14ac:dyDescent="0.3">
      <c r="F14">
        <v>23</v>
      </c>
      <c r="G14">
        <f>F14-L6</f>
        <v>-6.1000000000000014</v>
      </c>
      <c r="H14">
        <f t="shared" si="0"/>
        <v>37.210000000000015</v>
      </c>
    </row>
    <row r="15" spans="6:17" x14ac:dyDescent="0.3">
      <c r="F15">
        <v>16</v>
      </c>
      <c r="G15">
        <f>F15-L6</f>
        <v>-13.100000000000001</v>
      </c>
      <c r="H15">
        <f t="shared" si="0"/>
        <v>171.61000000000004</v>
      </c>
    </row>
    <row r="16" spans="6:17" x14ac:dyDescent="0.3">
      <c r="F16">
        <v>37</v>
      </c>
      <c r="G16">
        <f>F16-L6</f>
        <v>7.8999999999999986</v>
      </c>
      <c r="H16">
        <f t="shared" si="0"/>
        <v>62.409999999999975</v>
      </c>
    </row>
    <row r="19" spans="6:17" x14ac:dyDescent="0.3">
      <c r="F19" t="s">
        <v>1</v>
      </c>
      <c r="K19" t="s">
        <v>2</v>
      </c>
      <c r="L19">
        <f>SUM(F20:F29) / 10</f>
        <v>17.2</v>
      </c>
      <c r="N19">
        <f>AVERAGE(F20:F29)</f>
        <v>17.2</v>
      </c>
      <c r="O19">
        <f>VAR(F20:F29)</f>
        <v>86.177777777777763</v>
      </c>
      <c r="P19">
        <f>_xlfn.STDEV.S(F20:F29)</f>
        <v>9.2831986824465709</v>
      </c>
      <c r="Q19">
        <f>MEDIAN(F20:F29)</f>
        <v>13.5</v>
      </c>
    </row>
    <row r="20" spans="6:17" x14ac:dyDescent="0.3">
      <c r="F20">
        <v>31</v>
      </c>
      <c r="G20">
        <f>F20-L19</f>
        <v>13.8</v>
      </c>
      <c r="H20">
        <f>G20^2</f>
        <v>190.44000000000003</v>
      </c>
      <c r="K20" t="s">
        <v>3</v>
      </c>
      <c r="L20">
        <f>SUM(H20:H29) / 10</f>
        <v>77.56</v>
      </c>
    </row>
    <row r="21" spans="6:17" x14ac:dyDescent="0.3">
      <c r="F21">
        <v>11</v>
      </c>
      <c r="G21">
        <f>F21-L19</f>
        <v>-6.1999999999999993</v>
      </c>
      <c r="H21">
        <f>G21^2</f>
        <v>38.439999999999991</v>
      </c>
    </row>
    <row r="22" spans="6:17" x14ac:dyDescent="0.3">
      <c r="F22">
        <v>14</v>
      </c>
      <c r="G22">
        <f>F22-L19</f>
        <v>-3.1999999999999993</v>
      </c>
      <c r="H22">
        <f>G22^2</f>
        <v>10.239999999999995</v>
      </c>
    </row>
    <row r="23" spans="6:17" x14ac:dyDescent="0.3">
      <c r="F23">
        <v>18</v>
      </c>
      <c r="G23">
        <f>F23-L19</f>
        <v>0.80000000000000071</v>
      </c>
      <c r="H23">
        <f t="shared" ref="H21:H29" si="1">G23^2</f>
        <v>0.64000000000000112</v>
      </c>
    </row>
    <row r="24" spans="6:17" x14ac:dyDescent="0.3">
      <c r="F24">
        <v>12</v>
      </c>
      <c r="G24">
        <f>F24-L19</f>
        <v>-5.1999999999999993</v>
      </c>
      <c r="H24">
        <f t="shared" si="1"/>
        <v>27.039999999999992</v>
      </c>
    </row>
    <row r="25" spans="6:17" x14ac:dyDescent="0.3">
      <c r="F25">
        <v>37</v>
      </c>
      <c r="G25">
        <f>F25-L19</f>
        <v>19.8</v>
      </c>
      <c r="H25">
        <f t="shared" si="1"/>
        <v>392.04</v>
      </c>
    </row>
    <row r="26" spans="6:17" x14ac:dyDescent="0.3">
      <c r="F26">
        <v>9</v>
      </c>
      <c r="G26">
        <f>F26-L19</f>
        <v>-8.1999999999999993</v>
      </c>
      <c r="H26">
        <f t="shared" si="1"/>
        <v>67.239999999999995</v>
      </c>
    </row>
    <row r="27" spans="6:17" x14ac:dyDescent="0.3">
      <c r="F27">
        <v>13</v>
      </c>
      <c r="G27">
        <f>F27-L19</f>
        <v>-4.1999999999999993</v>
      </c>
      <c r="H27">
        <f t="shared" si="1"/>
        <v>17.639999999999993</v>
      </c>
    </row>
    <row r="28" spans="6:17" x14ac:dyDescent="0.3">
      <c r="F28">
        <v>12</v>
      </c>
      <c r="G28">
        <f>F28-L19</f>
        <v>-5.1999999999999993</v>
      </c>
      <c r="H28">
        <f t="shared" si="1"/>
        <v>27.039999999999992</v>
      </c>
    </row>
    <row r="29" spans="6:17" x14ac:dyDescent="0.3">
      <c r="F29">
        <v>15</v>
      </c>
      <c r="G29">
        <f>F29-L19</f>
        <v>-2.1999999999999993</v>
      </c>
      <c r="H29">
        <f t="shared" si="1"/>
        <v>4.8399999999999972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BE58-3985-4DB2-BD20-9341FEAA0FF5}">
  <dimension ref="C6:H54"/>
  <sheetViews>
    <sheetView tabSelected="1" topLeftCell="A4" workbookViewId="0">
      <selection activeCell="O19" sqref="O19"/>
    </sheetView>
  </sheetViews>
  <sheetFormatPr defaultRowHeight="14.4" x14ac:dyDescent="0.3"/>
  <cols>
    <col min="3" max="3" width="9.33203125" bestFit="1" customWidth="1"/>
    <col min="6" max="6" width="9.88671875" bestFit="1" customWidth="1"/>
  </cols>
  <sheetData>
    <row r="6" spans="3:8" x14ac:dyDescent="0.3">
      <c r="F6" t="s">
        <v>2</v>
      </c>
      <c r="G6">
        <f>AVERAGE(D7:D54)</f>
        <v>26.906249999999996</v>
      </c>
    </row>
    <row r="7" spans="3:8" ht="27.6" x14ac:dyDescent="0.3">
      <c r="C7" s="1" t="s">
        <v>5</v>
      </c>
      <c r="D7" s="1">
        <v>23.3</v>
      </c>
      <c r="F7" t="s">
        <v>53</v>
      </c>
      <c r="G7">
        <f>MEDIAN(D7:D54)</f>
        <v>25.950000000000003</v>
      </c>
    </row>
    <row r="8" spans="3:8" x14ac:dyDescent="0.3">
      <c r="C8" s="1" t="s">
        <v>8</v>
      </c>
      <c r="D8" s="1">
        <v>32.1</v>
      </c>
    </row>
    <row r="9" spans="3:8" x14ac:dyDescent="0.3">
      <c r="C9" s="1" t="s">
        <v>11</v>
      </c>
      <c r="D9" s="1">
        <v>38.1</v>
      </c>
      <c r="F9" t="s">
        <v>54</v>
      </c>
      <c r="G9">
        <f>_xlfn.MODE.SNGL(D7:D54)</f>
        <v>23.4</v>
      </c>
    </row>
    <row r="10" spans="3:8" ht="27.6" x14ac:dyDescent="0.3">
      <c r="C10" s="1" t="s">
        <v>14</v>
      </c>
      <c r="D10" s="1">
        <v>23.4</v>
      </c>
      <c r="F10" t="s">
        <v>3</v>
      </c>
      <c r="G10">
        <f>_xlfn.VAR.S(D7:D54)</f>
        <v>21.299747340426041</v>
      </c>
      <c r="H10">
        <f>VAR(D7:D54)</f>
        <v>21.299747340426041</v>
      </c>
    </row>
    <row r="11" spans="3:8" x14ac:dyDescent="0.3">
      <c r="C11" s="1" t="s">
        <v>17</v>
      </c>
      <c r="D11" s="1">
        <v>29.3</v>
      </c>
    </row>
    <row r="12" spans="3:8" ht="27.6" x14ac:dyDescent="0.3">
      <c r="C12" s="1" t="s">
        <v>20</v>
      </c>
      <c r="D12" s="1">
        <v>24.8</v>
      </c>
      <c r="F12" t="s">
        <v>55</v>
      </c>
      <c r="G12">
        <f>STDEV(D7:D54)</f>
        <v>4.6151649310101632</v>
      </c>
      <c r="H12">
        <f>_xlfn.STDEV.S(D7:D54)</f>
        <v>4.6151649310101632</v>
      </c>
    </row>
    <row r="13" spans="3:8" x14ac:dyDescent="0.3">
      <c r="C13" s="1" t="s">
        <v>26</v>
      </c>
      <c r="D13" s="1">
        <v>21.4</v>
      </c>
    </row>
    <row r="14" spans="3:8" ht="27.6" x14ac:dyDescent="0.3">
      <c r="C14" s="1" t="s">
        <v>29</v>
      </c>
      <c r="D14" s="1">
        <v>24.8</v>
      </c>
      <c r="G14">
        <f>QUARTILE(D:D,3)</f>
        <v>28.5</v>
      </c>
    </row>
    <row r="15" spans="3:8" x14ac:dyDescent="0.3">
      <c r="C15" s="1" t="s">
        <v>6</v>
      </c>
      <c r="D15" s="1">
        <v>28.3</v>
      </c>
    </row>
    <row r="16" spans="3:8" x14ac:dyDescent="0.3">
      <c r="C16" s="1" t="s">
        <v>9</v>
      </c>
      <c r="D16" s="1">
        <v>31.7</v>
      </c>
    </row>
    <row r="17" spans="3:4" ht="27.6" x14ac:dyDescent="0.3">
      <c r="C17" s="1" t="s">
        <v>12</v>
      </c>
      <c r="D17" s="1">
        <v>24.9</v>
      </c>
    </row>
    <row r="18" spans="3:4" x14ac:dyDescent="0.3">
      <c r="C18" s="1" t="s">
        <v>15</v>
      </c>
      <c r="D18" s="1">
        <v>28.5</v>
      </c>
    </row>
    <row r="19" spans="3:4" x14ac:dyDescent="0.3">
      <c r="C19" s="1" t="s">
        <v>18</v>
      </c>
      <c r="D19" s="1">
        <v>24.4</v>
      </c>
    </row>
    <row r="20" spans="3:4" ht="27.6" x14ac:dyDescent="0.3">
      <c r="C20" s="1" t="s">
        <v>21</v>
      </c>
      <c r="D20" s="1">
        <v>26.2</v>
      </c>
    </row>
    <row r="21" spans="3:4" x14ac:dyDescent="0.3">
      <c r="C21" s="1" t="s">
        <v>27</v>
      </c>
      <c r="D21" s="1">
        <v>23.8</v>
      </c>
    </row>
    <row r="22" spans="3:4" ht="27.6" x14ac:dyDescent="0.3">
      <c r="C22" s="1" t="s">
        <v>30</v>
      </c>
      <c r="D22" s="1">
        <v>23.6</v>
      </c>
    </row>
    <row r="23" spans="3:4" x14ac:dyDescent="0.3">
      <c r="C23" s="1" t="s">
        <v>37</v>
      </c>
      <c r="D23" s="1">
        <v>28.3</v>
      </c>
    </row>
    <row r="24" spans="3:4" ht="27.6" x14ac:dyDescent="0.3">
      <c r="C24" s="1" t="s">
        <v>38</v>
      </c>
      <c r="D24" s="1">
        <v>25</v>
      </c>
    </row>
    <row r="25" spans="3:4" x14ac:dyDescent="0.3">
      <c r="C25" s="1" t="s">
        <v>39</v>
      </c>
      <c r="D25" s="1">
        <v>26.4</v>
      </c>
    </row>
    <row r="26" spans="3:4" ht="27.6" x14ac:dyDescent="0.3">
      <c r="C26" s="1" t="s">
        <v>40</v>
      </c>
      <c r="D26" s="1">
        <v>23.6</v>
      </c>
    </row>
    <row r="27" spans="3:4" x14ac:dyDescent="0.3">
      <c r="C27" s="1" t="s">
        <v>51</v>
      </c>
      <c r="D27" s="1">
        <v>20.100000000000001</v>
      </c>
    </row>
    <row r="28" spans="3:4" ht="27.6" x14ac:dyDescent="0.3">
      <c r="C28" s="1" t="s">
        <v>52</v>
      </c>
      <c r="D28" s="1">
        <v>32.799999999999997</v>
      </c>
    </row>
    <row r="29" spans="3:4" x14ac:dyDescent="0.3">
      <c r="C29" s="1" t="s">
        <v>50</v>
      </c>
      <c r="D29" s="1">
        <v>24</v>
      </c>
    </row>
    <row r="30" spans="3:4" x14ac:dyDescent="0.3">
      <c r="C30" s="1" t="s">
        <v>49</v>
      </c>
      <c r="D30" s="1">
        <v>26.8</v>
      </c>
    </row>
    <row r="31" spans="3:4" x14ac:dyDescent="0.3">
      <c r="C31" s="1" t="s">
        <v>48</v>
      </c>
      <c r="D31" s="1">
        <v>27.3</v>
      </c>
    </row>
    <row r="32" spans="3:4" x14ac:dyDescent="0.3">
      <c r="C32" s="1" t="s">
        <v>47</v>
      </c>
      <c r="D32" s="1">
        <v>28.5</v>
      </c>
    </row>
    <row r="33" spans="3:4" ht="27.6" x14ac:dyDescent="0.3">
      <c r="C33" s="1" t="s">
        <v>46</v>
      </c>
      <c r="D33" s="1">
        <v>32.6</v>
      </c>
    </row>
    <row r="34" spans="3:4" ht="27.6" x14ac:dyDescent="0.3">
      <c r="C34" s="1" t="s">
        <v>45</v>
      </c>
      <c r="D34" s="1">
        <v>24.8</v>
      </c>
    </row>
    <row r="35" spans="3:4" ht="27.6" x14ac:dyDescent="0.3">
      <c r="C35" s="1" t="s">
        <v>44</v>
      </c>
      <c r="D35" s="1">
        <v>26.1</v>
      </c>
    </row>
    <row r="36" spans="3:4" ht="27.6" x14ac:dyDescent="0.3">
      <c r="C36" s="1" t="s">
        <v>43</v>
      </c>
      <c r="D36" s="1">
        <v>20.2</v>
      </c>
    </row>
    <row r="37" spans="3:4" ht="27.6" x14ac:dyDescent="0.3">
      <c r="C37" s="1" t="s">
        <v>42</v>
      </c>
      <c r="D37" s="1">
        <v>25.8</v>
      </c>
    </row>
    <row r="38" spans="3:4" ht="27.6" x14ac:dyDescent="0.3">
      <c r="C38" s="1" t="s">
        <v>41</v>
      </c>
      <c r="D38" s="1">
        <v>23.4</v>
      </c>
    </row>
    <row r="39" spans="3:4" x14ac:dyDescent="0.3">
      <c r="C39" s="1" t="s">
        <v>7</v>
      </c>
      <c r="D39" s="1">
        <v>24.6</v>
      </c>
    </row>
    <row r="40" spans="3:4" x14ac:dyDescent="0.3">
      <c r="C40" s="1" t="s">
        <v>10</v>
      </c>
      <c r="D40" s="1">
        <v>25.8</v>
      </c>
    </row>
    <row r="41" spans="3:4" x14ac:dyDescent="0.3">
      <c r="C41" s="1" t="s">
        <v>13</v>
      </c>
      <c r="D41" s="1">
        <v>26.8</v>
      </c>
    </row>
    <row r="42" spans="3:4" x14ac:dyDescent="0.3">
      <c r="C42" s="1" t="s">
        <v>16</v>
      </c>
      <c r="D42" s="1">
        <v>28.1</v>
      </c>
    </row>
    <row r="43" spans="3:4" x14ac:dyDescent="0.3">
      <c r="C43" s="1" t="s">
        <v>19</v>
      </c>
      <c r="D43" s="1">
        <v>23</v>
      </c>
    </row>
    <row r="44" spans="3:4" ht="27.6" x14ac:dyDescent="0.3">
      <c r="C44" s="1" t="s">
        <v>22</v>
      </c>
      <c r="D44" s="1">
        <v>23.4</v>
      </c>
    </row>
    <row r="45" spans="3:4" x14ac:dyDescent="0.3">
      <c r="C45" s="1" t="s">
        <v>28</v>
      </c>
      <c r="D45" s="1">
        <v>30.7</v>
      </c>
    </row>
    <row r="46" spans="3:4" x14ac:dyDescent="0.3">
      <c r="C46" s="1" t="s">
        <v>31</v>
      </c>
      <c r="D46" s="1">
        <v>25.3</v>
      </c>
    </row>
    <row r="47" spans="3:4" ht="27.6" x14ac:dyDescent="0.3">
      <c r="C47" s="1" t="s">
        <v>23</v>
      </c>
      <c r="D47" s="1">
        <v>28.4</v>
      </c>
    </row>
    <row r="48" spans="3:4" ht="27.6" x14ac:dyDescent="0.3">
      <c r="C48" s="1" t="s">
        <v>24</v>
      </c>
      <c r="D48" s="1">
        <v>20.100000000000001</v>
      </c>
    </row>
    <row r="49" spans="3:4" ht="27.6" x14ac:dyDescent="0.3">
      <c r="C49" s="1" t="s">
        <v>25</v>
      </c>
      <c r="D49" s="1">
        <v>32.200000000000003</v>
      </c>
    </row>
    <row r="50" spans="3:4" ht="27.6" x14ac:dyDescent="0.3">
      <c r="C50" s="1" t="s">
        <v>32</v>
      </c>
      <c r="D50" s="1">
        <v>31.7</v>
      </c>
    </row>
    <row r="51" spans="3:4" x14ac:dyDescent="0.3">
      <c r="C51" s="1" t="s">
        <v>33</v>
      </c>
      <c r="D51" s="1">
        <v>43.8</v>
      </c>
    </row>
    <row r="52" spans="3:4" ht="27.6" x14ac:dyDescent="0.3">
      <c r="C52" s="1" t="s">
        <v>34</v>
      </c>
      <c r="D52" s="1">
        <v>22</v>
      </c>
    </row>
    <row r="53" spans="3:4" x14ac:dyDescent="0.3">
      <c r="C53" s="1" t="s">
        <v>35</v>
      </c>
      <c r="D53" s="1">
        <v>27.1</v>
      </c>
    </row>
    <row r="54" spans="3:4" ht="27.6" x14ac:dyDescent="0.3">
      <c r="C54" s="1" t="s">
        <v>36</v>
      </c>
      <c r="D54" s="1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#3</vt:lpstr>
      <vt:lpstr>#4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Reggie Gamalo</dc:creator>
  <cp:lastModifiedBy>Reggie Gamalo</cp:lastModifiedBy>
  <dcterms:created xsi:type="dcterms:W3CDTF">2024-02-29T12:20:04Z</dcterms:created>
  <dcterms:modified xsi:type="dcterms:W3CDTF">2024-02-29T13:06:51Z</dcterms:modified>
</cp:coreProperties>
</file>