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teamsolo/Downloads/"/>
    </mc:Choice>
  </mc:AlternateContent>
  <xr:revisionPtr revIDLastSave="0" documentId="13_ncr:1_{EF45C0D5-5982-494B-92F3-60A236D4F33D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ALES REPORT FORM" sheetId="1" r:id="rId1"/>
    <sheet name="Sample" sheetId="2" state="hidden" r:id="rId2"/>
    <sheet name="Sample (2)" sheetId="3" state="hidden" r:id="rId3"/>
    <sheet name="Sheet1" sheetId="4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D17" i="1" s="1"/>
  <c r="N4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67" i="1"/>
  <c r="N17" i="2"/>
  <c r="C9" i="4"/>
  <c r="C8" i="4"/>
  <c r="C10" i="4" s="1"/>
  <c r="C7" i="4"/>
  <c r="B10" i="4"/>
  <c r="B8" i="4"/>
  <c r="B9" i="4"/>
  <c r="B7" i="4"/>
  <c r="N17" i="3"/>
  <c r="M49" i="3"/>
  <c r="N66" i="3" s="1"/>
  <c r="L49" i="3"/>
  <c r="N56" i="3" s="1"/>
  <c r="K49" i="3"/>
  <c r="N55" i="3" s="1"/>
  <c r="J49" i="3"/>
  <c r="N52" i="3" s="1"/>
  <c r="I49" i="3"/>
  <c r="H49" i="3"/>
  <c r="N54" i="3" s="1"/>
  <c r="G49" i="3"/>
  <c r="F49" i="3"/>
  <c r="E49" i="3"/>
  <c r="N51" i="3" s="1"/>
  <c r="D49" i="3"/>
  <c r="C49" i="3"/>
  <c r="N64" i="3" s="1"/>
  <c r="B49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C49" i="2"/>
  <c r="B49" i="2"/>
  <c r="D49" i="2"/>
  <c r="H49" i="2"/>
  <c r="N65" i="3" l="1"/>
  <c r="N49" i="3"/>
  <c r="N53" i="3"/>
  <c r="N57" i="3"/>
  <c r="E49" i="2"/>
  <c r="N51" i="2" s="1"/>
  <c r="K49" i="2"/>
  <c r="N55" i="2"/>
  <c r="N65" i="2"/>
  <c r="N17" i="1"/>
  <c r="H49" i="1"/>
  <c r="N56" i="1" s="1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J49" i="2"/>
  <c r="N52" i="2" s="1"/>
  <c r="N53" i="2"/>
  <c r="I49" i="2"/>
  <c r="N54" i="2" s="1"/>
  <c r="L49" i="2"/>
  <c r="N56" i="2" s="1"/>
  <c r="M49" i="2"/>
  <c r="N57" i="2"/>
  <c r="N64" i="2"/>
  <c r="N66" i="2"/>
  <c r="G49" i="2"/>
  <c r="F49" i="2"/>
  <c r="E49" i="1"/>
  <c r="N51" i="1" s="1"/>
  <c r="J49" i="1"/>
  <c r="N54" i="1" s="1"/>
  <c r="C49" i="1"/>
  <c r="I49" i="1"/>
  <c r="K49" i="1"/>
  <c r="L49" i="1"/>
  <c r="N58" i="1" s="1"/>
  <c r="M49" i="1"/>
  <c r="G49" i="1"/>
  <c r="N53" i="1" s="1"/>
  <c r="F49" i="1"/>
  <c r="N52" i="1" s="1"/>
  <c r="D49" i="1"/>
  <c r="B49" i="1"/>
  <c r="N59" i="1" l="1"/>
  <c r="N69" i="1"/>
  <c r="N57" i="1"/>
  <c r="N68" i="1"/>
  <c r="N66" i="1"/>
  <c r="N55" i="1"/>
  <c r="N49" i="1"/>
  <c r="N61" i="1" s="1"/>
  <c r="N59" i="3"/>
  <c r="N60" i="3" s="1"/>
  <c r="N62" i="3"/>
  <c r="N68" i="3" s="1"/>
  <c r="N49" i="2"/>
  <c r="N59" i="2" s="1"/>
  <c r="N60" i="2" l="1"/>
  <c r="N62" i="2" s="1"/>
  <c r="N68" i="2" s="1"/>
  <c r="N62" i="1" l="1"/>
  <c r="N64" i="1" s="1"/>
  <c r="N71" i="1" s="1"/>
</calcChain>
</file>

<file path=xl/sharedStrings.xml><?xml version="1.0" encoding="utf-8"?>
<sst xmlns="http://schemas.openxmlformats.org/spreadsheetml/2006/main" count="158" uniqueCount="51">
  <si>
    <t>Tradename / Branch</t>
  </si>
  <si>
    <t>CERTIFIED MONTHLY SALES REPORT</t>
  </si>
  <si>
    <t>Date</t>
  </si>
  <si>
    <t>Net Sales</t>
  </si>
  <si>
    <t>Sales Discount</t>
  </si>
  <si>
    <t>Other Tax</t>
  </si>
  <si>
    <t>Service Charge</t>
  </si>
  <si>
    <t>Gross Sales</t>
  </si>
  <si>
    <t>Vatable Trans.</t>
  </si>
  <si>
    <t>SC Vat Exempt Trans.</t>
  </si>
  <si>
    <t>Promo</t>
  </si>
  <si>
    <t>Employee's Discount</t>
  </si>
  <si>
    <t>Senior Citizen's</t>
  </si>
  <si>
    <t>PWD Disc.</t>
  </si>
  <si>
    <t>VIP Cards if any</t>
  </si>
  <si>
    <t>Local Tax</t>
  </si>
  <si>
    <t>Distributed to Employees</t>
  </si>
  <si>
    <t>Retained by Management</t>
  </si>
  <si>
    <t>(NET OF DISC. SERVICE CHARGE AND LOCAL TAX)</t>
  </si>
  <si>
    <t>With Approval</t>
  </si>
  <si>
    <t>Without Approval</t>
  </si>
  <si>
    <t>Total</t>
  </si>
  <si>
    <t>Less:</t>
  </si>
  <si>
    <t>Promo Discounts With Approval</t>
  </si>
  <si>
    <t>Approved VIP Cards</t>
  </si>
  <si>
    <t>SC Vat Exempt Transactions</t>
  </si>
  <si>
    <t>Senior Citizen/PWD Discounts</t>
  </si>
  <si>
    <t>Service Charge Distributed to Employees</t>
  </si>
  <si>
    <t>Service Charge Retained by Management</t>
  </si>
  <si>
    <t>Less 12% VAT</t>
  </si>
  <si>
    <t>Add:</t>
  </si>
  <si>
    <t xml:space="preserve">                           Net Sales Subject to Percentage rent</t>
  </si>
  <si>
    <t>Prepared by:</t>
  </si>
  <si>
    <t>Certified Correct by:</t>
  </si>
  <si>
    <t>(Tenant Name)</t>
  </si>
  <si>
    <t>Signature over Printed Name</t>
  </si>
  <si>
    <t>SUPERVISOR/OWNER</t>
  </si>
  <si>
    <t>(Position)</t>
  </si>
  <si>
    <t>For the month of __________________, 2023</t>
  </si>
  <si>
    <t>Employee's Meal</t>
  </si>
  <si>
    <t>Total Sales</t>
  </si>
  <si>
    <t>Void Amount</t>
  </si>
  <si>
    <t>Non Taxable Sales</t>
  </si>
  <si>
    <t>Senior Citizen Discount</t>
  </si>
  <si>
    <t>Other Discounts</t>
  </si>
  <si>
    <t>Vat</t>
  </si>
  <si>
    <t>Net of Vat</t>
  </si>
  <si>
    <t>For the month of JANUARY 2025</t>
  </si>
  <si>
    <t>Value Added Tax (VAT)</t>
  </si>
  <si>
    <t>Promo Discounts Without Approval</t>
  </si>
  <si>
    <t>Employee's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</si>
</sst>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 [$PHP]\ * #,##0.00_ ;_ [$PHP]\ * \-#,##0.00_ ;_ [$PHP]\ * &quot;-&quot;??_ ;_ @_ "/>
  </numFmts>
  <fonts count="16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 val="double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1" applyFont="1"/>
    <xf numFmtId="164" fontId="0" fillId="0" borderId="1" xfId="1" applyFont="1" applyBorder="1"/>
    <xf numFmtId="164" fontId="7" fillId="0" borderId="2" xfId="1" applyFont="1" applyBorder="1"/>
    <xf numFmtId="164" fontId="0" fillId="0" borderId="0" xfId="1" applyFont="1" applyAlignment="1">
      <alignment horizontal="right"/>
    </xf>
    <xf numFmtId="164" fontId="0" fillId="0" borderId="0" xfId="1" applyFont="1" applyAlignment="1">
      <alignment horizontal="left"/>
    </xf>
    <xf numFmtId="164" fontId="3" fillId="0" borderId="1" xfId="1" applyFont="1" applyBorder="1"/>
    <xf numFmtId="164" fontId="0" fillId="0" borderId="2" xfId="1" applyFont="1" applyBorder="1"/>
    <xf numFmtId="164" fontId="0" fillId="0" borderId="2" xfId="0" applyNumberFormat="1" applyBorder="1"/>
    <xf numFmtId="164" fontId="3" fillId="0" borderId="0" xfId="1" applyFont="1" applyAlignment="1"/>
    <xf numFmtId="164" fontId="0" fillId="0" borderId="0" xfId="1" applyFont="1" applyAlignment="1"/>
    <xf numFmtId="164" fontId="0" fillId="0" borderId="0" xfId="1" applyFont="1" applyBorder="1"/>
    <xf numFmtId="164" fontId="0" fillId="0" borderId="0" xfId="1" applyFont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0" borderId="0" xfId="1" applyFont="1" applyBorder="1" applyAlignment="1"/>
    <xf numFmtId="164" fontId="0" fillId="0" borderId="3" xfId="1" applyFont="1" applyBorder="1"/>
    <xf numFmtId="164" fontId="3" fillId="0" borderId="2" xfId="1" applyFont="1" applyBorder="1"/>
    <xf numFmtId="164" fontId="0" fillId="0" borderId="1" xfId="1" applyFont="1" applyBorder="1" applyAlignment="1">
      <alignment horizontal="center"/>
    </xf>
    <xf numFmtId="0" fontId="0" fillId="0" borderId="1" xfId="0" applyBorder="1"/>
    <xf numFmtId="164" fontId="4" fillId="0" borderId="1" xfId="1" applyFont="1" applyBorder="1" applyAlignment="1">
      <alignment horizontal="center" vertical="center" wrapText="1"/>
    </xf>
    <xf numFmtId="164" fontId="5" fillId="0" borderId="1" xfId="1" applyFont="1" applyBorder="1" applyAlignment="1">
      <alignment horizontal="center" vertical="top" wrapText="1"/>
    </xf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/>
    </xf>
    <xf numFmtId="164" fontId="6" fillId="0" borderId="1" xfId="1" applyFont="1" applyBorder="1"/>
    <xf numFmtId="165" fontId="0" fillId="0" borderId="0" xfId="0" applyNumberFormat="1"/>
    <xf numFmtId="164" fontId="7" fillId="0" borderId="0" xfId="1" applyFont="1" applyBorder="1"/>
    <xf numFmtId="0" fontId="0" fillId="0" borderId="1" xfId="0" applyBorder="1" applyAlignment="1">
      <alignment horizontal="center"/>
    </xf>
    <xf numFmtId="4" fontId="10" fillId="0" borderId="1" xfId="0" applyNumberFormat="1" applyFont="1" applyBorder="1"/>
    <xf numFmtId="0" fontId="11" fillId="0" borderId="1" xfId="0" applyFont="1" applyBorder="1"/>
    <xf numFmtId="4" fontId="11" fillId="0" borderId="1" xfId="0" applyNumberFormat="1" applyFont="1" applyBorder="1"/>
    <xf numFmtId="164" fontId="13" fillId="0" borderId="1" xfId="1" applyFont="1" applyBorder="1"/>
    <xf numFmtId="0" fontId="11" fillId="0" borderId="0" xfId="0" applyFont="1"/>
    <xf numFmtId="0" fontId="14" fillId="0" borderId="0" xfId="0" applyFont="1"/>
    <xf numFmtId="164" fontId="11" fillId="0" borderId="0" xfId="1" applyFont="1"/>
    <xf numFmtId="164" fontId="14" fillId="0" borderId="0" xfId="1" applyFont="1"/>
    <xf numFmtId="0" fontId="3" fillId="0" borderId="0" xfId="0" applyFont="1" applyAlignment="1">
      <alignment horizontal="center"/>
    </xf>
    <xf numFmtId="164" fontId="3" fillId="0" borderId="0" xfId="1" applyFont="1" applyBorder="1"/>
    <xf numFmtId="0" fontId="2" fillId="0" borderId="1" xfId="0" applyFont="1" applyBorder="1"/>
    <xf numFmtId="4" fontId="2" fillId="0" borderId="1" xfId="0" applyNumberFormat="1" applyFont="1" applyBorder="1"/>
    <xf numFmtId="164" fontId="1" fillId="0" borderId="0" xfId="1" applyFont="1" applyBorder="1"/>
    <xf numFmtId="164" fontId="15" fillId="0" borderId="0" xfId="1" applyFont="1" applyBorder="1"/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64" fontId="3" fillId="0" borderId="1" xfId="1" applyFont="1" applyBorder="1" applyAlignment="1">
      <alignment horizontal="center"/>
    </xf>
    <xf numFmtId="164" fontId="3" fillId="0" borderId="1" xfId="1" applyFont="1" applyBorder="1" applyAlignment="1">
      <alignment horizontal="center" vertical="top" wrapText="1"/>
    </xf>
    <xf numFmtId="164" fontId="2" fillId="0" borderId="0" xfId="1" applyFont="1" applyBorder="1" applyAlignment="1">
      <alignment horizontal="center"/>
    </xf>
    <xf numFmtId="164" fontId="0" fillId="0" borderId="0" xfId="1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164" fontId="1" fillId="0" borderId="1" xfId="1" applyFont="1" applyBorder="1" applyAlignment="1">
      <alignment horizontal="center" vertical="top" wrapText="1"/>
    </xf>
    <xf numFmtId="164" fontId="0" fillId="0" borderId="1" xfId="1" applyFont="1" applyBorder="1" applyAlignment="1">
      <alignment horizontal="center" vertical="top" wrapText="1"/>
    </xf>
    <xf numFmtId="164" fontId="0" fillId="0" borderId="1" xfId="1" applyFont="1" applyBorder="1" applyAlignment="1">
      <alignment horizontal="center"/>
    </xf>
    <xf numFmtId="164" fontId="0" fillId="0" borderId="3" xfId="1" applyFont="1" applyBorder="1" applyAlignment="1">
      <alignment horizontal="center"/>
    </xf>
    <xf numFmtId="164" fontId="0" fillId="0" borderId="0" xfId="1" applyFont="1" applyAlignment="1">
      <alignment horizontal="center"/>
    </xf>
    <xf numFmtId="164" fontId="0" fillId="0" borderId="4" xfId="1" applyFont="1" applyBorder="1" applyAlignment="1">
      <alignment horizontal="center"/>
    </xf>
    <xf numFmtId="164" fontId="0" fillId="2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311727</xdr:colOff>
      <xdr:row>1</xdr:row>
      <xdr:rowOff>127000</xdr:rowOff>
    </xdr:from>
    <xdr:to>
      <xdr:col>13</xdr:col>
      <xdr:colOff>950076</xdr:colOff>
      <xdr:row>6</xdr:row>
      <xdr:rowOff>3175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598727" y="311727"/>
          <a:ext cx="1815985" cy="79605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13</xdr:col>
      <xdr:colOff>753803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21140" y="190500"/>
          <a:ext cx="1786890" cy="81915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13</xdr:col>
      <xdr:colOff>753803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7AF7C-EA5D-48A6-BC6B-B91BE8E3D77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44050" y="184150"/>
          <a:ext cx="1820603" cy="7937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8:S88"/>
  <sheetViews>
    <sheetView showGridLines="0" tabSelected="1" topLeftCell="A11" zoomScale="80" zoomScaleNormal="80" workbookViewId="0">
      <selection activeCell="N61" sqref="N61"/>
    </sheetView>
  </sheetViews>
  <sheetFormatPr baseColWidth="10" defaultColWidth="9" defaultRowHeight="15" x14ac:dyDescent="0.2"/>
  <cols>
    <col min="1" max="1" width="15.83203125" style="23" customWidth="1"/>
    <col min="2" max="2" width="16.5" style="11" customWidth="1"/>
    <col min="3" max="3" width="18.5" style="11" customWidth="1"/>
    <col min="4" max="4" width="12.6640625" style="11" customWidth="1"/>
    <col min="5" max="5" width="11.5" style="11" customWidth="1"/>
    <col min="6" max="6" width="12.1640625" style="11" customWidth="1"/>
    <col min="7" max="7" width="11.1640625" style="11" customWidth="1"/>
    <col min="8" max="8" width="9.5" style="11" customWidth="1"/>
    <col min="9" max="10" width="9.1640625" style="11"/>
    <col min="11" max="11" width="9.83203125" style="11" customWidth="1"/>
    <col min="12" max="12" width="11.6640625" style="11" customWidth="1"/>
    <col min="13" max="14" width="16.83203125" style="11" customWidth="1"/>
    <col min="15" max="15" width="12.6640625" customWidth="1"/>
    <col min="17" max="17" width="15.1640625"/>
  </cols>
  <sheetData>
    <row r="8" spans="1:14" x14ac:dyDescent="0.2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</row>
    <row r="9" spans="1:14" ht="24" x14ac:dyDescent="0.3">
      <c r="A9" s="42" t="s">
        <v>0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</row>
    <row r="10" spans="1:14" x14ac:dyDescent="0.2">
      <c r="A10" s="44" t="s">
        <v>1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</row>
    <row r="11" spans="1:14" x14ac:dyDescent="0.2">
      <c r="A11" s="45" t="s">
        <v>47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</row>
    <row r="14" spans="1:14" x14ac:dyDescent="0.2">
      <c r="A14" s="50" t="s">
        <v>2</v>
      </c>
      <c r="B14" s="46" t="s">
        <v>3</v>
      </c>
      <c r="C14" s="46"/>
      <c r="D14" s="46" t="s">
        <v>4</v>
      </c>
      <c r="E14" s="46"/>
      <c r="F14" s="46"/>
      <c r="G14" s="46"/>
      <c r="H14" s="46"/>
      <c r="I14" s="46"/>
      <c r="J14" s="46"/>
      <c r="K14" s="6" t="s">
        <v>5</v>
      </c>
      <c r="L14" s="47" t="s">
        <v>6</v>
      </c>
      <c r="M14" s="47"/>
      <c r="N14" s="47" t="s">
        <v>7</v>
      </c>
    </row>
    <row r="15" spans="1:14" x14ac:dyDescent="0.2">
      <c r="A15" s="50"/>
      <c r="B15" s="17" t="s">
        <v>8</v>
      </c>
      <c r="C15" s="17" t="s">
        <v>9</v>
      </c>
      <c r="D15" s="51" t="s">
        <v>48</v>
      </c>
      <c r="E15" s="53" t="s">
        <v>10</v>
      </c>
      <c r="F15" s="53"/>
      <c r="G15" s="52" t="s">
        <v>11</v>
      </c>
      <c r="H15" s="52" t="s">
        <v>12</v>
      </c>
      <c r="I15" s="52" t="s">
        <v>13</v>
      </c>
      <c r="J15" s="52" t="s">
        <v>14</v>
      </c>
      <c r="K15" s="52" t="s">
        <v>15</v>
      </c>
      <c r="L15" s="52" t="s">
        <v>16</v>
      </c>
      <c r="M15" s="52" t="s">
        <v>17</v>
      </c>
      <c r="N15" s="47"/>
    </row>
    <row r="16" spans="1:14" ht="39" x14ac:dyDescent="0.2">
      <c r="A16" s="50"/>
      <c r="B16" s="19" t="s">
        <v>18</v>
      </c>
      <c r="C16" s="19" t="s">
        <v>18</v>
      </c>
      <c r="D16" s="52"/>
      <c r="E16" s="20" t="s">
        <v>19</v>
      </c>
      <c r="F16" s="20" t="s">
        <v>20</v>
      </c>
      <c r="G16" s="52"/>
      <c r="H16" s="52"/>
      <c r="I16" s="52"/>
      <c r="J16" s="52"/>
      <c r="K16" s="52"/>
      <c r="L16" s="52"/>
      <c r="M16" s="52"/>
      <c r="N16" s="47"/>
    </row>
    <row r="17" spans="1:17" ht="16" x14ac:dyDescent="0.2">
      <c r="A17" s="27">
        <v>1</v>
      </c>
      <c r="B17" s="28">
        <f>20000/1.12</f>
        <v>17857.142857142855</v>
      </c>
      <c r="C17" s="2">
        <v>0</v>
      </c>
      <c r="D17" s="2">
        <f>B17*0.12</f>
        <v>2142.8571428571427</v>
      </c>
      <c r="E17" s="2">
        <v>100</v>
      </c>
      <c r="F17" s="38">
        <v>100</v>
      </c>
      <c r="G17" s="2">
        <v>100</v>
      </c>
      <c r="H17" s="2">
        <v>100</v>
      </c>
      <c r="I17" s="2">
        <v>100</v>
      </c>
      <c r="J17" s="2">
        <v>0</v>
      </c>
      <c r="K17" s="2">
        <v>0</v>
      </c>
      <c r="L17" s="2">
        <v>120</v>
      </c>
      <c r="M17" s="2">
        <v>100</v>
      </c>
      <c r="N17" s="57">
        <f>SUM(B17:M17)</f>
        <v>20719.999999999996</v>
      </c>
    </row>
    <row r="18" spans="1:17" ht="16" x14ac:dyDescent="0.2">
      <c r="A18" s="27">
        <v>2</v>
      </c>
      <c r="B18" s="28"/>
      <c r="C18" s="2"/>
      <c r="D18" s="2"/>
      <c r="E18" s="2"/>
      <c r="F18" s="38"/>
      <c r="G18" s="2"/>
      <c r="H18" s="2"/>
      <c r="I18" s="2"/>
      <c r="J18" s="2"/>
      <c r="K18" s="2"/>
      <c r="L18" s="2"/>
      <c r="M18" s="2">
        <v>27.85</v>
      </c>
      <c r="N18" s="2">
        <f t="shared" ref="N18:N46" si="0">SUM(B18:M18)</f>
        <v>27.85</v>
      </c>
    </row>
    <row r="19" spans="1:17" ht="16" x14ac:dyDescent="0.2">
      <c r="A19" s="27">
        <v>3</v>
      </c>
      <c r="B19" s="28"/>
      <c r="C19" s="2"/>
      <c r="D19" s="2"/>
      <c r="E19" s="2"/>
      <c r="F19" s="38"/>
      <c r="G19" s="2"/>
      <c r="H19" s="2"/>
      <c r="I19" s="2"/>
      <c r="J19" s="2"/>
      <c r="K19" s="2"/>
      <c r="L19" s="2"/>
      <c r="M19" s="2"/>
      <c r="N19" s="2">
        <f t="shared" si="0"/>
        <v>0</v>
      </c>
    </row>
    <row r="20" spans="1:17" ht="16" x14ac:dyDescent="0.2">
      <c r="A20" s="27">
        <v>4</v>
      </c>
      <c r="B20" s="28"/>
      <c r="C20" s="2"/>
      <c r="D20" s="2"/>
      <c r="E20" s="2"/>
      <c r="F20" s="38"/>
      <c r="G20" s="2"/>
      <c r="H20" s="2"/>
      <c r="I20" s="2"/>
      <c r="J20" s="2"/>
      <c r="K20" s="2"/>
      <c r="L20" s="2"/>
      <c r="M20" s="2"/>
      <c r="N20" s="2">
        <f t="shared" si="0"/>
        <v>0</v>
      </c>
    </row>
    <row r="21" spans="1:17" ht="16" x14ac:dyDescent="0.2">
      <c r="A21" s="27">
        <v>5</v>
      </c>
      <c r="B21" s="28"/>
      <c r="C21" s="2"/>
      <c r="D21" s="2"/>
      <c r="E21" s="2"/>
      <c r="F21" s="38"/>
      <c r="G21" s="2"/>
      <c r="H21" s="2"/>
      <c r="I21" s="2"/>
      <c r="J21" s="2"/>
      <c r="K21" s="2"/>
      <c r="L21" s="2"/>
      <c r="M21" s="2"/>
      <c r="N21" s="2">
        <f t="shared" si="0"/>
        <v>0</v>
      </c>
    </row>
    <row r="22" spans="1:17" ht="16" x14ac:dyDescent="0.2">
      <c r="A22" s="27">
        <v>6</v>
      </c>
      <c r="B22" s="28"/>
      <c r="C22" s="2"/>
      <c r="D22" s="2"/>
      <c r="E22" s="2"/>
      <c r="F22" s="38"/>
      <c r="G22" s="2"/>
      <c r="H22" s="2"/>
      <c r="I22" s="2"/>
      <c r="J22" s="2"/>
      <c r="K22" s="2"/>
      <c r="L22" s="2"/>
      <c r="M22" s="2"/>
      <c r="N22" s="2">
        <f t="shared" si="0"/>
        <v>0</v>
      </c>
    </row>
    <row r="23" spans="1:17" ht="16" x14ac:dyDescent="0.2">
      <c r="A23" s="27">
        <v>7</v>
      </c>
      <c r="B23" s="28"/>
      <c r="C23" s="2"/>
      <c r="D23" s="2"/>
      <c r="E23" s="2"/>
      <c r="F23" s="38"/>
      <c r="G23" s="2"/>
      <c r="H23" s="2"/>
      <c r="I23" s="2"/>
      <c r="J23" s="2"/>
      <c r="K23" s="2"/>
      <c r="L23" s="2"/>
      <c r="M23" s="2"/>
      <c r="N23" s="2">
        <f t="shared" si="0"/>
        <v>0</v>
      </c>
    </row>
    <row r="24" spans="1:17" ht="16" x14ac:dyDescent="0.2">
      <c r="A24" s="27">
        <v>8</v>
      </c>
      <c r="B24" s="28"/>
      <c r="C24" s="2"/>
      <c r="D24" s="2"/>
      <c r="E24" s="2"/>
      <c r="F24" s="38"/>
      <c r="G24" s="2"/>
      <c r="H24" s="2"/>
      <c r="I24" s="2"/>
      <c r="J24" s="2"/>
      <c r="K24" s="2"/>
      <c r="L24" s="2"/>
      <c r="M24" s="2"/>
      <c r="N24" s="2">
        <f t="shared" si="0"/>
        <v>0</v>
      </c>
    </row>
    <row r="25" spans="1:17" ht="16" x14ac:dyDescent="0.2">
      <c r="A25" s="27">
        <v>9</v>
      </c>
      <c r="B25" s="28"/>
      <c r="C25" s="2"/>
      <c r="D25" s="2"/>
      <c r="E25" s="2"/>
      <c r="F25" s="39"/>
      <c r="G25" s="2"/>
      <c r="H25" s="2"/>
      <c r="I25" s="2"/>
      <c r="J25" s="2"/>
      <c r="K25" s="2"/>
      <c r="L25" s="2"/>
      <c r="M25" s="2"/>
      <c r="N25" s="2">
        <f t="shared" si="0"/>
        <v>0</v>
      </c>
    </row>
    <row r="26" spans="1:17" ht="16" x14ac:dyDescent="0.2">
      <c r="A26" s="27">
        <v>10</v>
      </c>
      <c r="B26" s="28"/>
      <c r="C26" s="2"/>
      <c r="D26" s="2"/>
      <c r="E26" s="2"/>
      <c r="F26" s="38"/>
      <c r="G26" s="2"/>
      <c r="H26" s="2"/>
      <c r="I26" s="2"/>
      <c r="J26" s="2"/>
      <c r="K26" s="2"/>
      <c r="L26" s="2"/>
      <c r="M26" s="2"/>
      <c r="N26" s="2">
        <f t="shared" si="0"/>
        <v>0</v>
      </c>
    </row>
    <row r="27" spans="1:17" ht="16" x14ac:dyDescent="0.2">
      <c r="A27" s="27">
        <v>11</v>
      </c>
      <c r="B27" s="28"/>
      <c r="C27" s="2"/>
      <c r="D27" s="2"/>
      <c r="E27" s="2"/>
      <c r="F27" s="38"/>
      <c r="G27" s="2"/>
      <c r="H27" s="2"/>
      <c r="I27" s="2"/>
      <c r="J27" s="2"/>
      <c r="K27" s="2"/>
      <c r="L27" s="2"/>
      <c r="M27" s="2"/>
      <c r="N27" s="2">
        <f t="shared" si="0"/>
        <v>0</v>
      </c>
    </row>
    <row r="28" spans="1:17" ht="16" x14ac:dyDescent="0.2">
      <c r="A28" s="27">
        <v>12</v>
      </c>
      <c r="B28" s="28"/>
      <c r="C28" s="2"/>
      <c r="D28" s="2"/>
      <c r="E28" s="2"/>
      <c r="F28" s="38"/>
      <c r="G28" s="2"/>
      <c r="H28" s="2"/>
      <c r="I28" s="2"/>
      <c r="J28" s="2"/>
      <c r="K28" s="2"/>
      <c r="L28" s="2"/>
      <c r="M28" s="2"/>
      <c r="N28" s="2">
        <f t="shared" si="0"/>
        <v>0</v>
      </c>
    </row>
    <row r="29" spans="1:17" ht="16" x14ac:dyDescent="0.2">
      <c r="A29" s="27">
        <v>13</v>
      </c>
      <c r="B29" s="28"/>
      <c r="C29" s="2"/>
      <c r="D29" s="2"/>
      <c r="E29" s="2"/>
      <c r="F29" s="38"/>
      <c r="G29" s="2"/>
      <c r="H29" s="2"/>
      <c r="I29" s="2"/>
      <c r="J29" s="2"/>
      <c r="K29" s="2"/>
      <c r="L29" s="2"/>
      <c r="M29" s="2"/>
      <c r="N29" s="2">
        <f t="shared" si="0"/>
        <v>0</v>
      </c>
    </row>
    <row r="30" spans="1:17" ht="16" x14ac:dyDescent="0.2">
      <c r="A30" s="27">
        <v>14</v>
      </c>
      <c r="B30" s="28"/>
      <c r="C30" s="2"/>
      <c r="D30" s="2"/>
      <c r="E30" s="2"/>
      <c r="F30" s="38"/>
      <c r="G30" s="2"/>
      <c r="H30" s="2"/>
      <c r="I30" s="2"/>
      <c r="J30" s="2"/>
      <c r="K30" s="2"/>
      <c r="L30" s="2"/>
      <c r="M30" s="2"/>
      <c r="N30" s="2">
        <f t="shared" si="0"/>
        <v>0</v>
      </c>
    </row>
    <row r="31" spans="1:17" ht="16" x14ac:dyDescent="0.2">
      <c r="A31" s="27">
        <v>15</v>
      </c>
      <c r="B31" s="28"/>
      <c r="C31" s="2"/>
      <c r="D31" s="2"/>
      <c r="E31" s="2"/>
      <c r="F31" s="38"/>
      <c r="G31" s="2"/>
      <c r="H31" s="2"/>
      <c r="I31" s="2"/>
      <c r="J31" s="2"/>
      <c r="K31" s="2"/>
      <c r="L31" s="2"/>
      <c r="M31" s="2"/>
      <c r="N31" s="2">
        <f t="shared" si="0"/>
        <v>0</v>
      </c>
    </row>
    <row r="32" spans="1:17" ht="16" x14ac:dyDescent="0.2">
      <c r="A32" s="27">
        <v>16</v>
      </c>
      <c r="B32" s="28"/>
      <c r="C32" s="2"/>
      <c r="D32" s="2"/>
      <c r="E32" s="2"/>
      <c r="F32" s="29"/>
      <c r="G32" s="2"/>
      <c r="H32" s="2"/>
      <c r="I32" s="2"/>
      <c r="J32" s="2"/>
      <c r="K32" s="2"/>
      <c r="L32" s="2"/>
      <c r="M32" s="2"/>
      <c r="N32" s="2">
        <f t="shared" si="0"/>
        <v>0</v>
      </c>
      <c r="Q32" s="25"/>
    </row>
    <row r="33" spans="1:14" ht="16" x14ac:dyDescent="0.2">
      <c r="A33" s="27">
        <v>17</v>
      </c>
      <c r="B33" s="28"/>
      <c r="C33" s="2"/>
      <c r="D33" s="2"/>
      <c r="E33" s="2"/>
      <c r="F33" s="29"/>
      <c r="G33" s="2"/>
      <c r="H33" s="2"/>
      <c r="I33" s="2"/>
      <c r="J33" s="2"/>
      <c r="K33" s="2"/>
      <c r="L33" s="2"/>
      <c r="M33" s="2"/>
      <c r="N33" s="2">
        <f t="shared" si="0"/>
        <v>0</v>
      </c>
    </row>
    <row r="34" spans="1:14" ht="16" x14ac:dyDescent="0.2">
      <c r="A34" s="27">
        <v>18</v>
      </c>
      <c r="B34" s="28"/>
      <c r="C34" s="2"/>
      <c r="D34" s="2"/>
      <c r="E34" s="2"/>
      <c r="F34" s="30"/>
      <c r="G34" s="2"/>
      <c r="H34" s="2"/>
      <c r="I34" s="2"/>
      <c r="J34" s="2"/>
      <c r="K34" s="2"/>
      <c r="L34" s="2"/>
      <c r="M34" s="2"/>
      <c r="N34" s="2">
        <f t="shared" si="0"/>
        <v>0</v>
      </c>
    </row>
    <row r="35" spans="1:14" ht="16" x14ac:dyDescent="0.2">
      <c r="A35" s="27">
        <v>19</v>
      </c>
      <c r="B35" s="28"/>
      <c r="C35" s="2"/>
      <c r="D35" s="2"/>
      <c r="E35" s="2"/>
      <c r="F35" s="30"/>
      <c r="G35" s="2"/>
      <c r="H35" s="2"/>
      <c r="I35" s="2"/>
      <c r="J35" s="2"/>
      <c r="K35" s="2"/>
      <c r="L35" s="2"/>
      <c r="M35" s="2"/>
      <c r="N35" s="2">
        <f t="shared" si="0"/>
        <v>0</v>
      </c>
    </row>
    <row r="36" spans="1:14" ht="16" x14ac:dyDescent="0.2">
      <c r="A36" s="27">
        <v>20</v>
      </c>
      <c r="B36" s="28"/>
      <c r="C36" s="2"/>
      <c r="D36" s="2"/>
      <c r="E36" s="2"/>
      <c r="F36" s="29"/>
      <c r="G36" s="2"/>
      <c r="H36" s="2"/>
      <c r="I36" s="2"/>
      <c r="J36" s="2"/>
      <c r="K36" s="2"/>
      <c r="L36" s="2"/>
      <c r="M36" s="2"/>
      <c r="N36" s="2">
        <f t="shared" si="0"/>
        <v>0</v>
      </c>
    </row>
    <row r="37" spans="1:14" ht="16" x14ac:dyDescent="0.2">
      <c r="A37" s="27">
        <v>21</v>
      </c>
      <c r="B37" s="28"/>
      <c r="C37" s="2"/>
      <c r="D37" s="2"/>
      <c r="E37" s="2"/>
      <c r="F37" s="29"/>
      <c r="G37" s="2"/>
      <c r="H37" s="2"/>
      <c r="I37" s="2"/>
      <c r="J37" s="2"/>
      <c r="K37" s="2"/>
      <c r="L37" s="2"/>
      <c r="M37" s="2"/>
      <c r="N37" s="2">
        <f t="shared" si="0"/>
        <v>0</v>
      </c>
    </row>
    <row r="38" spans="1:14" ht="16" x14ac:dyDescent="0.2">
      <c r="A38" s="27">
        <v>22</v>
      </c>
      <c r="B38" s="28"/>
      <c r="C38" s="2"/>
      <c r="D38" s="2"/>
      <c r="E38" s="2"/>
      <c r="F38" s="29"/>
      <c r="G38" s="2"/>
      <c r="H38" s="29"/>
      <c r="I38" s="2"/>
      <c r="J38" s="2"/>
      <c r="K38" s="2"/>
      <c r="L38" s="2"/>
      <c r="M38" s="2"/>
      <c r="N38" s="2">
        <f t="shared" si="0"/>
        <v>0</v>
      </c>
    </row>
    <row r="39" spans="1:14" ht="16" x14ac:dyDescent="0.2">
      <c r="A39" s="27">
        <v>23</v>
      </c>
      <c r="B39" s="3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>
        <f t="shared" si="0"/>
        <v>0</v>
      </c>
    </row>
    <row r="40" spans="1:14" ht="16" x14ac:dyDescent="0.2">
      <c r="A40" s="27">
        <v>24</v>
      </c>
      <c r="B40" s="28"/>
      <c r="C40" s="2"/>
      <c r="D40" s="2"/>
      <c r="E40" s="2"/>
      <c r="F40" s="29"/>
      <c r="G40" s="2"/>
      <c r="H40" s="2"/>
      <c r="I40" s="2"/>
      <c r="J40" s="2"/>
      <c r="K40" s="2"/>
      <c r="L40" s="2"/>
      <c r="M40" s="2"/>
      <c r="N40" s="2">
        <f t="shared" si="0"/>
        <v>0</v>
      </c>
    </row>
    <row r="41" spans="1:14" ht="16" x14ac:dyDescent="0.2">
      <c r="A41" s="27">
        <v>25</v>
      </c>
      <c r="B41" s="28"/>
      <c r="C41" s="2"/>
      <c r="D41" s="2"/>
      <c r="E41" s="2"/>
      <c r="F41" s="29"/>
      <c r="G41" s="2"/>
      <c r="H41" s="2"/>
      <c r="I41" s="2"/>
      <c r="J41" s="2"/>
      <c r="K41" s="2"/>
      <c r="L41" s="2"/>
      <c r="M41" s="2"/>
      <c r="N41" s="2">
        <f t="shared" si="0"/>
        <v>0</v>
      </c>
    </row>
    <row r="42" spans="1:14" ht="16" x14ac:dyDescent="0.2">
      <c r="A42" s="27">
        <v>26</v>
      </c>
      <c r="B42" s="28"/>
      <c r="C42" s="2"/>
      <c r="D42" s="2"/>
      <c r="E42" s="2"/>
      <c r="F42" s="29"/>
      <c r="G42" s="2"/>
      <c r="H42" s="2"/>
      <c r="I42" s="2"/>
      <c r="J42" s="2"/>
      <c r="K42" s="2"/>
      <c r="L42" s="2"/>
      <c r="M42" s="2"/>
      <c r="N42" s="2">
        <f t="shared" si="0"/>
        <v>0</v>
      </c>
    </row>
    <row r="43" spans="1:14" ht="16" x14ac:dyDescent="0.2">
      <c r="A43" s="27">
        <v>27</v>
      </c>
      <c r="B43" s="28"/>
      <c r="C43" s="2"/>
      <c r="D43" s="2"/>
      <c r="E43" s="2"/>
      <c r="F43" s="29"/>
      <c r="G43" s="2"/>
      <c r="H43" s="2"/>
      <c r="I43" s="2"/>
      <c r="J43" s="2"/>
      <c r="K43" s="2"/>
      <c r="L43" s="2"/>
      <c r="M43" s="2"/>
      <c r="N43" s="2">
        <f t="shared" si="0"/>
        <v>0</v>
      </c>
    </row>
    <row r="44" spans="1:14" ht="16" x14ac:dyDescent="0.2">
      <c r="A44" s="27">
        <v>28</v>
      </c>
      <c r="B44" s="28"/>
      <c r="C44" s="2"/>
      <c r="D44" s="2"/>
      <c r="E44" s="2"/>
      <c r="F44" s="30"/>
      <c r="G44" s="2"/>
      <c r="H44" s="2"/>
      <c r="I44" s="2"/>
      <c r="J44" s="2"/>
      <c r="K44" s="2"/>
      <c r="L44" s="2"/>
      <c r="M44" s="2"/>
      <c r="N44" s="2">
        <f t="shared" si="0"/>
        <v>0</v>
      </c>
    </row>
    <row r="45" spans="1:14" ht="16" x14ac:dyDescent="0.2">
      <c r="A45" s="27">
        <v>29</v>
      </c>
      <c r="B45" s="28"/>
      <c r="C45" s="2"/>
      <c r="D45" s="2"/>
      <c r="E45" s="2"/>
      <c r="F45" s="29"/>
      <c r="G45" s="2"/>
      <c r="H45" s="2"/>
      <c r="I45" s="2"/>
      <c r="J45" s="2"/>
      <c r="K45" s="2"/>
      <c r="L45" s="2"/>
      <c r="M45" s="2"/>
      <c r="N45" s="2">
        <f t="shared" si="0"/>
        <v>0</v>
      </c>
    </row>
    <row r="46" spans="1:14" ht="16" x14ac:dyDescent="0.2">
      <c r="A46" s="27">
        <v>30</v>
      </c>
      <c r="B46" s="28"/>
      <c r="C46" s="2"/>
      <c r="D46" s="2"/>
      <c r="E46" s="2"/>
      <c r="F46" s="29"/>
      <c r="G46" s="2"/>
      <c r="H46" s="2"/>
      <c r="I46" s="2"/>
      <c r="J46" s="2"/>
      <c r="K46" s="2"/>
      <c r="L46" s="2"/>
      <c r="M46" s="2"/>
      <c r="N46" s="2">
        <f t="shared" si="0"/>
        <v>0</v>
      </c>
    </row>
    <row r="47" spans="1:14" ht="16" x14ac:dyDescent="0.2">
      <c r="A47" s="27">
        <v>31</v>
      </c>
      <c r="B47" s="2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f>SUM(B47:M47)</f>
        <v>0</v>
      </c>
    </row>
    <row r="49" spans="1:19" x14ac:dyDescent="0.2">
      <c r="A49" s="23" t="s">
        <v>21</v>
      </c>
      <c r="B49" s="26">
        <f>SUM(B17:B47)</f>
        <v>17857.142857142855</v>
      </c>
      <c r="C49" s="26">
        <f>SUM(C17:C47)</f>
        <v>0</v>
      </c>
      <c r="D49" s="26">
        <f>SUM(D17:D47)</f>
        <v>2142.8571428571427</v>
      </c>
      <c r="E49" s="41">
        <f t="shared" ref="E49:M49" si="1">SUM(E17:E47)</f>
        <v>100</v>
      </c>
      <c r="F49" s="41">
        <f t="shared" si="1"/>
        <v>100</v>
      </c>
      <c r="G49" s="41">
        <f t="shared" si="1"/>
        <v>100</v>
      </c>
      <c r="H49" s="41">
        <f t="shared" si="1"/>
        <v>100</v>
      </c>
      <c r="I49" s="41">
        <f t="shared" si="1"/>
        <v>100</v>
      </c>
      <c r="J49" s="41">
        <f t="shared" si="1"/>
        <v>0</v>
      </c>
      <c r="K49" s="41">
        <f t="shared" si="1"/>
        <v>0</v>
      </c>
      <c r="L49" s="41">
        <f t="shared" si="1"/>
        <v>120</v>
      </c>
      <c r="M49" s="41">
        <f t="shared" si="1"/>
        <v>127.85</v>
      </c>
      <c r="N49" s="26">
        <f>SUM(N17:N47)</f>
        <v>20747.849999999995</v>
      </c>
    </row>
    <row r="51" spans="1:19" x14ac:dyDescent="0.2">
      <c r="A51" s="23" t="s">
        <v>22</v>
      </c>
      <c r="B51" s="11" t="s">
        <v>23</v>
      </c>
      <c r="N51" s="11">
        <f>+E49</f>
        <v>100</v>
      </c>
    </row>
    <row r="52" spans="1:19" x14ac:dyDescent="0.2">
      <c r="B52" s="40" t="s">
        <v>49</v>
      </c>
      <c r="N52" s="11">
        <f>F49</f>
        <v>100</v>
      </c>
    </row>
    <row r="53" spans="1:19" x14ac:dyDescent="0.2">
      <c r="B53" s="40" t="s">
        <v>50</v>
      </c>
      <c r="N53" s="11">
        <f>G49</f>
        <v>100</v>
      </c>
    </row>
    <row r="54" spans="1:19" x14ac:dyDescent="0.2">
      <c r="B54" s="11" t="s">
        <v>24</v>
      </c>
      <c r="N54" s="11">
        <f>+J49</f>
        <v>0</v>
      </c>
    </row>
    <row r="55" spans="1:19" x14ac:dyDescent="0.2">
      <c r="B55" s="11" t="s">
        <v>25</v>
      </c>
      <c r="N55" s="11">
        <f>+C49</f>
        <v>0</v>
      </c>
    </row>
    <row r="56" spans="1:19" x14ac:dyDescent="0.2">
      <c r="B56" s="40" t="s">
        <v>26</v>
      </c>
      <c r="N56" s="11">
        <f>+H49+I49</f>
        <v>200</v>
      </c>
    </row>
    <row r="57" spans="1:19" x14ac:dyDescent="0.2">
      <c r="B57" s="11" t="s">
        <v>5</v>
      </c>
      <c r="N57" s="11">
        <f>+K49</f>
        <v>0</v>
      </c>
    </row>
    <row r="58" spans="1:19" x14ac:dyDescent="0.2">
      <c r="B58" s="11" t="s">
        <v>27</v>
      </c>
      <c r="N58" s="11">
        <f>+L49</f>
        <v>120</v>
      </c>
    </row>
    <row r="59" spans="1:19" x14ac:dyDescent="0.2">
      <c r="B59" s="11" t="s">
        <v>28</v>
      </c>
      <c r="N59" s="11">
        <f>+M49</f>
        <v>127.85</v>
      </c>
    </row>
    <row r="61" spans="1:19" x14ac:dyDescent="0.2">
      <c r="A61" t="s">
        <v>3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>
        <f>+N49-N51-N54-N55-N56-N57-N58-N59-N52-N53</f>
        <v>19999.999999999996</v>
      </c>
      <c r="O61" s="22"/>
      <c r="Q61" s="22"/>
      <c r="S61" s="1"/>
    </row>
    <row r="62" spans="1:19" ht="16" thickBot="1" x14ac:dyDescent="0.25">
      <c r="A62" t="s">
        <v>29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8">
        <f>(N61/1.12)*0.12</f>
        <v>2142.8571428571422</v>
      </c>
      <c r="O62" s="22"/>
      <c r="S62" s="1"/>
    </row>
    <row r="63" spans="1:19" x14ac:dyDescent="0.2">
      <c r="A6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S63" s="1"/>
    </row>
    <row r="64" spans="1:19" x14ac:dyDescent="0.2">
      <c r="A6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>
        <f>N61-N62</f>
        <v>17857.142857142855</v>
      </c>
      <c r="P64" s="22"/>
      <c r="S64" s="1"/>
    </row>
    <row r="65" spans="1:15" x14ac:dyDescent="0.2">
      <c r="A6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5" x14ac:dyDescent="0.2">
      <c r="A66"/>
      <c r="B66" s="4" t="s">
        <v>30</v>
      </c>
      <c r="C66" s="5" t="s">
        <v>25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>
        <f>+C49</f>
        <v>0</v>
      </c>
    </row>
    <row r="67" spans="1:15" x14ac:dyDescent="0.2">
      <c r="A67"/>
      <c r="B67" s="4"/>
      <c r="C67" s="5" t="s">
        <v>49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>
        <f>F49</f>
        <v>100</v>
      </c>
    </row>
    <row r="68" spans="1:15" x14ac:dyDescent="0.2">
      <c r="A68"/>
      <c r="B68" s="1"/>
      <c r="C68" s="1" t="s">
        <v>5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>
        <f>+K49</f>
        <v>0</v>
      </c>
    </row>
    <row r="69" spans="1:15" x14ac:dyDescent="0.2">
      <c r="A69"/>
      <c r="B69" s="1"/>
      <c r="C69" s="1" t="s">
        <v>28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5">
        <f>+M49</f>
        <v>127.85</v>
      </c>
    </row>
    <row r="70" spans="1:15" ht="6" customHeight="1" x14ac:dyDescent="0.2">
      <c r="A70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5" ht="16" thickBot="1" x14ac:dyDescent="0.25">
      <c r="A71"/>
      <c r="B71" s="9" t="s">
        <v>31</v>
      </c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6">
        <f>SUM(N64:N69)</f>
        <v>18084.992857142854</v>
      </c>
      <c r="O71" s="22"/>
    </row>
    <row r="79" spans="1:15" x14ac:dyDescent="0.2">
      <c r="C79" s="11" t="s">
        <v>32</v>
      </c>
      <c r="G79" s="11" t="s">
        <v>33</v>
      </c>
    </row>
    <row r="82" spans="2:9" x14ac:dyDescent="0.2">
      <c r="C82" s="49"/>
      <c r="D82" s="49"/>
      <c r="G82" s="49"/>
      <c r="H82" s="49"/>
      <c r="I82" s="49"/>
    </row>
    <row r="83" spans="2:9" x14ac:dyDescent="0.2">
      <c r="C83" s="49"/>
      <c r="D83" s="49"/>
    </row>
    <row r="84" spans="2:9" x14ac:dyDescent="0.2">
      <c r="C84" s="48" t="s">
        <v>34</v>
      </c>
      <c r="D84" s="48"/>
      <c r="G84" s="49" t="s">
        <v>34</v>
      </c>
      <c r="H84" s="49"/>
      <c r="I84" s="49"/>
    </row>
    <row r="85" spans="2:9" x14ac:dyDescent="0.2">
      <c r="C85" s="49" t="s">
        <v>35</v>
      </c>
      <c r="D85" s="49"/>
      <c r="G85" s="11" t="s">
        <v>35</v>
      </c>
    </row>
    <row r="87" spans="2:9" x14ac:dyDescent="0.2">
      <c r="B87" s="13"/>
      <c r="C87" s="48" t="s">
        <v>36</v>
      </c>
      <c r="D87" s="49"/>
      <c r="G87" s="49"/>
      <c r="H87" s="49"/>
      <c r="I87" s="49"/>
    </row>
    <row r="88" spans="2:9" x14ac:dyDescent="0.2">
      <c r="C88" s="49" t="s">
        <v>37</v>
      </c>
      <c r="D88" s="49"/>
      <c r="G88" s="49" t="s">
        <v>37</v>
      </c>
      <c r="H88" s="49"/>
      <c r="I88" s="49"/>
    </row>
  </sheetData>
  <mergeCells count="27">
    <mergeCell ref="J15:J16"/>
    <mergeCell ref="K15:K16"/>
    <mergeCell ref="L15:L16"/>
    <mergeCell ref="M15:M16"/>
    <mergeCell ref="N14:N16"/>
    <mergeCell ref="C87:D87"/>
    <mergeCell ref="G87:I87"/>
    <mergeCell ref="C88:D88"/>
    <mergeCell ref="G88:I88"/>
    <mergeCell ref="A14:A16"/>
    <mergeCell ref="D15:D16"/>
    <mergeCell ref="G15:G16"/>
    <mergeCell ref="H15:H16"/>
    <mergeCell ref="I15:I16"/>
    <mergeCell ref="E15:F15"/>
    <mergeCell ref="C82:D82"/>
    <mergeCell ref="G82:I82"/>
    <mergeCell ref="C83:D83"/>
    <mergeCell ref="C84:D84"/>
    <mergeCell ref="G84:I84"/>
    <mergeCell ref="C85:D85"/>
    <mergeCell ref="A9:N9"/>
    <mergeCell ref="A10:N10"/>
    <mergeCell ref="A11:N11"/>
    <mergeCell ref="B14:C14"/>
    <mergeCell ref="D14:J14"/>
    <mergeCell ref="L14:M14"/>
  </mergeCells>
  <pageMargins left="0.7" right="0.7" top="0.75" bottom="0.75" header="0.3" footer="0.3"/>
  <pageSetup paperSize="9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8:S85"/>
  <sheetViews>
    <sheetView showGridLines="0" topLeftCell="A43" zoomScale="55" zoomScaleNormal="55" workbookViewId="0">
      <selection activeCell="N60" sqref="N60"/>
    </sheetView>
  </sheetViews>
  <sheetFormatPr baseColWidth="10" defaultColWidth="9" defaultRowHeight="15" x14ac:dyDescent="0.2"/>
  <cols>
    <col min="1" max="1" width="5.5" customWidth="1"/>
    <col min="2" max="2" width="16.5" style="1" customWidth="1"/>
    <col min="3" max="3" width="18.5" style="1" customWidth="1"/>
    <col min="4" max="4" width="12.6640625" style="1" customWidth="1"/>
    <col min="5" max="5" width="11.5" style="1" customWidth="1"/>
    <col min="6" max="6" width="12.1640625" style="1" customWidth="1"/>
    <col min="7" max="7" width="11.1640625" style="1" customWidth="1"/>
    <col min="8" max="8" width="9.5" style="1" customWidth="1"/>
    <col min="9" max="10" width="8.83203125" style="1"/>
    <col min="11" max="11" width="9.83203125" style="1" customWidth="1"/>
    <col min="12" max="12" width="11.6640625" style="1" customWidth="1"/>
    <col min="13" max="13" width="15.1640625" style="1" customWidth="1"/>
    <col min="14" max="14" width="16.83203125" style="1" customWidth="1"/>
    <col min="15" max="16" width="10.33203125" bestFit="1" customWidth="1"/>
    <col min="17" max="17" width="11.1640625" customWidth="1"/>
    <col min="19" max="19" width="12.1640625" customWidth="1"/>
  </cols>
  <sheetData>
    <row r="8" spans="1:14" x14ac:dyDescent="0.2">
      <c r="C8"/>
    </row>
    <row r="9" spans="1:14" x14ac:dyDescent="0.2">
      <c r="A9" s="44" t="s">
        <v>0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</row>
    <row r="10" spans="1:14" x14ac:dyDescent="0.2">
      <c r="A10" s="44" t="s">
        <v>1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</row>
    <row r="11" spans="1:14" x14ac:dyDescent="0.2">
      <c r="A11" s="44" t="s">
        <v>38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</row>
    <row r="14" spans="1:14" x14ac:dyDescent="0.2">
      <c r="A14" s="50" t="s">
        <v>2</v>
      </c>
      <c r="B14" s="46" t="s">
        <v>3</v>
      </c>
      <c r="C14" s="46"/>
      <c r="D14" s="46" t="s">
        <v>4</v>
      </c>
      <c r="E14" s="46"/>
      <c r="F14" s="46"/>
      <c r="G14" s="46"/>
      <c r="H14" s="46"/>
      <c r="I14" s="46"/>
      <c r="J14" s="46"/>
      <c r="K14" s="6" t="s">
        <v>5</v>
      </c>
      <c r="L14" s="47" t="s">
        <v>6</v>
      </c>
      <c r="M14" s="47"/>
      <c r="N14" s="47" t="s">
        <v>7</v>
      </c>
    </row>
    <row r="15" spans="1:14" x14ac:dyDescent="0.2">
      <c r="A15" s="50"/>
      <c r="B15" s="17" t="s">
        <v>8</v>
      </c>
      <c r="C15" s="17" t="s">
        <v>9</v>
      </c>
      <c r="D15" s="52" t="s">
        <v>39</v>
      </c>
      <c r="E15" s="53" t="s">
        <v>10</v>
      </c>
      <c r="F15" s="53"/>
      <c r="G15" s="52" t="s">
        <v>11</v>
      </c>
      <c r="H15" s="52" t="s">
        <v>12</v>
      </c>
      <c r="I15" s="52" t="s">
        <v>13</v>
      </c>
      <c r="J15" s="52" t="s">
        <v>14</v>
      </c>
      <c r="K15" s="52" t="s">
        <v>15</v>
      </c>
      <c r="L15" s="52" t="s">
        <v>16</v>
      </c>
      <c r="M15" s="52" t="s">
        <v>17</v>
      </c>
      <c r="N15" s="47"/>
    </row>
    <row r="16" spans="1:14" ht="39" x14ac:dyDescent="0.2">
      <c r="A16" s="50"/>
      <c r="B16" s="19" t="s">
        <v>18</v>
      </c>
      <c r="C16" s="19" t="s">
        <v>18</v>
      </c>
      <c r="D16" s="52"/>
      <c r="E16" s="20" t="s">
        <v>19</v>
      </c>
      <c r="F16" s="20" t="s">
        <v>20</v>
      </c>
      <c r="G16" s="52"/>
      <c r="H16" s="52"/>
      <c r="I16" s="52"/>
      <c r="J16" s="52"/>
      <c r="K16" s="52"/>
      <c r="L16" s="52"/>
      <c r="M16" s="52"/>
      <c r="N16" s="47"/>
    </row>
    <row r="17" spans="1:15" x14ac:dyDescent="0.2">
      <c r="A17" s="18">
        <v>1</v>
      </c>
      <c r="B17" s="24">
        <v>13889</v>
      </c>
      <c r="C17" s="2"/>
      <c r="D17" s="2"/>
      <c r="E17" s="2"/>
      <c r="F17" s="2"/>
      <c r="G17" s="2"/>
      <c r="H17" s="2">
        <v>35.35</v>
      </c>
      <c r="I17" s="2">
        <v>15.89</v>
      </c>
      <c r="J17" s="2"/>
      <c r="K17" s="2"/>
      <c r="L17" s="2"/>
      <c r="M17" s="2"/>
      <c r="N17" s="2">
        <f>SUM(B17:M17)</f>
        <v>13940.24</v>
      </c>
      <c r="O17" s="21"/>
    </row>
    <row r="18" spans="1:15" x14ac:dyDescent="0.2">
      <c r="A18" s="18">
        <v>2</v>
      </c>
      <c r="B18" s="2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f t="shared" ref="N18:N47" si="0">SUM(B18:M18)</f>
        <v>0</v>
      </c>
    </row>
    <row r="19" spans="1:15" x14ac:dyDescent="0.2">
      <c r="A19" s="18">
        <v>3</v>
      </c>
      <c r="B19" s="2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f t="shared" si="0"/>
        <v>0</v>
      </c>
    </row>
    <row r="20" spans="1:15" x14ac:dyDescent="0.2">
      <c r="A20" s="18">
        <v>4</v>
      </c>
      <c r="B20" s="2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f t="shared" si="0"/>
        <v>0</v>
      </c>
    </row>
    <row r="21" spans="1:15" x14ac:dyDescent="0.2">
      <c r="A21" s="18">
        <v>5</v>
      </c>
      <c r="B21" s="2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f t="shared" si="0"/>
        <v>0</v>
      </c>
    </row>
    <row r="22" spans="1:15" x14ac:dyDescent="0.2">
      <c r="A22" s="18">
        <v>6</v>
      </c>
      <c r="B22" s="2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f t="shared" si="0"/>
        <v>0</v>
      </c>
    </row>
    <row r="23" spans="1:15" x14ac:dyDescent="0.2">
      <c r="A23" s="18">
        <v>7</v>
      </c>
      <c r="B23" s="2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f t="shared" si="0"/>
        <v>0</v>
      </c>
    </row>
    <row r="24" spans="1:15" x14ac:dyDescent="0.2">
      <c r="A24" s="18">
        <v>8</v>
      </c>
      <c r="B24" s="2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f t="shared" si="0"/>
        <v>0</v>
      </c>
    </row>
    <row r="25" spans="1:15" x14ac:dyDescent="0.2">
      <c r="A25" s="18">
        <v>9</v>
      </c>
      <c r="B25" s="2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f t="shared" si="0"/>
        <v>0</v>
      </c>
    </row>
    <row r="26" spans="1:15" x14ac:dyDescent="0.2">
      <c r="A26" s="18">
        <v>10</v>
      </c>
      <c r="B26" s="2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f t="shared" si="0"/>
        <v>0</v>
      </c>
    </row>
    <row r="27" spans="1:15" x14ac:dyDescent="0.2">
      <c r="A27" s="18">
        <v>11</v>
      </c>
      <c r="B27" s="2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>
        <f t="shared" si="0"/>
        <v>0</v>
      </c>
    </row>
    <row r="28" spans="1:15" x14ac:dyDescent="0.2">
      <c r="A28" s="18">
        <v>12</v>
      </c>
      <c r="B28" s="2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f t="shared" si="0"/>
        <v>0</v>
      </c>
    </row>
    <row r="29" spans="1:15" x14ac:dyDescent="0.2">
      <c r="A29" s="18">
        <v>13</v>
      </c>
      <c r="B29" s="2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f t="shared" si="0"/>
        <v>0</v>
      </c>
    </row>
    <row r="30" spans="1:15" x14ac:dyDescent="0.2">
      <c r="A30" s="18">
        <v>14</v>
      </c>
      <c r="B30" s="2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f t="shared" si="0"/>
        <v>0</v>
      </c>
    </row>
    <row r="31" spans="1:15" x14ac:dyDescent="0.2">
      <c r="A31" s="18">
        <v>15</v>
      </c>
      <c r="B31" s="2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f t="shared" si="0"/>
        <v>0</v>
      </c>
    </row>
    <row r="32" spans="1:15" x14ac:dyDescent="0.2">
      <c r="A32" s="18">
        <v>16</v>
      </c>
      <c r="B32" s="2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f t="shared" si="0"/>
        <v>0</v>
      </c>
    </row>
    <row r="33" spans="1:14" x14ac:dyDescent="0.2">
      <c r="A33" s="18">
        <v>17</v>
      </c>
      <c r="B33" s="2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f t="shared" si="0"/>
        <v>0</v>
      </c>
    </row>
    <row r="34" spans="1:14" x14ac:dyDescent="0.2">
      <c r="A34" s="18">
        <v>18</v>
      </c>
      <c r="B34" s="2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>
        <f t="shared" si="0"/>
        <v>0</v>
      </c>
    </row>
    <row r="35" spans="1:14" x14ac:dyDescent="0.2">
      <c r="A35" s="18">
        <v>19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>
        <f t="shared" si="0"/>
        <v>0</v>
      </c>
    </row>
    <row r="36" spans="1:14" x14ac:dyDescent="0.2">
      <c r="A36" s="18">
        <v>20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>
        <f t="shared" si="0"/>
        <v>0</v>
      </c>
    </row>
    <row r="37" spans="1:14" x14ac:dyDescent="0.2">
      <c r="A37" s="18">
        <v>21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>
        <f t="shared" si="0"/>
        <v>0</v>
      </c>
    </row>
    <row r="38" spans="1:14" x14ac:dyDescent="0.2">
      <c r="A38" s="18">
        <v>22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f t="shared" si="0"/>
        <v>0</v>
      </c>
    </row>
    <row r="39" spans="1:14" x14ac:dyDescent="0.2">
      <c r="A39" s="18">
        <v>23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>
        <f t="shared" si="0"/>
        <v>0</v>
      </c>
    </row>
    <row r="40" spans="1:14" x14ac:dyDescent="0.2">
      <c r="A40" s="18">
        <v>24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>
        <f t="shared" si="0"/>
        <v>0</v>
      </c>
    </row>
    <row r="41" spans="1:14" x14ac:dyDescent="0.2">
      <c r="A41" s="18">
        <v>25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>
        <f t="shared" si="0"/>
        <v>0</v>
      </c>
    </row>
    <row r="42" spans="1:14" x14ac:dyDescent="0.2">
      <c r="A42" s="18">
        <v>26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f t="shared" si="0"/>
        <v>0</v>
      </c>
    </row>
    <row r="43" spans="1:14" x14ac:dyDescent="0.2">
      <c r="A43" s="18">
        <v>27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f t="shared" si="0"/>
        <v>0</v>
      </c>
    </row>
    <row r="44" spans="1:14" x14ac:dyDescent="0.2">
      <c r="A44" s="18">
        <v>28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f t="shared" si="0"/>
        <v>0</v>
      </c>
    </row>
    <row r="45" spans="1:14" x14ac:dyDescent="0.2">
      <c r="A45" s="18">
        <v>29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f t="shared" si="0"/>
        <v>0</v>
      </c>
    </row>
    <row r="46" spans="1:14" x14ac:dyDescent="0.2">
      <c r="A46" s="18">
        <v>30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f t="shared" si="0"/>
        <v>0</v>
      </c>
    </row>
    <row r="47" spans="1:14" x14ac:dyDescent="0.2">
      <c r="A47" s="18">
        <v>31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f t="shared" si="0"/>
        <v>0</v>
      </c>
    </row>
    <row r="49" spans="1:19" x14ac:dyDescent="0.2">
      <c r="A49" t="s">
        <v>21</v>
      </c>
      <c r="B49" s="3">
        <f t="shared" ref="B49:N49" si="1">SUM(B17:B47)</f>
        <v>13889</v>
      </c>
      <c r="C49" s="3">
        <f t="shared" si="1"/>
        <v>0</v>
      </c>
      <c r="D49" s="3">
        <f t="shared" si="1"/>
        <v>0</v>
      </c>
      <c r="E49" s="3">
        <f t="shared" si="1"/>
        <v>0</v>
      </c>
      <c r="F49" s="3">
        <f t="shared" si="1"/>
        <v>0</v>
      </c>
      <c r="G49" s="3">
        <f t="shared" si="1"/>
        <v>0</v>
      </c>
      <c r="H49" s="3">
        <f t="shared" si="1"/>
        <v>35.35</v>
      </c>
      <c r="I49" s="3">
        <f t="shared" si="1"/>
        <v>15.89</v>
      </c>
      <c r="J49" s="3">
        <f t="shared" si="1"/>
        <v>0</v>
      </c>
      <c r="K49" s="3">
        <f t="shared" si="1"/>
        <v>0</v>
      </c>
      <c r="L49" s="3">
        <f t="shared" si="1"/>
        <v>0</v>
      </c>
      <c r="M49" s="3">
        <f t="shared" si="1"/>
        <v>0</v>
      </c>
      <c r="N49" s="3">
        <f t="shared" si="1"/>
        <v>13940.24</v>
      </c>
    </row>
    <row r="51" spans="1:19" x14ac:dyDescent="0.2">
      <c r="A51" t="s">
        <v>22</v>
      </c>
      <c r="B51" s="1" t="s">
        <v>23</v>
      </c>
      <c r="N51" s="1">
        <f>+E49</f>
        <v>0</v>
      </c>
    </row>
    <row r="52" spans="1:19" x14ac:dyDescent="0.2">
      <c r="B52" s="1" t="s">
        <v>24</v>
      </c>
      <c r="N52" s="1">
        <f>+J49</f>
        <v>0</v>
      </c>
    </row>
    <row r="53" spans="1:19" x14ac:dyDescent="0.2">
      <c r="B53" s="1" t="s">
        <v>25</v>
      </c>
      <c r="N53" s="1">
        <f>+C49</f>
        <v>0</v>
      </c>
    </row>
    <row r="54" spans="1:19" x14ac:dyDescent="0.2">
      <c r="B54" s="1" t="s">
        <v>26</v>
      </c>
      <c r="N54" s="1">
        <f>+H49+I49</f>
        <v>51.24</v>
      </c>
    </row>
    <row r="55" spans="1:19" x14ac:dyDescent="0.2">
      <c r="B55" s="1" t="s">
        <v>5</v>
      </c>
      <c r="N55" s="1">
        <f>+K49</f>
        <v>0</v>
      </c>
    </row>
    <row r="56" spans="1:19" x14ac:dyDescent="0.2">
      <c r="B56" s="1" t="s">
        <v>27</v>
      </c>
      <c r="N56" s="1">
        <f>+L49</f>
        <v>0</v>
      </c>
    </row>
    <row r="57" spans="1:19" x14ac:dyDescent="0.2">
      <c r="B57" s="1" t="s">
        <v>28</v>
      </c>
      <c r="N57" s="7">
        <f>+M49</f>
        <v>0</v>
      </c>
    </row>
    <row r="58" spans="1:19" ht="7.5" customHeight="1" x14ac:dyDescent="0.2"/>
    <row r="59" spans="1:19" x14ac:dyDescent="0.2">
      <c r="A59" t="s">
        <v>3</v>
      </c>
      <c r="N59" s="1">
        <f>+N49-N51-N52-N53-N54-N55-N56-N57</f>
        <v>13889</v>
      </c>
      <c r="O59" s="22"/>
      <c r="Q59" s="22"/>
      <c r="S59" s="1"/>
    </row>
    <row r="60" spans="1:19" x14ac:dyDescent="0.2">
      <c r="A60" t="s">
        <v>29</v>
      </c>
      <c r="N60" s="8">
        <f>N59*0.12</f>
        <v>1666.6799999999998</v>
      </c>
      <c r="O60" s="22"/>
      <c r="S60" s="1"/>
    </row>
    <row r="61" spans="1:19" x14ac:dyDescent="0.2">
      <c r="S61" s="1"/>
    </row>
    <row r="62" spans="1:19" x14ac:dyDescent="0.2">
      <c r="N62" s="1">
        <f>N59-N60</f>
        <v>12222.32</v>
      </c>
      <c r="P62" s="22"/>
      <c r="S62" s="1"/>
    </row>
    <row r="64" spans="1:19" x14ac:dyDescent="0.2">
      <c r="B64" s="4" t="s">
        <v>30</v>
      </c>
      <c r="C64" s="5" t="s">
        <v>25</v>
      </c>
      <c r="N64" s="1">
        <f>+C49</f>
        <v>0</v>
      </c>
    </row>
    <row r="65" spans="2:15" x14ac:dyDescent="0.2">
      <c r="C65" s="1" t="s">
        <v>5</v>
      </c>
      <c r="N65" s="1">
        <f>+K49</f>
        <v>0</v>
      </c>
    </row>
    <row r="66" spans="2:15" x14ac:dyDescent="0.2">
      <c r="C66" s="1" t="s">
        <v>28</v>
      </c>
      <c r="N66" s="15">
        <f>+M49</f>
        <v>0</v>
      </c>
    </row>
    <row r="67" spans="2:15" ht="6" customHeight="1" x14ac:dyDescent="0.2">
      <c r="N67" s="11"/>
    </row>
    <row r="68" spans="2:15" x14ac:dyDescent="0.2">
      <c r="B68" s="9" t="s">
        <v>31</v>
      </c>
      <c r="C68" s="10"/>
      <c r="N68" s="16">
        <f>SUM(N62:N66)</f>
        <v>12222.32</v>
      </c>
      <c r="O68" s="22"/>
    </row>
    <row r="76" spans="2:15" x14ac:dyDescent="0.2">
      <c r="C76" s="1" t="s">
        <v>32</v>
      </c>
      <c r="G76" s="1" t="s">
        <v>33</v>
      </c>
    </row>
    <row r="79" spans="2:15" x14ac:dyDescent="0.2">
      <c r="B79" s="11"/>
      <c r="C79" s="54"/>
      <c r="D79" s="54"/>
      <c r="F79" s="11"/>
      <c r="G79" s="54"/>
      <c r="H79" s="54"/>
      <c r="I79" s="54"/>
    </row>
    <row r="80" spans="2:15" x14ac:dyDescent="0.2">
      <c r="B80" s="10"/>
      <c r="C80" s="56" t="s">
        <v>35</v>
      </c>
      <c r="D80" s="56"/>
      <c r="F80" s="10"/>
      <c r="G80" s="10" t="s">
        <v>35</v>
      </c>
      <c r="H80" s="10"/>
    </row>
    <row r="81" spans="2:9" x14ac:dyDescent="0.2">
      <c r="B81" s="10"/>
      <c r="C81" s="55" t="s">
        <v>34</v>
      </c>
      <c r="D81" s="55"/>
      <c r="F81" s="10"/>
      <c r="G81" s="55" t="s">
        <v>34</v>
      </c>
      <c r="H81" s="55"/>
      <c r="I81" s="55"/>
    </row>
    <row r="82" spans="2:9" x14ac:dyDescent="0.2">
      <c r="B82" s="10"/>
      <c r="C82" s="12"/>
      <c r="D82" s="12"/>
      <c r="F82" s="10"/>
      <c r="G82" s="12"/>
      <c r="H82" s="12"/>
      <c r="I82" s="12"/>
    </row>
    <row r="84" spans="2:9" x14ac:dyDescent="0.2">
      <c r="B84" s="13"/>
      <c r="C84" s="54"/>
      <c r="D84" s="54"/>
      <c r="F84" s="14"/>
      <c r="G84" s="54"/>
      <c r="H84" s="54"/>
      <c r="I84" s="54"/>
    </row>
    <row r="85" spans="2:9" x14ac:dyDescent="0.2">
      <c r="B85" s="10"/>
      <c r="C85" s="55" t="s">
        <v>37</v>
      </c>
      <c r="D85" s="55"/>
      <c r="F85" s="14"/>
      <c r="G85" s="56" t="s">
        <v>37</v>
      </c>
      <c r="H85" s="56"/>
      <c r="I85" s="56"/>
    </row>
  </sheetData>
  <mergeCells count="26">
    <mergeCell ref="J15:J16"/>
    <mergeCell ref="K15:K16"/>
    <mergeCell ref="L15:L16"/>
    <mergeCell ref="M15:M16"/>
    <mergeCell ref="N14:N16"/>
    <mergeCell ref="C84:D84"/>
    <mergeCell ref="G84:I84"/>
    <mergeCell ref="C85:D85"/>
    <mergeCell ref="G85:I85"/>
    <mergeCell ref="A14:A16"/>
    <mergeCell ref="D15:D16"/>
    <mergeCell ref="G15:G16"/>
    <mergeCell ref="H15:H16"/>
    <mergeCell ref="I15:I16"/>
    <mergeCell ref="E15:F15"/>
    <mergeCell ref="C79:D79"/>
    <mergeCell ref="G79:I79"/>
    <mergeCell ref="C80:D80"/>
    <mergeCell ref="C81:D81"/>
    <mergeCell ref="G81:I81"/>
    <mergeCell ref="A9:N9"/>
    <mergeCell ref="A10:N10"/>
    <mergeCell ref="A11:N11"/>
    <mergeCell ref="B14:C14"/>
    <mergeCell ref="D14:J14"/>
    <mergeCell ref="L14:M14"/>
  </mergeCells>
  <pageMargins left="0.7" right="0.7" top="0.75" bottom="0.75" header="0.3" footer="0.3"/>
  <pageSetup paperSize="9" scale="5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686B-509C-4ED8-AC28-D3CA8BEFAC5D}">
  <sheetPr>
    <pageSetUpPr fitToPage="1"/>
  </sheetPr>
  <dimension ref="A8:S85"/>
  <sheetViews>
    <sheetView showGridLines="0" topLeftCell="A8" zoomScale="55" zoomScaleNormal="55" workbookViewId="0">
      <selection activeCell="R54" sqref="R54"/>
    </sheetView>
  </sheetViews>
  <sheetFormatPr baseColWidth="10" defaultColWidth="9" defaultRowHeight="15" x14ac:dyDescent="0.2"/>
  <cols>
    <col min="1" max="1" width="5.5" customWidth="1"/>
    <col min="2" max="2" width="16.5" style="1" customWidth="1"/>
    <col min="3" max="3" width="18.5" style="1" customWidth="1"/>
    <col min="4" max="4" width="12.6640625" style="1" customWidth="1"/>
    <col min="5" max="5" width="11.5" style="1" customWidth="1"/>
    <col min="6" max="6" width="12.1640625" style="1" customWidth="1"/>
    <col min="7" max="7" width="11.1640625" style="1" customWidth="1"/>
    <col min="8" max="8" width="9.5" style="1" customWidth="1"/>
    <col min="9" max="10" width="9" style="1"/>
    <col min="11" max="11" width="9.83203125" style="1" customWidth="1"/>
    <col min="12" max="12" width="11.6640625" style="1" customWidth="1"/>
    <col min="13" max="13" width="15.1640625" style="1" customWidth="1"/>
    <col min="14" max="14" width="16.83203125" style="1" customWidth="1"/>
    <col min="15" max="16" width="10.33203125" bestFit="1" customWidth="1"/>
    <col min="17" max="17" width="11.1640625" customWidth="1"/>
    <col min="19" max="19" width="12.1640625" customWidth="1"/>
  </cols>
  <sheetData>
    <row r="8" spans="1:14" x14ac:dyDescent="0.2">
      <c r="C8"/>
    </row>
    <row r="9" spans="1:14" x14ac:dyDescent="0.2">
      <c r="A9" s="44" t="s">
        <v>0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</row>
    <row r="10" spans="1:14" x14ac:dyDescent="0.2">
      <c r="A10" s="44" t="s">
        <v>1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</row>
    <row r="11" spans="1:14" x14ac:dyDescent="0.2">
      <c r="A11" s="44" t="s">
        <v>38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</row>
    <row r="14" spans="1:14" x14ac:dyDescent="0.2">
      <c r="A14" s="50" t="s">
        <v>2</v>
      </c>
      <c r="B14" s="46" t="s">
        <v>3</v>
      </c>
      <c r="C14" s="46"/>
      <c r="D14" s="46" t="s">
        <v>4</v>
      </c>
      <c r="E14" s="46"/>
      <c r="F14" s="46"/>
      <c r="G14" s="46"/>
      <c r="H14" s="46"/>
      <c r="I14" s="46"/>
      <c r="J14" s="46"/>
      <c r="K14" s="6" t="s">
        <v>5</v>
      </c>
      <c r="L14" s="47" t="s">
        <v>6</v>
      </c>
      <c r="M14" s="47"/>
      <c r="N14" s="47" t="s">
        <v>7</v>
      </c>
    </row>
    <row r="15" spans="1:14" x14ac:dyDescent="0.2">
      <c r="A15" s="50"/>
      <c r="B15" s="17" t="s">
        <v>8</v>
      </c>
      <c r="C15" s="17" t="s">
        <v>9</v>
      </c>
      <c r="D15" s="52" t="s">
        <v>39</v>
      </c>
      <c r="E15" s="53" t="s">
        <v>10</v>
      </c>
      <c r="F15" s="53"/>
      <c r="G15" s="52" t="s">
        <v>11</v>
      </c>
      <c r="H15" s="52" t="s">
        <v>12</v>
      </c>
      <c r="I15" s="52" t="s">
        <v>13</v>
      </c>
      <c r="J15" s="52" t="s">
        <v>14</v>
      </c>
      <c r="K15" s="52" t="s">
        <v>15</v>
      </c>
      <c r="L15" s="52" t="s">
        <v>16</v>
      </c>
      <c r="M15" s="52" t="s">
        <v>17</v>
      </c>
      <c r="N15" s="47"/>
    </row>
    <row r="16" spans="1:14" ht="39" x14ac:dyDescent="0.2">
      <c r="A16" s="50"/>
      <c r="B16" s="19" t="s">
        <v>18</v>
      </c>
      <c r="C16" s="19" t="s">
        <v>18</v>
      </c>
      <c r="D16" s="52"/>
      <c r="E16" s="20" t="s">
        <v>19</v>
      </c>
      <c r="F16" s="20" t="s">
        <v>20</v>
      </c>
      <c r="G16" s="52"/>
      <c r="H16" s="52"/>
      <c r="I16" s="52"/>
      <c r="J16" s="52"/>
      <c r="K16" s="52"/>
      <c r="L16" s="52"/>
      <c r="M16" s="52"/>
      <c r="N16" s="47"/>
    </row>
    <row r="17" spans="1:16" x14ac:dyDescent="0.2">
      <c r="A17" s="18">
        <v>1</v>
      </c>
      <c r="B17" s="24">
        <v>19805</v>
      </c>
      <c r="C17" s="2">
        <v>866.07</v>
      </c>
      <c r="D17" s="2"/>
      <c r="E17" s="2"/>
      <c r="F17" s="2"/>
      <c r="G17" s="2"/>
      <c r="H17" s="2">
        <v>103.93</v>
      </c>
      <c r="I17" s="2"/>
      <c r="J17" s="2"/>
      <c r="K17" s="2"/>
      <c r="L17" s="2"/>
      <c r="M17" s="2"/>
      <c r="N17" s="2">
        <f>SUM(B17:M17)</f>
        <v>20775</v>
      </c>
      <c r="O17" s="21"/>
    </row>
    <row r="18" spans="1:16" hidden="1" x14ac:dyDescent="0.2">
      <c r="A18" s="18">
        <v>2</v>
      </c>
      <c r="B18" s="2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f t="shared" ref="N18:N47" si="0">SUM(B18:M18)</f>
        <v>0</v>
      </c>
      <c r="O18" s="22"/>
    </row>
    <row r="19" spans="1:16" hidden="1" x14ac:dyDescent="0.2">
      <c r="A19" s="18">
        <v>3</v>
      </c>
      <c r="B19" s="2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f t="shared" si="0"/>
        <v>0</v>
      </c>
    </row>
    <row r="20" spans="1:16" hidden="1" x14ac:dyDescent="0.2">
      <c r="A20" s="18">
        <v>4</v>
      </c>
      <c r="B20" s="24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>
        <f t="shared" si="0"/>
        <v>0</v>
      </c>
      <c r="P20" s="22"/>
    </row>
    <row r="21" spans="1:16" hidden="1" x14ac:dyDescent="0.2">
      <c r="A21" s="18">
        <v>5</v>
      </c>
      <c r="B21" s="2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f t="shared" si="0"/>
        <v>0</v>
      </c>
    </row>
    <row r="22" spans="1:16" hidden="1" x14ac:dyDescent="0.2">
      <c r="A22" s="18">
        <v>6</v>
      </c>
      <c r="B22" s="2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f t="shared" si="0"/>
        <v>0</v>
      </c>
    </row>
    <row r="23" spans="1:16" hidden="1" x14ac:dyDescent="0.2">
      <c r="A23" s="18">
        <v>7</v>
      </c>
      <c r="B23" s="2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>
        <f t="shared" si="0"/>
        <v>0</v>
      </c>
    </row>
    <row r="24" spans="1:16" hidden="1" x14ac:dyDescent="0.2">
      <c r="A24" s="18">
        <v>8</v>
      </c>
      <c r="B24" s="24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f t="shared" si="0"/>
        <v>0</v>
      </c>
    </row>
    <row r="25" spans="1:16" hidden="1" x14ac:dyDescent="0.2">
      <c r="A25" s="18">
        <v>9</v>
      </c>
      <c r="B25" s="24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f t="shared" si="0"/>
        <v>0</v>
      </c>
    </row>
    <row r="26" spans="1:16" hidden="1" x14ac:dyDescent="0.2">
      <c r="A26" s="18">
        <v>10</v>
      </c>
      <c r="B26" s="24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f t="shared" si="0"/>
        <v>0</v>
      </c>
    </row>
    <row r="27" spans="1:16" hidden="1" x14ac:dyDescent="0.2">
      <c r="A27" s="18">
        <v>11</v>
      </c>
      <c r="B27" s="2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>
        <f t="shared" si="0"/>
        <v>0</v>
      </c>
    </row>
    <row r="28" spans="1:16" hidden="1" x14ac:dyDescent="0.2">
      <c r="A28" s="18">
        <v>12</v>
      </c>
      <c r="B28" s="2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f t="shared" si="0"/>
        <v>0</v>
      </c>
    </row>
    <row r="29" spans="1:16" hidden="1" x14ac:dyDescent="0.2">
      <c r="A29" s="18">
        <v>13</v>
      </c>
      <c r="B29" s="24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f t="shared" si="0"/>
        <v>0</v>
      </c>
    </row>
    <row r="30" spans="1:16" hidden="1" x14ac:dyDescent="0.2">
      <c r="A30" s="18">
        <v>14</v>
      </c>
      <c r="B30" s="24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f t="shared" si="0"/>
        <v>0</v>
      </c>
    </row>
    <row r="31" spans="1:16" hidden="1" x14ac:dyDescent="0.2">
      <c r="A31" s="18">
        <v>15</v>
      </c>
      <c r="B31" s="24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f t="shared" si="0"/>
        <v>0</v>
      </c>
    </row>
    <row r="32" spans="1:16" hidden="1" x14ac:dyDescent="0.2">
      <c r="A32" s="18">
        <v>16</v>
      </c>
      <c r="B32" s="2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f t="shared" si="0"/>
        <v>0</v>
      </c>
    </row>
    <row r="33" spans="1:14" hidden="1" x14ac:dyDescent="0.2">
      <c r="A33" s="18">
        <v>17</v>
      </c>
      <c r="B33" s="2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f t="shared" si="0"/>
        <v>0</v>
      </c>
    </row>
    <row r="34" spans="1:14" hidden="1" x14ac:dyDescent="0.2">
      <c r="A34" s="18">
        <v>18</v>
      </c>
      <c r="B34" s="2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>
        <f t="shared" si="0"/>
        <v>0</v>
      </c>
    </row>
    <row r="35" spans="1:14" hidden="1" x14ac:dyDescent="0.2">
      <c r="A35" s="18">
        <v>19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>
        <f t="shared" si="0"/>
        <v>0</v>
      </c>
    </row>
    <row r="36" spans="1:14" hidden="1" x14ac:dyDescent="0.2">
      <c r="A36" s="18">
        <v>20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>
        <f t="shared" si="0"/>
        <v>0</v>
      </c>
    </row>
    <row r="37" spans="1:14" hidden="1" x14ac:dyDescent="0.2">
      <c r="A37" s="18">
        <v>21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>
        <f t="shared" si="0"/>
        <v>0</v>
      </c>
    </row>
    <row r="38" spans="1:14" hidden="1" x14ac:dyDescent="0.2">
      <c r="A38" s="18">
        <v>22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>
        <f t="shared" si="0"/>
        <v>0</v>
      </c>
    </row>
    <row r="39" spans="1:14" hidden="1" x14ac:dyDescent="0.2">
      <c r="A39" s="18">
        <v>23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>
        <f t="shared" si="0"/>
        <v>0</v>
      </c>
    </row>
    <row r="40" spans="1:14" hidden="1" x14ac:dyDescent="0.2">
      <c r="A40" s="18">
        <v>24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>
        <f t="shared" si="0"/>
        <v>0</v>
      </c>
    </row>
    <row r="41" spans="1:14" hidden="1" x14ac:dyDescent="0.2">
      <c r="A41" s="18">
        <v>25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>
        <f t="shared" si="0"/>
        <v>0</v>
      </c>
    </row>
    <row r="42" spans="1:14" hidden="1" x14ac:dyDescent="0.2">
      <c r="A42" s="18">
        <v>26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f t="shared" si="0"/>
        <v>0</v>
      </c>
    </row>
    <row r="43" spans="1:14" hidden="1" x14ac:dyDescent="0.2">
      <c r="A43" s="18">
        <v>27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f t="shared" si="0"/>
        <v>0</v>
      </c>
    </row>
    <row r="44" spans="1:14" hidden="1" x14ac:dyDescent="0.2">
      <c r="A44" s="18">
        <v>28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>
        <f t="shared" si="0"/>
        <v>0</v>
      </c>
    </row>
    <row r="45" spans="1:14" hidden="1" x14ac:dyDescent="0.2">
      <c r="A45" s="18">
        <v>29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f t="shared" si="0"/>
        <v>0</v>
      </c>
    </row>
    <row r="46" spans="1:14" hidden="1" x14ac:dyDescent="0.2">
      <c r="A46" s="18">
        <v>30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f t="shared" si="0"/>
        <v>0</v>
      </c>
    </row>
    <row r="47" spans="1:14" hidden="1" x14ac:dyDescent="0.2">
      <c r="A47" s="18">
        <v>31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f t="shared" si="0"/>
        <v>0</v>
      </c>
    </row>
    <row r="49" spans="1:19" ht="16" thickBot="1" x14ac:dyDescent="0.25">
      <c r="A49" t="s">
        <v>21</v>
      </c>
      <c r="B49" s="3">
        <f t="shared" ref="B49:N49" si="1">SUM(B17:B47)</f>
        <v>19805</v>
      </c>
      <c r="C49" s="3">
        <f t="shared" si="1"/>
        <v>866.07</v>
      </c>
      <c r="D49" s="3">
        <f t="shared" si="1"/>
        <v>0</v>
      </c>
      <c r="E49" s="3">
        <f t="shared" si="1"/>
        <v>0</v>
      </c>
      <c r="F49" s="3">
        <f t="shared" si="1"/>
        <v>0</v>
      </c>
      <c r="G49" s="3">
        <f t="shared" si="1"/>
        <v>0</v>
      </c>
      <c r="H49" s="3">
        <f t="shared" si="1"/>
        <v>103.93</v>
      </c>
      <c r="I49" s="3">
        <f t="shared" si="1"/>
        <v>0</v>
      </c>
      <c r="J49" s="3">
        <f t="shared" si="1"/>
        <v>0</v>
      </c>
      <c r="K49" s="3">
        <f t="shared" si="1"/>
        <v>0</v>
      </c>
      <c r="L49" s="3">
        <f t="shared" si="1"/>
        <v>0</v>
      </c>
      <c r="M49" s="3">
        <f t="shared" si="1"/>
        <v>0</v>
      </c>
      <c r="N49" s="3">
        <f t="shared" si="1"/>
        <v>20775</v>
      </c>
    </row>
    <row r="51" spans="1:19" x14ac:dyDescent="0.2">
      <c r="A51" t="s">
        <v>22</v>
      </c>
      <c r="B51" s="1" t="s">
        <v>23</v>
      </c>
      <c r="N51" s="1">
        <f>+E49</f>
        <v>0</v>
      </c>
    </row>
    <row r="52" spans="1:19" x14ac:dyDescent="0.2">
      <c r="B52" s="1" t="s">
        <v>24</v>
      </c>
      <c r="N52" s="1">
        <f>+J49</f>
        <v>0</v>
      </c>
    </row>
    <row r="53" spans="1:19" x14ac:dyDescent="0.2">
      <c r="B53" s="1" t="s">
        <v>25</v>
      </c>
      <c r="N53" s="1">
        <f>+C49</f>
        <v>866.07</v>
      </c>
    </row>
    <row r="54" spans="1:19" x14ac:dyDescent="0.2">
      <c r="B54" s="1" t="s">
        <v>26</v>
      </c>
      <c r="N54" s="1">
        <f>+H49+I49</f>
        <v>103.93</v>
      </c>
    </row>
    <row r="55" spans="1:19" x14ac:dyDescent="0.2">
      <c r="B55" s="1" t="s">
        <v>5</v>
      </c>
      <c r="N55" s="1">
        <f>+K49</f>
        <v>0</v>
      </c>
    </row>
    <row r="56" spans="1:19" x14ac:dyDescent="0.2">
      <c r="B56" s="1" t="s">
        <v>27</v>
      </c>
      <c r="N56" s="1">
        <f>+L49</f>
        <v>0</v>
      </c>
    </row>
    <row r="57" spans="1:19" ht="16" thickBot="1" x14ac:dyDescent="0.25">
      <c r="B57" s="1" t="s">
        <v>28</v>
      </c>
      <c r="N57" s="7">
        <f>+M49</f>
        <v>0</v>
      </c>
    </row>
    <row r="58" spans="1:19" ht="7.5" customHeight="1" x14ac:dyDescent="0.2"/>
    <row r="59" spans="1:19" x14ac:dyDescent="0.2">
      <c r="A59" t="s">
        <v>3</v>
      </c>
      <c r="N59" s="1">
        <f>+N49-N51-N52-N53-N54-N55-N56-N57</f>
        <v>19805</v>
      </c>
      <c r="O59" s="22"/>
      <c r="Q59" s="22"/>
      <c r="S59" s="1"/>
    </row>
    <row r="60" spans="1:19" ht="16" thickBot="1" x14ac:dyDescent="0.25">
      <c r="A60" t="s">
        <v>29</v>
      </c>
      <c r="N60" s="8">
        <f>(N59/1.12)*0.12</f>
        <v>2121.9642857142858</v>
      </c>
      <c r="O60" s="22"/>
      <c r="S60" s="1"/>
    </row>
    <row r="61" spans="1:19" x14ac:dyDescent="0.2">
      <c r="S61" s="1"/>
    </row>
    <row r="62" spans="1:19" x14ac:dyDescent="0.2">
      <c r="N62" s="1">
        <f>N59-N60</f>
        <v>17683.035714285714</v>
      </c>
      <c r="P62" s="22"/>
      <c r="S62" s="1"/>
    </row>
    <row r="64" spans="1:19" x14ac:dyDescent="0.2">
      <c r="B64" s="4" t="s">
        <v>30</v>
      </c>
      <c r="C64" s="5" t="s">
        <v>25</v>
      </c>
      <c r="N64" s="1">
        <f>+C49</f>
        <v>866.07</v>
      </c>
    </row>
    <row r="65" spans="2:15" x14ac:dyDescent="0.2">
      <c r="C65" s="1" t="s">
        <v>5</v>
      </c>
      <c r="N65" s="1">
        <f>+K49</f>
        <v>0</v>
      </c>
    </row>
    <row r="66" spans="2:15" x14ac:dyDescent="0.2">
      <c r="C66" s="1" t="s">
        <v>28</v>
      </c>
      <c r="N66" s="15">
        <f>+M49</f>
        <v>0</v>
      </c>
    </row>
    <row r="67" spans="2:15" ht="6" customHeight="1" x14ac:dyDescent="0.2">
      <c r="N67" s="11"/>
    </row>
    <row r="68" spans="2:15" ht="16" thickBot="1" x14ac:dyDescent="0.25">
      <c r="B68" s="9" t="s">
        <v>31</v>
      </c>
      <c r="C68" s="10"/>
      <c r="N68" s="16">
        <f>SUM(N62:N66)</f>
        <v>18549.105714285713</v>
      </c>
      <c r="O68" s="22"/>
    </row>
    <row r="76" spans="2:15" x14ac:dyDescent="0.2">
      <c r="C76" s="1" t="s">
        <v>32</v>
      </c>
      <c r="G76" s="1" t="s">
        <v>33</v>
      </c>
    </row>
    <row r="79" spans="2:15" x14ac:dyDescent="0.2">
      <c r="B79" s="11"/>
      <c r="C79" s="54"/>
      <c r="D79" s="54"/>
      <c r="F79" s="11"/>
      <c r="G79" s="54"/>
      <c r="H79" s="54"/>
      <c r="I79" s="54"/>
    </row>
    <row r="80" spans="2:15" x14ac:dyDescent="0.2">
      <c r="B80" s="10"/>
      <c r="C80" s="56" t="s">
        <v>35</v>
      </c>
      <c r="D80" s="56"/>
      <c r="F80" s="10"/>
      <c r="G80" s="10" t="s">
        <v>35</v>
      </c>
      <c r="H80" s="10"/>
    </row>
    <row r="81" spans="2:9" x14ac:dyDescent="0.2">
      <c r="B81" s="10"/>
      <c r="C81" s="55" t="s">
        <v>34</v>
      </c>
      <c r="D81" s="55"/>
      <c r="F81" s="10"/>
      <c r="G81" s="55" t="s">
        <v>34</v>
      </c>
      <c r="H81" s="55"/>
      <c r="I81" s="55"/>
    </row>
    <row r="82" spans="2:9" x14ac:dyDescent="0.2">
      <c r="B82" s="10"/>
      <c r="C82" s="12"/>
      <c r="D82" s="12"/>
      <c r="F82" s="10"/>
      <c r="G82" s="12"/>
      <c r="H82" s="12"/>
      <c r="I82" s="12"/>
    </row>
    <row r="84" spans="2:9" x14ac:dyDescent="0.2">
      <c r="B84" s="13"/>
      <c r="C84" s="54"/>
      <c r="D84" s="54"/>
      <c r="F84" s="14"/>
      <c r="G84" s="54"/>
      <c r="H84" s="54"/>
      <c r="I84" s="54"/>
    </row>
    <row r="85" spans="2:9" x14ac:dyDescent="0.2">
      <c r="B85" s="10"/>
      <c r="C85" s="55" t="s">
        <v>37</v>
      </c>
      <c r="D85" s="55"/>
      <c r="F85" s="14"/>
      <c r="G85" s="56" t="s">
        <v>37</v>
      </c>
      <c r="H85" s="56"/>
      <c r="I85" s="56"/>
    </row>
  </sheetData>
  <mergeCells count="26">
    <mergeCell ref="C84:D84"/>
    <mergeCell ref="G84:I84"/>
    <mergeCell ref="C85:D85"/>
    <mergeCell ref="G85:I85"/>
    <mergeCell ref="M15:M16"/>
    <mergeCell ref="C79:D79"/>
    <mergeCell ref="G79:I79"/>
    <mergeCell ref="C80:D80"/>
    <mergeCell ref="C81:D81"/>
    <mergeCell ref="G81:I81"/>
    <mergeCell ref="G15:G16"/>
    <mergeCell ref="H15:H16"/>
    <mergeCell ref="I15:I16"/>
    <mergeCell ref="J15:J16"/>
    <mergeCell ref="K15:K16"/>
    <mergeCell ref="L15:L16"/>
    <mergeCell ref="A9:N9"/>
    <mergeCell ref="A10:N10"/>
    <mergeCell ref="A11:N11"/>
    <mergeCell ref="A14:A16"/>
    <mergeCell ref="B14:C14"/>
    <mergeCell ref="D14:J14"/>
    <mergeCell ref="L14:M14"/>
    <mergeCell ref="N14:N16"/>
    <mergeCell ref="D15:D16"/>
    <mergeCell ref="E15:F15"/>
  </mergeCells>
  <pageMargins left="0.7" right="0.7" top="0.75" bottom="0.75" header="0.3" footer="0.3"/>
  <pageSetup paperSize="9" scale="5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16860-C163-4AC0-832A-201CDDB25161}">
  <dimension ref="A1:C10"/>
  <sheetViews>
    <sheetView workbookViewId="0">
      <selection activeCell="R54" sqref="R54"/>
    </sheetView>
  </sheetViews>
  <sheetFormatPr baseColWidth="10" defaultColWidth="8.83203125" defaultRowHeight="15" x14ac:dyDescent="0.2"/>
  <cols>
    <col min="1" max="1" width="20" bestFit="1" customWidth="1"/>
    <col min="2" max="3" width="10.1640625" style="1" bestFit="1" customWidth="1"/>
  </cols>
  <sheetData>
    <row r="1" spans="1:3" x14ac:dyDescent="0.2">
      <c r="A1" s="32" t="s">
        <v>40</v>
      </c>
      <c r="B1" s="34">
        <v>20775</v>
      </c>
      <c r="C1" s="1">
        <v>21735</v>
      </c>
    </row>
    <row r="2" spans="1:3" x14ac:dyDescent="0.2">
      <c r="A2" s="32" t="s">
        <v>41</v>
      </c>
      <c r="B2" s="34"/>
    </row>
    <row r="3" spans="1:3" x14ac:dyDescent="0.2">
      <c r="A3" s="32" t="s">
        <v>7</v>
      </c>
      <c r="B3" s="34">
        <v>20775</v>
      </c>
      <c r="C3" s="1">
        <v>21735</v>
      </c>
    </row>
    <row r="4" spans="1:3" x14ac:dyDescent="0.2">
      <c r="A4" s="32" t="s">
        <v>42</v>
      </c>
      <c r="B4" s="34">
        <v>866.07</v>
      </c>
      <c r="C4" s="1">
        <v>1435.27</v>
      </c>
    </row>
    <row r="5" spans="1:3" x14ac:dyDescent="0.2">
      <c r="A5" s="32" t="s">
        <v>43</v>
      </c>
      <c r="B5" s="34">
        <v>103.93</v>
      </c>
      <c r="C5" s="1">
        <v>287.06</v>
      </c>
    </row>
    <row r="6" spans="1:3" x14ac:dyDescent="0.2">
      <c r="A6" s="32" t="s">
        <v>44</v>
      </c>
      <c r="B6" s="34"/>
    </row>
    <row r="7" spans="1:3" x14ac:dyDescent="0.2">
      <c r="A7" s="32" t="s">
        <v>3</v>
      </c>
      <c r="B7" s="34">
        <f>B3-B4-B5</f>
        <v>19805</v>
      </c>
      <c r="C7" s="1">
        <f>C3-C4-C5</f>
        <v>20012.669999999998</v>
      </c>
    </row>
    <row r="8" spans="1:3" x14ac:dyDescent="0.2">
      <c r="A8" s="32" t="s">
        <v>45</v>
      </c>
      <c r="B8" s="34">
        <f>(B7/1.12)*0.12</f>
        <v>2121.9642857142858</v>
      </c>
      <c r="C8" s="34">
        <f>(C7/1.12)*0.12</f>
        <v>2144.2146428571427</v>
      </c>
    </row>
    <row r="9" spans="1:3" x14ac:dyDescent="0.2">
      <c r="A9" s="32" t="s">
        <v>42</v>
      </c>
      <c r="B9" s="34">
        <f>B4</f>
        <v>866.07</v>
      </c>
      <c r="C9" s="34">
        <f>C4</f>
        <v>1435.27</v>
      </c>
    </row>
    <row r="10" spans="1:3" x14ac:dyDescent="0.2">
      <c r="A10" s="33" t="s">
        <v>46</v>
      </c>
      <c r="B10" s="35">
        <f>B7-B8+B9</f>
        <v>18549.105714285713</v>
      </c>
      <c r="C10" s="35">
        <f>C7-C8+C9</f>
        <v>19303.725357142856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REPORT FORM</vt:lpstr>
      <vt:lpstr>Sample</vt:lpstr>
      <vt:lpstr>Sample (2)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Ruby Ann Valdez</dc:creator>
  <cp:keywords/>
  <dc:description/>
  <cp:lastModifiedBy>Rommel</cp:lastModifiedBy>
  <cp:revision/>
  <dcterms:created xsi:type="dcterms:W3CDTF">2019-07-03T01:41:00Z</dcterms:created>
  <dcterms:modified xsi:type="dcterms:W3CDTF">2025-09-07T13:58:31Z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7874A7152ADA47528E6C1FBA33A5AFFC</vt:lpwstr>
  </property>
  <property fmtid="{D5CDD505-2E9C-101B-9397-08002B2CF9AE}" pid="3" name="KSOProductBuildVer">
    <vt:lpwstr>1033-11.2.0.10351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2025-09-05T23:16:37Z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f0da77c1-f207-4123-a152-2d15088c8156</vt:lpwstr>
  </property>
  <property fmtid="{D5CDD505-2E9C-101B-9397-08002B2CF9AE}" pid="9" name="MSIP_Label_defa4170-0d19-0005-0004-bc88714345d2_ActionId">
    <vt:lpwstr>7960326e-e86d-409b-ae14-5b182655b531</vt:lpwstr>
  </property>
  <property fmtid="{D5CDD505-2E9C-101B-9397-08002B2CF9AE}" pid="10" name="MSIP_Label_defa4170-0d19-0005-0004-bc88714345d2_ContentBits">
    <vt:lpwstr>0</vt:lpwstr>
  </property>
  <property fmtid="{D5CDD505-2E9C-101B-9397-08002B2CF9AE}" pid="11" name="MSIP_Label_defa4170-0d19-0005-0004-bc88714345d2_Tag">
    <vt:lpwstr>50, 3, 0, 1</vt:lpwstr>
  </property>
</Properties>
</file>