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ReportDetailedAllTerminal.rpt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<sst xmlns="http://schemas.openxmlformats.org/spreadsheetml/2006/main" count="3189" uniqueCount="1471">
  <si>
    <t>Baguio Benguet Community Credit Cooperative</t>
  </si>
  <si>
    <t>No.56 Cooperative Street, Corner Assumption Road, Baguio City</t>
  </si>
  <si>
    <t>Sales Report Detailed per invoice</t>
  </si>
  <si>
    <t xml:space="preserve"> From : 01/28/2023  To: 01/28/2023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</si>
  <si>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</si>
  <si>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</si>
  <si>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</si>
  <si>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</si>
  <si>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</si>
  <si>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</si>
  <si>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</si>
  <si>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</si>
  <si>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</si>
  <si>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</si>
  <si>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Invoice No.</t>
  </si>
  <si>
    <t>Member ID</t>
  </si>
  <si>
    <t>Invoice Date</t>
  </si>
  <si>
    <t>Invoice Time</t>
  </si>
  <si>
    <t>Invoice Amount</t>
  </si>
  <si>
    <t>Loan Amount</t>
  </si>
  <si>
    <t>Cash Amount</t>
  </si>
  <si>
    <t>Payment Mode</t>
  </si>
  <si>
    <t>Terminal</t>
  </si>
  <si>
    <t>Cashier</t>
  </si>
  <si>
    <t>Name</t>
  </si>
  <si>
    <t>Grand Total</t>
  </si>
  <si>
    <t>4806531431209</t>
  </si>
  <si>
    <t>SIP 350MLX24</t>
  </si>
  <si>
    <t>4806509690539</t>
  </si>
  <si>
    <t>JIMMS 5N1 COFFEE 21GX20X30</t>
  </si>
  <si>
    <t>4808647010033</t>
  </si>
  <si>
    <t>CHEESE WHIZ PLAIN 450GX12</t>
  </si>
  <si>
    <t>4809013017199</t>
  </si>
  <si>
    <t>VB PREMIUM LOAF MEDIUM</t>
  </si>
  <si>
    <t>750515061026</t>
  </si>
  <si>
    <t>FITA SINGLES 30GX11SX24</t>
  </si>
  <si>
    <t>645175570103</t>
  </si>
  <si>
    <t>JIN RAMEN MILD CUP 65GX6</t>
  </si>
  <si>
    <t>4806516220378</t>
  </si>
  <si>
    <t>KAMI KITCHEN TOWEL TP 2PLY 18S</t>
  </si>
  <si>
    <t>4806502163849</t>
  </si>
  <si>
    <t>SANICARE WIPES 40SHX20</t>
  </si>
  <si>
    <t>750515018501</t>
  </si>
  <si>
    <t>SKYFLAKES 25GX10SX30</t>
  </si>
  <si>
    <t>025</t>
  </si>
  <si>
    <t>REFILL 5 GAL</t>
  </si>
  <si>
    <t>4800024012395</t>
  </si>
  <si>
    <t>DM TIDBITS PA 560GX24</t>
  </si>
  <si>
    <t>4809013017229</t>
  </si>
  <si>
    <t>VB PULLMAN LOAF MEDIUM</t>
  </si>
  <si>
    <t>1000</t>
  </si>
  <si>
    <t>RICE 1/2 CAVAN</t>
  </si>
  <si>
    <t>4800361395687</t>
  </si>
  <si>
    <t>NESTLE CHUCKIE CALCI-N 110MLX60</t>
  </si>
  <si>
    <t>8993175537131</t>
  </si>
  <si>
    <t>RICHEESE CHEESE WAFER 20.5GX10SX20</t>
  </si>
  <si>
    <t>8993175542166</t>
  </si>
  <si>
    <t>RICHOCO WHITE 24GX10SX20</t>
  </si>
  <si>
    <t>8851717904974</t>
  </si>
  <si>
    <t>DUTCHMILL DELIGHT PBIO 100MLX5SX10</t>
  </si>
  <si>
    <t>4806509690652</t>
  </si>
  <si>
    <t>JIMMS 4N1 15GX12X30</t>
  </si>
  <si>
    <t>4800016653094</t>
  </si>
  <si>
    <t>MR CHIPS NACHO CHEESE 100GX50</t>
  </si>
  <si>
    <t>4800092110528</t>
  </si>
  <si>
    <t>REBISCO HANSEL CHOCO SAND 10SX40</t>
  </si>
  <si>
    <t>4800092112317</t>
  </si>
  <si>
    <t>REBISCO HANSEL CRACKERS 12SX30</t>
  </si>
  <si>
    <t>4800016084201</t>
  </si>
  <si>
    <t>WAFRET BRIX CVANILLA 24GX10SX24</t>
  </si>
  <si>
    <t>748485913049</t>
  </si>
  <si>
    <t>BIRCH TREE FORTIFIED 1KG+100GX12</t>
  </si>
  <si>
    <t>4801010369127</t>
  </si>
  <si>
    <t>CAREFREE BREATHABLE PL 15SX36</t>
  </si>
  <si>
    <t>4800092116544</t>
  </si>
  <si>
    <t>CHOCO MUCHO COOKIE SAND WHITE 30X10</t>
  </si>
  <si>
    <t>4806026200921</t>
  </si>
  <si>
    <t>CO CHESY PESTO P/S 24X180G</t>
  </si>
  <si>
    <t>748485150079</t>
  </si>
  <si>
    <t>COCO MAMA FRESH GATA 48X2OOML</t>
  </si>
  <si>
    <t>4801958390108</t>
  </si>
  <si>
    <t>CRISPY FRY ORIG 62GX13X14</t>
  </si>
  <si>
    <t>4805358246041</t>
  </si>
  <si>
    <t>DARI CREME CLASSIC 200GX48</t>
  </si>
  <si>
    <t>4801668603642</t>
  </si>
  <si>
    <t>DATU PUTI OYSTER SAUCE 170GX24</t>
  </si>
  <si>
    <t>4800024556103</t>
  </si>
  <si>
    <t>DM SPAGHETTI 400GX35</t>
  </si>
  <si>
    <t>4800888179616</t>
  </si>
  <si>
    <t>DOVE SH HAIRFALL RESCUE 170MLX24</t>
  </si>
  <si>
    <t>4902430452694</t>
  </si>
  <si>
    <t>DOWNY FB GARDEN BLOOM 40MLX144</t>
  </si>
  <si>
    <t>4801668100417</t>
  </si>
  <si>
    <t>DP VIN-SOY DUO 1LX6</t>
  </si>
  <si>
    <t>4808647020094</t>
  </si>
  <si>
    <t>EDEN CHEESE 165GX48</t>
  </si>
  <si>
    <t>4806525620060</t>
  </si>
  <si>
    <t>FREEDA CLEAN&amp;DRY NETSIDE NIGHT USE</t>
  </si>
  <si>
    <t>4800016024351</t>
  </si>
  <si>
    <t>GT WHITE TP+ GT PREMIUM PROMO 12S</t>
  </si>
  <si>
    <t>4806014099179</t>
  </si>
  <si>
    <t>JOLLY CLARO PALM OIL SUP 2LX6</t>
  </si>
  <si>
    <t>4800015202002</t>
  </si>
  <si>
    <t>KM ALUMINUM FOIL REFILL 8MX48S</t>
  </si>
  <si>
    <t>4800888602725</t>
  </si>
  <si>
    <t>KNORR PORK BROTH CUBE 10GX576</t>
  </si>
  <si>
    <t>4800888607959</t>
  </si>
  <si>
    <t>KNORR SHRIMP BROTH CUBE 10GX576</t>
  </si>
  <si>
    <t>4808680652146</t>
  </si>
  <si>
    <t>KNORR SINIGANG MIX WGABI 22GX144</t>
  </si>
  <si>
    <t>710535641004</t>
  </si>
  <si>
    <t>KOPIMO 6 IN 1 MANGOSTEEN</t>
  </si>
  <si>
    <t>8410660101481</t>
  </si>
  <si>
    <t>LA ESPAÑOLA EVIRGIN OIL 250MLX12</t>
  </si>
  <si>
    <t>4807770270024</t>
  </si>
  <si>
    <t>LM IM CHICKEN N CHICKEN 55GX72</t>
  </si>
  <si>
    <t>8801901021055</t>
  </si>
  <si>
    <t>MAXSUN SAFE BUTANE</t>
  </si>
  <si>
    <t>4800361061322</t>
  </si>
  <si>
    <t>NESTLE ALL PURPOSE CREAM 250ML</t>
  </si>
  <si>
    <t>8850006494448</t>
  </si>
  <si>
    <t>PALMOLIVE MEN AD DEEPCLEAN 10MLX384</t>
  </si>
  <si>
    <t>4808888413709</t>
  </si>
  <si>
    <t>PALMOLIVE SH INT MOISTURE 180MLX24</t>
  </si>
  <si>
    <t>4902430698146</t>
  </si>
  <si>
    <t>PANTENE S TDAMAGE CARE 12MLX432</t>
  </si>
  <si>
    <t>4800092112782</t>
  </si>
  <si>
    <t>REBISCO COMBI CHOCO 40X10S</t>
  </si>
  <si>
    <t>4800888209603</t>
  </si>
  <si>
    <t>REXONA ADV BRGHTNNG ANTI STAIN 50G</t>
  </si>
  <si>
    <t>4806502351925</t>
  </si>
  <si>
    <t>SANICARE 2PLY UPSIZE 400SX4RX24</t>
  </si>
  <si>
    <t>4806502350171</t>
  </si>
  <si>
    <t>SANICARE COTTON BUDS 200TX6X24</t>
  </si>
  <si>
    <t>4806508624771</t>
  </si>
  <si>
    <t>SENORITA  BEEF LOAF 150GX48</t>
  </si>
  <si>
    <t>4806508624740</t>
  </si>
  <si>
    <t>SENORITA CARNE NORTE 150GX48</t>
  </si>
  <si>
    <t>4806533050040</t>
  </si>
  <si>
    <t>SIONGCI VERMICELLI 8OZX40</t>
  </si>
  <si>
    <t>8475</t>
  </si>
  <si>
    <t>SUGAR BROWN 1KLX50</t>
  </si>
  <si>
    <t>vgn23</t>
  </si>
  <si>
    <t>VGN ATSUETE POWDER 25G</t>
  </si>
  <si>
    <t>vgn92</t>
  </si>
  <si>
    <t>VGN BP MEDIUM GROUND 40G</t>
  </si>
  <si>
    <t>vgn24</t>
  </si>
  <si>
    <t>VGN CURRY POWDER 20G</t>
  </si>
  <si>
    <t>vgn21</t>
  </si>
  <si>
    <t>VGN LAUREL LEAVES 10G</t>
  </si>
  <si>
    <t>vgn159</t>
  </si>
  <si>
    <t>VGN PAPRIKA POWDER</t>
  </si>
  <si>
    <t>vgn100</t>
  </si>
  <si>
    <t>VGN SILI POWDER 20G</t>
  </si>
  <si>
    <t>vgn59</t>
  </si>
  <si>
    <t>VGN STAR ANIS 15G</t>
  </si>
  <si>
    <t>054028367911</t>
  </si>
  <si>
    <t>YAKULT 80MLX5SX10</t>
  </si>
  <si>
    <t>748485200040</t>
  </si>
  <si>
    <t>555 SPANISH STYLE SIO 155GX100</t>
  </si>
  <si>
    <t>4801958240007</t>
  </si>
  <si>
    <t>AJINOMOTO 100GX12X8</t>
  </si>
  <si>
    <t>748485400716</t>
  </si>
  <si>
    <t>ANGEL EVAP ELCREAMER 410MLX48</t>
  </si>
  <si>
    <t>4902430768924</t>
  </si>
  <si>
    <t>ARIEL WDOWNY GOLDEN BLOOM 1360GX12</t>
  </si>
  <si>
    <t>4800361388337</t>
  </si>
  <si>
    <t>BB PWR MILK DRINK 1.2KGX12</t>
  </si>
  <si>
    <t>4806525621036</t>
  </si>
  <si>
    <t>BEYBIKO DIAPER XL30 (6X30)</t>
  </si>
  <si>
    <t>4800011113968</t>
  </si>
  <si>
    <t>BIODERM COOLNESS 135GX72</t>
  </si>
  <si>
    <t>4800011114262</t>
  </si>
  <si>
    <t>BIODERM FRESHEN 135GX72</t>
  </si>
  <si>
    <t>4800011115269</t>
  </si>
  <si>
    <t>BIODERM PRISTINE 135GX72</t>
  </si>
  <si>
    <t>4800131598386</t>
  </si>
  <si>
    <t>BIOGENIC ISO 70% 500ML W/FREE 50ML</t>
  </si>
  <si>
    <t>206</t>
  </si>
  <si>
    <t>CABANATUAN LONGGANISA GARLIC</t>
  </si>
  <si>
    <t>207</t>
  </si>
  <si>
    <t>CABANATUAN LONGGANISA SKINLESS</t>
  </si>
  <si>
    <t>4800249003567</t>
  </si>
  <si>
    <t>CDO CSTYLE LUNCHEON MEAT FS 350GX24</t>
  </si>
  <si>
    <t>4800249082029</t>
  </si>
  <si>
    <t>CDO IDOL CHEESEDOG REGULAR 1KG</t>
  </si>
  <si>
    <t>4808647010064</t>
  </si>
  <si>
    <t>CHEEZ WHIZ PIMIENTO 450GX12</t>
  </si>
  <si>
    <t>4800216125919</t>
  </si>
  <si>
    <t>CHEEZY ORIGINAL150GX20</t>
  </si>
  <si>
    <t>4800216110144</t>
  </si>
  <si>
    <t>CLOVER BBQ 145GX25</t>
  </si>
  <si>
    <t>8850006327449</t>
  </si>
  <si>
    <t>COLGATE TP SFRESH TWINPACK 175GX27</t>
  </si>
  <si>
    <t>8850006327463</t>
  </si>
  <si>
    <t>COLGATE TRIPLE ACTION TWINPACK 175M</t>
  </si>
  <si>
    <t>748485100401</t>
  </si>
  <si>
    <t>CT FLAKES IN OIL 155GX50</t>
  </si>
  <si>
    <t>4800092553318</t>
  </si>
  <si>
    <t>DOWEE DONUT ASSTD 42GX10SX10</t>
  </si>
  <si>
    <t>8851717200014</t>
  </si>
  <si>
    <t>DUTCH MILL BLUEBERRY 90MLX48</t>
  </si>
  <si>
    <t>8853002303110</t>
  </si>
  <si>
    <t>DUTCH MILL SFRUITS 90MLX48</t>
  </si>
  <si>
    <t>4809011486829</t>
  </si>
  <si>
    <t>FISH SAUCE-BAGOONG 25OZX12</t>
  </si>
  <si>
    <t>4806502720615</t>
  </si>
  <si>
    <t>GARDENIA WHITE BREAD CLASSIC 600G</t>
  </si>
  <si>
    <t>4800016022227</t>
  </si>
  <si>
    <t>GT WHITE CARAMEL TP 50GX10X12</t>
  </si>
  <si>
    <t>9556006014585</t>
  </si>
  <si>
    <t>JB SHAMPOO SOFT&amp;SHINY 100ML</t>
  </si>
  <si>
    <t>4806515161504</t>
  </si>
  <si>
    <t>KERATIN PLUS BRAZILIAN HT 20GX288</t>
  </si>
  <si>
    <t>4800133900255</t>
  </si>
  <si>
    <t>KING SUE CHIX NUGGETS CLASSIC 250G</t>
  </si>
  <si>
    <t>4800133620252</t>
  </si>
  <si>
    <t>KING SUE PORK TOCINO 250G</t>
  </si>
  <si>
    <t>4800361356367</t>
  </si>
  <si>
    <t>KOKO KRUNCH DUO 330GX18</t>
  </si>
  <si>
    <t>1klcoco</t>
  </si>
  <si>
    <t>LARD SEALED COCONUT OIL 1KGX4</t>
  </si>
  <si>
    <t>4800888602275</t>
  </si>
  <si>
    <t>LC CHICKEN SPREAD DOY 220ML</t>
  </si>
  <si>
    <t>4809016162186</t>
  </si>
  <si>
    <t>LEMME WASH GREEN APPLE 1L</t>
  </si>
  <si>
    <t>039000086639</t>
  </si>
  <si>
    <t>LIBBYS VIENNA SAUSAGE 130GX12</t>
  </si>
  <si>
    <t>4806018403866</t>
  </si>
  <si>
    <t>LSQ CHOO2 CHOCOV 38GX10SX12</t>
  </si>
  <si>
    <t>4800043021033</t>
  </si>
  <si>
    <t>LUDYS COCO JAM 340GX24</t>
  </si>
  <si>
    <t>4806528691111</t>
  </si>
  <si>
    <t>LUMPIANG SHANGHAI NEGOSYO BEEF 30PC</t>
  </si>
  <si>
    <t>4805358606081</t>
  </si>
  <si>
    <t>MAGNOLIA FULL CREAM MILK 1LX12</t>
  </si>
  <si>
    <t>4806512230777</t>
  </si>
  <si>
    <t>MAGNOLIA PCAKE WMSYRUP 480GX24</t>
  </si>
  <si>
    <t>4800361418058</t>
  </si>
  <si>
    <t>MILO ACTIV-GO 1.2KGX9</t>
  </si>
  <si>
    <t>4807770100406</t>
  </si>
  <si>
    <t>MONDE EGGNOG 130GX20</t>
  </si>
  <si>
    <t>4801668601181</t>
  </si>
  <si>
    <t>NELICOM PATIS FISH SAUCE PET 1LX12</t>
  </si>
  <si>
    <t>4800016561429</t>
  </si>
  <si>
    <t>NISSIN RAMEN CREAMY SEAFOODS 63GX72</t>
  </si>
  <si>
    <t>8992760221066</t>
  </si>
  <si>
    <t>OREO VANILLA 12 X 12 X 27.6G</t>
  </si>
  <si>
    <t>4808888004174</t>
  </si>
  <si>
    <t>PALM SH ULTRA SMOOTH 11+1 15MLX36</t>
  </si>
  <si>
    <t>8850006491775</t>
  </si>
  <si>
    <t>PALMOLIVE C H&amp;SMOOTH 12MLX360</t>
  </si>
  <si>
    <t>4800016553332</t>
  </si>
  <si>
    <t>PAYLESS IM BEEF 55GX72</t>
  </si>
  <si>
    <t>4800016553325</t>
  </si>
  <si>
    <t>PAYLESS IM CHICKEN 55GX72</t>
  </si>
  <si>
    <t>4808887119480</t>
  </si>
  <si>
    <t>PF SIZZLING SSG DLGHTS150X48</t>
  </si>
  <si>
    <t>4800060075507</t>
  </si>
  <si>
    <t>PURITY COTTON ROLL 90GX48</t>
  </si>
  <si>
    <t>4800274080014</t>
  </si>
  <si>
    <t>QUAKER IO ORIGINAL 800GX12</t>
  </si>
  <si>
    <t>4800092110030</t>
  </si>
  <si>
    <t>REBISCO CHOCO CS 34GX10SX40</t>
  </si>
  <si>
    <t>4800092110047</t>
  </si>
  <si>
    <t>REBISCO SBERRY SANDWICH 34GX10SX40</t>
  </si>
  <si>
    <t>203022</t>
  </si>
  <si>
    <t>SANDO ECO BAG XXL</t>
  </si>
  <si>
    <t>4806512342029</t>
  </si>
  <si>
    <t>ST METAL PROMO W/RC FOAM 100S</t>
  </si>
  <si>
    <t>4800011178745</t>
  </si>
  <si>
    <t>SULFUR DR S WONG SCENTED 80G</t>
  </si>
  <si>
    <t>4800888194268</t>
  </si>
  <si>
    <t>SUNSILK SH STRONG&amp;LONG SR(11+1)24X1</t>
  </si>
  <si>
    <t>4800365881087</t>
  </si>
  <si>
    <t>SUPER DELIGHTS BROWNIE 200G</t>
  </si>
  <si>
    <t>4800092660603</t>
  </si>
  <si>
    <t>SUPERSTIX WS SWEET CHEESE 335.5GX12</t>
  </si>
  <si>
    <t>vgn11</t>
  </si>
  <si>
    <t>VGN BP MEDIUM GROUND TIES</t>
  </si>
  <si>
    <t>vgn22</t>
  </si>
  <si>
    <t>VGN LAUREL LEAVES TIESX15</t>
  </si>
  <si>
    <t>1002</t>
  </si>
  <si>
    <t>JASMINE RICE 25KLS</t>
  </si>
  <si>
    <t>4800014147083</t>
  </si>
  <si>
    <t>ABSOLUTE DDW 350MLX35</t>
  </si>
  <si>
    <t>4800040112024</t>
  </si>
  <si>
    <t>CAFE PURO COFFEE 100GX24</t>
  </si>
  <si>
    <t>gp9075</t>
  </si>
  <si>
    <t>ABULENCIA GROUND PORK 500G</t>
  </si>
  <si>
    <t>4800575140370</t>
  </si>
  <si>
    <t>ALASKA EVAPORADA 370MLX48</t>
  </si>
  <si>
    <t>4801010222200</t>
  </si>
  <si>
    <t>BACTIDOL HONEY LEMON LOZENGE 8SX12</t>
  </si>
  <si>
    <t>4800417059433</t>
  </si>
  <si>
    <t>BENCH DSCENT LAZY AFTRNUN 50ML</t>
  </si>
  <si>
    <t>748485401508</t>
  </si>
  <si>
    <t>BIRCH TREE FORTIFIED WFB 300GX24</t>
  </si>
  <si>
    <t>4800040312219</t>
  </si>
  <si>
    <t>BUTTER CRUNCH COOKIES 200GX36</t>
  </si>
  <si>
    <t>4800040111102</t>
  </si>
  <si>
    <t>CAFE PURO CUP 50GX24</t>
  </si>
  <si>
    <t>8850006342213</t>
  </si>
  <si>
    <t>COLGATE MINIONS BUBBLE FRUIT 40GX12</t>
  </si>
  <si>
    <t>301001</t>
  </si>
  <si>
    <t>DOORMAT OVAL</t>
  </si>
  <si>
    <t>301002</t>
  </si>
  <si>
    <t>DOORMAT RECTANGLE</t>
  </si>
  <si>
    <t>8000700000227</t>
  </si>
  <si>
    <t>DOVE BAR SENSITIVE 100GX48</t>
  </si>
  <si>
    <t>4806011900058</t>
  </si>
  <si>
    <t>FIDEL IODIZED SALT 500GX24</t>
  </si>
  <si>
    <t>4806011900027</t>
  </si>
  <si>
    <t>FIDEL IODIZED SALT CSS 500GX24</t>
  </si>
  <si>
    <t>turmeric250g</t>
  </si>
  <si>
    <t>GS TURMERIC 16N1 250G</t>
  </si>
  <si>
    <t>4800010012033</t>
  </si>
  <si>
    <t>GT GRANULES 50GX24</t>
  </si>
  <si>
    <t>6922868287611</t>
  </si>
  <si>
    <t>HEARTTEX BT SCENTED 1X50</t>
  </si>
  <si>
    <t>4800528457449</t>
  </si>
  <si>
    <t>HOBE PANCIT CANTON 454GX12</t>
  </si>
  <si>
    <t>D708</t>
  </si>
  <si>
    <t>KING JAMES SKINLESS LONGGANISA 250G</t>
  </si>
  <si>
    <t>8998389172055</t>
  </si>
  <si>
    <t>KOKOLA POPCORN CARAMEL  WC 53.5GX60</t>
  </si>
  <si>
    <t>4806500670073</t>
  </si>
  <si>
    <t>KOMEYA 3Q BIHON 454GX30</t>
  </si>
  <si>
    <t>kremeria</t>
  </si>
  <si>
    <t>KREMERIA MARGARINE 225GX48</t>
  </si>
  <si>
    <t>4800016307010</t>
  </si>
  <si>
    <t>MAXX EUCALYPTUS 50S</t>
  </si>
  <si>
    <t>052100088907</t>
  </si>
  <si>
    <t>MC CORMICK VANILLA FLAVOR 20MLX24</t>
  </si>
  <si>
    <t>8935001711063</t>
  </si>
  <si>
    <t>MENTOS AIR ACTION BAG 40X50</t>
  </si>
  <si>
    <t>8850007371434</t>
  </si>
  <si>
    <t>MODESS DRY MAX REG WING 8SX48</t>
  </si>
  <si>
    <t>8998866803847</t>
  </si>
  <si>
    <t>NUVO HW FRESHVLOSSOM PCH 250MLX12</t>
  </si>
  <si>
    <t>8850006480762</t>
  </si>
  <si>
    <t>PALMOLIVE VIBRANT COLOR 15MLX432</t>
  </si>
  <si>
    <t>4808887302202</t>
  </si>
  <si>
    <t>PF STAR CHICK N TASTY HOTDOG 250G</t>
  </si>
  <si>
    <t>4806535910120</t>
  </si>
  <si>
    <t>PLASTIC CONTAINER 750X30</t>
  </si>
  <si>
    <t>4800045310289</t>
  </si>
  <si>
    <t>PRIDE APD 500GX24</t>
  </si>
  <si>
    <t>4800045360024</t>
  </si>
  <si>
    <t>PRIDE KALAMANSI 500GX24</t>
  </si>
  <si>
    <t>4800092110115</t>
  </si>
  <si>
    <t>REBISCO BRAVO BISCUITS 10SX30</t>
  </si>
  <si>
    <t>8935196509315</t>
  </si>
  <si>
    <t>SALONPAS 20SX10 IB</t>
  </si>
  <si>
    <t>4800314000118</t>
  </si>
  <si>
    <t>SB HD SCRUB SPONGE TRIAL 30MX12X8</t>
  </si>
  <si>
    <t>4800314000026</t>
  </si>
  <si>
    <t>SB SCRUB PAD REG 8MM LX240</t>
  </si>
  <si>
    <t>4800045411399</t>
  </si>
  <si>
    <t>SHIELD MENTHOL COOL 120GX72</t>
  </si>
  <si>
    <t>4800045380091</t>
  </si>
  <si>
    <t>SHIELD SOAP BLOOMING PINK 90GX96</t>
  </si>
  <si>
    <t>4800045380145</t>
  </si>
  <si>
    <t>SHIELD SOAP CALMING BEIGE 120G</t>
  </si>
  <si>
    <t>4800045380138</t>
  </si>
  <si>
    <t>SHIELD SOAP CLEANSING WHITE 120GX72</t>
  </si>
  <si>
    <t>4800344009419</t>
  </si>
  <si>
    <t>SILVER SWAN PATIS 350MLX24</t>
  </si>
  <si>
    <t>4800344001826</t>
  </si>
  <si>
    <t>SILVER SWAN SOY SAUCE 500MLX24</t>
  </si>
  <si>
    <t>6903244670524</t>
  </si>
  <si>
    <t>SMILE BATHROOM TISSUE 90GX10SX50</t>
  </si>
  <si>
    <t>10550</t>
  </si>
  <si>
    <t>SUGAR WHITE 1KGX50</t>
  </si>
  <si>
    <t>4800053411305</t>
  </si>
  <si>
    <t>SUSAN BAKER CANOLA OIL 1LX12</t>
  </si>
  <si>
    <t>4809013017267</t>
  </si>
  <si>
    <t>VB CLASSIC HOPIA</t>
  </si>
  <si>
    <t>4809013017243</t>
  </si>
  <si>
    <t>VB PULLMAN LOAF SMALL</t>
  </si>
  <si>
    <t>vgn74</t>
  </si>
  <si>
    <t>VGN CHEESE POWDER 80G</t>
  </si>
  <si>
    <t>vgn34</t>
  </si>
  <si>
    <t>VGN POPCORN PLAIN 200G</t>
  </si>
  <si>
    <t>8998866800808</t>
  </si>
  <si>
    <t>WINGS W/POWER BLEACH 52GX150</t>
  </si>
  <si>
    <t>710535943610</t>
  </si>
  <si>
    <t>YB SWEET HAM 250G</t>
  </si>
  <si>
    <t>4809016174103</t>
  </si>
  <si>
    <t>ZTR HONEY BEE 250ML</t>
  </si>
  <si>
    <t>748485401034</t>
  </si>
  <si>
    <t>BIRCH TREE FCMP 700GX12</t>
  </si>
  <si>
    <t>4800024012401</t>
  </si>
  <si>
    <t>DM CHUNKS PA 822GX24</t>
  </si>
  <si>
    <t>4806501952130</t>
  </si>
  <si>
    <t>LAPU-LAPU SOY SAUCE 1LX12</t>
  </si>
  <si>
    <t>4800344003424</t>
  </si>
  <si>
    <t>SILVER SWAN CANE VINEGAR 385MLX24</t>
  </si>
  <si>
    <t>748485800431</t>
  </si>
  <si>
    <t>ARGENTINA CORNED BEEF 150GX48</t>
  </si>
  <si>
    <t>748485800011</t>
  </si>
  <si>
    <t>ARGENTINA CORNED BEEF 175GX48</t>
  </si>
  <si>
    <t>748485800035</t>
  </si>
  <si>
    <t>ARGENTINA CORNED BEEF 260GX48</t>
  </si>
  <si>
    <t>748485800790</t>
  </si>
  <si>
    <t>ARGENTINA FIESTA SAUSAGE 175GX48</t>
  </si>
  <si>
    <t>4800249044119</t>
  </si>
  <si>
    <t>CDO CHINESE LUNCHEON MEAT 220GX48</t>
  </si>
  <si>
    <t>4801668100448</t>
  </si>
  <si>
    <t>DATU PUTI TRIO PACK 350MLX6</t>
  </si>
  <si>
    <t>4800024576040</t>
  </si>
  <si>
    <t>DM MANGO JUICE DRINK 1LX12</t>
  </si>
  <si>
    <t>8996001440049</t>
  </si>
  <si>
    <t>ENERGEN HANGER CHOCOLATE 40GX240</t>
  </si>
  <si>
    <t>8996001440124</t>
  </si>
  <si>
    <t>ENERGEN HANGER VANILLA 40GX240</t>
  </si>
  <si>
    <t>748485900049</t>
  </si>
  <si>
    <t>FRESCA TUNA MECHADO 175G</t>
  </si>
  <si>
    <t>4804880551401</t>
  </si>
  <si>
    <t>FRITO PLUS PURE PALM OIL(SUP)900ml</t>
  </si>
  <si>
    <t>4800092552090</t>
  </si>
  <si>
    <t>FUDGEE BARR FLAVOR COMBO 10SX10</t>
  </si>
  <si>
    <t>4800186001329</t>
  </si>
  <si>
    <t>GOLDEN OATS IO 400GX24</t>
  </si>
  <si>
    <t>4800888601070</t>
  </si>
  <si>
    <t>KNORR PORK BROTH CUBES 6S</t>
  </si>
  <si>
    <t>4800361419642</t>
  </si>
  <si>
    <t>MAGGI MAGIC SARAP PPRBAND 8GX16SX60</t>
  </si>
  <si>
    <t>4800361050081</t>
  </si>
  <si>
    <t>MAGGI SAVOR CLASSIC 130MLX24</t>
  </si>
  <si>
    <t>4806512230371</t>
  </si>
  <si>
    <t>MAGNOLIA PCAKE PLUS WSS 200GX48</t>
  </si>
  <si>
    <t>4800361413480</t>
  </si>
  <si>
    <t>MILO ACTIV-GO WINNER 504X24G</t>
  </si>
  <si>
    <t>4807770120213</t>
  </si>
  <si>
    <t>NISSIN WAFER CHOCO 12GX20S</t>
  </si>
  <si>
    <t>4800016644504</t>
  </si>
  <si>
    <t>PIATTOS CHEESE 85GX50</t>
  </si>
  <si>
    <t>4800016661099</t>
  </si>
  <si>
    <t>ROLLER COASTER CHEDDAR 85GX50</t>
  </si>
  <si>
    <t>4800092110573</t>
  </si>
  <si>
    <t>SUPERSTIX WS TUTTI FRUITY 335.5GX12</t>
  </si>
  <si>
    <t>4800045340149</t>
  </si>
  <si>
    <t>UNIQUE MAXIMUM 100MLX72</t>
  </si>
  <si>
    <t>4806501709109</t>
  </si>
  <si>
    <t>CALLA P FLORAL 45GX240</t>
  </si>
  <si>
    <t>748485800110</t>
  </si>
  <si>
    <t>ARGENTINA BEEF LOAF 250GX48</t>
  </si>
  <si>
    <t>748485800448</t>
  </si>
  <si>
    <t>ARGENTINA MEAT LOAF 250GX48</t>
  </si>
  <si>
    <t>4808888801070</t>
  </si>
  <si>
    <t>AXION  KAL 350G W2SKAL 20MLX24</t>
  </si>
  <si>
    <t>748485401515</t>
  </si>
  <si>
    <t>BIRCH TREE FORTIFIED WFB 700GX12</t>
  </si>
  <si>
    <t>4806501709215</t>
  </si>
  <si>
    <t>CALLA PD ROSE GARDEN 1.6KGX6</t>
  </si>
  <si>
    <t>4800888217448</t>
  </si>
  <si>
    <t>DOVE STRAIGHT&amp;SILKY 24(11+1)12ML</t>
  </si>
  <si>
    <t>8851717200045</t>
  </si>
  <si>
    <t>DUTCH MILL MIXED FRUIT 90MLX48</t>
  </si>
  <si>
    <t>4806525620091</t>
  </si>
  <si>
    <t>FREEDA PANTYLINERS 8SX72</t>
  </si>
  <si>
    <t>4800092550911</t>
  </si>
  <si>
    <t>FUDGEE BARR CHOCOLATE 38GX10SX10</t>
  </si>
  <si>
    <t>8996001414309</t>
  </si>
  <si>
    <t>KOPIKO CAFE BLANCA 30GX10X24</t>
  </si>
  <si>
    <t>4800575425033</t>
  </si>
  <si>
    <t>KREM-TOP COFFEE CREAMER 250GX30</t>
  </si>
  <si>
    <t>745114088000</t>
  </si>
  <si>
    <t>LEAHS BEEF SKINLESS</t>
  </si>
  <si>
    <t>745114088185</t>
  </si>
  <si>
    <t>LEAHS CHICKEN SHANGHAI</t>
  </si>
  <si>
    <t>4806018406072</t>
  </si>
  <si>
    <t>LSQ LTC QUEZO CON UBE 38GX10SX12</t>
  </si>
  <si>
    <t>4800214061271</t>
  </si>
  <si>
    <t>MENTOS MINT 135GX50PX40</t>
  </si>
  <si>
    <t>4807770101502</t>
  </si>
  <si>
    <t>MONDE BREADSTIX 20GX10SX10</t>
  </si>
  <si>
    <t>4807770120091</t>
  </si>
  <si>
    <t>MONDE BREADSTIX CHEESE 20GX10SX10</t>
  </si>
  <si>
    <t>8850006480724</t>
  </si>
  <si>
    <t>PALMOLIVE GLOSSY SHINE 15MLX432</t>
  </si>
  <si>
    <t>4800016555985</t>
  </si>
  <si>
    <t>PAYLESS IPC XB KALAMANSI 130GX48</t>
  </si>
  <si>
    <t>4800016556517</t>
  </si>
  <si>
    <t>PAYLESS PC XB CHILIMANSI 130GX48</t>
  </si>
  <si>
    <t>4806506318832</t>
  </si>
  <si>
    <t>SISTERS CC DAY MAXI RF WW 8SX36</t>
  </si>
  <si>
    <t>4800045320097</t>
  </si>
  <si>
    <t>STARWAX RED DYE WAX 180GX60</t>
  </si>
  <si>
    <t>4806525060293</t>
  </si>
  <si>
    <t>TASTYBITZ GARLIC PEANUT 280GX24</t>
  </si>
  <si>
    <t>014285000945</t>
  </si>
  <si>
    <t>UFC GOLDENFIESTA OIL SUP 250ML</t>
  </si>
  <si>
    <t>4800040352413</t>
  </si>
  <si>
    <t>CHOCO MALLOWS SP 36GX120</t>
  </si>
  <si>
    <t>4800010961447</t>
  </si>
  <si>
    <t>CLOUD 9 CLASSIC BARS 28GX12X12</t>
  </si>
  <si>
    <t>4800194177863</t>
  </si>
  <si>
    <t>O CRISPY PATATA BAKED POTATO 85GX30</t>
  </si>
  <si>
    <t>4800016633799</t>
  </si>
  <si>
    <t>PIATTOS ROADHOUSE BARBEQUE 85GX50</t>
  </si>
  <si>
    <t>4800016665288</t>
  </si>
  <si>
    <t>PIATTOS ROAST BEEF 85GX50</t>
  </si>
  <si>
    <t>4800194116466</t>
  </si>
  <si>
    <t>PILLOWS CHOCO 38GX100</t>
  </si>
  <si>
    <t>897399001028</t>
  </si>
  <si>
    <t>RIBBED CRACKLINGS SALT&amp;VIN 90GX30</t>
  </si>
  <si>
    <t>8993175539241</t>
  </si>
  <si>
    <t>RICHOCO CHOCO WAFER 52GX60</t>
  </si>
  <si>
    <t>4800361412100</t>
  </si>
  <si>
    <t>BB FORTIFIED RTD 110MLX60</t>
  </si>
  <si>
    <t>6920354829932</t>
  </si>
  <si>
    <t>COLGATE TP HIMALAYAN SALT TWIN 115G</t>
  </si>
  <si>
    <t>4800888139283</t>
  </si>
  <si>
    <t>CREAMSILK COND HF DEF 11MLX288</t>
  </si>
  <si>
    <t>4800016087691</t>
  </si>
  <si>
    <t>MAGIC FLAKES PREMIUM ORIG 280GX40</t>
  </si>
  <si>
    <t>4800888191939</t>
  </si>
  <si>
    <t>SUNSILK SH P STRAIGHT 13MLX288</t>
  </si>
  <si>
    <t>gb500g</t>
  </si>
  <si>
    <t>ABULENCIA GROUND BEEF 500G</t>
  </si>
  <si>
    <t>4800024578938</t>
  </si>
  <si>
    <t>DM SS CREAMY &amp; CHEESY 900GX12</t>
  </si>
  <si>
    <t>4806517043020</t>
  </si>
  <si>
    <t>GOYA TAKE-IT WAFER 2F 17FX30</t>
  </si>
  <si>
    <t>4806503884019</t>
  </si>
  <si>
    <t>MEKENI BACON 250G</t>
  </si>
  <si>
    <t>686352603597</t>
  </si>
  <si>
    <t>ONE ONE JAP RICE ORIGINAL 56G X 36</t>
  </si>
  <si>
    <t>4804888999342</t>
  </si>
  <si>
    <t>LORINS PATIS 150MLX48</t>
  </si>
  <si>
    <t>4800194177603</t>
  </si>
  <si>
    <t>O O-PUSIT SWEET&amp;SPICY SQUID 80GX30</t>
  </si>
  <si>
    <t>4806507831507</t>
  </si>
  <si>
    <t>SILKA CLEAR CLEANSER 150ML</t>
  </si>
  <si>
    <t>4800344004940</t>
  </si>
  <si>
    <t>SILVER SWAN SUKANG PUTI 200MLX48</t>
  </si>
  <si>
    <t>4806531431216</t>
  </si>
  <si>
    <t>SIP 500MLX24</t>
  </si>
  <si>
    <t>vgn07</t>
  </si>
  <si>
    <t>VGN BP CRACK TIESX15</t>
  </si>
  <si>
    <t>vgn77</t>
  </si>
  <si>
    <t>VGN CASHEW NUTS</t>
  </si>
  <si>
    <t>4800488959014</t>
  </si>
  <si>
    <t>EQ DRY JUMBO  XL 42SX4</t>
  </si>
  <si>
    <t>4800361379175</t>
  </si>
  <si>
    <t>NIDO JUNIOR 1-3YRS 1.2KGX12</t>
  </si>
  <si>
    <t>4800016663802</t>
  </si>
  <si>
    <t>NOVA MGS COUNTRY CHEDDAR 40GX80</t>
  </si>
  <si>
    <t>4800194106771</t>
  </si>
  <si>
    <t>O POTATO FRIES CHEESE 50GX50</t>
  </si>
  <si>
    <t>vgn63</t>
  </si>
  <si>
    <t>VGN ASSTD GUMMY CANDIES</t>
  </si>
  <si>
    <t>4800016601590</t>
  </si>
  <si>
    <t>CHIPPY GARLIC &amp; VINEGAR 110GX50</t>
  </si>
  <si>
    <t>4800216130029</t>
  </si>
  <si>
    <t>CLOVER HAM &amp; CHEESE 55GX40</t>
  </si>
  <si>
    <t>8851717040030</t>
  </si>
  <si>
    <t>DUTCH MILL MFRUITS 180MLX48</t>
  </si>
  <si>
    <t>750515017405</t>
  </si>
  <si>
    <t>FITA CRACKERS SLUGS 80GX40</t>
  </si>
  <si>
    <t>80768258</t>
  </si>
  <si>
    <t>KINDER JOY 4GIRLS 20GX24X3</t>
  </si>
  <si>
    <t>4807770273698</t>
  </si>
  <si>
    <t>LM PC CHILIMANSI 80GX72</t>
  </si>
  <si>
    <t>4807770273674</t>
  </si>
  <si>
    <t>LM PC KALAMANSI 80GX72</t>
  </si>
  <si>
    <t>4807770273704</t>
  </si>
  <si>
    <t>LM PC ORIGINAL 80GX72</t>
  </si>
  <si>
    <t>4807770272110</t>
  </si>
  <si>
    <t>LM SUP BC LA PAZ BATCHOY 70GX30</t>
  </si>
  <si>
    <t>4800194101134</t>
  </si>
  <si>
    <t>O CRACKLINGS SALT &amp; VINEGAR 50GX50</t>
  </si>
  <si>
    <t>4800194106788</t>
  </si>
  <si>
    <t>POTATO CRISP CHEESE 50GX50</t>
  </si>
  <si>
    <t>8850952219744</t>
  </si>
  <si>
    <t>MIKKU YD BLUEBERRY 300MLX48</t>
  </si>
  <si>
    <t>4800194173681</t>
  </si>
  <si>
    <t>O BREAD PAN BUTTERED TOAST 42GX60</t>
  </si>
  <si>
    <t>4800194152617</t>
  </si>
  <si>
    <t>O GRAB NUTS MIXED NUTS 30GX50</t>
  </si>
  <si>
    <t>4800016052774</t>
  </si>
  <si>
    <t>C2 GREEN TEA APPLE 1L</t>
  </si>
  <si>
    <t>4800249699029</t>
  </si>
  <si>
    <t>CDO FUNTASTYK LONGGANIZA 240G</t>
  </si>
  <si>
    <t>4806528691524</t>
  </si>
  <si>
    <t>JACKPOT SHANGHAI CHIX 20PCS</t>
  </si>
  <si>
    <t>4806014099612</t>
  </si>
  <si>
    <t>JOLLY CANOLA OIL 500MLX24</t>
  </si>
  <si>
    <t>748485600949</t>
  </si>
  <si>
    <t>SWIFT SWEET N JUICY TOCINO 220g</t>
  </si>
  <si>
    <t>4891208040150</t>
  </si>
  <si>
    <t>O KIREI YUMMY FLAKES SHRIMP 45GX50</t>
  </si>
  <si>
    <t>4809013017441</t>
  </si>
  <si>
    <t>VB COCO CREAM</t>
  </si>
  <si>
    <t>6936845213166</t>
  </si>
  <si>
    <t>LVTA PROTECTIVE MASK 3PLY 50S</t>
  </si>
  <si>
    <t>RUBY</t>
  </si>
  <si>
    <t>4806535640195</t>
  </si>
  <si>
    <t>JUST MASK ANTIVIRAL FACE MASK 3SX20</t>
  </si>
  <si>
    <t>8992628032155</t>
  </si>
  <si>
    <t>BIMOLI VEG OIL RP 2LX6</t>
  </si>
  <si>
    <t>4806519821442</t>
  </si>
  <si>
    <t>BLEST HK TOWELS 100PX2SX15</t>
  </si>
  <si>
    <t>4806502350546</t>
  </si>
  <si>
    <t>SANICARE 3PLY 12ROLLSX8</t>
  </si>
  <si>
    <t>SOFTBROOM</t>
  </si>
  <si>
    <t>SOLAS SOFT BROOMS</t>
  </si>
  <si>
    <t>748485400808</t>
  </si>
  <si>
    <t>ANGEL CONDENSADA 380GX48</t>
  </si>
  <si>
    <t>748485401225</t>
  </si>
  <si>
    <t>ANGEL KREMDENSADA WTC 410MLX24</t>
  </si>
  <si>
    <t>4806514650054</t>
  </si>
  <si>
    <t>BUENAS SUGAR PALM KAONG RED 12OZX24</t>
  </si>
  <si>
    <t>4806514650085</t>
  </si>
  <si>
    <t>BUENAS WHITE BEANS 12OZ</t>
  </si>
  <si>
    <t>4800249989021</t>
  </si>
  <si>
    <t>CDO KAONG WHITE 340GX24</t>
  </si>
  <si>
    <t>4801981116072</t>
  </si>
  <si>
    <t>COKE 1.5LX12</t>
  </si>
  <si>
    <t>4800888206121</t>
  </si>
  <si>
    <t>CREAMSILK 3KR USTRAIGHT 10MLX288</t>
  </si>
  <si>
    <t>4800024556240</t>
  </si>
  <si>
    <t>DM ELBOW MACARONI 1KGX10</t>
  </si>
  <si>
    <t>4800092551611</t>
  </si>
  <si>
    <t>DOWEE DONUT CHOCO 42GX10SX10</t>
  </si>
  <si>
    <t>4806502720165</t>
  </si>
  <si>
    <t>GARDENIA UBE&amp;CHEESE 400G</t>
  </si>
  <si>
    <t>4800016022265</t>
  </si>
  <si>
    <t>GT WHITE TP 50GX240</t>
  </si>
  <si>
    <t>8998666001726</t>
  </si>
  <si>
    <t>KOPIKO BLANCA TP 26GX2SX10X12</t>
  </si>
  <si>
    <t>8998666001719</t>
  </si>
  <si>
    <t>KOPIKO BROWN TP 27.5G(2S)X10X12</t>
  </si>
  <si>
    <t>8935001721697</t>
  </si>
  <si>
    <t>MENTOS FRUIT 135GX50PX40</t>
  </si>
  <si>
    <t>4800092110405</t>
  </si>
  <si>
    <t>REBISCO BUTTER SANDWICH 320GX40</t>
  </si>
  <si>
    <t>4801981116171</t>
  </si>
  <si>
    <t>ROYAL 1.5LX12</t>
  </si>
  <si>
    <t>4800045310241</t>
  </si>
  <si>
    <t>SMART DP KALAMANSI 200GX48</t>
  </si>
  <si>
    <t>4800344702112</t>
  </si>
  <si>
    <t>SWAN SANITARY TOOTHPICK 30X320</t>
  </si>
  <si>
    <t>VGN32</t>
  </si>
  <si>
    <t>VGN RAISINS 100G</t>
  </si>
  <si>
    <t>4807770122903</t>
  </si>
  <si>
    <t>MONDE BANANA BAR 20GX10SX12</t>
  </si>
  <si>
    <t>4807770122736</t>
  </si>
  <si>
    <t>MONDE CHEESE BAR 23GX10SX12</t>
  </si>
  <si>
    <t>6936756222790</t>
  </si>
  <si>
    <t>4D GUMMY FRUITS 48GX12</t>
  </si>
  <si>
    <t>8888200606763</t>
  </si>
  <si>
    <t>DAISY CONDENSADA 390GX48</t>
  </si>
  <si>
    <t>750515017528</t>
  </si>
  <si>
    <t>FITA CRACKERS 30GX15SX20</t>
  </si>
  <si>
    <t>6924180200163</t>
  </si>
  <si>
    <t>FRESH TISSUE 12SX8</t>
  </si>
  <si>
    <t>08022004</t>
  </si>
  <si>
    <t>LIVING SWEET MOONAII 375G</t>
  </si>
  <si>
    <t>4808887302196</t>
  </si>
  <si>
    <t>PF CHICKEN N TASTY JUMBO HDG 1KG</t>
  </si>
  <si>
    <t>4806527872580</t>
  </si>
  <si>
    <t>SWEET MANGO 24SX30</t>
  </si>
  <si>
    <t>4806527873266</t>
  </si>
  <si>
    <t>SWEETY ORANGE GUMMY 30SX24</t>
  </si>
  <si>
    <t>VGN63</t>
  </si>
  <si>
    <t>4800045411160</t>
  </si>
  <si>
    <t>CHARM FABCON PEONY FANTASY 30MLX360</t>
  </si>
  <si>
    <t>4800249008463</t>
  </si>
  <si>
    <t>CDO CHICKEN FRANKS CLASSIC JUMBO 1K</t>
  </si>
  <si>
    <t>4800045411177</t>
  </si>
  <si>
    <t>CHARM FABCON BERRIES&amp;BLOSSOM 30MLX3</t>
  </si>
  <si>
    <t>4800888226082</t>
  </si>
  <si>
    <t>DOVE SENSITIVE 135GX3SX16</t>
  </si>
  <si>
    <t>4902430346184</t>
  </si>
  <si>
    <t>DOWNY ANTIBAC 40MLX144</t>
  </si>
  <si>
    <t>4902430729901</t>
  </si>
  <si>
    <t>DOWNY PC PASSION 20MLX360</t>
  </si>
  <si>
    <t>4902430346177</t>
  </si>
  <si>
    <t>DOWNY SUNRISE FRESH 40MLX144</t>
  </si>
  <si>
    <t>4804888884846</t>
  </si>
  <si>
    <t>FF BOSSING CHCKN SPRJMB 1KG</t>
  </si>
  <si>
    <t>8850006536063</t>
  </si>
  <si>
    <t>GARD AD REFRESHING MENTHOL 14MLX288</t>
  </si>
  <si>
    <t>4800047865312</t>
  </si>
  <si>
    <t>GC MOIST PRO PAPAYA &amp; HONEY 125GX48</t>
  </si>
  <si>
    <t>4800047865404</t>
  </si>
  <si>
    <t>GC SOAP MOIST PROCLEAR RAD 125GX48</t>
  </si>
  <si>
    <t>4806515161573</t>
  </si>
  <si>
    <t>KERATIN PLUS SHAMPOO HAIR FALL CONT</t>
  </si>
  <si>
    <t>8801123602193</t>
  </si>
  <si>
    <t>LOTTE CHICKEN LUNCHEON MEAT 340GX24</t>
  </si>
  <si>
    <t>4808888004181</t>
  </si>
  <si>
    <t>PALM SH SILKY STRAIGHT 11+1 15MLX36</t>
  </si>
  <si>
    <t>4809015759721</t>
  </si>
  <si>
    <t>SIMPLY G KERATIN PERFUME D 11+1 30S</t>
  </si>
  <si>
    <t>8850006593356</t>
  </si>
  <si>
    <t>TCARE P SAKURA SCENT 100GX36</t>
  </si>
  <si>
    <t>4800092330636</t>
  </si>
  <si>
    <t>BARNUTS CHOCO PEANUTS 20X20</t>
  </si>
  <si>
    <t>8850006343241</t>
  </si>
  <si>
    <t>COLGATE TP ACTIVE SALT 180GX2SX36</t>
  </si>
  <si>
    <t>8717644190494</t>
  </si>
  <si>
    <t>DOVE BAR CREAM BLUE 100GX48</t>
  </si>
  <si>
    <t>8851717200007</t>
  </si>
  <si>
    <t>DUTCHMILL SBERRY 90MLX48</t>
  </si>
  <si>
    <t>4800488958987</t>
  </si>
  <si>
    <t>EQ DRY JUMBO LARGE 48SX4</t>
  </si>
  <si>
    <t>4800016022197</t>
  </si>
  <si>
    <t>GT WHITE CREMA 30GX10X24</t>
  </si>
  <si>
    <t>4807770274305</t>
  </si>
  <si>
    <t>LM PC EXTRA HOT CHILI 75GX72</t>
  </si>
  <si>
    <t>4807770121333</t>
  </si>
  <si>
    <t>MONDE SPL MAMON CLASSIC 40GX6SX12</t>
  </si>
  <si>
    <t>4800016551574</t>
  </si>
  <si>
    <t>NISSIN RAMEN IM CHICKEN 55GX72</t>
  </si>
  <si>
    <t>4807770121203</t>
  </si>
  <si>
    <t>NISSIN STICKWAFER CHOCO 28GX10SX24</t>
  </si>
  <si>
    <t>4806525541945</t>
  </si>
  <si>
    <t>TENDER LOVE SCENTED BABY WIPES (3+1</t>
  </si>
  <si>
    <t>205015</t>
  </si>
  <si>
    <t>PAPER CUPS 6.5 OZX50PX20</t>
  </si>
  <si>
    <t>4803925061141</t>
  </si>
  <si>
    <t>GATORADE BLUE BOLT 500MLX24</t>
  </si>
  <si>
    <t>GP250G</t>
  </si>
  <si>
    <t>ABULENCIA GROUND PORK 250G</t>
  </si>
  <si>
    <t>4806516212434</t>
  </si>
  <si>
    <t>KAMI BTR 2PLY 150P 300S 11+1 X12PK</t>
  </si>
  <si>
    <t>4808887300055</t>
  </si>
  <si>
    <t>PUREFOODS TJ COCKTAIL 250G</t>
  </si>
  <si>
    <t>4806011812061</t>
  </si>
  <si>
    <t>SUPER Q GOLDEN BIHON 454GX15</t>
  </si>
  <si>
    <t>4806525661636</t>
  </si>
  <si>
    <t>111 PAPER CUPS 12OZX48</t>
  </si>
  <si>
    <t>4806501708348</t>
  </si>
  <si>
    <t>CALLA LIQ FABCON PINK PARADISE 28ML</t>
  </si>
  <si>
    <t>4806501709352</t>
  </si>
  <si>
    <t>CALLA P ROSE GARDEN 45GX240</t>
  </si>
  <si>
    <t>6924180200897</t>
  </si>
  <si>
    <t>FRESH TISSUE 4SX12</t>
  </si>
  <si>
    <t>4806014096574</t>
  </si>
  <si>
    <t>JOLLY CLARO PALM OIL SUP DUO 1LX6</t>
  </si>
  <si>
    <t>4800888603180</t>
  </si>
  <si>
    <t>KNORR FISH SINIGANG MIX 10G</t>
  </si>
  <si>
    <t>4800045340095</t>
  </si>
  <si>
    <t>PRIDE BAR CUT WHITE 100GX144</t>
  </si>
  <si>
    <t>4800314010124</t>
  </si>
  <si>
    <t>SB STAINLESS STEEL 15G</t>
  </si>
  <si>
    <t>4800194184199</t>
  </si>
  <si>
    <t>SMART C CALAMANSI SPLASH 350MLX24</t>
  </si>
  <si>
    <t>4800194184106</t>
  </si>
  <si>
    <t>SMART C+POMELO GRPEFRUIT 350mlX24</t>
  </si>
  <si>
    <t>4902430831406</t>
  </si>
  <si>
    <t>TIDE PREM CLEAN POWDER PRFUME FNTAS</t>
  </si>
  <si>
    <t>GB500G</t>
  </si>
  <si>
    <t>PK9075</t>
  </si>
  <si>
    <t>ABULENCIA KASIM 500G</t>
  </si>
  <si>
    <t>4806502161357</t>
  </si>
  <si>
    <t>CHEERS TRASH BAGS M BLACK 22X24X80</t>
  </si>
  <si>
    <t>4800888180100</t>
  </si>
  <si>
    <t>CREAMSILK COND DRY RESCUE 11MLX288</t>
  </si>
  <si>
    <t>4800888209566</t>
  </si>
  <si>
    <t>CREAMSILK HC COLOR REVIVE TKR 288X1</t>
  </si>
  <si>
    <t>4806511062409</t>
  </si>
  <si>
    <t>FINO COTTON BALLS 50S</t>
  </si>
  <si>
    <t>4800110026497</t>
  </si>
  <si>
    <t>HOMI BEEF BRISKET 55GX72</t>
  </si>
  <si>
    <t>4806014099162</t>
  </si>
  <si>
    <t>JOLLY CLARO PALM OIL SUP 1LX12</t>
  </si>
  <si>
    <t>4800361390804</t>
  </si>
  <si>
    <t>NESTLE COFFEEMATE 170GX60</t>
  </si>
  <si>
    <t>4800361015103</t>
  </si>
  <si>
    <t>NESTLE FRESH MILK HCAL 250MLX24</t>
  </si>
  <si>
    <t>4800016560392</t>
  </si>
  <si>
    <t>NISSIN EXPRESS CREAMY CRBNR 60GX72</t>
  </si>
  <si>
    <t>4800575230453</t>
  </si>
  <si>
    <t>ALASKA PWDRD MILK 450G</t>
  </si>
  <si>
    <t>8998866618397</t>
  </si>
  <si>
    <t>BARSOAP NUVOCARE PRO 135GX72</t>
  </si>
  <si>
    <t>748485201894</t>
  </si>
  <si>
    <t>FRESCA SARDINES W/CHILI 155GX100</t>
  </si>
  <si>
    <t>748485900056</t>
  </si>
  <si>
    <t>FRESCA TUNA AFRITADA 175GX48</t>
  </si>
  <si>
    <t>4800016082924</t>
  </si>
  <si>
    <t>MAGIC FLAKES ONION CHIVES 28GX11SX4</t>
  </si>
  <si>
    <t>4800045350018</t>
  </si>
  <si>
    <t>PRIDE WFC SUMMER BLOOM 40GX300</t>
  </si>
  <si>
    <t>4800344001628</t>
  </si>
  <si>
    <t>SILVER SWAN SOY SAUCE 1LX12</t>
  </si>
  <si>
    <t>VGN92</t>
  </si>
  <si>
    <t>4800047840029</t>
  </si>
  <si>
    <t>ZONROX ORIGINAL 500MLX36</t>
  </si>
  <si>
    <t>4800361379373</t>
  </si>
  <si>
    <t>BB ADULT PLUS 300GX32</t>
  </si>
  <si>
    <t>4806502161364</t>
  </si>
  <si>
    <t>CHEERS TRASH BAGS BLACK L26X32INX50</t>
  </si>
  <si>
    <t>8850006330012</t>
  </si>
  <si>
    <t>COLGATE TB EXTRA CLEAN MED.CAP</t>
  </si>
  <si>
    <t>4800888139276</t>
  </si>
  <si>
    <t>CREAMSILK DAMAGE CONTROL 11MLX288</t>
  </si>
  <si>
    <t>4800249032611</t>
  </si>
  <si>
    <t>HIGHLANDS GOLD CORNED BEEF 210GX48</t>
  </si>
  <si>
    <t>4808680221250</t>
  </si>
  <si>
    <t>KNORR CS CREAM OF MUSHROOM 70GX60</t>
  </si>
  <si>
    <t>4800888600806</t>
  </si>
  <si>
    <t>KNORR SINIGANG SM ORIG 40GX144</t>
  </si>
  <si>
    <t>8888336025452</t>
  </si>
  <si>
    <t>KOTEX LUXE UTHIN ON 32CMX8PX48</t>
  </si>
  <si>
    <t>4805358603080</t>
  </si>
  <si>
    <t>MAGNOLIA CHOCOLAIT 1L</t>
  </si>
  <si>
    <t>4800011000039</t>
  </si>
  <si>
    <t>MAMAS LOVE COTTON BUDS 200S</t>
  </si>
  <si>
    <t>8992826121231</t>
  </si>
  <si>
    <t>MITRA PALM OIL PET 950MLX12</t>
  </si>
  <si>
    <t>4806513691034</t>
  </si>
  <si>
    <t>SOLBAC SPRAY CITRUS&amp;GREENS PROMO 40</t>
  </si>
  <si>
    <t>VGN125</t>
  </si>
  <si>
    <t>VGN MONGGO</t>
  </si>
  <si>
    <t>VGN126</t>
  </si>
  <si>
    <t>VGN RED BEANS</t>
  </si>
  <si>
    <t>VGN122</t>
  </si>
  <si>
    <t>VGN WHITE BEANS</t>
  </si>
  <si>
    <t>4800110060620</t>
  </si>
  <si>
    <t>WK FIESTA ELBOW MACARONI 200GX56</t>
  </si>
  <si>
    <t>4800016052149</t>
  </si>
  <si>
    <t>C2 GREEN TEA LEMON 500MLX24</t>
  </si>
  <si>
    <t>4800194152327</t>
  </si>
  <si>
    <t>PILLOWS UBE 45GX100</t>
  </si>
  <si>
    <t>PS9075</t>
  </si>
  <si>
    <t>ABULENCIA PORK STEAK 500G</t>
  </si>
  <si>
    <t>4800119302011</t>
  </si>
  <si>
    <t>HYGIENIX ALCOHOL MOIST 500ML</t>
  </si>
  <si>
    <t>4806502165218</t>
  </si>
  <si>
    <t>JADE DWL GREEN APPLE 2LX6</t>
  </si>
  <si>
    <t>4902430468770</t>
  </si>
  <si>
    <t>JOY KALAMANSI BTL 790MLX16</t>
  </si>
  <si>
    <t>4968306479530</t>
  </si>
  <si>
    <t>KIWI SHOE POLISH BLACK 100ML</t>
  </si>
  <si>
    <t>4809010626332</t>
  </si>
  <si>
    <t>LSQ CHEESE CAKE 30GX10SX12</t>
  </si>
  <si>
    <t>4806018407451</t>
  </si>
  <si>
    <t>LSQ INIPIT UBE KESO 23GX10X12</t>
  </si>
  <si>
    <t>4806018405792</t>
  </si>
  <si>
    <t>LSQ LAVA CAKE BAVARIAN 10SX12</t>
  </si>
  <si>
    <t>6902131112925</t>
  </si>
  <si>
    <t>MALING CHICKEN LMEAT 397GX48</t>
  </si>
  <si>
    <t>4800011000053</t>
  </si>
  <si>
    <t>MAMAS LOVE COTTON BUDS 400S REF</t>
  </si>
  <si>
    <t>8992826121330</t>
  </si>
  <si>
    <t>MITRA PALM OIL 1.8L+0.2MLX6</t>
  </si>
  <si>
    <t>4800361393669</t>
  </si>
  <si>
    <t>NESCAFE CLASSIC REAL 200GX24</t>
  </si>
  <si>
    <t>4806501953151</t>
  </si>
  <si>
    <t>ROSE CANE VINEGAR 1.89LX6</t>
  </si>
  <si>
    <t>750515018488</t>
  </si>
  <si>
    <t>SKYFLAKES 600GX24SX15</t>
  </si>
  <si>
    <t>9556031063367</t>
  </si>
  <si>
    <t>TENDER CARE SOAP CLASSIC 115G</t>
  </si>
  <si>
    <t>4800575144613</t>
  </si>
  <si>
    <t>ALASKA FORTIFIED 900GX12</t>
  </si>
  <si>
    <t>ALCOHOLH</t>
  </si>
  <si>
    <t>ALCOHOL HORSE TYPE 100ML</t>
  </si>
  <si>
    <t>4800067642573</t>
  </si>
  <si>
    <t>APOLLO PETROLUEM JELLY 25G</t>
  </si>
  <si>
    <t>4800361410816</t>
  </si>
  <si>
    <t>BB FORTIFIED SWACK PACK P10 33GX128</t>
  </si>
  <si>
    <t>4808885280090</t>
  </si>
  <si>
    <t>CARONIA CUTICLE REMOVER 125MLX18</t>
  </si>
  <si>
    <t>8850006323670</t>
  </si>
  <si>
    <t>COLGATE FRESH CONF. KOOL 50ML</t>
  </si>
  <si>
    <t>8850006933060</t>
  </si>
  <si>
    <t>GARD ANTIHAIRFALL 13.5MLX432</t>
  </si>
  <si>
    <t>4800361420129</t>
  </si>
  <si>
    <t>MAGIC SARAP BUDGET PACK 55GX100</t>
  </si>
  <si>
    <t>4800361393096</t>
  </si>
  <si>
    <t>NESCAFE CREAMY WHITE 30x29gX240</t>
  </si>
  <si>
    <t>4809014618043</t>
  </si>
  <si>
    <t>UNCLE TOM SUKA SUGARCANE 500ML</t>
  </si>
  <si>
    <t>4800060904975</t>
  </si>
  <si>
    <t>KOTEX FREEDOM 23CM 8SX2X12</t>
  </si>
  <si>
    <t>4800194105972</t>
  </si>
  <si>
    <t>O CARAMEL POPCORN 60GX50</t>
  </si>
  <si>
    <t>748485401621</t>
  </si>
  <si>
    <t>BIRCH TREE FORTIFIED CHOCO 29G</t>
  </si>
  <si>
    <t>4800249909319</t>
  </si>
  <si>
    <t>CDO BEEF LOAF 150GX48</t>
  </si>
  <si>
    <t>4800249909333</t>
  </si>
  <si>
    <t>CDO MEAT LOAF 150G</t>
  </si>
  <si>
    <t>4800010961485</t>
  </si>
  <si>
    <t>CHOOEY CHOCO 40MB+3X10</t>
  </si>
  <si>
    <t>4800024583055</t>
  </si>
  <si>
    <t>DM MR.MILK MANGO YOGHURT 100MLX6X16</t>
  </si>
  <si>
    <t>4801688103726</t>
  </si>
  <si>
    <t>GOLDEN SWEET CORN 60GX25</t>
  </si>
  <si>
    <t>4800249032635</t>
  </si>
  <si>
    <t>HIGHLANDS CORNED BEEF REGULAR 150GX</t>
  </si>
  <si>
    <t>4807770273711</t>
  </si>
  <si>
    <t>LM PC SWEET &amp; SPICY 80GX72</t>
  </si>
  <si>
    <t>4800519882076</t>
  </si>
  <si>
    <t>MARKENBURG MMALLOWS FLOWER 250GX20</t>
  </si>
  <si>
    <t>8997878004303</t>
  </si>
  <si>
    <t>MILKITA LOLLIPOP BANANA 10SX12</t>
  </si>
  <si>
    <t>4800016560910</t>
  </si>
  <si>
    <t>NISSIN RAMEN IN SPICY SF 59GX72</t>
  </si>
  <si>
    <t>4800194153683</t>
  </si>
  <si>
    <t>O BREAD PAN BUTTER TOAST 24GX100</t>
  </si>
  <si>
    <t>4800016112133</t>
  </si>
  <si>
    <t>QUAKE OL MOCHA BUTTER 30GX10SX10</t>
  </si>
  <si>
    <t>8993175539906</t>
  </si>
  <si>
    <t>RICHOCO CHOCO WAFER 24GX10SX20</t>
  </si>
  <si>
    <t>4800092110580</t>
  </si>
  <si>
    <t>SUPERSTIX WS CHOCO WCDOTS 715GX6</t>
  </si>
  <si>
    <t>4800361410892</t>
  </si>
  <si>
    <t>BB POW FORTIFIED MILK 320GX36</t>
  </si>
  <si>
    <t>4805358603059</t>
  </si>
  <si>
    <t>MAGNOLIA CHOCOLAIT 250MLX24</t>
  </si>
  <si>
    <t>4800361393683</t>
  </si>
  <si>
    <t>NESCAFE CLASSIC REAL 100GX30</t>
  </si>
  <si>
    <t>4800194113069</t>
  </si>
  <si>
    <t>O POTATO CHIPS PLAIN 160GX12</t>
  </si>
  <si>
    <t>4808887301731</t>
  </si>
  <si>
    <t>PF TJ CHEESEDOG 230G</t>
  </si>
  <si>
    <t>4800194115421</t>
  </si>
  <si>
    <t>RIDGES ONION &amp; GARLIC 60GX30</t>
  </si>
  <si>
    <t>4806502358696</t>
  </si>
  <si>
    <t>SANICARE 3PLY 9ROLLSX12</t>
  </si>
  <si>
    <t>4800110094762</t>
  </si>
  <si>
    <t>SELECTA FLF CHOCO MILK 245MLX24</t>
  </si>
  <si>
    <t>014285000921</t>
  </si>
  <si>
    <t>UFC GOLDEN FIESTA OIL 950ML</t>
  </si>
  <si>
    <t>4800047840012</t>
  </si>
  <si>
    <t>ZONROX ORIGINAL 1LX24</t>
  </si>
  <si>
    <t>4800024583857</t>
  </si>
  <si>
    <t>DM MR.MILK PLAIN YOGHURT 100MLX6X16</t>
  </si>
  <si>
    <t>4800024579294</t>
  </si>
  <si>
    <t>DM PINEAPPLE JUICE 100% W/ACE 1LX12</t>
  </si>
  <si>
    <t>4806018405815</t>
  </si>
  <si>
    <t>LSQ WHATTA TOPS CNCREAM 10SX12</t>
  </si>
  <si>
    <t>052100056463</t>
  </si>
  <si>
    <t>MC CORMICK CCM GARLIC 45GX24</t>
  </si>
  <si>
    <t>052100056449</t>
  </si>
  <si>
    <t>MC CORMICK CCM ORIGINAL 45GX24</t>
  </si>
  <si>
    <t>4800361419536</t>
  </si>
  <si>
    <t>NESTLE CARNATION EVAP 250MLX24</t>
  </si>
  <si>
    <t>4800016105098</t>
  </si>
  <si>
    <t>CHIZ CURLS 55GX50</t>
  </si>
  <si>
    <t>203020</t>
  </si>
  <si>
    <t>ECO BAG WITH HANDLE LARGE</t>
  </si>
  <si>
    <t>4800361391207</t>
  </si>
  <si>
    <t>NESTLE ICC KITKAT 100MLX14</t>
  </si>
  <si>
    <t>4891208040136</t>
  </si>
  <si>
    <t>O PRAWN CRACKERS 60GX50</t>
  </si>
  <si>
    <t>VGN45</t>
  </si>
  <si>
    <t>VGN PAKWAN SEED</t>
  </si>
  <si>
    <t>VGN46</t>
  </si>
  <si>
    <t>VGN POP BEANS</t>
  </si>
  <si>
    <t>VGN44</t>
  </si>
  <si>
    <t>VGN SQUASH SEED</t>
  </si>
  <si>
    <t>748485700083</t>
  </si>
  <si>
    <t>555 TUNA FLAKES IN OIL 155GX50</t>
  </si>
  <si>
    <t>4806523490023</t>
  </si>
  <si>
    <t>AMIGO SEGURADO SPAGHETTI 500G</t>
  </si>
  <si>
    <t>4806501596235</t>
  </si>
  <si>
    <t>ANMUM MATERNA REGULAR 375G</t>
  </si>
  <si>
    <t>4800067034378</t>
  </si>
  <si>
    <t>BABYFLO BOTTLE BRUSH ROTATING</t>
  </si>
  <si>
    <t>4800417059440</t>
  </si>
  <si>
    <t>BENCH DAILY SCENT NINE TO NINE</t>
  </si>
  <si>
    <t>4800417059464</t>
  </si>
  <si>
    <t>BENCH SCENT SUNDAY MRNING 50ML</t>
  </si>
  <si>
    <t>8886001038011</t>
  </si>
  <si>
    <t>BENG BENG CHOCO WAFER 26.5GX10X12</t>
  </si>
  <si>
    <t>4801668600832</t>
  </si>
  <si>
    <t>DATU PUTI SUP SOY SAUCE 340MLX30</t>
  </si>
  <si>
    <t>4800016012280</t>
  </si>
  <si>
    <t>GT PREMIUM 100GX24</t>
  </si>
  <si>
    <t>750515011359</t>
  </si>
  <si>
    <t>HAPPY TIME ASSORTED 1.5KGX4</t>
  </si>
  <si>
    <t>4800110025995</t>
  </si>
  <si>
    <t>HOMI CHICKEN &amp; GARLIC 55GX72</t>
  </si>
  <si>
    <t>93682978</t>
  </si>
  <si>
    <t>M&amp;MS PEANUT 40GX24</t>
  </si>
  <si>
    <t>9300682036955</t>
  </si>
  <si>
    <t>MALTESERS SINGLES 37GX20</t>
  </si>
  <si>
    <t>4806504710256</t>
  </si>
  <si>
    <t>MEGA MAC TOMATO SAUCE 155GX50</t>
  </si>
  <si>
    <t>8992826121378</t>
  </si>
  <si>
    <t>MITRA PALM OIL 250MLX48</t>
  </si>
  <si>
    <t>4800361383073</t>
  </si>
  <si>
    <t>NESTLE CRUNCH STICK 60MLX24</t>
  </si>
  <si>
    <t>4800016551611</t>
  </si>
  <si>
    <t>NISSIN YAKISOBA SAVORY BEEF 59GX72</t>
  </si>
  <si>
    <t>4891208040143</t>
  </si>
  <si>
    <t>O PRAWN CRACKERS ORIGINAL 24GX100</t>
  </si>
  <si>
    <t>4800194104982</t>
  </si>
  <si>
    <t>ONION RINGS L-16GX100</t>
  </si>
  <si>
    <t>4808887030013</t>
  </si>
  <si>
    <t>PF LUNCHEON MEAT 230GX48</t>
  </si>
  <si>
    <t>4808887303551</t>
  </si>
  <si>
    <t>PF STAR HOTDOG REGULAR 250G</t>
  </si>
  <si>
    <t>4808887000016</t>
  </si>
  <si>
    <t>PF VIENNA SAUSAGE 230GX48</t>
  </si>
  <si>
    <t>4800045310036</t>
  </si>
  <si>
    <t>PRIDE SAF 1KGX12</t>
  </si>
  <si>
    <t>4806512341022</t>
  </si>
  <si>
    <t>RIGHT CHOICE ECONOMY PACK X144</t>
  </si>
  <si>
    <t>4800045410781</t>
  </si>
  <si>
    <t>SMART LIQUID LEMON DOY 250MLX48</t>
  </si>
  <si>
    <t>4800888169709</t>
  </si>
  <si>
    <t>SUNSILK SH STRONG&amp;LONG 13MLX288</t>
  </si>
  <si>
    <t>7622300991487</t>
  </si>
  <si>
    <t>TANG FRUIT AND VEG CARROT 19GX144</t>
  </si>
  <si>
    <t>7622300601744</t>
  </si>
  <si>
    <t>TANG ICED TEA LMN LTRO 25GX144</t>
  </si>
  <si>
    <t>8850338024580</t>
  </si>
  <si>
    <t>TANG MIXED BERRIES 20GX144</t>
  </si>
  <si>
    <t>4806507620415</t>
  </si>
  <si>
    <t>TIWI FRUTAS ASSTD JELLY 634GX20</t>
  </si>
  <si>
    <t>VGN20</t>
  </si>
  <si>
    <t>VGN BANANA BLOSSOM 30G</t>
  </si>
  <si>
    <t>VGN60</t>
  </si>
  <si>
    <t>VGN GARLIC POWDER 20G</t>
  </si>
  <si>
    <t>4808680022888</t>
  </si>
  <si>
    <t>BF RGLR MAYO DOY 220MLX24</t>
  </si>
  <si>
    <t>4800040312110</t>
  </si>
  <si>
    <t>BUTTER CRUNCH 600GX12</t>
  </si>
  <si>
    <t>205</t>
  </si>
  <si>
    <t>CABANATUAN LONGGANISA BATUTAY</t>
  </si>
  <si>
    <t>4800249286274</t>
  </si>
  <si>
    <t>CDO BIBBO! CHEESEDOG CHUBBIES 1KG</t>
  </si>
  <si>
    <t>4800024037480</t>
  </si>
  <si>
    <t>DM FIESTA FRUIT COCKTAIL 836GX</t>
  </si>
  <si>
    <t>4800282006563</t>
  </si>
  <si>
    <t>FRENCH FRIES SHOESTRING 1KGX10</t>
  </si>
  <si>
    <t>4804880551494</t>
  </si>
  <si>
    <t>FRITO PLUS PALM OIL SUPER DISKARTE</t>
  </si>
  <si>
    <t>8850006494424</t>
  </si>
  <si>
    <t>GARD AD SH AC CHARCOAL 180MLX24</t>
  </si>
  <si>
    <t>4806506704130</t>
  </si>
  <si>
    <t>H&amp;Y STAR CUP 100SX500GX12</t>
  </si>
  <si>
    <t>4800888600998</t>
  </si>
  <si>
    <t>KNORR BEEF BROTH CUBE 60G</t>
  </si>
  <si>
    <t>4800888601032</t>
  </si>
  <si>
    <t>KNORR CHICKEN BROTH CUBES 120GX36</t>
  </si>
  <si>
    <t>4804888999694</t>
  </si>
  <si>
    <t>LORINS PATIS FLAVOR 350MLX24</t>
  </si>
  <si>
    <t>4804888804233</t>
  </si>
  <si>
    <t>MSITAS OYSTER SAUCE 156GX24</t>
  </si>
  <si>
    <t>4800361393232</t>
  </si>
  <si>
    <t>NESTLE COFFEEMATE 250GX40</t>
  </si>
  <si>
    <t>4800016552274</t>
  </si>
  <si>
    <t>NISSIN CN MINI BULALO 40GX48</t>
  </si>
  <si>
    <t>4800016561436</t>
  </si>
  <si>
    <t>PAYLESS IPC XB SWEET&amp;SPICY 130GX48</t>
  </si>
  <si>
    <t>4806524731682</t>
  </si>
  <si>
    <t>PHILIPS GOLD PORK LM 350GX24</t>
  </si>
  <si>
    <t>4800045310272</t>
  </si>
  <si>
    <t>SMART DP KALAMANSI 400GX36</t>
  </si>
  <si>
    <t>745621102077</t>
  </si>
  <si>
    <t>SWEET PALM FRUIT KAING RED 24OZX12</t>
  </si>
  <si>
    <t>8998866616119</t>
  </si>
  <si>
    <t>WINGS SAKURA ESSENCE 2500GX6</t>
  </si>
  <si>
    <t>1001</t>
  </si>
  <si>
    <t>JAPONICA RICE 25KLS</t>
  </si>
  <si>
    <t>748485200019</t>
  </si>
  <si>
    <t>555 SAR TOMATO SAUCE 155GX100</t>
  </si>
  <si>
    <t>748485400617</t>
  </si>
  <si>
    <t>ANGEL FILLED MILK 410MLX48</t>
  </si>
  <si>
    <t>748485801490</t>
  </si>
  <si>
    <t>ARGENTINA MEAT LOAF 150GX48</t>
  </si>
  <si>
    <t>748485800233</t>
  </si>
  <si>
    <t>ARGENTINA MEAT LOAF 170GX48</t>
  </si>
  <si>
    <t>4800361393515</t>
  </si>
  <si>
    <t>BB CHOCO 900GX12</t>
  </si>
  <si>
    <t>4800045410873</t>
  </si>
  <si>
    <t>CHARM FABCON ALLDAY FRESH 400MLX24</t>
  </si>
  <si>
    <t>FACEMASK</t>
  </si>
  <si>
    <t>FACE MASK 10S</t>
  </si>
  <si>
    <t>4804888884440</t>
  </si>
  <si>
    <t>FF BOSSING SPRJMB CLASSIC HOTDOG 1K</t>
  </si>
  <si>
    <t>4809011226333</t>
  </si>
  <si>
    <t>FIRST CHOICE FLAT JAP NOODLES 250GX</t>
  </si>
  <si>
    <t>4800022010287</t>
  </si>
  <si>
    <t>HUNTS PORK &amp; BEANS 100G</t>
  </si>
  <si>
    <t>8801045999906</t>
  </si>
  <si>
    <t>JIN RAMEN MILD 120GX20</t>
  </si>
  <si>
    <t>8801045999913</t>
  </si>
  <si>
    <t>JIN RAMEN SPICY 120GX20</t>
  </si>
  <si>
    <t>4902430154147</t>
  </si>
  <si>
    <t>JOY CC LEMON 200MLX40</t>
  </si>
  <si>
    <t>4800888600790</t>
  </si>
  <si>
    <t>KNORR SINIGANG SM ORIG 20GX144</t>
  </si>
  <si>
    <t>745114088253</t>
  </si>
  <si>
    <t>LEAHS CHICKEN BALL 250G</t>
  </si>
  <si>
    <t>745114088215</t>
  </si>
  <si>
    <t>LEAHS FISH BALL 250G</t>
  </si>
  <si>
    <t>745114088246</t>
  </si>
  <si>
    <t>LEAHS FISH LUMPIA 250G</t>
  </si>
  <si>
    <t>8999999057411</t>
  </si>
  <si>
    <t>LIPTON GREEN TEA 15GX24</t>
  </si>
  <si>
    <t>4807770274374</t>
  </si>
  <si>
    <t>LM MIX&amp;MATCH SWEETSPICYMANSI 79GX72</t>
  </si>
  <si>
    <t>4800135005682</t>
  </si>
  <si>
    <t>PHCARE FW COOLING COMFORT 250ML</t>
  </si>
  <si>
    <t>062385061731</t>
  </si>
  <si>
    <t>TULIP JAMONILLA LUN MEAT 24X340G</t>
  </si>
  <si>
    <t>014285000075</t>
  </si>
  <si>
    <t>UFC BANANA CATSUP REG.550G</t>
  </si>
  <si>
    <t>VGN36</t>
  </si>
  <si>
    <t>VGN POPCORN W/ CHEESE 120G</t>
  </si>
  <si>
    <t>748485800493</t>
  </si>
  <si>
    <t>ARGENTINA VIENNA SAUSAGE 260GX48</t>
  </si>
  <si>
    <t>4800361380836</t>
  </si>
  <si>
    <t>BB ADULT PLUS 600GX12</t>
  </si>
  <si>
    <t>748485100098</t>
  </si>
  <si>
    <t>CT HOT &amp; SPICY 180GX48</t>
  </si>
  <si>
    <t>4800047847325</t>
  </si>
  <si>
    <t>DEL FC BLUE SHOWER FRESH 33MLX336</t>
  </si>
  <si>
    <t>4800047847349</t>
  </si>
  <si>
    <t>DEL FS LAVENDER 33MLX336</t>
  </si>
  <si>
    <t>4902430846448</t>
  </si>
  <si>
    <t>DOWNY MYSTIQUE 20ML B6G1 60S</t>
  </si>
  <si>
    <t>203019</t>
  </si>
  <si>
    <t>ECO BAG WITH HANDLE MEDIUM</t>
  </si>
  <si>
    <t>4808680230764</t>
  </si>
  <si>
    <t>KNORR LIQUID SEASONING 130MLX24</t>
  </si>
  <si>
    <t>4800361418034</t>
  </si>
  <si>
    <t>MILO ACTIV-GO WINNER 624GX14</t>
  </si>
  <si>
    <t>4800361388252</t>
  </si>
  <si>
    <t>NESCAFE CLASSIC STICK 2GX20</t>
  </si>
  <si>
    <t>4800314000125</t>
  </si>
  <si>
    <t>SB HD SCRUB SPONGE REG LX96</t>
  </si>
  <si>
    <t>7622300637996</t>
  </si>
  <si>
    <t>TANG GRAPE 25GX144</t>
  </si>
  <si>
    <t>VGN09</t>
  </si>
  <si>
    <t>VGN BP MEDIUM GROUND 20G</t>
  </si>
  <si>
    <t>4800527629083</t>
  </si>
  <si>
    <t>YOUNGSTOWN GREEN S/S 155GX100</t>
  </si>
  <si>
    <t>4800047847356</t>
  </si>
  <si>
    <t>DEL GENTLE PROTECT FS 26MLX480</t>
  </si>
  <si>
    <t>4806513103018</t>
  </si>
  <si>
    <t>HAILEYS TAWAS POWDER SCENTED 50G</t>
  </si>
  <si>
    <t>4800888602732</t>
  </si>
  <si>
    <t>KNORR BEEF BROTH CUBES 10GX576</t>
  </si>
  <si>
    <t>93682961</t>
  </si>
  <si>
    <t>M&amp;MS MILK SINGLES 40GX24</t>
  </si>
  <si>
    <t>4800135006566</t>
  </si>
  <si>
    <t>PHCARE FW NTRL PROTECTION 150ML</t>
  </si>
  <si>
    <t>4806506050015</t>
  </si>
  <si>
    <t>SOLA LEMON ICED TEA 473MLX24</t>
  </si>
  <si>
    <t>4809011001152</t>
  </si>
  <si>
    <t>VGN MERT BREADING 100G</t>
  </si>
  <si>
    <t>8996001350584</t>
  </si>
  <si>
    <t>CAL CHEESE WAFER 53.5GX60</t>
  </si>
  <si>
    <t>4800158987033</t>
  </si>
  <si>
    <t>HOKKAIDO MAC IN NAT OIL 155GX100</t>
  </si>
  <si>
    <t>4800022100070</t>
  </si>
  <si>
    <t>HUNTS PORK AND BEANS 175GX48</t>
  </si>
  <si>
    <t>4800016490705</t>
  </si>
  <si>
    <t>LUSH CHOCO-SBERRY 20SX30</t>
  </si>
  <si>
    <t>4808888411705</t>
  </si>
  <si>
    <t>PALMOLIVE SH H&amp;SMOOTH 180MLX24</t>
  </si>
  <si>
    <t>4800527123055</t>
  </si>
  <si>
    <t>YOUNGSTOWN RED 155GX100</t>
  </si>
  <si>
    <t>748485200668</t>
  </si>
  <si>
    <t>555 FRIED SARDINES H&amp;S 155GX100</t>
  </si>
  <si>
    <t>748485200675</t>
  </si>
  <si>
    <t>555 FRIED SARDINES WTAUSI 155GX100</t>
  </si>
  <si>
    <t>GP9075</t>
  </si>
  <si>
    <t>88</t>
  </si>
  <si>
    <t>ABULENCIA PORKCHOP 500G</t>
  </si>
  <si>
    <t>4100290003555</t>
  </si>
  <si>
    <t>ARLA MILK GOODNESS FULL CREAM 1LX12</t>
  </si>
  <si>
    <t>4800361388771</t>
  </si>
  <si>
    <t>BB PWR MILK DRINK 700GX14</t>
  </si>
  <si>
    <t>480799007266</t>
  </si>
  <si>
    <t>BRAVO BUTTERCREME 225GX24</t>
  </si>
  <si>
    <t>4800249043679</t>
  </si>
  <si>
    <t>CDO BEEF FRANKS REG. 1KG</t>
  </si>
  <si>
    <t>4800888141194</t>
  </si>
  <si>
    <t>CLEAR SH COMP SOFT CARE 12MLX288</t>
  </si>
  <si>
    <t>7622210641212</t>
  </si>
  <si>
    <t>EDEN 5 SLICES 104GX48</t>
  </si>
  <si>
    <t>EGG30</t>
  </si>
  <si>
    <t>EGG 30PCS</t>
  </si>
  <si>
    <t>4803925241130</t>
  </si>
  <si>
    <t>GATORADE BLUE BOLT 1.5LX12</t>
  </si>
  <si>
    <t>4800022100025</t>
  </si>
  <si>
    <t>HUNTS PORK &amp; BEANS 390GX48</t>
  </si>
  <si>
    <t>4806014000779</t>
  </si>
  <si>
    <t>JOLLY MUSHROOMS PCS&amp;STEM 400GX24</t>
  </si>
  <si>
    <t>4800888602718</t>
  </si>
  <si>
    <t>KNORR CHICKEN BROTH CUBES 10GX576</t>
  </si>
  <si>
    <t>2902826100453</t>
  </si>
  <si>
    <t>MAGNOLIA CHICKEN WINGS</t>
  </si>
  <si>
    <t>4807770121425</t>
  </si>
  <si>
    <t>MONDE SPL MAMON CHOCO 48GX4SX18</t>
  </si>
  <si>
    <t>4800016663505</t>
  </si>
  <si>
    <t>NOVA COUNTRY CHEDDAR 78GX50</t>
  </si>
  <si>
    <t>9310155100038</t>
  </si>
  <si>
    <t>SR LINGUINE 20X500G</t>
  </si>
  <si>
    <t>4800092663192</t>
  </si>
  <si>
    <t>SUPERSTIX DOUBLE CHOCO 254.2GX12</t>
  </si>
  <si>
    <t>4809013017410</t>
  </si>
  <si>
    <t>VB RAISIN LOAF</t>
  </si>
  <si>
    <t>4809013017472</t>
  </si>
  <si>
    <t>VB WHOLE WHEAT BREAD</t>
  </si>
  <si>
    <t>VGN129</t>
  </si>
  <si>
    <t>VGN BLACK BEANS</t>
  </si>
  <si>
    <t>VGN05</t>
  </si>
  <si>
    <t>VGN BP CRACKED 15G</t>
  </si>
  <si>
    <t>4800110021973</t>
  </si>
  <si>
    <t>WHITE KING CHAMPORADO 227G</t>
  </si>
  <si>
    <t>4800047847219</t>
  </si>
  <si>
    <t>ZONROX GENTLE CLEAN 900MLX24</t>
  </si>
  <si>
    <t>748485700014</t>
  </si>
  <si>
    <t>555 TUNA ADOBO 155GX50</t>
  </si>
  <si>
    <t>4806523560030</t>
  </si>
  <si>
    <t>APOLLO PANSIT CANTON 100GX20</t>
  </si>
  <si>
    <t>4800249908848</t>
  </si>
  <si>
    <t>CDO KARNE NORTE 150G</t>
  </si>
  <si>
    <t>9556001132338</t>
  </si>
  <si>
    <t>CERELAC RICE &amp; SOYA 120GX40</t>
  </si>
  <si>
    <t>4803925350054</t>
  </si>
  <si>
    <t>GATORADE BLUE BOLT 350MLX24</t>
  </si>
  <si>
    <t>8990800100012</t>
  </si>
  <si>
    <t>MENTOS MINT 37.5GX40X4</t>
  </si>
  <si>
    <t>4808887012460</t>
  </si>
  <si>
    <t>PF CORNED BEEF H&amp;S 210GX48</t>
  </si>
  <si>
    <t>4808887012446</t>
  </si>
  <si>
    <t>PF CORNED BEEF W/CHUNKS 210gX4</t>
  </si>
  <si>
    <t>4800361403474</t>
  </si>
  <si>
    <t>BB POWDER MILK DRINK 1.9KGX6</t>
  </si>
  <si>
    <t>8888440000048</t>
  </si>
  <si>
    <t>COWHEAD PURE MILK 1LX12</t>
  </si>
  <si>
    <t>748485100081</t>
  </si>
  <si>
    <t>CT FLAKES IN VEG OIL 180GX48</t>
  </si>
  <si>
    <t>4805358211056</t>
  </si>
  <si>
    <t>DARI CREME LITE 200GX24</t>
  </si>
  <si>
    <t>4809011721883</t>
  </si>
  <si>
    <t>KENLEYS PANCIT CANTON 400GX5</t>
  </si>
  <si>
    <t>4808887010022</t>
  </si>
  <si>
    <t>PF CORNED BEEF 380GX24</t>
  </si>
  <si>
    <t>VGN88</t>
  </si>
  <si>
    <t>VGN BP CRACK 40G</t>
  </si>
  <si>
    <t>VGN128</t>
  </si>
  <si>
    <t>VGN MONGGO CRACK</t>
  </si>
  <si>
    <t>748485401492</t>
  </si>
  <si>
    <t>BIRCH TREE FORTIFIED 33G x160</t>
  </si>
  <si>
    <t>8850006327432</t>
  </si>
  <si>
    <t>COLGATE TP GRF TWINPACK 132GX36</t>
  </si>
  <si>
    <t>745114088338</t>
  </si>
  <si>
    <t>LEAHS MIXED VEGETABLES</t>
  </si>
  <si>
    <t>08022022</t>
  </si>
  <si>
    <t>LIVING SLICED MOONAII</t>
  </si>
  <si>
    <t>4806525662220</t>
  </si>
  <si>
    <t>RELISH ALL PURPOSE FLOUR 200GX36</t>
  </si>
  <si>
    <t>4800119236156</t>
  </si>
  <si>
    <t>VITRESS HAIR FRESHENER 50ML</t>
  </si>
  <si>
    <t>748485700021</t>
  </si>
  <si>
    <t>555 TUNA AFRITADA 155GX50</t>
  </si>
  <si>
    <t>4800575130302</t>
  </si>
  <si>
    <t>ALASKA CONDENSADA 300MLX48</t>
  </si>
  <si>
    <t>748485800332</t>
  </si>
  <si>
    <t>ARGENTINA LIVER SPREAD 85GX48</t>
  </si>
  <si>
    <t>4800888178503</t>
  </si>
  <si>
    <t>AXE DRY ROLL ON APOLLO 40MLX24</t>
  </si>
  <si>
    <t>4800011114248</t>
  </si>
  <si>
    <t>BIODERM FRESHEN 90GX100</t>
  </si>
  <si>
    <t>4805358246010</t>
  </si>
  <si>
    <t>DARI CREME CLASSIC 100G</t>
  </si>
  <si>
    <t>4801668600825</t>
  </si>
  <si>
    <t>DP WHITE VINEGAR 350MLX30</t>
  </si>
  <si>
    <t>766966325563</t>
  </si>
  <si>
    <t>FIESTA IG COCONUT MILK PWR 50GX144</t>
  </si>
  <si>
    <t>4800112010111</t>
  </si>
  <si>
    <t>GUITAR MATCH 10SX120</t>
  </si>
  <si>
    <t>4800888607621</t>
  </si>
  <si>
    <t>KNORR CHICKEN+GT TP(12+1)10GX48</t>
  </si>
  <si>
    <t>4800888603371</t>
  </si>
  <si>
    <t>KNORR CRM GINATAANG GULAY 33GX96</t>
  </si>
  <si>
    <t>4800888607638</t>
  </si>
  <si>
    <t>KNORR PORK+GT TP(12+1)10GX48</t>
  </si>
  <si>
    <t>4800575142428</t>
  </si>
  <si>
    <t>KREM-TOP COFFEE CREAMER 450+50GX24</t>
  </si>
  <si>
    <t>22</t>
  </si>
  <si>
    <t>LARD SEALED COCONUT OIL 1/4KLX12</t>
  </si>
  <si>
    <t>745114088154</t>
  </si>
  <si>
    <t>LEAHS LUMPIANG LONGGANISA</t>
  </si>
  <si>
    <t>4804888999137</t>
  </si>
  <si>
    <t>LORINS PATIS BPOUCH 350MLX24</t>
  </si>
  <si>
    <t>NICE1.5L</t>
  </si>
  <si>
    <t>NICE DW LEMON&amp;KALAMANSI 1.5LX8</t>
  </si>
  <si>
    <t>8850006480786</t>
  </si>
  <si>
    <t>PALMOLIVE N ANTIHAIR FALL 15MLX432</t>
  </si>
  <si>
    <t>4801668606063</t>
  </si>
  <si>
    <t>PAPA SS SPAGHETTI PACK X12</t>
  </si>
  <si>
    <t>4801981127207</t>
  </si>
  <si>
    <t>ROYAL 195MLX12</t>
  </si>
  <si>
    <t>4801234134426</t>
  </si>
  <si>
    <t>SCJ BAYGON COIL SCENTED 150GX12SX6</t>
  </si>
  <si>
    <t>48036214</t>
  </si>
  <si>
    <t>STAR MARGARINE 100GX144</t>
  </si>
  <si>
    <t>8934868115915</t>
  </si>
  <si>
    <t>SURF FABCON LUXE PERFUME 40MLX360</t>
  </si>
  <si>
    <t>7622300858599</t>
  </si>
  <si>
    <t>TANG CALAMANSI 25GX144</t>
  </si>
  <si>
    <t>VGN37</t>
  </si>
  <si>
    <t>VGN POPCORN W/ CHEESE 200G</t>
  </si>
  <si>
    <t>VGN18</t>
  </si>
  <si>
    <t>VGN SILI POWDER TIES</t>
  </si>
  <si>
    <t>4806501709130</t>
  </si>
  <si>
    <t>CALLA PD FLORAL FRESH 800GX12</t>
  </si>
  <si>
    <t>4806502352328</t>
  </si>
  <si>
    <t>FEMME KITCHEN TOWEL TWIN 75PX16</t>
  </si>
  <si>
    <t>750515021204</t>
  </si>
  <si>
    <t>GRAHAMS HONEY CRACKERS 200GX24</t>
  </si>
  <si>
    <t>4800888213082</t>
  </si>
  <si>
    <t>KNORR CREAM OF MUSHROOM 38GX72</t>
  </si>
  <si>
    <t>4800888605078</t>
  </si>
  <si>
    <t>KNORR SINIGANG MIX WGABI 11GX288</t>
  </si>
  <si>
    <t>4807770274312</t>
  </si>
  <si>
    <t>LM IM MILKY ME MILKY CORN 62GX72</t>
  </si>
  <si>
    <t>4807770271519</t>
  </si>
  <si>
    <t>LM SUP CHICKEN SOTANGHON 28GX48</t>
  </si>
  <si>
    <t>4800361380737</t>
  </si>
  <si>
    <t>NESTLE COFFEEMATE 450GX24</t>
  </si>
  <si>
    <t>4800045310159</t>
  </si>
  <si>
    <t>SMART DP LEMON 400GX36</t>
  </si>
  <si>
    <t>4806503884026</t>
  </si>
  <si>
    <t>MEKENI BACON 500G</t>
  </si>
  <si>
    <t>4806503885009</t>
  </si>
  <si>
    <t>MEKENI BEEF TAPA 220G</t>
  </si>
  <si>
    <t>4808887300093</t>
  </si>
  <si>
    <t>PF TJ REGULAR PLAIN 500G</t>
  </si>
  <si>
    <t>4800045360048</t>
  </si>
  <si>
    <t>PRIDE KALAMANSI FRESH 2KGX6</t>
  </si>
  <si>
    <t>4806506050220</t>
  </si>
  <si>
    <t>SOLA RASPBERRY ICED TEA 473MLX24</t>
  </si>
  <si>
    <t>4800888157614</t>
  </si>
  <si>
    <t>SURF FC BLOSSOM FRESH WPC 28MLX360</t>
  </si>
  <si>
    <t>4806501952161</t>
  </si>
  <si>
    <t>LAPU-LAPU SOY SAUCE 3.78LX4</t>
  </si>
  <si>
    <t>4800552999618</t>
  </si>
  <si>
    <t>BERRY BLAST SBERRY CC 20GX10SX20</t>
  </si>
  <si>
    <t>4800092552786</t>
  </si>
  <si>
    <t>DOWEE DONUT WHITE 42GX10SX10</t>
  </si>
  <si>
    <t>4800092551451</t>
  </si>
  <si>
    <t>FUDGEE BARR MACAPUNO 42GX10X10</t>
  </si>
  <si>
    <t>4800092551291</t>
  </si>
  <si>
    <t>FUDGEE BARR MILK CCFCB 10SX10</t>
  </si>
  <si>
    <t>4800129110163</t>
  </si>
  <si>
    <t>KG ICED GEM 12SX20</t>
  </si>
  <si>
    <t>4800377100565</t>
  </si>
  <si>
    <t>LIWANAG ESPERMA CANDLE NO16 4SX100</t>
  </si>
  <si>
    <t>4806018400988</t>
  </si>
  <si>
    <t>LSQ ASSTD CUPCAKES 10SX12</t>
  </si>
  <si>
    <t>8997878001876</t>
  </si>
  <si>
    <t>MILKITA POP ASSTD JAR 50SX6</t>
  </si>
  <si>
    <t>TAPE</t>
  </si>
  <si>
    <t>PACKAGING TAPE 50MX120</t>
  </si>
  <si>
    <t>8850006493014</t>
  </si>
  <si>
    <t>PALMOLIVE SH INT MOISTURE 15MLX432</t>
  </si>
  <si>
    <t>4800045360017</t>
  </si>
  <si>
    <t>PRIDE KALAMANSI FRESH 40GX300</t>
  </si>
  <si>
    <t>4800011179049</t>
  </si>
  <si>
    <t>SULFUR DR S WONGS 80G</t>
  </si>
  <si>
    <t>4800024579171</t>
  </si>
  <si>
    <t>TODAYS SS 1KG+PASTA 900GX8</t>
  </si>
  <si>
    <t>4800016084065</t>
  </si>
  <si>
    <t>WAFRETS BRIX CHOCOLATE 24GX10SX24</t>
  </si>
  <si>
    <t>4808647210099</t>
  </si>
  <si>
    <t>CALUMET 50GX72</t>
  </si>
  <si>
    <t>4800488100188</t>
  </si>
  <si>
    <t>CHARMEE ALL TOF W/WINGS 12SX24</t>
  </si>
  <si>
    <t>4800575370302</t>
  </si>
  <si>
    <t>COWBELL CONDENSADA 300MLX48</t>
  </si>
  <si>
    <t>6922868285273</t>
  </si>
  <si>
    <t>HEARTTEX P.TISSUE PINK SCNT 6S</t>
  </si>
  <si>
    <t>4800129130024</t>
  </si>
  <si>
    <t>KG MINI BOY BISCUITS 10SX30</t>
  </si>
  <si>
    <t>KREMERIA</t>
  </si>
  <si>
    <t>4807770272653</t>
  </si>
  <si>
    <t>LM SUP JJAMPPONG 40GX48</t>
  </si>
  <si>
    <t>4806512230357</t>
  </si>
  <si>
    <t>MAGNOLIA PCAKE WMAPLE SYRUP 200GX48</t>
  </si>
  <si>
    <t>4800016561481</t>
  </si>
  <si>
    <t>NISSIN CN MINI HOT CHEESY SEAFOOD 5</t>
  </si>
  <si>
    <t>4806524490367</t>
  </si>
  <si>
    <t>RESTO BAR SPOON 25PCSX50</t>
  </si>
  <si>
    <t xml:space="preserve">Grand Total : </t>
  </si>
  <si>
    <t>Sales Report Summary per invoice</t>
  </si>
  <si>
    <t>Inv. No</t>
  </si>
  <si>
    <t>Inv. Date</t>
  </si>
  <si>
    <t>Inv.Time</t>
  </si>
  <si>
    <t>Mem. No.</t>
  </si>
  <si>
    <t>Loan</t>
  </si>
  <si>
    <t>Cash</t>
  </si>
  <si>
    <t>BBCCC - MAIN</t>
  </si>
  <si>
    <t>CATALUNA, CRYSTALYN UMAGTAM</t>
  </si>
  <si>
    <t>CHOU, ANDRINA CALUMINGA</t>
  </si>
  <si>
    <t>ORDUÑA, NORALYN SIBUYAN</t>
  </si>
  <si>
    <t>PATRAS, JOVIAN ACIONG</t>
  </si>
  <si>
    <t>GUITANGAN, JANET ORQUE</t>
  </si>
  <si>
    <t>VALDEZ, ANN LILIAN ORTIZ</t>
  </si>
  <si>
    <t>BAGANG, ROSALINDA JURALBAL</t>
  </si>
  <si>
    <t>DALMACIO, ROWENA GAMA</t>
  </si>
  <si>
    <t>ALMARIO, JULIE ANNE RAMIREZ</t>
  </si>
  <si>
    <t>PELAYO, IVIE CARATAY</t>
  </si>
  <si>
    <t>JALECO, JOSEPHINE BAÑARES</t>
  </si>
  <si>
    <t>NONES, DENNIS LOPEZ</t>
  </si>
  <si>
    <t>ALIDES, MELISA PAKIPAC</t>
  </si>
  <si>
    <t>CABANILLA, RENATO RINGOR</t>
  </si>
  <si>
    <t>KITONG, NANCY SICLONGAN</t>
  </si>
  <si>
    <t>PACIO, MARY GRACE LONGBUAN</t>
  </si>
  <si>
    <t>PENULLAR, JAKE OLIVER GALABAN</t>
  </si>
  <si>
    <t>MARTINEZ, FEMLA ALUBONG</t>
  </si>
  <si>
    <t>MATING, MARIFE MARIANO</t>
  </si>
  <si>
    <t>AQUINO, ARGIE QUILLOPE</t>
  </si>
  <si>
    <t>NAHIWAN, VIVIAN NAMUHMUH</t>
  </si>
  <si>
    <t>ESTOCAPIO, JACQUELINE LUCERO</t>
  </si>
  <si>
    <t>DANGLI, LEONORA MAY ALLAYBAN</t>
  </si>
  <si>
    <t>BAHIW, JOY BINNAT</t>
  </si>
  <si>
    <t>HABAN, MARY GRACE CULATON</t>
  </si>
  <si>
    <t>RODILLAS, RONALD ZAMORA</t>
  </si>
  <si>
    <t>SORIANO, GERRY BACANI</t>
  </si>
  <si>
    <t>TUACA, ROMANA KET-ENG</t>
  </si>
  <si>
    <t>ANSELMO, REMELYN LARANANG</t>
  </si>
  <si>
    <t>GABRIEL, RHEA NGOLOB</t>
  </si>
  <si>
    <t>BALAKWID, FLORENCE ONGAYA</t>
  </si>
  <si>
    <t>RAMON, JOVELYN ESPALES</t>
  </si>
  <si>
    <t>ROSARIO, BABELYN SARMIENTO</t>
  </si>
  <si>
    <t>PERDON, MARISSA PERALTA</t>
  </si>
  <si>
    <t>PAYAO JR, MEDARDO CATELO</t>
  </si>
  <si>
    <t>SAMSON, ROWENA ESTIGOY</t>
  </si>
  <si>
    <t>HIPOL, LUCRECIA MAMANAO</t>
  </si>
  <si>
    <t>CASUGA, PRESCILLA APILADO</t>
  </si>
  <si>
    <t>DAGOHOY, MACARIA SOVEREY</t>
  </si>
  <si>
    <t>DAHIROC, JANICE MANONGDO</t>
  </si>
  <si>
    <t>DALIS, LAILA CALUMINGA</t>
  </si>
  <si>
    <t>SAB-IT, JOEL CACAY</t>
  </si>
  <si>
    <t>TADEO, ANGELINE DEPANOS</t>
  </si>
  <si>
    <t>MORALES, CECILE ANOG</t>
  </si>
  <si>
    <t>ARENAS, MARK ANTHONY DELA CRUZ</t>
  </si>
  <si>
    <t>YU, HAZEL MONICA PENULLAR</t>
  </si>
  <si>
    <t>MARCHAN, MARIANO DAMASCO JR.</t>
  </si>
  <si>
    <t>BANDAAY, SARAH KATHRINA LOZARES</t>
  </si>
  <si>
    <t>SANTOS, ERIC GUTIERREZ</t>
  </si>
  <si>
    <t>RUIZ, RANDY MARVIN MANIPON</t>
  </si>
  <si>
    <t>MALICDEM, TEODORICO JR. ARENOS</t>
  </si>
  <si>
    <t>AUSTRIACO, CHRISTOPHER JOHN SOBREVILLA</t>
  </si>
  <si>
    <t>CABANBAN, RODOLFO DUMPIT</t>
  </si>
  <si>
    <t>ARCIAGA, ANNA LIZA AGDA</t>
  </si>
  <si>
    <t>DULAY, CARIDAD MATEO</t>
  </si>
  <si>
    <t>ARINOS, JAIRA CLARE CATALONIA</t>
  </si>
  <si>
    <t>SAPUAY, RICA MAE BERBAÑO</t>
  </si>
  <si>
    <t>SABADO, VERONICA ORTEGA</t>
  </si>
  <si>
    <t>PONTINO, LOLITA CHAONG</t>
  </si>
  <si>
    <t>LIPAEN, KATHLEEN ESPIRITU</t>
  </si>
  <si>
    <t>ALOS, ADELAIDA CHAONG</t>
  </si>
  <si>
    <t>DUMPIT, LUISA ASTROLOGO</t>
  </si>
  <si>
    <t>RODRIGUEZ, MARICEL SORIANO</t>
  </si>
  <si>
    <t>DUGAYON, THERESITA DUMALYONG</t>
  </si>
  <si>
    <t>PENULLAR, ROMMEL VINOYA</t>
  </si>
  <si>
    <t>EDDUBA, GERALDINE MAGARAO</t>
  </si>
  <si>
    <t>EDDUBA, FRANK PINACHING</t>
  </si>
  <si>
    <t xml:space="preserve">Total Loans : </t>
  </si>
  <si>
    <t xml:space="preserve">Total Cash : </t>
  </si>
  <si>
    <t xml:space="preserve">Total Amount : </t>
  </si>
</sst>
</file>

<file path=xl/styles.xml><?xml version="1.0" encoding="utf-8"?>
<styleSheet xmlns="http://schemas.openxmlformats.org/spreadsheetml/2006/main">
  <numFmts count="6">
    <numFmt numFmtId="44" formatCode="_-&quot;₱&quot;* #,##0.00_-;\-&quot;₱&quot;* #,##0.00_-;_-&quot;₱&quot;* &quot;-&quot;??_-;_-@_-"/>
    <numFmt numFmtId="43" formatCode="_-* #,##0.00_-;\-* #,##0.00_-;_-* &quot;-&quot;??_-;_-@_-"/>
    <numFmt numFmtId="42" formatCode="_-&quot;₱&quot;* #,##0_-;\-&quot;₱&quot;* #,##0_-;_-&quot;₱&quot;* &quot;-&quot;_-;_-@_-"/>
    <numFmt numFmtId="41" formatCode="_-* #,##0_-;\-* #,##0_-;_-* &quot;-&quot;_-;_-@_-"/>
    <numFmt numFmtId="176" formatCode="mm&quot;/&quot;dd&quot;/&quot;yyyy"/>
    <numFmt numFmtId="177" formatCode="#,##0.00_);\-#,##0.00"/>
  </numFmts>
  <fonts count="28">
    <font>
      <sz val="10"/>
      <color indexed="8"/>
      <name val="MS Sans Serif"/>
      <charset val="134"/>
    </font>
    <font>
      <b/>
      <sz val="12"/>
      <color indexed="8"/>
      <name val="Arial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8.8"/>
      <color indexed="8"/>
      <name val="Arial"/>
      <charset val="134"/>
    </font>
    <font>
      <sz val="7"/>
      <color indexed="8"/>
      <name val="Arial"/>
      <charset val="134"/>
    </font>
    <font>
      <b/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6" borderId="4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" borderId="2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14" borderId="2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28">
    <xf numFmtId="0" fontId="0" fillId="0" borderId="0" xfId="0" applyNumberFormat="1" applyFill="1" applyBorder="1" applyAlignment="1" applyProtection="1"/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3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7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0" fontId="7" fillId="0" borderId="0" xfId="0" applyFont="1" applyFill="1" applyAlignment="1"/>
    <xf numFmtId="177" fontId="6" fillId="0" borderId="0" xfId="0" applyNumberFormat="1" applyFont="1" applyAlignment="1">
      <alignment horizontal="right" vertical="center"/>
    </xf>
    <xf numFmtId="0" fontId="3" fillId="0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1839"/>
  <sheetViews>
    <sheetView tabSelected="1" topLeftCell="C1679" workbookViewId="0">
      <selection activeCell="P16" sqref="P16:P1839"/>
    </sheetView>
  </sheetViews>
  <sheetFormatPr defaultColWidth="9" defaultRowHeight="12.75"/>
  <cols>
    <col min="1" max="256" width="11.4285714285714" customWidth="1"/>
  </cols>
  <sheetData>
    <row r="3" ht="15.75" spans="2:2">
      <c r="B3" s="2" t="s">
        <v>0</v>
      </c>
    </row>
    <row r="4" spans="2:2">
      <c r="B4" s="3" t="s">
        <v>1</v>
      </c>
    </row>
    <row r="5" ht="15.75" spans="2:2">
      <c r="B5" s="2" t="s">
        <v>2</v>
      </c>
    </row>
    <row r="7" spans="2:2">
      <c r="B7" s="3" t="s">
        <v>3</v>
      </c>
    </row>
    <row r="11" spans="1:4">
      <c r="A11" s="16" t="s">
        <v>4</v>
      </c>
      <c r="B11" s="17">
        <v>925465</v>
      </c>
      <c r="C11" s="16" t="s">
        <v>5</v>
      </c>
      <c r="D11" s="18" t="s">
        <v>6</v>
      </c>
    </row>
    <row r="12" spans="1:4">
      <c r="A12" s="16" t="s">
        <v>7</v>
      </c>
      <c r="B12" s="19">
        <v>44954</v>
      </c>
      <c r="C12" s="16" t="s">
        <v>8</v>
      </c>
      <c r="D12" s="20">
        <v>1</v>
      </c>
    </row>
    <row r="14" spans="1:17">
      <c r="A14" s="21" t="s">
        <v>9</v>
      </c>
      <c r="B14" s="21" t="s">
        <v>10</v>
      </c>
      <c r="C14" s="22" t="s">
        <v>11</v>
      </c>
      <c r="D14" s="22" t="s">
        <v>12</v>
      </c>
      <c r="E14" s="22" t="s">
        <v>13</v>
      </c>
      <c r="F14" s="23" t="s">
        <v>14</v>
      </c>
      <c r="G14" s="23" t="s">
        <v>15</v>
      </c>
      <c r="H14" s="23" t="s">
        <v>16</v>
      </c>
      <c r="I14" s="23" t="s">
        <v>17</v>
      </c>
      <c r="J14" s="23" t="s">
        <v>18</v>
      </c>
      <c r="K14" s="23" t="s">
        <v>19</v>
      </c>
      <c r="L14" s="23" t="s">
        <v>20</v>
      </c>
      <c r="M14" s="23" t="s">
        <v>21</v>
      </c>
      <c r="N14" s="27" t="s">
        <v>22</v>
      </c>
      <c r="O14" s="27" t="s">
        <v>23</v>
      </c>
      <c r="P14" s="27" t="s">
        <v>24</v>
      </c>
      <c r="Q14" s="23" t="s">
        <v>25</v>
      </c>
    </row>
    <row r="16" ht="15" spans="1:17">
      <c r="A16" s="24" t="s">
        <v>26</v>
      </c>
      <c r="B16" s="24" t="s">
        <v>27</v>
      </c>
      <c r="C16" s="13">
        <v>8</v>
      </c>
      <c r="D16" s="13">
        <v>7</v>
      </c>
      <c r="E16" s="13">
        <v>56</v>
      </c>
      <c r="F16" s="25">
        <f>IF(ISTEXT(E16),"",IF(ISBLANK(E16),"",IF(ISTEXT(D16),"",IF(A11="Invoice No. : ",B11,F15))))</f>
        <v>925465</v>
      </c>
      <c r="G16" s="25">
        <f>IF(ISTEXT(E16),"",IF(ISBLANK(E16),"",IF(ISTEXT(D16),"",IF(A11="Invoice No. : ",INDEX(Sheet2!F$14:F$154,MATCH(B11,Sheet2!A$14:A$154,0)),G15))))</f>
        <v>999999998</v>
      </c>
      <c r="H16" s="25" t="str">
        <f>IF(ISTEXT(E16),"",IF(ISBLANK(E16),"",IF(ISTEXT(D16),"",IF(A11="Invoice No. : ",TEXT(B12,"mm/dd/yyyy"),H15))))</f>
        <v>01/28/2023</v>
      </c>
      <c r="I16" s="25" t="str">
        <f>IF(ISTEXT(E16),"",IF(ISBLANK(E16),"",IF(ISTEXT(D16),"",IF(A11="Invoice No. : ",TEXT(INDEX(Sheet2!C$14:C$154,MATCH(B11,Sheet2!A$14:A$154,0)),"hh:mm:ss"),I15))))</f>
        <v>08:52:11</v>
      </c>
      <c r="J16" s="25">
        <f>IF(D17="Invoice Amount",E17,IF(ISBLANK(D16),"",J17))</f>
        <v>56</v>
      </c>
      <c r="K16" s="25">
        <f>IF(ISBLANK(G16),"",IF(ISTEXT(G16),"",INDEX(Sheet2!H$14:H$154,MATCH(F16,Sheet2!A$14:A$154,0))))</f>
        <v>56</v>
      </c>
      <c r="L16" s="25">
        <f>IF(ISBLANK(G16),"",IF(ISTEXT(G16),"",INDEX(Sheet2!I$14:I$154,MATCH(F16,Sheet2!A$14:A$154,0))))</f>
        <v>0</v>
      </c>
      <c r="M16" s="25" t="str">
        <f>IF(ISBLANK(G16),"",IF(ISTEXT(G16),"",IF(INDEX(Sheet2!H$14:H$154,MATCH(F16,Sheet2!A$14:A$154,0))&lt;&gt;0,IF(INDEX(Sheet2!I$14:I$154,MATCH(F16,Sheet2!A$14:A$154,0))&lt;&gt;0,"Loan","Loan"),"Cash")))</f>
        <v>Loan</v>
      </c>
      <c r="N16" s="25">
        <f>IF(ISTEXT(E16),"",IF(ISBLANK(E16),"",IF(ISTEXT(D16),"",IF(A11="Invoice No. : ",INDEX(Sheet2!D$14:D$154,MATCH(B11,Sheet2!A$14:A$154,0)),N15))))</f>
        <v>1</v>
      </c>
      <c r="O16" s="25" t="str">
        <f>IF(ISTEXT(E16),"",IF(ISBLANK(E16),"",IF(ISTEXT(D16),"",IF(A11="Invoice No. : ",INDEX(Sheet2!E$14:E$154,MATCH(B11,Sheet2!A$14:A$154,0)),O15))))</f>
        <v>BRAILLE</v>
      </c>
      <c r="P16" s="25" t="str">
        <f>IF(ISTEXT(E16),"",IF(ISBLANK(E16),"",IF(ISTEXT(D16),"",IF(A11="Invoice No. : ",INDEX(Sheet2!G$14:G$154,MATCH(B11,Sheet2!A$14:A$154,0)),P15))))</f>
        <v>BBCCC - MAIN</v>
      </c>
      <c r="Q16" s="25">
        <f>IF(ISBLANK(C16),"",IF(ISNUMBER(C16),VLOOKUP("Grand Total : ",D:E,2,FALSE),""))</f>
        <v>128023.12</v>
      </c>
    </row>
    <row r="17" ht="15" spans="4:17">
      <c r="D17" s="14" t="s">
        <v>18</v>
      </c>
      <c r="E17" s="26">
        <v>56</v>
      </c>
      <c r="F17" s="25" t="str">
        <f t="shared" ref="F17:F80" si="0">IF(ISTEXT(E17),"",IF(ISBLANK(E17),"",IF(ISTEXT(D17),"",IF(A12="Invoice No. : ",B12,F16))))</f>
        <v/>
      </c>
      <c r="G17" s="25" t="str">
        <f>IF(ISTEXT(E17),"",IF(ISBLANK(E17),"",IF(ISTEXT(D17),"",IF(A12="Invoice No. : ",INDEX(Sheet2!F$14:F$154,MATCH(B12,Sheet2!A$14:A$154,0)),G16))))</f>
        <v/>
      </c>
      <c r="H17" s="25" t="str">
        <f t="shared" ref="H17:H80" si="1">IF(ISTEXT(E17),"",IF(ISBLANK(E17),"",IF(ISTEXT(D17),"",IF(A12="Invoice No. : ",TEXT(B13,"mm/dd/yyyy"),H16))))</f>
        <v/>
      </c>
      <c r="I17" s="25" t="str">
        <f>IF(ISTEXT(E17),"",IF(ISBLANK(E17),"",IF(ISTEXT(D17),"",IF(A12="Invoice No. : ",TEXT(INDEX(Sheet2!C$14:C$154,MATCH(B12,Sheet2!A$14:A$154,0)),"hh:mm:ss"),I16))))</f>
        <v/>
      </c>
      <c r="J17" s="25" t="str">
        <f t="shared" ref="J17:J80" si="2">IF(D18="Invoice Amount",E18,IF(ISBLANK(D17),"",J18))</f>
        <v/>
      </c>
      <c r="K17" s="25" t="str">
        <f>IF(ISBLANK(G17),"",IF(ISTEXT(G17),"",INDEX(Sheet2!H$14:H$154,MATCH(F17,Sheet2!A$14:A$154,0))))</f>
        <v/>
      </c>
      <c r="L17" s="25" t="str">
        <f>IF(ISBLANK(G17),"",IF(ISTEXT(G17),"",INDEX(Sheet2!I$14:I$154,MATCH(F17,Sheet2!A$14:A$154,0))))</f>
        <v/>
      </c>
      <c r="M17" s="25" t="str">
        <f>IF(ISBLANK(G17),"",IF(ISTEXT(G17),"",IF(INDEX(Sheet2!H$14:H$154,MATCH(F17,Sheet2!A$14:A$154,0))&lt;&gt;0,IF(INDEX(Sheet2!I$14:I$154,MATCH(F17,Sheet2!A$14:A$154,0))&lt;&gt;0,"Loan","Loan"),"Cash")))</f>
        <v/>
      </c>
      <c r="N17" s="25" t="str">
        <f>IF(ISTEXT(E17),"",IF(ISBLANK(E17),"",IF(ISTEXT(D17),"",IF(A12="Invoice No. : ",INDEX(Sheet2!D$14:D$154,MATCH(B12,Sheet2!A$14:A$154,0)),N16))))</f>
        <v/>
      </c>
      <c r="O17" s="25" t="str">
        <f>IF(ISTEXT(E17),"",IF(ISBLANK(E17),"",IF(ISTEXT(D17),"",IF(A12="Invoice No. : ",INDEX(Sheet2!E$14:E$154,MATCH(B12,Sheet2!A$14:A$154,0)),O16))))</f>
        <v/>
      </c>
      <c r="P17" s="25" t="str">
        <f>IF(ISTEXT(E17),"",IF(ISBLANK(E17),"",IF(ISTEXT(D17),"",IF(A12="Invoice No. : ",INDEX(Sheet2!G$14:G$154,MATCH(B12,Sheet2!A$14:A$154,0)),P16))))</f>
        <v/>
      </c>
      <c r="Q17" s="25" t="str">
        <f t="shared" ref="Q17:Q80" si="3">IF(ISBLANK(C17),"",IF(ISNUMBER(C17),VLOOKUP("Grand Total : ",D:E,2,FALSE),""))</f>
        <v/>
      </c>
    </row>
    <row r="18" ht="15" spans="6:17">
      <c r="F18" s="25" t="str">
        <f t="shared" si="0"/>
        <v/>
      </c>
      <c r="G18" s="25" t="str">
        <f>IF(ISTEXT(E18),"",IF(ISBLANK(E18),"",IF(ISTEXT(D18),"",IF(A13="Invoice No. : ",INDEX(Sheet2!F$14:F$154,MATCH(B13,Sheet2!A$14:A$154,0)),G17))))</f>
        <v/>
      </c>
      <c r="H18" s="25" t="str">
        <f t="shared" si="1"/>
        <v/>
      </c>
      <c r="I18" s="25" t="str">
        <f>IF(ISTEXT(E18),"",IF(ISBLANK(E18),"",IF(ISTEXT(D18),"",IF(A13="Invoice No. : ",TEXT(INDEX(Sheet2!C$14:C$154,MATCH(B13,Sheet2!A$14:A$154,0)),"hh:mm:ss"),I17))))</f>
        <v/>
      </c>
      <c r="J18" s="25" t="str">
        <f t="shared" si="2"/>
        <v/>
      </c>
      <c r="K18" s="25" t="str">
        <f>IF(ISBLANK(G18),"",IF(ISTEXT(G18),"",INDEX(Sheet2!H$14:H$154,MATCH(F18,Sheet2!A$14:A$154,0))))</f>
        <v/>
      </c>
      <c r="L18" s="25" t="str">
        <f>IF(ISBLANK(G18),"",IF(ISTEXT(G18),"",INDEX(Sheet2!I$14:I$154,MATCH(F18,Sheet2!A$14:A$154,0))))</f>
        <v/>
      </c>
      <c r="M18" s="25" t="str">
        <f>IF(ISBLANK(G18),"",IF(ISTEXT(G18),"",IF(INDEX(Sheet2!H$14:H$154,MATCH(F18,Sheet2!A$14:A$154,0))&lt;&gt;0,IF(INDEX(Sheet2!I$14:I$154,MATCH(F18,Sheet2!A$14:A$154,0))&lt;&gt;0,"Loan","Loan"),"Cash")))</f>
        <v/>
      </c>
      <c r="N18" s="25" t="str">
        <f>IF(ISTEXT(E18),"",IF(ISBLANK(E18),"",IF(ISTEXT(D18),"",IF(A13="Invoice No. : ",INDEX(Sheet2!D$14:D$154,MATCH(B13,Sheet2!A$14:A$154,0)),N17))))</f>
        <v/>
      </c>
      <c r="O18" s="25" t="str">
        <f>IF(ISTEXT(E18),"",IF(ISBLANK(E18),"",IF(ISTEXT(D18),"",IF(A13="Invoice No. : ",INDEX(Sheet2!E$14:E$154,MATCH(B13,Sheet2!A$14:A$154,0)),O17))))</f>
        <v/>
      </c>
      <c r="P18" s="25" t="str">
        <f>IF(ISTEXT(E18),"",IF(ISBLANK(E18),"",IF(ISTEXT(D18),"",IF(A13="Invoice No. : ",INDEX(Sheet2!G$14:G$154,MATCH(B13,Sheet2!A$14:A$154,0)),P17))))</f>
        <v/>
      </c>
      <c r="Q18" s="25" t="str">
        <f t="shared" si="3"/>
        <v/>
      </c>
    </row>
    <row r="19" ht="15" spans="6:17">
      <c r="F19" s="25" t="str">
        <f t="shared" si="0"/>
        <v/>
      </c>
      <c r="G19" s="25" t="str">
        <f>IF(ISTEXT(E19),"",IF(ISBLANK(E19),"",IF(ISTEXT(D19),"",IF(A14="Invoice No. : ",INDEX(Sheet2!F$14:F$154,MATCH(B14,Sheet2!A$14:A$154,0)),G18))))</f>
        <v/>
      </c>
      <c r="H19" s="25" t="str">
        <f t="shared" si="1"/>
        <v/>
      </c>
      <c r="I19" s="25" t="str">
        <f>IF(ISTEXT(E19),"",IF(ISBLANK(E19),"",IF(ISTEXT(D19),"",IF(A14="Invoice No. : ",TEXT(INDEX(Sheet2!C$14:C$154,MATCH(B14,Sheet2!A$14:A$154,0)),"hh:mm:ss"),I18))))</f>
        <v/>
      </c>
      <c r="J19" s="25" t="str">
        <f t="shared" si="2"/>
        <v/>
      </c>
      <c r="K19" s="25" t="str">
        <f>IF(ISBLANK(G19),"",IF(ISTEXT(G19),"",INDEX(Sheet2!H$14:H$154,MATCH(F19,Sheet2!A$14:A$154,0))))</f>
        <v/>
      </c>
      <c r="L19" s="25" t="str">
        <f>IF(ISBLANK(G19),"",IF(ISTEXT(G19),"",INDEX(Sheet2!I$14:I$154,MATCH(F19,Sheet2!A$14:A$154,0))))</f>
        <v/>
      </c>
      <c r="M19" s="25" t="str">
        <f>IF(ISBLANK(G19),"",IF(ISTEXT(G19),"",IF(INDEX(Sheet2!H$14:H$154,MATCH(F19,Sheet2!A$14:A$154,0))&lt;&gt;0,IF(INDEX(Sheet2!I$14:I$154,MATCH(F19,Sheet2!A$14:A$154,0))&lt;&gt;0,"Loan","Loan"),"Cash")))</f>
        <v/>
      </c>
      <c r="N19" s="25" t="str">
        <f>IF(ISTEXT(E19),"",IF(ISBLANK(E19),"",IF(ISTEXT(D19),"",IF(A14="Invoice No. : ",INDEX(Sheet2!D$14:D$154,MATCH(B14,Sheet2!A$14:A$154,0)),N18))))</f>
        <v/>
      </c>
      <c r="O19" s="25" t="str">
        <f>IF(ISTEXT(E19),"",IF(ISBLANK(E19),"",IF(ISTEXT(D19),"",IF(A14="Invoice No. : ",INDEX(Sheet2!E$14:E$154,MATCH(B14,Sheet2!A$14:A$154,0)),O18))))</f>
        <v/>
      </c>
      <c r="P19" s="25" t="str">
        <f>IF(ISTEXT(E19),"",IF(ISBLANK(E19),"",IF(ISTEXT(D19),"",IF(A14="Invoice No. : ",INDEX(Sheet2!G$14:G$154,MATCH(B14,Sheet2!A$14:A$154,0)),P18))))</f>
        <v/>
      </c>
      <c r="Q19" s="25" t="str">
        <f t="shared" si="3"/>
        <v/>
      </c>
    </row>
    <row r="20" ht="15" spans="1:17">
      <c r="A20" s="16" t="s">
        <v>4</v>
      </c>
      <c r="B20" s="17">
        <v>925466</v>
      </c>
      <c r="C20" s="16" t="s">
        <v>5</v>
      </c>
      <c r="D20" s="18" t="s">
        <v>6</v>
      </c>
      <c r="F20" s="25" t="str">
        <f t="shared" si="0"/>
        <v/>
      </c>
      <c r="G20" s="25" t="str">
        <f>IF(ISTEXT(E20),"",IF(ISBLANK(E20),"",IF(ISTEXT(D20),"",IF(A15="Invoice No. : ",INDEX(Sheet2!F$14:F$154,MATCH(B15,Sheet2!A$14:A$154,0)),G19))))</f>
        <v/>
      </c>
      <c r="H20" s="25" t="str">
        <f t="shared" si="1"/>
        <v/>
      </c>
      <c r="I20" s="25" t="str">
        <f>IF(ISTEXT(E20),"",IF(ISBLANK(E20),"",IF(ISTEXT(D20),"",IF(A15="Invoice No. : ",TEXT(INDEX(Sheet2!C$14:C$154,MATCH(B15,Sheet2!A$14:A$154,0)),"hh:mm:ss"),I19))))</f>
        <v/>
      </c>
      <c r="J20" s="25" t="str">
        <f t="shared" si="2"/>
        <v/>
      </c>
      <c r="K20" s="25" t="str">
        <f>IF(ISBLANK(G20),"",IF(ISTEXT(G20),"",INDEX(Sheet2!H$14:H$154,MATCH(F20,Sheet2!A$14:A$154,0))))</f>
        <v/>
      </c>
      <c r="L20" s="25" t="str">
        <f>IF(ISBLANK(G20),"",IF(ISTEXT(G20),"",INDEX(Sheet2!I$14:I$154,MATCH(F20,Sheet2!A$14:A$154,0))))</f>
        <v/>
      </c>
      <c r="M20" s="25" t="str">
        <f>IF(ISBLANK(G20),"",IF(ISTEXT(G20),"",IF(INDEX(Sheet2!H$14:H$154,MATCH(F20,Sheet2!A$14:A$154,0))&lt;&gt;0,IF(INDEX(Sheet2!I$14:I$154,MATCH(F20,Sheet2!A$14:A$154,0))&lt;&gt;0,"Loan","Loan"),"Cash")))</f>
        <v/>
      </c>
      <c r="N20" s="25" t="str">
        <f>IF(ISTEXT(E20),"",IF(ISBLANK(E20),"",IF(ISTEXT(D20),"",IF(A15="Invoice No. : ",INDEX(Sheet2!D$14:D$154,MATCH(B15,Sheet2!A$14:A$154,0)),N19))))</f>
        <v/>
      </c>
      <c r="O20" s="25" t="str">
        <f>IF(ISTEXT(E20),"",IF(ISBLANK(E20),"",IF(ISTEXT(D20),"",IF(A15="Invoice No. : ",INDEX(Sheet2!E$14:E$154,MATCH(B15,Sheet2!A$14:A$154,0)),O19))))</f>
        <v/>
      </c>
      <c r="P20" s="25" t="str">
        <f>IF(ISTEXT(E20),"",IF(ISBLANK(E20),"",IF(ISTEXT(D20),"",IF(A15="Invoice No. : ",INDEX(Sheet2!G$14:G$154,MATCH(B15,Sheet2!A$14:A$154,0)),P19))))</f>
        <v/>
      </c>
      <c r="Q20" s="25" t="str">
        <f t="shared" si="3"/>
        <v/>
      </c>
    </row>
    <row r="21" ht="15" spans="1:17">
      <c r="A21" s="16" t="s">
        <v>7</v>
      </c>
      <c r="B21" s="19">
        <v>44954</v>
      </c>
      <c r="C21" s="16" t="s">
        <v>8</v>
      </c>
      <c r="D21" s="20">
        <v>1</v>
      </c>
      <c r="F21" s="25" t="str">
        <f t="shared" si="0"/>
        <v/>
      </c>
      <c r="G21" s="25" t="str">
        <f>IF(ISTEXT(E21),"",IF(ISBLANK(E21),"",IF(ISTEXT(D21),"",IF(A16="Invoice No. : ",INDEX(Sheet2!F$14:F$154,MATCH(B16,Sheet2!A$14:A$154,0)),G20))))</f>
        <v/>
      </c>
      <c r="H21" s="25" t="str">
        <f t="shared" si="1"/>
        <v/>
      </c>
      <c r="I21" s="25" t="str">
        <f>IF(ISTEXT(E21),"",IF(ISBLANK(E21),"",IF(ISTEXT(D21),"",IF(A16="Invoice No. : ",TEXT(INDEX(Sheet2!C$14:C$154,MATCH(B16,Sheet2!A$14:A$154,0)),"hh:mm:ss"),I20))))</f>
        <v/>
      </c>
      <c r="J21" s="25" t="str">
        <f t="shared" si="2"/>
        <v/>
      </c>
      <c r="K21" s="25" t="str">
        <f>IF(ISBLANK(G21),"",IF(ISTEXT(G21),"",INDEX(Sheet2!H$14:H$154,MATCH(F21,Sheet2!A$14:A$154,0))))</f>
        <v/>
      </c>
      <c r="L21" s="25" t="str">
        <f>IF(ISBLANK(G21),"",IF(ISTEXT(G21),"",INDEX(Sheet2!I$14:I$154,MATCH(F21,Sheet2!A$14:A$154,0))))</f>
        <v/>
      </c>
      <c r="M21" s="25" t="str">
        <f>IF(ISBLANK(G21),"",IF(ISTEXT(G21),"",IF(INDEX(Sheet2!H$14:H$154,MATCH(F21,Sheet2!A$14:A$154,0))&lt;&gt;0,IF(INDEX(Sheet2!I$14:I$154,MATCH(F21,Sheet2!A$14:A$154,0))&lt;&gt;0,"Loan","Loan"),"Cash")))</f>
        <v/>
      </c>
      <c r="N21" s="25" t="str">
        <f>IF(ISTEXT(E21),"",IF(ISBLANK(E21),"",IF(ISTEXT(D21),"",IF(A16="Invoice No. : ",INDEX(Sheet2!D$14:D$154,MATCH(B16,Sheet2!A$14:A$154,0)),N20))))</f>
        <v/>
      </c>
      <c r="O21" s="25" t="str">
        <f>IF(ISTEXT(E21),"",IF(ISBLANK(E21),"",IF(ISTEXT(D21),"",IF(A16="Invoice No. : ",INDEX(Sheet2!E$14:E$154,MATCH(B16,Sheet2!A$14:A$154,0)),O20))))</f>
        <v/>
      </c>
      <c r="P21" s="25" t="str">
        <f>IF(ISTEXT(E21),"",IF(ISBLANK(E21),"",IF(ISTEXT(D21),"",IF(A16="Invoice No. : ",INDEX(Sheet2!G$14:G$154,MATCH(B16,Sheet2!A$14:A$154,0)),P20))))</f>
        <v/>
      </c>
      <c r="Q21" s="25" t="str">
        <f t="shared" si="3"/>
        <v/>
      </c>
    </row>
    <row r="22" ht="15" spans="6:17">
      <c r="F22" s="25" t="str">
        <f t="shared" si="0"/>
        <v/>
      </c>
      <c r="G22" s="25" t="str">
        <f>IF(ISTEXT(E22),"",IF(ISBLANK(E22),"",IF(ISTEXT(D22),"",IF(A17="Invoice No. : ",INDEX(Sheet2!F$14:F$154,MATCH(B17,Sheet2!A$14:A$154,0)),G21))))</f>
        <v/>
      </c>
      <c r="H22" s="25" t="str">
        <f t="shared" si="1"/>
        <v/>
      </c>
      <c r="I22" s="25" t="str">
        <f>IF(ISTEXT(E22),"",IF(ISBLANK(E22),"",IF(ISTEXT(D22),"",IF(A17="Invoice No. : ",TEXT(INDEX(Sheet2!C$14:C$154,MATCH(B17,Sheet2!A$14:A$154,0)),"hh:mm:ss"),I21))))</f>
        <v/>
      </c>
      <c r="J22" s="25" t="str">
        <f t="shared" si="2"/>
        <v/>
      </c>
      <c r="K22" s="25" t="str">
        <f>IF(ISBLANK(G22),"",IF(ISTEXT(G22),"",INDEX(Sheet2!H$14:H$154,MATCH(F22,Sheet2!A$14:A$154,0))))</f>
        <v/>
      </c>
      <c r="L22" s="25" t="str">
        <f>IF(ISBLANK(G22),"",IF(ISTEXT(G22),"",INDEX(Sheet2!I$14:I$154,MATCH(F22,Sheet2!A$14:A$154,0))))</f>
        <v/>
      </c>
      <c r="M22" s="25" t="str">
        <f>IF(ISBLANK(G22),"",IF(ISTEXT(G22),"",IF(INDEX(Sheet2!H$14:H$154,MATCH(F22,Sheet2!A$14:A$154,0))&lt;&gt;0,IF(INDEX(Sheet2!I$14:I$154,MATCH(F22,Sheet2!A$14:A$154,0))&lt;&gt;0,"Loan","Loan"),"Cash")))</f>
        <v/>
      </c>
      <c r="N22" s="25" t="str">
        <f>IF(ISTEXT(E22),"",IF(ISBLANK(E22),"",IF(ISTEXT(D22),"",IF(A17="Invoice No. : ",INDEX(Sheet2!D$14:D$154,MATCH(B17,Sheet2!A$14:A$154,0)),N21))))</f>
        <v/>
      </c>
      <c r="O22" s="25" t="str">
        <f>IF(ISTEXT(E22),"",IF(ISBLANK(E22),"",IF(ISTEXT(D22),"",IF(A17="Invoice No. : ",INDEX(Sheet2!E$14:E$154,MATCH(B17,Sheet2!A$14:A$154,0)),O21))))</f>
        <v/>
      </c>
      <c r="P22" s="25" t="str">
        <f>IF(ISTEXT(E22),"",IF(ISBLANK(E22),"",IF(ISTEXT(D22),"",IF(A17="Invoice No. : ",INDEX(Sheet2!G$14:G$154,MATCH(B17,Sheet2!A$14:A$154,0)),P21))))</f>
        <v/>
      </c>
      <c r="Q22" s="25" t="str">
        <f t="shared" si="3"/>
        <v/>
      </c>
    </row>
    <row r="23" ht="15" spans="1:17">
      <c r="A23" s="21" t="s">
        <v>9</v>
      </c>
      <c r="B23" s="21" t="s">
        <v>10</v>
      </c>
      <c r="C23" s="22" t="s">
        <v>11</v>
      </c>
      <c r="D23" s="22" t="s">
        <v>12</v>
      </c>
      <c r="E23" s="22" t="s">
        <v>13</v>
      </c>
      <c r="F23" s="25" t="str">
        <f t="shared" si="0"/>
        <v/>
      </c>
      <c r="G23" s="25" t="str">
        <f>IF(ISTEXT(E23),"",IF(ISBLANK(E23),"",IF(ISTEXT(D23),"",IF(A18="Invoice No. : ",INDEX(Sheet2!F$14:F$154,MATCH(B18,Sheet2!A$14:A$154,0)),G22))))</f>
        <v/>
      </c>
      <c r="H23" s="25" t="str">
        <f t="shared" si="1"/>
        <v/>
      </c>
      <c r="I23" s="25" t="str">
        <f>IF(ISTEXT(E23),"",IF(ISBLANK(E23),"",IF(ISTEXT(D23),"",IF(A18="Invoice No. : ",TEXT(INDEX(Sheet2!C$14:C$154,MATCH(B18,Sheet2!A$14:A$154,0)),"hh:mm:ss"),I22))))</f>
        <v/>
      </c>
      <c r="J23" s="25" t="str">
        <f t="shared" si="2"/>
        <v/>
      </c>
      <c r="K23" s="25" t="str">
        <f>IF(ISBLANK(G23),"",IF(ISTEXT(G23),"",INDEX(Sheet2!H$14:H$154,MATCH(F23,Sheet2!A$14:A$154,0))))</f>
        <v/>
      </c>
      <c r="L23" s="25" t="str">
        <f>IF(ISBLANK(G23),"",IF(ISTEXT(G23),"",INDEX(Sheet2!I$14:I$154,MATCH(F23,Sheet2!A$14:A$154,0))))</f>
        <v/>
      </c>
      <c r="M23" s="25" t="str">
        <f>IF(ISBLANK(G23),"",IF(ISTEXT(G23),"",IF(INDEX(Sheet2!H$14:H$154,MATCH(F23,Sheet2!A$14:A$154,0))&lt;&gt;0,IF(INDEX(Sheet2!I$14:I$154,MATCH(F23,Sheet2!A$14:A$154,0))&lt;&gt;0,"Loan","Loan"),"Cash")))</f>
        <v/>
      </c>
      <c r="N23" s="25" t="str">
        <f>IF(ISTEXT(E23),"",IF(ISBLANK(E23),"",IF(ISTEXT(D23),"",IF(A18="Invoice No. : ",INDEX(Sheet2!D$14:D$154,MATCH(B18,Sheet2!A$14:A$154,0)),N22))))</f>
        <v/>
      </c>
      <c r="O23" s="25" t="str">
        <f>IF(ISTEXT(E23),"",IF(ISBLANK(E23),"",IF(ISTEXT(D23),"",IF(A18="Invoice No. : ",INDEX(Sheet2!E$14:E$154,MATCH(B18,Sheet2!A$14:A$154,0)),O22))))</f>
        <v/>
      </c>
      <c r="P23" s="25" t="str">
        <f>IF(ISTEXT(E23),"",IF(ISBLANK(E23),"",IF(ISTEXT(D23),"",IF(A18="Invoice No. : ",INDEX(Sheet2!G$14:G$154,MATCH(B18,Sheet2!A$14:A$154,0)),P22))))</f>
        <v/>
      </c>
      <c r="Q23" s="25" t="str">
        <f t="shared" si="3"/>
        <v/>
      </c>
    </row>
    <row r="24" ht="15" spans="6:17">
      <c r="F24" s="25" t="str">
        <f t="shared" si="0"/>
        <v/>
      </c>
      <c r="G24" s="25" t="str">
        <f>IF(ISTEXT(E24),"",IF(ISBLANK(E24),"",IF(ISTEXT(D24),"",IF(A19="Invoice No. : ",INDEX(Sheet2!F$14:F$154,MATCH(B19,Sheet2!A$14:A$154,0)),G23))))</f>
        <v/>
      </c>
      <c r="H24" s="25" t="str">
        <f t="shared" si="1"/>
        <v/>
      </c>
      <c r="I24" s="25" t="str">
        <f>IF(ISTEXT(E24),"",IF(ISBLANK(E24),"",IF(ISTEXT(D24),"",IF(A19="Invoice No. : ",TEXT(INDEX(Sheet2!C$14:C$154,MATCH(B19,Sheet2!A$14:A$154,0)),"hh:mm:ss"),I23))))</f>
        <v/>
      </c>
      <c r="J24" s="25" t="str">
        <f t="shared" si="2"/>
        <v/>
      </c>
      <c r="K24" s="25" t="str">
        <f>IF(ISBLANK(G24),"",IF(ISTEXT(G24),"",INDEX(Sheet2!H$14:H$154,MATCH(F24,Sheet2!A$14:A$154,0))))</f>
        <v/>
      </c>
      <c r="L24" s="25" t="str">
        <f>IF(ISBLANK(G24),"",IF(ISTEXT(G24),"",INDEX(Sheet2!I$14:I$154,MATCH(F24,Sheet2!A$14:A$154,0))))</f>
        <v/>
      </c>
      <c r="M24" s="25" t="str">
        <f>IF(ISBLANK(G24),"",IF(ISTEXT(G24),"",IF(INDEX(Sheet2!H$14:H$154,MATCH(F24,Sheet2!A$14:A$154,0))&lt;&gt;0,IF(INDEX(Sheet2!I$14:I$154,MATCH(F24,Sheet2!A$14:A$154,0))&lt;&gt;0,"Loan","Loan"),"Cash")))</f>
        <v/>
      </c>
      <c r="N24" s="25" t="str">
        <f>IF(ISTEXT(E24),"",IF(ISBLANK(E24),"",IF(ISTEXT(D24),"",IF(A19="Invoice No. : ",INDEX(Sheet2!D$14:D$154,MATCH(B19,Sheet2!A$14:A$154,0)),N23))))</f>
        <v/>
      </c>
      <c r="O24" s="25" t="str">
        <f>IF(ISTEXT(E24),"",IF(ISBLANK(E24),"",IF(ISTEXT(D24),"",IF(A19="Invoice No. : ",INDEX(Sheet2!E$14:E$154,MATCH(B19,Sheet2!A$14:A$154,0)),O23))))</f>
        <v/>
      </c>
      <c r="P24" s="25" t="str">
        <f>IF(ISTEXT(E24),"",IF(ISBLANK(E24),"",IF(ISTEXT(D24),"",IF(A19="Invoice No. : ",INDEX(Sheet2!G$14:G$154,MATCH(B19,Sheet2!A$14:A$154,0)),P23))))</f>
        <v/>
      </c>
      <c r="Q24" s="25" t="str">
        <f t="shared" si="3"/>
        <v/>
      </c>
    </row>
    <row r="25" ht="15" spans="1:17">
      <c r="A25" s="24" t="s">
        <v>28</v>
      </c>
      <c r="B25" s="24" t="s">
        <v>29</v>
      </c>
      <c r="C25" s="13">
        <v>1</v>
      </c>
      <c r="D25" s="13">
        <v>12.5</v>
      </c>
      <c r="E25" s="13">
        <v>12.5</v>
      </c>
      <c r="F25" s="25">
        <f t="shared" si="0"/>
        <v>925466</v>
      </c>
      <c r="G25" s="25">
        <f>IF(ISTEXT(E25),"",IF(ISBLANK(E25),"",IF(ISTEXT(D25),"",IF(A20="Invoice No. : ",INDEX(Sheet2!F$14:F$154,MATCH(B20,Sheet2!A$14:A$154,0)),G24))))</f>
        <v>49755</v>
      </c>
      <c r="H25" s="25" t="str">
        <f t="shared" si="1"/>
        <v>01/28/2023</v>
      </c>
      <c r="I25" s="25" t="str">
        <f>IF(ISTEXT(E25),"",IF(ISBLANK(E25),"",IF(ISTEXT(D25),"",IF(A20="Invoice No. : ",TEXT(INDEX(Sheet2!C$14:C$154,MATCH(B20,Sheet2!A$14:A$154,0)),"hh:mm:ss"),I24))))</f>
        <v>09:08:18</v>
      </c>
      <c r="J25" s="25">
        <f t="shared" si="2"/>
        <v>12.5</v>
      </c>
      <c r="K25" s="25">
        <f>IF(ISBLANK(G25),"",IF(ISTEXT(G25),"",INDEX(Sheet2!H$14:H$154,MATCH(F25,Sheet2!A$14:A$154,0))))</f>
        <v>0</v>
      </c>
      <c r="L25" s="25">
        <f>IF(ISBLANK(G25),"",IF(ISTEXT(G25),"",INDEX(Sheet2!I$14:I$154,MATCH(F25,Sheet2!A$14:A$154,0))))</f>
        <v>12.5</v>
      </c>
      <c r="M25" s="25" t="str">
        <f>IF(ISBLANK(G25),"",IF(ISTEXT(G25),"",IF(INDEX(Sheet2!H$14:H$154,MATCH(F25,Sheet2!A$14:A$154,0))&lt;&gt;0,IF(INDEX(Sheet2!I$14:I$154,MATCH(F25,Sheet2!A$14:A$154,0))&lt;&gt;0,"Loan","Loan"),"Cash")))</f>
        <v>Cash</v>
      </c>
      <c r="N25" s="25">
        <f>IF(ISTEXT(E25),"",IF(ISBLANK(E25),"",IF(ISTEXT(D25),"",IF(A20="Invoice No. : ",INDEX(Sheet2!D$14:D$154,MATCH(B20,Sheet2!A$14:A$154,0)),N24))))</f>
        <v>1</v>
      </c>
      <c r="O25" s="25" t="str">
        <f>IF(ISTEXT(E25),"",IF(ISBLANK(E25),"",IF(ISTEXT(D25),"",IF(A20="Invoice No. : ",INDEX(Sheet2!E$14:E$154,MATCH(B20,Sheet2!A$14:A$154,0)),O24))))</f>
        <v>BRAILLE</v>
      </c>
      <c r="P25" s="25" t="str">
        <f>IF(ISTEXT(E25),"",IF(ISBLANK(E25),"",IF(ISTEXT(D25),"",IF(A20="Invoice No. : ",INDEX(Sheet2!G$14:G$154,MATCH(B20,Sheet2!A$14:A$154,0)),P24))))</f>
        <v>CATALUNA, CRYSTALYN UMAGTAM</v>
      </c>
      <c r="Q25" s="25">
        <f t="shared" si="3"/>
        <v>128023.12</v>
      </c>
    </row>
    <row r="26" ht="15" spans="4:17">
      <c r="D26" s="14" t="s">
        <v>18</v>
      </c>
      <c r="E26" s="26">
        <v>12.5</v>
      </c>
      <c r="F26" s="25" t="str">
        <f t="shared" si="0"/>
        <v/>
      </c>
      <c r="G26" s="25" t="str">
        <f>IF(ISTEXT(E26),"",IF(ISBLANK(E26),"",IF(ISTEXT(D26),"",IF(A21="Invoice No. : ",INDEX(Sheet2!F$14:F$154,MATCH(B21,Sheet2!A$14:A$154,0)),G25))))</f>
        <v/>
      </c>
      <c r="H26" s="25" t="str">
        <f t="shared" si="1"/>
        <v/>
      </c>
      <c r="I26" s="25" t="str">
        <f>IF(ISTEXT(E26),"",IF(ISBLANK(E26),"",IF(ISTEXT(D26),"",IF(A21="Invoice No. : ",TEXT(INDEX(Sheet2!C$14:C$154,MATCH(B21,Sheet2!A$14:A$154,0)),"hh:mm:ss"),I25))))</f>
        <v/>
      </c>
      <c r="J26" s="25" t="str">
        <f t="shared" si="2"/>
        <v/>
      </c>
      <c r="K26" s="25" t="str">
        <f>IF(ISBLANK(G26),"",IF(ISTEXT(G26),"",INDEX(Sheet2!H$14:H$154,MATCH(F26,Sheet2!A$14:A$154,0))))</f>
        <v/>
      </c>
      <c r="L26" s="25" t="str">
        <f>IF(ISBLANK(G26),"",IF(ISTEXT(G26),"",INDEX(Sheet2!I$14:I$154,MATCH(F26,Sheet2!A$14:A$154,0))))</f>
        <v/>
      </c>
      <c r="M26" s="25" t="str">
        <f>IF(ISBLANK(G26),"",IF(ISTEXT(G26),"",IF(INDEX(Sheet2!H$14:H$154,MATCH(F26,Sheet2!A$14:A$154,0))&lt;&gt;0,IF(INDEX(Sheet2!I$14:I$154,MATCH(F26,Sheet2!A$14:A$154,0))&lt;&gt;0,"Loan","Loan"),"Cash")))</f>
        <v/>
      </c>
      <c r="N26" s="25" t="str">
        <f>IF(ISTEXT(E26),"",IF(ISBLANK(E26),"",IF(ISTEXT(D26),"",IF(A21="Invoice No. : ",INDEX(Sheet2!D$14:D$154,MATCH(B21,Sheet2!A$14:A$154,0)),N25))))</f>
        <v/>
      </c>
      <c r="O26" s="25" t="str">
        <f>IF(ISTEXT(E26),"",IF(ISBLANK(E26),"",IF(ISTEXT(D26),"",IF(A21="Invoice No. : ",INDEX(Sheet2!E$14:E$154,MATCH(B21,Sheet2!A$14:A$154,0)),O25))))</f>
        <v/>
      </c>
      <c r="P26" s="25" t="str">
        <f>IF(ISTEXT(E26),"",IF(ISBLANK(E26),"",IF(ISTEXT(D26),"",IF(A21="Invoice No. : ",INDEX(Sheet2!G$14:G$154,MATCH(B21,Sheet2!A$14:A$154,0)),P25))))</f>
        <v/>
      </c>
      <c r="Q26" s="25" t="str">
        <f t="shared" si="3"/>
        <v/>
      </c>
    </row>
    <row r="27" ht="15" spans="6:17">
      <c r="F27" s="25" t="str">
        <f t="shared" si="0"/>
        <v/>
      </c>
      <c r="G27" s="25" t="str">
        <f>IF(ISTEXT(E27),"",IF(ISBLANK(E27),"",IF(ISTEXT(D27),"",IF(A22="Invoice No. : ",INDEX(Sheet2!F$14:F$154,MATCH(B22,Sheet2!A$14:A$154,0)),G26))))</f>
        <v/>
      </c>
      <c r="H27" s="25" t="str">
        <f t="shared" si="1"/>
        <v/>
      </c>
      <c r="I27" s="25" t="str">
        <f>IF(ISTEXT(E27),"",IF(ISBLANK(E27),"",IF(ISTEXT(D27),"",IF(A22="Invoice No. : ",TEXT(INDEX(Sheet2!C$14:C$154,MATCH(B22,Sheet2!A$14:A$154,0)),"hh:mm:ss"),I26))))</f>
        <v/>
      </c>
      <c r="J27" s="25" t="str">
        <f t="shared" si="2"/>
        <v/>
      </c>
      <c r="K27" s="25" t="str">
        <f>IF(ISBLANK(G27),"",IF(ISTEXT(G27),"",INDEX(Sheet2!H$14:H$154,MATCH(F27,Sheet2!A$14:A$154,0))))</f>
        <v/>
      </c>
      <c r="L27" s="25" t="str">
        <f>IF(ISBLANK(G27),"",IF(ISTEXT(G27),"",INDEX(Sheet2!I$14:I$154,MATCH(F27,Sheet2!A$14:A$154,0))))</f>
        <v/>
      </c>
      <c r="M27" s="25" t="str">
        <f>IF(ISBLANK(G27),"",IF(ISTEXT(G27),"",IF(INDEX(Sheet2!H$14:H$154,MATCH(F27,Sheet2!A$14:A$154,0))&lt;&gt;0,IF(INDEX(Sheet2!I$14:I$154,MATCH(F27,Sheet2!A$14:A$154,0))&lt;&gt;0,"Loan","Loan"),"Cash")))</f>
        <v/>
      </c>
      <c r="N27" s="25" t="str">
        <f>IF(ISTEXT(E27),"",IF(ISBLANK(E27),"",IF(ISTEXT(D27),"",IF(A22="Invoice No. : ",INDEX(Sheet2!D$14:D$154,MATCH(B22,Sheet2!A$14:A$154,0)),N26))))</f>
        <v/>
      </c>
      <c r="O27" s="25" t="str">
        <f>IF(ISTEXT(E27),"",IF(ISBLANK(E27),"",IF(ISTEXT(D27),"",IF(A22="Invoice No. : ",INDEX(Sheet2!E$14:E$154,MATCH(B22,Sheet2!A$14:A$154,0)),O26))))</f>
        <v/>
      </c>
      <c r="P27" s="25" t="str">
        <f>IF(ISTEXT(E27),"",IF(ISBLANK(E27),"",IF(ISTEXT(D27),"",IF(A22="Invoice No. : ",INDEX(Sheet2!G$14:G$154,MATCH(B22,Sheet2!A$14:A$154,0)),P26))))</f>
        <v/>
      </c>
      <c r="Q27" s="25" t="str">
        <f t="shared" si="3"/>
        <v/>
      </c>
    </row>
    <row r="28" ht="15" spans="6:17">
      <c r="F28" s="25" t="str">
        <f t="shared" si="0"/>
        <v/>
      </c>
      <c r="G28" s="25" t="str">
        <f>IF(ISTEXT(E28),"",IF(ISBLANK(E28),"",IF(ISTEXT(D28),"",IF(A23="Invoice No. : ",INDEX(Sheet2!F$14:F$154,MATCH(B23,Sheet2!A$14:A$154,0)),G27))))</f>
        <v/>
      </c>
      <c r="H28" s="25" t="str">
        <f t="shared" si="1"/>
        <v/>
      </c>
      <c r="I28" s="25" t="str">
        <f>IF(ISTEXT(E28),"",IF(ISBLANK(E28),"",IF(ISTEXT(D28),"",IF(A23="Invoice No. : ",TEXT(INDEX(Sheet2!C$14:C$154,MATCH(B23,Sheet2!A$14:A$154,0)),"hh:mm:ss"),I27))))</f>
        <v/>
      </c>
      <c r="J28" s="25" t="str">
        <f t="shared" si="2"/>
        <v/>
      </c>
      <c r="K28" s="25" t="str">
        <f>IF(ISBLANK(G28),"",IF(ISTEXT(G28),"",INDEX(Sheet2!H$14:H$154,MATCH(F28,Sheet2!A$14:A$154,0))))</f>
        <v/>
      </c>
      <c r="L28" s="25" t="str">
        <f>IF(ISBLANK(G28),"",IF(ISTEXT(G28),"",INDEX(Sheet2!I$14:I$154,MATCH(F28,Sheet2!A$14:A$154,0))))</f>
        <v/>
      </c>
      <c r="M28" s="25" t="str">
        <f>IF(ISBLANK(G28),"",IF(ISTEXT(G28),"",IF(INDEX(Sheet2!H$14:H$154,MATCH(F28,Sheet2!A$14:A$154,0))&lt;&gt;0,IF(INDEX(Sheet2!I$14:I$154,MATCH(F28,Sheet2!A$14:A$154,0))&lt;&gt;0,"Loan","Loan"),"Cash")))</f>
        <v/>
      </c>
      <c r="N28" s="25" t="str">
        <f>IF(ISTEXT(E28),"",IF(ISBLANK(E28),"",IF(ISTEXT(D28),"",IF(A23="Invoice No. : ",INDEX(Sheet2!D$14:D$154,MATCH(B23,Sheet2!A$14:A$154,0)),N27))))</f>
        <v/>
      </c>
      <c r="O28" s="25" t="str">
        <f>IF(ISTEXT(E28),"",IF(ISBLANK(E28),"",IF(ISTEXT(D28),"",IF(A23="Invoice No. : ",INDEX(Sheet2!E$14:E$154,MATCH(B23,Sheet2!A$14:A$154,0)),O27))))</f>
        <v/>
      </c>
      <c r="P28" s="25" t="str">
        <f>IF(ISTEXT(E28),"",IF(ISBLANK(E28),"",IF(ISTEXT(D28),"",IF(A23="Invoice No. : ",INDEX(Sheet2!G$14:G$154,MATCH(B23,Sheet2!A$14:A$154,0)),P27))))</f>
        <v/>
      </c>
      <c r="Q28" s="25" t="str">
        <f t="shared" si="3"/>
        <v/>
      </c>
    </row>
    <row r="29" ht="15" spans="1:17">
      <c r="A29" s="16" t="s">
        <v>4</v>
      </c>
      <c r="B29" s="17">
        <v>925467</v>
      </c>
      <c r="C29" s="16" t="s">
        <v>5</v>
      </c>
      <c r="D29" s="18" t="s">
        <v>6</v>
      </c>
      <c r="F29" s="25" t="str">
        <f t="shared" si="0"/>
        <v/>
      </c>
      <c r="G29" s="25" t="str">
        <f>IF(ISTEXT(E29),"",IF(ISBLANK(E29),"",IF(ISTEXT(D29),"",IF(A24="Invoice No. : ",INDEX(Sheet2!F$14:F$154,MATCH(B24,Sheet2!A$14:A$154,0)),G28))))</f>
        <v/>
      </c>
      <c r="H29" s="25" t="str">
        <f t="shared" si="1"/>
        <v/>
      </c>
      <c r="I29" s="25" t="str">
        <f>IF(ISTEXT(E29),"",IF(ISBLANK(E29),"",IF(ISTEXT(D29),"",IF(A24="Invoice No. : ",TEXT(INDEX(Sheet2!C$14:C$154,MATCH(B24,Sheet2!A$14:A$154,0)),"hh:mm:ss"),I28))))</f>
        <v/>
      </c>
      <c r="J29" s="25" t="str">
        <f t="shared" si="2"/>
        <v/>
      </c>
      <c r="K29" s="25" t="str">
        <f>IF(ISBLANK(G29),"",IF(ISTEXT(G29),"",INDEX(Sheet2!H$14:H$154,MATCH(F29,Sheet2!A$14:A$154,0))))</f>
        <v/>
      </c>
      <c r="L29" s="25" t="str">
        <f>IF(ISBLANK(G29),"",IF(ISTEXT(G29),"",INDEX(Sheet2!I$14:I$154,MATCH(F29,Sheet2!A$14:A$154,0))))</f>
        <v/>
      </c>
      <c r="M29" s="25" t="str">
        <f>IF(ISBLANK(G29),"",IF(ISTEXT(G29),"",IF(INDEX(Sheet2!H$14:H$154,MATCH(F29,Sheet2!A$14:A$154,0))&lt;&gt;0,IF(INDEX(Sheet2!I$14:I$154,MATCH(F29,Sheet2!A$14:A$154,0))&lt;&gt;0,"Loan","Loan"),"Cash")))</f>
        <v/>
      </c>
      <c r="N29" s="25" t="str">
        <f>IF(ISTEXT(E29),"",IF(ISBLANK(E29),"",IF(ISTEXT(D29),"",IF(A24="Invoice No. : ",INDEX(Sheet2!D$14:D$154,MATCH(B24,Sheet2!A$14:A$154,0)),N28))))</f>
        <v/>
      </c>
      <c r="O29" s="25" t="str">
        <f>IF(ISTEXT(E29),"",IF(ISBLANK(E29),"",IF(ISTEXT(D29),"",IF(A24="Invoice No. : ",INDEX(Sheet2!E$14:E$154,MATCH(B24,Sheet2!A$14:A$154,0)),O28))))</f>
        <v/>
      </c>
      <c r="P29" s="25" t="str">
        <f>IF(ISTEXT(E29),"",IF(ISBLANK(E29),"",IF(ISTEXT(D29),"",IF(A24="Invoice No. : ",INDEX(Sheet2!G$14:G$154,MATCH(B24,Sheet2!A$14:A$154,0)),P28))))</f>
        <v/>
      </c>
      <c r="Q29" s="25" t="str">
        <f t="shared" si="3"/>
        <v/>
      </c>
    </row>
    <row r="30" ht="15" spans="1:17">
      <c r="A30" s="16" t="s">
        <v>7</v>
      </c>
      <c r="B30" s="19">
        <v>44954</v>
      </c>
      <c r="C30" s="16" t="s">
        <v>8</v>
      </c>
      <c r="D30" s="20">
        <v>1</v>
      </c>
      <c r="F30" s="25" t="str">
        <f t="shared" si="0"/>
        <v/>
      </c>
      <c r="G30" s="25" t="str">
        <f>IF(ISTEXT(E30),"",IF(ISBLANK(E30),"",IF(ISTEXT(D30),"",IF(A25="Invoice No. : ",INDEX(Sheet2!F$14:F$154,MATCH(B25,Sheet2!A$14:A$154,0)),G29))))</f>
        <v/>
      </c>
      <c r="H30" s="25" t="str">
        <f t="shared" si="1"/>
        <v/>
      </c>
      <c r="I30" s="25" t="str">
        <f>IF(ISTEXT(E30),"",IF(ISBLANK(E30),"",IF(ISTEXT(D30),"",IF(A25="Invoice No. : ",TEXT(INDEX(Sheet2!C$14:C$154,MATCH(B25,Sheet2!A$14:A$154,0)),"hh:mm:ss"),I29))))</f>
        <v/>
      </c>
      <c r="J30" s="25" t="str">
        <f t="shared" si="2"/>
        <v/>
      </c>
      <c r="K30" s="25" t="str">
        <f>IF(ISBLANK(G30),"",IF(ISTEXT(G30),"",INDEX(Sheet2!H$14:H$154,MATCH(F30,Sheet2!A$14:A$154,0))))</f>
        <v/>
      </c>
      <c r="L30" s="25" t="str">
        <f>IF(ISBLANK(G30),"",IF(ISTEXT(G30),"",INDEX(Sheet2!I$14:I$154,MATCH(F30,Sheet2!A$14:A$154,0))))</f>
        <v/>
      </c>
      <c r="M30" s="25" t="str">
        <f>IF(ISBLANK(G30),"",IF(ISTEXT(G30),"",IF(INDEX(Sheet2!H$14:H$154,MATCH(F30,Sheet2!A$14:A$154,0))&lt;&gt;0,IF(INDEX(Sheet2!I$14:I$154,MATCH(F30,Sheet2!A$14:A$154,0))&lt;&gt;0,"Loan","Loan"),"Cash")))</f>
        <v/>
      </c>
      <c r="N30" s="25" t="str">
        <f>IF(ISTEXT(E30),"",IF(ISBLANK(E30),"",IF(ISTEXT(D30),"",IF(A25="Invoice No. : ",INDEX(Sheet2!D$14:D$154,MATCH(B25,Sheet2!A$14:A$154,0)),N29))))</f>
        <v/>
      </c>
      <c r="O30" s="25" t="str">
        <f>IF(ISTEXT(E30),"",IF(ISBLANK(E30),"",IF(ISTEXT(D30),"",IF(A25="Invoice No. : ",INDEX(Sheet2!E$14:E$154,MATCH(B25,Sheet2!A$14:A$154,0)),O29))))</f>
        <v/>
      </c>
      <c r="P30" s="25" t="str">
        <f>IF(ISTEXT(E30),"",IF(ISBLANK(E30),"",IF(ISTEXT(D30),"",IF(A25="Invoice No. : ",INDEX(Sheet2!G$14:G$154,MATCH(B25,Sheet2!A$14:A$154,0)),P29))))</f>
        <v/>
      </c>
      <c r="Q30" s="25" t="str">
        <f t="shared" si="3"/>
        <v/>
      </c>
    </row>
    <row r="31" ht="15" spans="6:17">
      <c r="F31" s="25" t="str">
        <f t="shared" si="0"/>
        <v/>
      </c>
      <c r="G31" s="25" t="str">
        <f>IF(ISTEXT(E31),"",IF(ISBLANK(E31),"",IF(ISTEXT(D31),"",IF(A26="Invoice No. : ",INDEX(Sheet2!F$14:F$154,MATCH(B26,Sheet2!A$14:A$154,0)),G30))))</f>
        <v/>
      </c>
      <c r="H31" s="25" t="str">
        <f t="shared" si="1"/>
        <v/>
      </c>
      <c r="I31" s="25" t="str">
        <f>IF(ISTEXT(E31),"",IF(ISBLANK(E31),"",IF(ISTEXT(D31),"",IF(A26="Invoice No. : ",TEXT(INDEX(Sheet2!C$14:C$154,MATCH(B26,Sheet2!A$14:A$154,0)),"hh:mm:ss"),I30))))</f>
        <v/>
      </c>
      <c r="J31" s="25" t="str">
        <f t="shared" si="2"/>
        <v/>
      </c>
      <c r="K31" s="25" t="str">
        <f>IF(ISBLANK(G31),"",IF(ISTEXT(G31),"",INDEX(Sheet2!H$14:H$154,MATCH(F31,Sheet2!A$14:A$154,0))))</f>
        <v/>
      </c>
      <c r="L31" s="25" t="str">
        <f>IF(ISBLANK(G31),"",IF(ISTEXT(G31),"",INDEX(Sheet2!I$14:I$154,MATCH(F31,Sheet2!A$14:A$154,0))))</f>
        <v/>
      </c>
      <c r="M31" s="25" t="str">
        <f>IF(ISBLANK(G31),"",IF(ISTEXT(G31),"",IF(INDEX(Sheet2!H$14:H$154,MATCH(F31,Sheet2!A$14:A$154,0))&lt;&gt;0,IF(INDEX(Sheet2!I$14:I$154,MATCH(F31,Sheet2!A$14:A$154,0))&lt;&gt;0,"Loan","Loan"),"Cash")))</f>
        <v/>
      </c>
      <c r="N31" s="25" t="str">
        <f>IF(ISTEXT(E31),"",IF(ISBLANK(E31),"",IF(ISTEXT(D31),"",IF(A26="Invoice No. : ",INDEX(Sheet2!D$14:D$154,MATCH(B26,Sheet2!A$14:A$154,0)),N30))))</f>
        <v/>
      </c>
      <c r="O31" s="25" t="str">
        <f>IF(ISTEXT(E31),"",IF(ISBLANK(E31),"",IF(ISTEXT(D31),"",IF(A26="Invoice No. : ",INDEX(Sheet2!E$14:E$154,MATCH(B26,Sheet2!A$14:A$154,0)),O30))))</f>
        <v/>
      </c>
      <c r="P31" s="25" t="str">
        <f>IF(ISTEXT(E31),"",IF(ISBLANK(E31),"",IF(ISTEXT(D31),"",IF(A26="Invoice No. : ",INDEX(Sheet2!G$14:G$154,MATCH(B26,Sheet2!A$14:A$154,0)),P30))))</f>
        <v/>
      </c>
      <c r="Q31" s="25" t="str">
        <f t="shared" si="3"/>
        <v/>
      </c>
    </row>
    <row r="32" ht="15" spans="1:17">
      <c r="A32" s="21" t="s">
        <v>9</v>
      </c>
      <c r="B32" s="21" t="s">
        <v>10</v>
      </c>
      <c r="C32" s="22" t="s">
        <v>11</v>
      </c>
      <c r="D32" s="22" t="s">
        <v>12</v>
      </c>
      <c r="E32" s="22" t="s">
        <v>13</v>
      </c>
      <c r="F32" s="25" t="str">
        <f t="shared" si="0"/>
        <v/>
      </c>
      <c r="G32" s="25" t="str">
        <f>IF(ISTEXT(E32),"",IF(ISBLANK(E32),"",IF(ISTEXT(D32),"",IF(A27="Invoice No. : ",INDEX(Sheet2!F$14:F$154,MATCH(B27,Sheet2!A$14:A$154,0)),G31))))</f>
        <v/>
      </c>
      <c r="H32" s="25" t="str">
        <f t="shared" si="1"/>
        <v/>
      </c>
      <c r="I32" s="25" t="str">
        <f>IF(ISTEXT(E32),"",IF(ISBLANK(E32),"",IF(ISTEXT(D32),"",IF(A27="Invoice No. : ",TEXT(INDEX(Sheet2!C$14:C$154,MATCH(B27,Sheet2!A$14:A$154,0)),"hh:mm:ss"),I31))))</f>
        <v/>
      </c>
      <c r="J32" s="25" t="str">
        <f t="shared" si="2"/>
        <v/>
      </c>
      <c r="K32" s="25" t="str">
        <f>IF(ISBLANK(G32),"",IF(ISTEXT(G32),"",INDEX(Sheet2!H$14:H$154,MATCH(F32,Sheet2!A$14:A$154,0))))</f>
        <v/>
      </c>
      <c r="L32" s="25" t="str">
        <f>IF(ISBLANK(G32),"",IF(ISTEXT(G32),"",INDEX(Sheet2!I$14:I$154,MATCH(F32,Sheet2!A$14:A$154,0))))</f>
        <v/>
      </c>
      <c r="M32" s="25" t="str">
        <f>IF(ISBLANK(G32),"",IF(ISTEXT(G32),"",IF(INDEX(Sheet2!H$14:H$154,MATCH(F32,Sheet2!A$14:A$154,0))&lt;&gt;0,IF(INDEX(Sheet2!I$14:I$154,MATCH(F32,Sheet2!A$14:A$154,0))&lt;&gt;0,"Loan","Loan"),"Cash")))</f>
        <v/>
      </c>
      <c r="N32" s="25" t="str">
        <f>IF(ISTEXT(E32),"",IF(ISBLANK(E32),"",IF(ISTEXT(D32),"",IF(A27="Invoice No. : ",INDEX(Sheet2!D$14:D$154,MATCH(B27,Sheet2!A$14:A$154,0)),N31))))</f>
        <v/>
      </c>
      <c r="O32" s="25" t="str">
        <f>IF(ISTEXT(E32),"",IF(ISBLANK(E32),"",IF(ISTEXT(D32),"",IF(A27="Invoice No. : ",INDEX(Sheet2!E$14:E$154,MATCH(B27,Sheet2!A$14:A$154,0)),O31))))</f>
        <v/>
      </c>
      <c r="P32" s="25" t="str">
        <f>IF(ISTEXT(E32),"",IF(ISBLANK(E32),"",IF(ISTEXT(D32),"",IF(A27="Invoice No. : ",INDEX(Sheet2!G$14:G$154,MATCH(B27,Sheet2!A$14:A$154,0)),P31))))</f>
        <v/>
      </c>
      <c r="Q32" s="25" t="str">
        <f t="shared" si="3"/>
        <v/>
      </c>
    </row>
    <row r="33" ht="15" spans="6:17">
      <c r="F33" s="25" t="str">
        <f t="shared" si="0"/>
        <v/>
      </c>
      <c r="G33" s="25" t="str">
        <f>IF(ISTEXT(E33),"",IF(ISBLANK(E33),"",IF(ISTEXT(D33),"",IF(A28="Invoice No. : ",INDEX(Sheet2!F$14:F$154,MATCH(B28,Sheet2!A$14:A$154,0)),G32))))</f>
        <v/>
      </c>
      <c r="H33" s="25" t="str">
        <f t="shared" si="1"/>
        <v/>
      </c>
      <c r="I33" s="25" t="str">
        <f>IF(ISTEXT(E33),"",IF(ISBLANK(E33),"",IF(ISTEXT(D33),"",IF(A28="Invoice No. : ",TEXT(INDEX(Sheet2!C$14:C$154,MATCH(B28,Sheet2!A$14:A$154,0)),"hh:mm:ss"),I32))))</f>
        <v/>
      </c>
      <c r="J33" s="25" t="str">
        <f t="shared" si="2"/>
        <v/>
      </c>
      <c r="K33" s="25" t="str">
        <f>IF(ISBLANK(G33),"",IF(ISTEXT(G33),"",INDEX(Sheet2!H$14:H$154,MATCH(F33,Sheet2!A$14:A$154,0))))</f>
        <v/>
      </c>
      <c r="L33" s="25" t="str">
        <f>IF(ISBLANK(G33),"",IF(ISTEXT(G33),"",INDEX(Sheet2!I$14:I$154,MATCH(F33,Sheet2!A$14:A$154,0))))</f>
        <v/>
      </c>
      <c r="M33" s="25" t="str">
        <f>IF(ISBLANK(G33),"",IF(ISTEXT(G33),"",IF(INDEX(Sheet2!H$14:H$154,MATCH(F33,Sheet2!A$14:A$154,0))&lt;&gt;0,IF(INDEX(Sheet2!I$14:I$154,MATCH(F33,Sheet2!A$14:A$154,0))&lt;&gt;0,"Loan","Loan"),"Cash")))</f>
        <v/>
      </c>
      <c r="N33" s="25" t="str">
        <f>IF(ISTEXT(E33),"",IF(ISBLANK(E33),"",IF(ISTEXT(D33),"",IF(A28="Invoice No. : ",INDEX(Sheet2!D$14:D$154,MATCH(B28,Sheet2!A$14:A$154,0)),N32))))</f>
        <v/>
      </c>
      <c r="O33" s="25" t="str">
        <f>IF(ISTEXT(E33),"",IF(ISBLANK(E33),"",IF(ISTEXT(D33),"",IF(A28="Invoice No. : ",INDEX(Sheet2!E$14:E$154,MATCH(B28,Sheet2!A$14:A$154,0)),O32))))</f>
        <v/>
      </c>
      <c r="P33" s="25" t="str">
        <f>IF(ISTEXT(E33),"",IF(ISBLANK(E33),"",IF(ISTEXT(D33),"",IF(A28="Invoice No. : ",INDEX(Sheet2!G$14:G$154,MATCH(B28,Sheet2!A$14:A$154,0)),P32))))</f>
        <v/>
      </c>
      <c r="Q33" s="25" t="str">
        <f t="shared" si="3"/>
        <v/>
      </c>
    </row>
    <row r="34" ht="15" spans="1:17">
      <c r="A34" s="24" t="s">
        <v>30</v>
      </c>
      <c r="B34" s="24" t="s">
        <v>31</v>
      </c>
      <c r="C34" s="13">
        <v>1</v>
      </c>
      <c r="D34" s="13">
        <v>168.25</v>
      </c>
      <c r="E34" s="13">
        <v>168.25</v>
      </c>
      <c r="F34" s="25">
        <f t="shared" si="0"/>
        <v>925467</v>
      </c>
      <c r="G34" s="25">
        <f>IF(ISTEXT(E34),"",IF(ISBLANK(E34),"",IF(ISTEXT(D34),"",IF(A29="Invoice No. : ",INDEX(Sheet2!F$14:F$154,MATCH(B29,Sheet2!A$14:A$154,0)),G33))))</f>
        <v>999999998</v>
      </c>
      <c r="H34" s="25" t="str">
        <f t="shared" si="1"/>
        <v>01/28/2023</v>
      </c>
      <c r="I34" s="25" t="str">
        <f>IF(ISTEXT(E34),"",IF(ISBLANK(E34),"",IF(ISTEXT(D34),"",IF(A29="Invoice No. : ",TEXT(INDEX(Sheet2!C$14:C$154,MATCH(B29,Sheet2!A$14:A$154,0)),"hh:mm:ss"),I33))))</f>
        <v>09:16:09</v>
      </c>
      <c r="J34" s="25">
        <f t="shared" si="2"/>
        <v>226.25</v>
      </c>
      <c r="K34" s="25">
        <f>IF(ISBLANK(G34),"",IF(ISTEXT(G34),"",INDEX(Sheet2!H$14:H$154,MATCH(F34,Sheet2!A$14:A$154,0))))</f>
        <v>200</v>
      </c>
      <c r="L34" s="25">
        <f>IF(ISBLANK(G34),"",IF(ISTEXT(G34),"",INDEX(Sheet2!I$14:I$154,MATCH(F34,Sheet2!A$14:A$154,0))))</f>
        <v>26.25</v>
      </c>
      <c r="M34" s="25" t="str">
        <f>IF(ISBLANK(G34),"",IF(ISTEXT(G34),"",IF(INDEX(Sheet2!H$14:H$154,MATCH(F34,Sheet2!A$14:A$154,0))&lt;&gt;0,IF(INDEX(Sheet2!I$14:I$154,MATCH(F34,Sheet2!A$14:A$154,0))&lt;&gt;0,"Loan","Loan"),"Cash")))</f>
        <v>Loan</v>
      </c>
      <c r="N34" s="25">
        <f>IF(ISTEXT(E34),"",IF(ISBLANK(E34),"",IF(ISTEXT(D34),"",IF(A29="Invoice No. : ",INDEX(Sheet2!D$14:D$154,MATCH(B29,Sheet2!A$14:A$154,0)),N33))))</f>
        <v>1</v>
      </c>
      <c r="O34" s="25" t="str">
        <f>IF(ISTEXT(E34),"",IF(ISBLANK(E34),"",IF(ISTEXT(D34),"",IF(A29="Invoice No. : ",INDEX(Sheet2!E$14:E$154,MATCH(B29,Sheet2!A$14:A$154,0)),O33))))</f>
        <v>BRAILLE</v>
      </c>
      <c r="P34" s="25" t="str">
        <f>IF(ISTEXT(E34),"",IF(ISBLANK(E34),"",IF(ISTEXT(D34),"",IF(A29="Invoice No. : ",INDEX(Sheet2!G$14:G$154,MATCH(B29,Sheet2!A$14:A$154,0)),P33))))</f>
        <v>BBCCC - MAIN</v>
      </c>
      <c r="Q34" s="25">
        <f t="shared" si="3"/>
        <v>128023.12</v>
      </c>
    </row>
    <row r="35" ht="15" spans="1:17">
      <c r="A35" s="24" t="s">
        <v>32</v>
      </c>
      <c r="B35" s="24" t="s">
        <v>33</v>
      </c>
      <c r="C35" s="13">
        <v>1</v>
      </c>
      <c r="D35" s="13">
        <v>58</v>
      </c>
      <c r="E35" s="13">
        <v>58</v>
      </c>
      <c r="F35" s="25">
        <f t="shared" si="0"/>
        <v>925467</v>
      </c>
      <c r="G35" s="25">
        <f>IF(ISTEXT(E35),"",IF(ISBLANK(E35),"",IF(ISTEXT(D35),"",IF(A30="Invoice No. : ",INDEX(Sheet2!F$14:F$154,MATCH(B30,Sheet2!A$14:A$154,0)),G34))))</f>
        <v>999999998</v>
      </c>
      <c r="H35" s="25" t="str">
        <f t="shared" si="1"/>
        <v>01/28/2023</v>
      </c>
      <c r="I35" s="25" t="str">
        <f>IF(ISTEXT(E35),"",IF(ISBLANK(E35),"",IF(ISTEXT(D35),"",IF(A30="Invoice No. : ",TEXT(INDEX(Sheet2!C$14:C$154,MATCH(B30,Sheet2!A$14:A$154,0)),"hh:mm:ss"),I34))))</f>
        <v>09:16:09</v>
      </c>
      <c r="J35" s="25">
        <f t="shared" si="2"/>
        <v>226.25</v>
      </c>
      <c r="K35" s="25">
        <f>IF(ISBLANK(G35),"",IF(ISTEXT(G35),"",INDEX(Sheet2!H$14:H$154,MATCH(F35,Sheet2!A$14:A$154,0))))</f>
        <v>200</v>
      </c>
      <c r="L35" s="25">
        <f>IF(ISBLANK(G35),"",IF(ISTEXT(G35),"",INDEX(Sheet2!I$14:I$154,MATCH(F35,Sheet2!A$14:A$154,0))))</f>
        <v>26.25</v>
      </c>
      <c r="M35" s="25" t="str">
        <f>IF(ISBLANK(G35),"",IF(ISTEXT(G35),"",IF(INDEX(Sheet2!H$14:H$154,MATCH(F35,Sheet2!A$14:A$154,0))&lt;&gt;0,IF(INDEX(Sheet2!I$14:I$154,MATCH(F35,Sheet2!A$14:A$154,0))&lt;&gt;0,"Loan","Loan"),"Cash")))</f>
        <v>Loan</v>
      </c>
      <c r="N35" s="25">
        <f>IF(ISTEXT(E35),"",IF(ISBLANK(E35),"",IF(ISTEXT(D35),"",IF(A30="Invoice No. : ",INDEX(Sheet2!D$14:D$154,MATCH(B30,Sheet2!A$14:A$154,0)),N34))))</f>
        <v>1</v>
      </c>
      <c r="O35" s="25" t="str">
        <f>IF(ISTEXT(E35),"",IF(ISBLANK(E35),"",IF(ISTEXT(D35),"",IF(A30="Invoice No. : ",INDEX(Sheet2!E$14:E$154,MATCH(B30,Sheet2!A$14:A$154,0)),O34))))</f>
        <v>BRAILLE</v>
      </c>
      <c r="P35" s="25" t="str">
        <f>IF(ISTEXT(E35),"",IF(ISBLANK(E35),"",IF(ISTEXT(D35),"",IF(A30="Invoice No. : ",INDEX(Sheet2!G$14:G$154,MATCH(B30,Sheet2!A$14:A$154,0)),P34))))</f>
        <v>BBCCC - MAIN</v>
      </c>
      <c r="Q35" s="25">
        <f t="shared" si="3"/>
        <v>128023.12</v>
      </c>
    </row>
    <row r="36" ht="15" spans="4:17">
      <c r="D36" s="14" t="s">
        <v>18</v>
      </c>
      <c r="E36" s="26">
        <v>226.25</v>
      </c>
      <c r="F36" s="25" t="str">
        <f t="shared" si="0"/>
        <v/>
      </c>
      <c r="G36" s="25" t="str">
        <f>IF(ISTEXT(E36),"",IF(ISBLANK(E36),"",IF(ISTEXT(D36),"",IF(A31="Invoice No. : ",INDEX(Sheet2!F$14:F$154,MATCH(B31,Sheet2!A$14:A$154,0)),G35))))</f>
        <v/>
      </c>
      <c r="H36" s="25" t="str">
        <f t="shared" si="1"/>
        <v/>
      </c>
      <c r="I36" s="25" t="str">
        <f>IF(ISTEXT(E36),"",IF(ISBLANK(E36),"",IF(ISTEXT(D36),"",IF(A31="Invoice No. : ",TEXT(INDEX(Sheet2!C$14:C$154,MATCH(B31,Sheet2!A$14:A$154,0)),"hh:mm:ss"),I35))))</f>
        <v/>
      </c>
      <c r="J36" s="25" t="str">
        <f t="shared" si="2"/>
        <v/>
      </c>
      <c r="K36" s="25" t="str">
        <f>IF(ISBLANK(G36),"",IF(ISTEXT(G36),"",INDEX(Sheet2!H$14:H$154,MATCH(F36,Sheet2!A$14:A$154,0))))</f>
        <v/>
      </c>
      <c r="L36" s="25" t="str">
        <f>IF(ISBLANK(G36),"",IF(ISTEXT(G36),"",INDEX(Sheet2!I$14:I$154,MATCH(F36,Sheet2!A$14:A$154,0))))</f>
        <v/>
      </c>
      <c r="M36" s="25" t="str">
        <f>IF(ISBLANK(G36),"",IF(ISTEXT(G36),"",IF(INDEX(Sheet2!H$14:H$154,MATCH(F36,Sheet2!A$14:A$154,0))&lt;&gt;0,IF(INDEX(Sheet2!I$14:I$154,MATCH(F36,Sheet2!A$14:A$154,0))&lt;&gt;0,"Loan","Loan"),"Cash")))</f>
        <v/>
      </c>
      <c r="N36" s="25" t="str">
        <f>IF(ISTEXT(E36),"",IF(ISBLANK(E36),"",IF(ISTEXT(D36),"",IF(A31="Invoice No. : ",INDEX(Sheet2!D$14:D$154,MATCH(B31,Sheet2!A$14:A$154,0)),N35))))</f>
        <v/>
      </c>
      <c r="O36" s="25" t="str">
        <f>IF(ISTEXT(E36),"",IF(ISBLANK(E36),"",IF(ISTEXT(D36),"",IF(A31="Invoice No. : ",INDEX(Sheet2!E$14:E$154,MATCH(B31,Sheet2!A$14:A$154,0)),O35))))</f>
        <v/>
      </c>
      <c r="P36" s="25" t="str">
        <f>IF(ISTEXT(E36),"",IF(ISBLANK(E36),"",IF(ISTEXT(D36),"",IF(A31="Invoice No. : ",INDEX(Sheet2!G$14:G$154,MATCH(B31,Sheet2!A$14:A$154,0)),P35))))</f>
        <v/>
      </c>
      <c r="Q36" s="25" t="str">
        <f t="shared" si="3"/>
        <v/>
      </c>
    </row>
    <row r="37" ht="15" spans="6:17">
      <c r="F37" s="25" t="str">
        <f t="shared" si="0"/>
        <v/>
      </c>
      <c r="G37" s="25" t="str">
        <f>IF(ISTEXT(E37),"",IF(ISBLANK(E37),"",IF(ISTEXT(D37),"",IF(A32="Invoice No. : ",INDEX(Sheet2!F$14:F$154,MATCH(B32,Sheet2!A$14:A$154,0)),G36))))</f>
        <v/>
      </c>
      <c r="H37" s="25" t="str">
        <f t="shared" si="1"/>
        <v/>
      </c>
      <c r="I37" s="25" t="str">
        <f>IF(ISTEXT(E37),"",IF(ISBLANK(E37),"",IF(ISTEXT(D37),"",IF(A32="Invoice No. : ",TEXT(INDEX(Sheet2!C$14:C$154,MATCH(B32,Sheet2!A$14:A$154,0)),"hh:mm:ss"),I36))))</f>
        <v/>
      </c>
      <c r="J37" s="25" t="str">
        <f t="shared" si="2"/>
        <v/>
      </c>
      <c r="K37" s="25" t="str">
        <f>IF(ISBLANK(G37),"",IF(ISTEXT(G37),"",INDEX(Sheet2!H$14:H$154,MATCH(F37,Sheet2!A$14:A$154,0))))</f>
        <v/>
      </c>
      <c r="L37" s="25" t="str">
        <f>IF(ISBLANK(G37),"",IF(ISTEXT(G37),"",INDEX(Sheet2!I$14:I$154,MATCH(F37,Sheet2!A$14:A$154,0))))</f>
        <v/>
      </c>
      <c r="M37" s="25" t="str">
        <f>IF(ISBLANK(G37),"",IF(ISTEXT(G37),"",IF(INDEX(Sheet2!H$14:H$154,MATCH(F37,Sheet2!A$14:A$154,0))&lt;&gt;0,IF(INDEX(Sheet2!I$14:I$154,MATCH(F37,Sheet2!A$14:A$154,0))&lt;&gt;0,"Loan","Loan"),"Cash")))</f>
        <v/>
      </c>
      <c r="N37" s="25" t="str">
        <f>IF(ISTEXT(E37),"",IF(ISBLANK(E37),"",IF(ISTEXT(D37),"",IF(A32="Invoice No. : ",INDEX(Sheet2!D$14:D$154,MATCH(B32,Sheet2!A$14:A$154,0)),N36))))</f>
        <v/>
      </c>
      <c r="O37" s="25" t="str">
        <f>IF(ISTEXT(E37),"",IF(ISBLANK(E37),"",IF(ISTEXT(D37),"",IF(A32="Invoice No. : ",INDEX(Sheet2!E$14:E$154,MATCH(B32,Sheet2!A$14:A$154,0)),O36))))</f>
        <v/>
      </c>
      <c r="P37" s="25" t="str">
        <f>IF(ISTEXT(E37),"",IF(ISBLANK(E37),"",IF(ISTEXT(D37),"",IF(A32="Invoice No. : ",INDEX(Sheet2!G$14:G$154,MATCH(B32,Sheet2!A$14:A$154,0)),P36))))</f>
        <v/>
      </c>
      <c r="Q37" s="25" t="str">
        <f t="shared" si="3"/>
        <v/>
      </c>
    </row>
    <row r="38" ht="15" spans="6:17">
      <c r="F38" s="25" t="str">
        <f t="shared" si="0"/>
        <v/>
      </c>
      <c r="G38" s="25" t="str">
        <f>IF(ISTEXT(E38),"",IF(ISBLANK(E38),"",IF(ISTEXT(D38),"",IF(A33="Invoice No. : ",INDEX(Sheet2!F$14:F$154,MATCH(B33,Sheet2!A$14:A$154,0)),G37))))</f>
        <v/>
      </c>
      <c r="H38" s="25" t="str">
        <f t="shared" si="1"/>
        <v/>
      </c>
      <c r="I38" s="25" t="str">
        <f>IF(ISTEXT(E38),"",IF(ISBLANK(E38),"",IF(ISTEXT(D38),"",IF(A33="Invoice No. : ",TEXT(INDEX(Sheet2!C$14:C$154,MATCH(B33,Sheet2!A$14:A$154,0)),"hh:mm:ss"),I37))))</f>
        <v/>
      </c>
      <c r="J38" s="25" t="str">
        <f t="shared" si="2"/>
        <v/>
      </c>
      <c r="K38" s="25" t="str">
        <f>IF(ISBLANK(G38),"",IF(ISTEXT(G38),"",INDEX(Sheet2!H$14:H$154,MATCH(F38,Sheet2!A$14:A$154,0))))</f>
        <v/>
      </c>
      <c r="L38" s="25" t="str">
        <f>IF(ISBLANK(G38),"",IF(ISTEXT(G38),"",INDEX(Sheet2!I$14:I$154,MATCH(F38,Sheet2!A$14:A$154,0))))</f>
        <v/>
      </c>
      <c r="M38" s="25" t="str">
        <f>IF(ISBLANK(G38),"",IF(ISTEXT(G38),"",IF(INDEX(Sheet2!H$14:H$154,MATCH(F38,Sheet2!A$14:A$154,0))&lt;&gt;0,IF(INDEX(Sheet2!I$14:I$154,MATCH(F38,Sheet2!A$14:A$154,0))&lt;&gt;0,"Loan","Loan"),"Cash")))</f>
        <v/>
      </c>
      <c r="N38" s="25" t="str">
        <f>IF(ISTEXT(E38),"",IF(ISBLANK(E38),"",IF(ISTEXT(D38),"",IF(A33="Invoice No. : ",INDEX(Sheet2!D$14:D$154,MATCH(B33,Sheet2!A$14:A$154,0)),N37))))</f>
        <v/>
      </c>
      <c r="O38" s="25" t="str">
        <f>IF(ISTEXT(E38),"",IF(ISBLANK(E38),"",IF(ISTEXT(D38),"",IF(A33="Invoice No. : ",INDEX(Sheet2!E$14:E$154,MATCH(B33,Sheet2!A$14:A$154,0)),O37))))</f>
        <v/>
      </c>
      <c r="P38" s="25" t="str">
        <f>IF(ISTEXT(E38),"",IF(ISBLANK(E38),"",IF(ISTEXT(D38),"",IF(A33="Invoice No. : ",INDEX(Sheet2!G$14:G$154,MATCH(B33,Sheet2!A$14:A$154,0)),P37))))</f>
        <v/>
      </c>
      <c r="Q38" s="25" t="str">
        <f t="shared" si="3"/>
        <v/>
      </c>
    </row>
    <row r="39" ht="15" spans="1:17">
      <c r="A39" s="16" t="s">
        <v>4</v>
      </c>
      <c r="B39" s="17">
        <v>925468</v>
      </c>
      <c r="C39" s="16" t="s">
        <v>5</v>
      </c>
      <c r="D39" s="18" t="s">
        <v>6</v>
      </c>
      <c r="F39" s="25" t="str">
        <f t="shared" si="0"/>
        <v/>
      </c>
      <c r="G39" s="25" t="str">
        <f>IF(ISTEXT(E39),"",IF(ISBLANK(E39),"",IF(ISTEXT(D39),"",IF(A34="Invoice No. : ",INDEX(Sheet2!F$14:F$154,MATCH(B34,Sheet2!A$14:A$154,0)),G38))))</f>
        <v/>
      </c>
      <c r="H39" s="25" t="str">
        <f t="shared" si="1"/>
        <v/>
      </c>
      <c r="I39" s="25" t="str">
        <f>IF(ISTEXT(E39),"",IF(ISBLANK(E39),"",IF(ISTEXT(D39),"",IF(A34="Invoice No. : ",TEXT(INDEX(Sheet2!C$14:C$154,MATCH(B34,Sheet2!A$14:A$154,0)),"hh:mm:ss"),I38))))</f>
        <v/>
      </c>
      <c r="J39" s="25" t="str">
        <f t="shared" si="2"/>
        <v/>
      </c>
      <c r="K39" s="25" t="str">
        <f>IF(ISBLANK(G39),"",IF(ISTEXT(G39),"",INDEX(Sheet2!H$14:H$154,MATCH(F39,Sheet2!A$14:A$154,0))))</f>
        <v/>
      </c>
      <c r="L39" s="25" t="str">
        <f>IF(ISBLANK(G39),"",IF(ISTEXT(G39),"",INDEX(Sheet2!I$14:I$154,MATCH(F39,Sheet2!A$14:A$154,0))))</f>
        <v/>
      </c>
      <c r="M39" s="25" t="str">
        <f>IF(ISBLANK(G39),"",IF(ISTEXT(G39),"",IF(INDEX(Sheet2!H$14:H$154,MATCH(F39,Sheet2!A$14:A$154,0))&lt;&gt;0,IF(INDEX(Sheet2!I$14:I$154,MATCH(F39,Sheet2!A$14:A$154,0))&lt;&gt;0,"Loan","Loan"),"Cash")))</f>
        <v/>
      </c>
      <c r="N39" s="25" t="str">
        <f>IF(ISTEXT(E39),"",IF(ISBLANK(E39),"",IF(ISTEXT(D39),"",IF(A34="Invoice No. : ",INDEX(Sheet2!D$14:D$154,MATCH(B34,Sheet2!A$14:A$154,0)),N38))))</f>
        <v/>
      </c>
      <c r="O39" s="25" t="str">
        <f>IF(ISTEXT(E39),"",IF(ISBLANK(E39),"",IF(ISTEXT(D39),"",IF(A34="Invoice No. : ",INDEX(Sheet2!E$14:E$154,MATCH(B34,Sheet2!A$14:A$154,0)),O38))))</f>
        <v/>
      </c>
      <c r="P39" s="25" t="str">
        <f>IF(ISTEXT(E39),"",IF(ISBLANK(E39),"",IF(ISTEXT(D39),"",IF(A34="Invoice No. : ",INDEX(Sheet2!G$14:G$154,MATCH(B34,Sheet2!A$14:A$154,0)),P38))))</f>
        <v/>
      </c>
      <c r="Q39" s="25" t="str">
        <f t="shared" si="3"/>
        <v/>
      </c>
    </row>
    <row r="40" ht="15" spans="1:17">
      <c r="A40" s="16" t="s">
        <v>7</v>
      </c>
      <c r="B40" s="19">
        <v>44954</v>
      </c>
      <c r="C40" s="16" t="s">
        <v>8</v>
      </c>
      <c r="D40" s="20">
        <v>1</v>
      </c>
      <c r="F40" s="25" t="str">
        <f t="shared" si="0"/>
        <v/>
      </c>
      <c r="G40" s="25" t="str">
        <f>IF(ISTEXT(E40),"",IF(ISBLANK(E40),"",IF(ISTEXT(D40),"",IF(A35="Invoice No. : ",INDEX(Sheet2!F$14:F$154,MATCH(B35,Sheet2!A$14:A$154,0)),G39))))</f>
        <v/>
      </c>
      <c r="H40" s="25" t="str">
        <f t="shared" si="1"/>
        <v/>
      </c>
      <c r="I40" s="25" t="str">
        <f>IF(ISTEXT(E40),"",IF(ISBLANK(E40),"",IF(ISTEXT(D40),"",IF(A35="Invoice No. : ",TEXT(INDEX(Sheet2!C$14:C$154,MATCH(B35,Sheet2!A$14:A$154,0)),"hh:mm:ss"),I39))))</f>
        <v/>
      </c>
      <c r="J40" s="25" t="str">
        <f t="shared" si="2"/>
        <v/>
      </c>
      <c r="K40" s="25" t="str">
        <f>IF(ISBLANK(G40),"",IF(ISTEXT(G40),"",INDEX(Sheet2!H$14:H$154,MATCH(F40,Sheet2!A$14:A$154,0))))</f>
        <v/>
      </c>
      <c r="L40" s="25" t="str">
        <f>IF(ISBLANK(G40),"",IF(ISTEXT(G40),"",INDEX(Sheet2!I$14:I$154,MATCH(F40,Sheet2!A$14:A$154,0))))</f>
        <v/>
      </c>
      <c r="M40" s="25" t="str">
        <f>IF(ISBLANK(G40),"",IF(ISTEXT(G40),"",IF(INDEX(Sheet2!H$14:H$154,MATCH(F40,Sheet2!A$14:A$154,0))&lt;&gt;0,IF(INDEX(Sheet2!I$14:I$154,MATCH(F40,Sheet2!A$14:A$154,0))&lt;&gt;0,"Loan","Loan"),"Cash")))</f>
        <v/>
      </c>
      <c r="N40" s="25" t="str">
        <f>IF(ISTEXT(E40),"",IF(ISBLANK(E40),"",IF(ISTEXT(D40),"",IF(A35="Invoice No. : ",INDEX(Sheet2!D$14:D$154,MATCH(B35,Sheet2!A$14:A$154,0)),N39))))</f>
        <v/>
      </c>
      <c r="O40" s="25" t="str">
        <f>IF(ISTEXT(E40),"",IF(ISBLANK(E40),"",IF(ISTEXT(D40),"",IF(A35="Invoice No. : ",INDEX(Sheet2!E$14:E$154,MATCH(B35,Sheet2!A$14:A$154,0)),O39))))</f>
        <v/>
      </c>
      <c r="P40" s="25" t="str">
        <f>IF(ISTEXT(E40),"",IF(ISBLANK(E40),"",IF(ISTEXT(D40),"",IF(A35="Invoice No. : ",INDEX(Sheet2!G$14:G$154,MATCH(B35,Sheet2!A$14:A$154,0)),P39))))</f>
        <v/>
      </c>
      <c r="Q40" s="25" t="str">
        <f t="shared" si="3"/>
        <v/>
      </c>
    </row>
    <row r="41" ht="15" spans="6:17">
      <c r="F41" s="25" t="str">
        <f t="shared" si="0"/>
        <v/>
      </c>
      <c r="G41" s="25" t="str">
        <f>IF(ISTEXT(E41),"",IF(ISBLANK(E41),"",IF(ISTEXT(D41),"",IF(A36="Invoice No. : ",INDEX(Sheet2!F$14:F$154,MATCH(B36,Sheet2!A$14:A$154,0)),G40))))</f>
        <v/>
      </c>
      <c r="H41" s="25" t="str">
        <f t="shared" si="1"/>
        <v/>
      </c>
      <c r="I41" s="25" t="str">
        <f>IF(ISTEXT(E41),"",IF(ISBLANK(E41),"",IF(ISTEXT(D41),"",IF(A36="Invoice No. : ",TEXT(INDEX(Sheet2!C$14:C$154,MATCH(B36,Sheet2!A$14:A$154,0)),"hh:mm:ss"),I40))))</f>
        <v/>
      </c>
      <c r="J41" s="25" t="str">
        <f t="shared" si="2"/>
        <v/>
      </c>
      <c r="K41" s="25" t="str">
        <f>IF(ISBLANK(G41),"",IF(ISTEXT(G41),"",INDEX(Sheet2!H$14:H$154,MATCH(F41,Sheet2!A$14:A$154,0))))</f>
        <v/>
      </c>
      <c r="L41" s="25" t="str">
        <f>IF(ISBLANK(G41),"",IF(ISTEXT(G41),"",INDEX(Sheet2!I$14:I$154,MATCH(F41,Sheet2!A$14:A$154,0))))</f>
        <v/>
      </c>
      <c r="M41" s="25" t="str">
        <f>IF(ISBLANK(G41),"",IF(ISTEXT(G41),"",IF(INDEX(Sheet2!H$14:H$154,MATCH(F41,Sheet2!A$14:A$154,0))&lt;&gt;0,IF(INDEX(Sheet2!I$14:I$154,MATCH(F41,Sheet2!A$14:A$154,0))&lt;&gt;0,"Loan","Loan"),"Cash")))</f>
        <v/>
      </c>
      <c r="N41" s="25" t="str">
        <f>IF(ISTEXT(E41),"",IF(ISBLANK(E41),"",IF(ISTEXT(D41),"",IF(A36="Invoice No. : ",INDEX(Sheet2!D$14:D$154,MATCH(B36,Sheet2!A$14:A$154,0)),N40))))</f>
        <v/>
      </c>
      <c r="O41" s="25" t="str">
        <f>IF(ISTEXT(E41),"",IF(ISBLANK(E41),"",IF(ISTEXT(D41),"",IF(A36="Invoice No. : ",INDEX(Sheet2!E$14:E$154,MATCH(B36,Sheet2!A$14:A$154,0)),O40))))</f>
        <v/>
      </c>
      <c r="P41" s="25" t="str">
        <f>IF(ISTEXT(E41),"",IF(ISBLANK(E41),"",IF(ISTEXT(D41),"",IF(A36="Invoice No. : ",INDEX(Sheet2!G$14:G$154,MATCH(B36,Sheet2!A$14:A$154,0)),P40))))</f>
        <v/>
      </c>
      <c r="Q41" s="25" t="str">
        <f t="shared" si="3"/>
        <v/>
      </c>
    </row>
    <row r="42" ht="15" spans="1:17">
      <c r="A42" s="21" t="s">
        <v>9</v>
      </c>
      <c r="B42" s="21" t="s">
        <v>10</v>
      </c>
      <c r="C42" s="22" t="s">
        <v>11</v>
      </c>
      <c r="D42" s="22" t="s">
        <v>12</v>
      </c>
      <c r="E42" s="22" t="s">
        <v>13</v>
      </c>
      <c r="F42" s="25" t="str">
        <f t="shared" si="0"/>
        <v/>
      </c>
      <c r="G42" s="25" t="str">
        <f>IF(ISTEXT(E42),"",IF(ISBLANK(E42),"",IF(ISTEXT(D42),"",IF(A37="Invoice No. : ",INDEX(Sheet2!F$14:F$154,MATCH(B37,Sheet2!A$14:A$154,0)),G41))))</f>
        <v/>
      </c>
      <c r="H42" s="25" t="str">
        <f t="shared" si="1"/>
        <v/>
      </c>
      <c r="I42" s="25" t="str">
        <f>IF(ISTEXT(E42),"",IF(ISBLANK(E42),"",IF(ISTEXT(D42),"",IF(A37="Invoice No. : ",TEXT(INDEX(Sheet2!C$14:C$154,MATCH(B37,Sheet2!A$14:A$154,0)),"hh:mm:ss"),I41))))</f>
        <v/>
      </c>
      <c r="J42" s="25" t="str">
        <f t="shared" si="2"/>
        <v/>
      </c>
      <c r="K42" s="25" t="str">
        <f>IF(ISBLANK(G42),"",IF(ISTEXT(G42),"",INDEX(Sheet2!H$14:H$154,MATCH(F42,Sheet2!A$14:A$154,0))))</f>
        <v/>
      </c>
      <c r="L42" s="25" t="str">
        <f>IF(ISBLANK(G42),"",IF(ISTEXT(G42),"",INDEX(Sheet2!I$14:I$154,MATCH(F42,Sheet2!A$14:A$154,0))))</f>
        <v/>
      </c>
      <c r="M42" s="25" t="str">
        <f>IF(ISBLANK(G42),"",IF(ISTEXT(G42),"",IF(INDEX(Sheet2!H$14:H$154,MATCH(F42,Sheet2!A$14:A$154,0))&lt;&gt;0,IF(INDEX(Sheet2!I$14:I$154,MATCH(F42,Sheet2!A$14:A$154,0))&lt;&gt;0,"Loan","Loan"),"Cash")))</f>
        <v/>
      </c>
      <c r="N42" s="25" t="str">
        <f>IF(ISTEXT(E42),"",IF(ISBLANK(E42),"",IF(ISTEXT(D42),"",IF(A37="Invoice No. : ",INDEX(Sheet2!D$14:D$154,MATCH(B37,Sheet2!A$14:A$154,0)),N41))))</f>
        <v/>
      </c>
      <c r="O42" s="25" t="str">
        <f>IF(ISTEXT(E42),"",IF(ISBLANK(E42),"",IF(ISTEXT(D42),"",IF(A37="Invoice No. : ",INDEX(Sheet2!E$14:E$154,MATCH(B37,Sheet2!A$14:A$154,0)),O41))))</f>
        <v/>
      </c>
      <c r="P42" s="25" t="str">
        <f>IF(ISTEXT(E42),"",IF(ISBLANK(E42),"",IF(ISTEXT(D42),"",IF(A37="Invoice No. : ",INDEX(Sheet2!G$14:G$154,MATCH(B37,Sheet2!A$14:A$154,0)),P41))))</f>
        <v/>
      </c>
      <c r="Q42" s="25" t="str">
        <f t="shared" si="3"/>
        <v/>
      </c>
    </row>
    <row r="43" ht="15" spans="6:17">
      <c r="F43" s="25" t="str">
        <f t="shared" si="0"/>
        <v/>
      </c>
      <c r="G43" s="25" t="str">
        <f>IF(ISTEXT(E43),"",IF(ISBLANK(E43),"",IF(ISTEXT(D43),"",IF(A38="Invoice No. : ",INDEX(Sheet2!F$14:F$154,MATCH(B38,Sheet2!A$14:A$154,0)),G42))))</f>
        <v/>
      </c>
      <c r="H43" s="25" t="str">
        <f t="shared" si="1"/>
        <v/>
      </c>
      <c r="I43" s="25" t="str">
        <f>IF(ISTEXT(E43),"",IF(ISBLANK(E43),"",IF(ISTEXT(D43),"",IF(A38="Invoice No. : ",TEXT(INDEX(Sheet2!C$14:C$154,MATCH(B38,Sheet2!A$14:A$154,0)),"hh:mm:ss"),I42))))</f>
        <v/>
      </c>
      <c r="J43" s="25" t="str">
        <f t="shared" si="2"/>
        <v/>
      </c>
      <c r="K43" s="25" t="str">
        <f>IF(ISBLANK(G43),"",IF(ISTEXT(G43),"",INDEX(Sheet2!H$14:H$154,MATCH(F43,Sheet2!A$14:A$154,0))))</f>
        <v/>
      </c>
      <c r="L43" s="25" t="str">
        <f>IF(ISBLANK(G43),"",IF(ISTEXT(G43),"",INDEX(Sheet2!I$14:I$154,MATCH(F43,Sheet2!A$14:A$154,0))))</f>
        <v/>
      </c>
      <c r="M43" s="25" t="str">
        <f>IF(ISBLANK(G43),"",IF(ISTEXT(G43),"",IF(INDEX(Sheet2!H$14:H$154,MATCH(F43,Sheet2!A$14:A$154,0))&lt;&gt;0,IF(INDEX(Sheet2!I$14:I$154,MATCH(F43,Sheet2!A$14:A$154,0))&lt;&gt;0,"Loan","Loan"),"Cash")))</f>
        <v/>
      </c>
      <c r="N43" s="25" t="str">
        <f>IF(ISTEXT(E43),"",IF(ISBLANK(E43),"",IF(ISTEXT(D43),"",IF(A38="Invoice No. : ",INDEX(Sheet2!D$14:D$154,MATCH(B38,Sheet2!A$14:A$154,0)),N42))))</f>
        <v/>
      </c>
      <c r="O43" s="25" t="str">
        <f>IF(ISTEXT(E43),"",IF(ISBLANK(E43),"",IF(ISTEXT(D43),"",IF(A38="Invoice No. : ",INDEX(Sheet2!E$14:E$154,MATCH(B38,Sheet2!A$14:A$154,0)),O42))))</f>
        <v/>
      </c>
      <c r="P43" s="25" t="str">
        <f>IF(ISTEXT(E43),"",IF(ISBLANK(E43),"",IF(ISTEXT(D43),"",IF(A38="Invoice No. : ",INDEX(Sheet2!G$14:G$154,MATCH(B38,Sheet2!A$14:A$154,0)),P42))))</f>
        <v/>
      </c>
      <c r="Q43" s="25" t="str">
        <f t="shared" si="3"/>
        <v/>
      </c>
    </row>
    <row r="44" ht="15" spans="1:17">
      <c r="A44" s="24" t="s">
        <v>34</v>
      </c>
      <c r="B44" s="24" t="s">
        <v>35</v>
      </c>
      <c r="C44" s="13">
        <v>1</v>
      </c>
      <c r="D44" s="13">
        <v>56.75</v>
      </c>
      <c r="E44" s="13">
        <v>56.75</v>
      </c>
      <c r="F44" s="25">
        <f t="shared" si="0"/>
        <v>925468</v>
      </c>
      <c r="G44" s="25">
        <f>IF(ISTEXT(E44),"",IF(ISBLANK(E44),"",IF(ISTEXT(D44),"",IF(A39="Invoice No. : ",INDEX(Sheet2!F$14:F$154,MATCH(B39,Sheet2!A$14:A$154,0)),G43))))</f>
        <v>999999998</v>
      </c>
      <c r="H44" s="25" t="str">
        <f t="shared" si="1"/>
        <v>01/28/2023</v>
      </c>
      <c r="I44" s="25" t="str">
        <f>IF(ISTEXT(E44),"",IF(ISBLANK(E44),"",IF(ISTEXT(D44),"",IF(A39="Invoice No. : ",TEXT(INDEX(Sheet2!C$14:C$154,MATCH(B39,Sheet2!A$14:A$154,0)),"hh:mm:ss"),I43))))</f>
        <v>09:31:42</v>
      </c>
      <c r="J44" s="25">
        <f t="shared" si="2"/>
        <v>372</v>
      </c>
      <c r="K44" s="25">
        <f>IF(ISBLANK(G44),"",IF(ISTEXT(G44),"",INDEX(Sheet2!H$14:H$154,MATCH(F44,Sheet2!A$14:A$154,0))))</f>
        <v>200</v>
      </c>
      <c r="L44" s="25">
        <f>IF(ISBLANK(G44),"",IF(ISTEXT(G44),"",INDEX(Sheet2!I$14:I$154,MATCH(F44,Sheet2!A$14:A$154,0))))</f>
        <v>172</v>
      </c>
      <c r="M44" s="25" t="str">
        <f>IF(ISBLANK(G44),"",IF(ISTEXT(G44),"",IF(INDEX(Sheet2!H$14:H$154,MATCH(F44,Sheet2!A$14:A$154,0))&lt;&gt;0,IF(INDEX(Sheet2!I$14:I$154,MATCH(F44,Sheet2!A$14:A$154,0))&lt;&gt;0,"Loan","Loan"),"Cash")))</f>
        <v>Loan</v>
      </c>
      <c r="N44" s="25">
        <f>IF(ISTEXT(E44),"",IF(ISBLANK(E44),"",IF(ISTEXT(D44),"",IF(A39="Invoice No. : ",INDEX(Sheet2!D$14:D$154,MATCH(B39,Sheet2!A$14:A$154,0)),N43))))</f>
        <v>1</v>
      </c>
      <c r="O44" s="25" t="str">
        <f>IF(ISTEXT(E44),"",IF(ISBLANK(E44),"",IF(ISTEXT(D44),"",IF(A39="Invoice No. : ",INDEX(Sheet2!E$14:E$154,MATCH(B39,Sheet2!A$14:A$154,0)),O43))))</f>
        <v>BRAILLE</v>
      </c>
      <c r="P44" s="25" t="str">
        <f>IF(ISTEXT(E44),"",IF(ISBLANK(E44),"",IF(ISTEXT(D44),"",IF(A39="Invoice No. : ",INDEX(Sheet2!G$14:G$154,MATCH(B39,Sheet2!A$14:A$154,0)),P43))))</f>
        <v>BBCCC - MAIN</v>
      </c>
      <c r="Q44" s="25">
        <f t="shared" si="3"/>
        <v>128023.12</v>
      </c>
    </row>
    <row r="45" ht="15" spans="1:17">
      <c r="A45" s="24" t="s">
        <v>36</v>
      </c>
      <c r="B45" s="24" t="s">
        <v>37</v>
      </c>
      <c r="C45" s="13">
        <v>1</v>
      </c>
      <c r="D45" s="13">
        <v>65.25</v>
      </c>
      <c r="E45" s="13">
        <v>65.25</v>
      </c>
      <c r="F45" s="25">
        <f t="shared" si="0"/>
        <v>925468</v>
      </c>
      <c r="G45" s="25">
        <f>IF(ISTEXT(E45),"",IF(ISBLANK(E45),"",IF(ISTEXT(D45),"",IF(A40="Invoice No. : ",INDEX(Sheet2!F$14:F$154,MATCH(B40,Sheet2!A$14:A$154,0)),G44))))</f>
        <v>999999998</v>
      </c>
      <c r="H45" s="25" t="str">
        <f t="shared" si="1"/>
        <v>01/28/2023</v>
      </c>
      <c r="I45" s="25" t="str">
        <f>IF(ISTEXT(E45),"",IF(ISBLANK(E45),"",IF(ISTEXT(D45),"",IF(A40="Invoice No. : ",TEXT(INDEX(Sheet2!C$14:C$154,MATCH(B40,Sheet2!A$14:A$154,0)),"hh:mm:ss"),I44))))</f>
        <v>09:31:42</v>
      </c>
      <c r="J45" s="25">
        <f t="shared" si="2"/>
        <v>372</v>
      </c>
      <c r="K45" s="25">
        <f>IF(ISBLANK(G45),"",IF(ISTEXT(G45),"",INDEX(Sheet2!H$14:H$154,MATCH(F45,Sheet2!A$14:A$154,0))))</f>
        <v>200</v>
      </c>
      <c r="L45" s="25">
        <f>IF(ISBLANK(G45),"",IF(ISTEXT(G45),"",INDEX(Sheet2!I$14:I$154,MATCH(F45,Sheet2!A$14:A$154,0))))</f>
        <v>172</v>
      </c>
      <c r="M45" s="25" t="str">
        <f>IF(ISBLANK(G45),"",IF(ISTEXT(G45),"",IF(INDEX(Sheet2!H$14:H$154,MATCH(F45,Sheet2!A$14:A$154,0))&lt;&gt;0,IF(INDEX(Sheet2!I$14:I$154,MATCH(F45,Sheet2!A$14:A$154,0))&lt;&gt;0,"Loan","Loan"),"Cash")))</f>
        <v>Loan</v>
      </c>
      <c r="N45" s="25">
        <f>IF(ISTEXT(E45),"",IF(ISBLANK(E45),"",IF(ISTEXT(D45),"",IF(A40="Invoice No. : ",INDEX(Sheet2!D$14:D$154,MATCH(B40,Sheet2!A$14:A$154,0)),N44))))</f>
        <v>1</v>
      </c>
      <c r="O45" s="25" t="str">
        <f>IF(ISTEXT(E45),"",IF(ISBLANK(E45),"",IF(ISTEXT(D45),"",IF(A40="Invoice No. : ",INDEX(Sheet2!E$14:E$154,MATCH(B40,Sheet2!A$14:A$154,0)),O44))))</f>
        <v>BRAILLE</v>
      </c>
      <c r="P45" s="25" t="str">
        <f>IF(ISTEXT(E45),"",IF(ISBLANK(E45),"",IF(ISTEXT(D45),"",IF(A40="Invoice No. : ",INDEX(Sheet2!G$14:G$154,MATCH(B40,Sheet2!A$14:A$154,0)),P44))))</f>
        <v>BBCCC - MAIN</v>
      </c>
      <c r="Q45" s="25">
        <f t="shared" si="3"/>
        <v>128023.12</v>
      </c>
    </row>
    <row r="46" ht="15" spans="1:17">
      <c r="A46" s="24" t="s">
        <v>38</v>
      </c>
      <c r="B46" s="24" t="s">
        <v>39</v>
      </c>
      <c r="C46" s="13">
        <v>1</v>
      </c>
      <c r="D46" s="13">
        <v>73.5</v>
      </c>
      <c r="E46" s="13">
        <v>73.5</v>
      </c>
      <c r="F46" s="25">
        <f t="shared" si="0"/>
        <v>925468</v>
      </c>
      <c r="G46" s="25">
        <f>IF(ISTEXT(E46),"",IF(ISBLANK(E46),"",IF(ISTEXT(D46),"",IF(A41="Invoice No. : ",INDEX(Sheet2!F$14:F$154,MATCH(B41,Sheet2!A$14:A$154,0)),G45))))</f>
        <v>999999998</v>
      </c>
      <c r="H46" s="25" t="str">
        <f t="shared" si="1"/>
        <v>01/28/2023</v>
      </c>
      <c r="I46" s="25" t="str">
        <f>IF(ISTEXT(E46),"",IF(ISBLANK(E46),"",IF(ISTEXT(D46),"",IF(A41="Invoice No. : ",TEXT(INDEX(Sheet2!C$14:C$154,MATCH(B41,Sheet2!A$14:A$154,0)),"hh:mm:ss"),I45))))</f>
        <v>09:31:42</v>
      </c>
      <c r="J46" s="25">
        <f t="shared" si="2"/>
        <v>372</v>
      </c>
      <c r="K46" s="25">
        <f>IF(ISBLANK(G46),"",IF(ISTEXT(G46),"",INDEX(Sheet2!H$14:H$154,MATCH(F46,Sheet2!A$14:A$154,0))))</f>
        <v>200</v>
      </c>
      <c r="L46" s="25">
        <f>IF(ISBLANK(G46),"",IF(ISTEXT(G46),"",INDEX(Sheet2!I$14:I$154,MATCH(F46,Sheet2!A$14:A$154,0))))</f>
        <v>172</v>
      </c>
      <c r="M46" s="25" t="str">
        <f>IF(ISBLANK(G46),"",IF(ISTEXT(G46),"",IF(INDEX(Sheet2!H$14:H$154,MATCH(F46,Sheet2!A$14:A$154,0))&lt;&gt;0,IF(INDEX(Sheet2!I$14:I$154,MATCH(F46,Sheet2!A$14:A$154,0))&lt;&gt;0,"Loan","Loan"),"Cash")))</f>
        <v>Loan</v>
      </c>
      <c r="N46" s="25">
        <f>IF(ISTEXT(E46),"",IF(ISBLANK(E46),"",IF(ISTEXT(D46),"",IF(A41="Invoice No. : ",INDEX(Sheet2!D$14:D$154,MATCH(B41,Sheet2!A$14:A$154,0)),N45))))</f>
        <v>1</v>
      </c>
      <c r="O46" s="25" t="str">
        <f>IF(ISTEXT(E46),"",IF(ISBLANK(E46),"",IF(ISTEXT(D46),"",IF(A41="Invoice No. : ",INDEX(Sheet2!E$14:E$154,MATCH(B41,Sheet2!A$14:A$154,0)),O45))))</f>
        <v>BRAILLE</v>
      </c>
      <c r="P46" s="25" t="str">
        <f>IF(ISTEXT(E46),"",IF(ISBLANK(E46),"",IF(ISTEXT(D46),"",IF(A41="Invoice No. : ",INDEX(Sheet2!G$14:G$154,MATCH(B41,Sheet2!A$14:A$154,0)),P45))))</f>
        <v>BBCCC - MAIN</v>
      </c>
      <c r="Q46" s="25">
        <f t="shared" si="3"/>
        <v>128023.12</v>
      </c>
    </row>
    <row r="47" ht="15" spans="1:17">
      <c r="A47" s="24" t="s">
        <v>40</v>
      </c>
      <c r="B47" s="24" t="s">
        <v>41</v>
      </c>
      <c r="C47" s="13">
        <v>1</v>
      </c>
      <c r="D47" s="13">
        <v>64</v>
      </c>
      <c r="E47" s="13">
        <v>64</v>
      </c>
      <c r="F47" s="25">
        <f t="shared" si="0"/>
        <v>925468</v>
      </c>
      <c r="G47" s="25">
        <f>IF(ISTEXT(E47),"",IF(ISBLANK(E47),"",IF(ISTEXT(D47),"",IF(A42="Invoice No. : ",INDEX(Sheet2!F$14:F$154,MATCH(B42,Sheet2!A$14:A$154,0)),G46))))</f>
        <v>999999998</v>
      </c>
      <c r="H47" s="25" t="str">
        <f t="shared" si="1"/>
        <v>01/28/2023</v>
      </c>
      <c r="I47" s="25" t="str">
        <f>IF(ISTEXT(E47),"",IF(ISBLANK(E47),"",IF(ISTEXT(D47),"",IF(A42="Invoice No. : ",TEXT(INDEX(Sheet2!C$14:C$154,MATCH(B42,Sheet2!A$14:A$154,0)),"hh:mm:ss"),I46))))</f>
        <v>09:31:42</v>
      </c>
      <c r="J47" s="25">
        <f t="shared" si="2"/>
        <v>372</v>
      </c>
      <c r="K47" s="25">
        <f>IF(ISBLANK(G47),"",IF(ISTEXT(G47),"",INDEX(Sheet2!H$14:H$154,MATCH(F47,Sheet2!A$14:A$154,0))))</f>
        <v>200</v>
      </c>
      <c r="L47" s="25">
        <f>IF(ISBLANK(G47),"",IF(ISTEXT(G47),"",INDEX(Sheet2!I$14:I$154,MATCH(F47,Sheet2!A$14:A$154,0))))</f>
        <v>172</v>
      </c>
      <c r="M47" s="25" t="str">
        <f>IF(ISBLANK(G47),"",IF(ISTEXT(G47),"",IF(INDEX(Sheet2!H$14:H$154,MATCH(F47,Sheet2!A$14:A$154,0))&lt;&gt;0,IF(INDEX(Sheet2!I$14:I$154,MATCH(F47,Sheet2!A$14:A$154,0))&lt;&gt;0,"Loan","Loan"),"Cash")))</f>
        <v>Loan</v>
      </c>
      <c r="N47" s="25">
        <f>IF(ISTEXT(E47),"",IF(ISBLANK(E47),"",IF(ISTEXT(D47),"",IF(A42="Invoice No. : ",INDEX(Sheet2!D$14:D$154,MATCH(B42,Sheet2!A$14:A$154,0)),N46))))</f>
        <v>1</v>
      </c>
      <c r="O47" s="25" t="str">
        <f>IF(ISTEXT(E47),"",IF(ISBLANK(E47),"",IF(ISTEXT(D47),"",IF(A42="Invoice No. : ",INDEX(Sheet2!E$14:E$154,MATCH(B42,Sheet2!A$14:A$154,0)),O46))))</f>
        <v>BRAILLE</v>
      </c>
      <c r="P47" s="25" t="str">
        <f>IF(ISTEXT(E47),"",IF(ISBLANK(E47),"",IF(ISTEXT(D47),"",IF(A42="Invoice No. : ",INDEX(Sheet2!G$14:G$154,MATCH(B42,Sheet2!A$14:A$154,0)),P46))))</f>
        <v>BBCCC - MAIN</v>
      </c>
      <c r="Q47" s="25">
        <f t="shared" si="3"/>
        <v>128023.12</v>
      </c>
    </row>
    <row r="48" ht="15" spans="1:17">
      <c r="A48" s="24" t="s">
        <v>42</v>
      </c>
      <c r="B48" s="24" t="s">
        <v>43</v>
      </c>
      <c r="C48" s="13">
        <v>2</v>
      </c>
      <c r="D48" s="13">
        <v>56.25</v>
      </c>
      <c r="E48" s="13">
        <v>112.5</v>
      </c>
      <c r="F48" s="25">
        <f t="shared" si="0"/>
        <v>925468</v>
      </c>
      <c r="G48" s="25">
        <f>IF(ISTEXT(E48),"",IF(ISBLANK(E48),"",IF(ISTEXT(D48),"",IF(A43="Invoice No. : ",INDEX(Sheet2!F$14:F$154,MATCH(B43,Sheet2!A$14:A$154,0)),G47))))</f>
        <v>999999998</v>
      </c>
      <c r="H48" s="25" t="str">
        <f t="shared" si="1"/>
        <v>01/28/2023</v>
      </c>
      <c r="I48" s="25" t="str">
        <f>IF(ISTEXT(E48),"",IF(ISBLANK(E48),"",IF(ISTEXT(D48),"",IF(A43="Invoice No. : ",TEXT(INDEX(Sheet2!C$14:C$154,MATCH(B43,Sheet2!A$14:A$154,0)),"hh:mm:ss"),I47))))</f>
        <v>09:31:42</v>
      </c>
      <c r="J48" s="25">
        <f t="shared" si="2"/>
        <v>372</v>
      </c>
      <c r="K48" s="25">
        <f>IF(ISBLANK(G48),"",IF(ISTEXT(G48),"",INDEX(Sheet2!H$14:H$154,MATCH(F48,Sheet2!A$14:A$154,0))))</f>
        <v>200</v>
      </c>
      <c r="L48" s="25">
        <f>IF(ISBLANK(G48),"",IF(ISTEXT(G48),"",INDEX(Sheet2!I$14:I$154,MATCH(F48,Sheet2!A$14:A$154,0))))</f>
        <v>172</v>
      </c>
      <c r="M48" s="25" t="str">
        <f>IF(ISBLANK(G48),"",IF(ISTEXT(G48),"",IF(INDEX(Sheet2!H$14:H$154,MATCH(F48,Sheet2!A$14:A$154,0))&lt;&gt;0,IF(INDEX(Sheet2!I$14:I$154,MATCH(F48,Sheet2!A$14:A$154,0))&lt;&gt;0,"Loan","Loan"),"Cash")))</f>
        <v>Loan</v>
      </c>
      <c r="N48" s="25">
        <f>IF(ISTEXT(E48),"",IF(ISBLANK(E48),"",IF(ISTEXT(D48),"",IF(A43="Invoice No. : ",INDEX(Sheet2!D$14:D$154,MATCH(B43,Sheet2!A$14:A$154,0)),N47))))</f>
        <v>1</v>
      </c>
      <c r="O48" s="25" t="str">
        <f>IF(ISTEXT(E48),"",IF(ISBLANK(E48),"",IF(ISTEXT(D48),"",IF(A43="Invoice No. : ",INDEX(Sheet2!E$14:E$154,MATCH(B43,Sheet2!A$14:A$154,0)),O47))))</f>
        <v>BRAILLE</v>
      </c>
      <c r="P48" s="25" t="str">
        <f>IF(ISTEXT(E48),"",IF(ISBLANK(E48),"",IF(ISTEXT(D48),"",IF(A43="Invoice No. : ",INDEX(Sheet2!G$14:G$154,MATCH(B43,Sheet2!A$14:A$154,0)),P47))))</f>
        <v>BBCCC - MAIN</v>
      </c>
      <c r="Q48" s="25">
        <f t="shared" si="3"/>
        <v>128023.12</v>
      </c>
    </row>
    <row r="49" ht="15" spans="4:17">
      <c r="D49" s="14" t="s">
        <v>18</v>
      </c>
      <c r="E49" s="26">
        <v>372</v>
      </c>
      <c r="F49" s="25" t="str">
        <f t="shared" si="0"/>
        <v/>
      </c>
      <c r="G49" s="25" t="str">
        <f>IF(ISTEXT(E49),"",IF(ISBLANK(E49),"",IF(ISTEXT(D49),"",IF(A44="Invoice No. : ",INDEX(Sheet2!F$14:F$154,MATCH(B44,Sheet2!A$14:A$154,0)),G48))))</f>
        <v/>
      </c>
      <c r="H49" s="25" t="str">
        <f t="shared" si="1"/>
        <v/>
      </c>
      <c r="I49" s="25" t="str">
        <f>IF(ISTEXT(E49),"",IF(ISBLANK(E49),"",IF(ISTEXT(D49),"",IF(A44="Invoice No. : ",TEXT(INDEX(Sheet2!C$14:C$154,MATCH(B44,Sheet2!A$14:A$154,0)),"hh:mm:ss"),I48))))</f>
        <v/>
      </c>
      <c r="J49" s="25" t="str">
        <f t="shared" si="2"/>
        <v/>
      </c>
      <c r="K49" s="25" t="str">
        <f>IF(ISBLANK(G49),"",IF(ISTEXT(G49),"",INDEX(Sheet2!H$14:H$154,MATCH(F49,Sheet2!A$14:A$154,0))))</f>
        <v/>
      </c>
      <c r="L49" s="25" t="str">
        <f>IF(ISBLANK(G49),"",IF(ISTEXT(G49),"",INDEX(Sheet2!I$14:I$154,MATCH(F49,Sheet2!A$14:A$154,0))))</f>
        <v/>
      </c>
      <c r="M49" s="25" t="str">
        <f>IF(ISBLANK(G49),"",IF(ISTEXT(G49),"",IF(INDEX(Sheet2!H$14:H$154,MATCH(F49,Sheet2!A$14:A$154,0))&lt;&gt;0,IF(INDEX(Sheet2!I$14:I$154,MATCH(F49,Sheet2!A$14:A$154,0))&lt;&gt;0,"Loan","Loan"),"Cash")))</f>
        <v/>
      </c>
      <c r="N49" s="25" t="str">
        <f>IF(ISTEXT(E49),"",IF(ISBLANK(E49),"",IF(ISTEXT(D49),"",IF(A44="Invoice No. : ",INDEX(Sheet2!D$14:D$154,MATCH(B44,Sheet2!A$14:A$154,0)),N48))))</f>
        <v/>
      </c>
      <c r="O49" s="25" t="str">
        <f>IF(ISTEXT(E49),"",IF(ISBLANK(E49),"",IF(ISTEXT(D49),"",IF(A44="Invoice No. : ",INDEX(Sheet2!E$14:E$154,MATCH(B44,Sheet2!A$14:A$154,0)),O48))))</f>
        <v/>
      </c>
      <c r="P49" s="25" t="str">
        <f>IF(ISTEXT(E49),"",IF(ISBLANK(E49),"",IF(ISTEXT(D49),"",IF(A44="Invoice No. : ",INDEX(Sheet2!G$14:G$154,MATCH(B44,Sheet2!A$14:A$154,0)),P48))))</f>
        <v/>
      </c>
      <c r="Q49" s="25" t="str">
        <f t="shared" si="3"/>
        <v/>
      </c>
    </row>
    <row r="50" ht="15" spans="6:17">
      <c r="F50" s="25" t="str">
        <f t="shared" si="0"/>
        <v/>
      </c>
      <c r="G50" s="25" t="str">
        <f>IF(ISTEXT(E50),"",IF(ISBLANK(E50),"",IF(ISTEXT(D50),"",IF(A45="Invoice No. : ",INDEX(Sheet2!F$14:F$154,MATCH(B45,Sheet2!A$14:A$154,0)),G49))))</f>
        <v/>
      </c>
      <c r="H50" s="25" t="str">
        <f t="shared" si="1"/>
        <v/>
      </c>
      <c r="I50" s="25" t="str">
        <f>IF(ISTEXT(E50),"",IF(ISBLANK(E50),"",IF(ISTEXT(D50),"",IF(A45="Invoice No. : ",TEXT(INDEX(Sheet2!C$14:C$154,MATCH(B45,Sheet2!A$14:A$154,0)),"hh:mm:ss"),I49))))</f>
        <v/>
      </c>
      <c r="J50" s="25" t="str">
        <f t="shared" si="2"/>
        <v/>
      </c>
      <c r="K50" s="25" t="str">
        <f>IF(ISBLANK(G50),"",IF(ISTEXT(G50),"",INDEX(Sheet2!H$14:H$154,MATCH(F50,Sheet2!A$14:A$154,0))))</f>
        <v/>
      </c>
      <c r="L50" s="25" t="str">
        <f>IF(ISBLANK(G50),"",IF(ISTEXT(G50),"",INDEX(Sheet2!I$14:I$154,MATCH(F50,Sheet2!A$14:A$154,0))))</f>
        <v/>
      </c>
      <c r="M50" s="25" t="str">
        <f>IF(ISBLANK(G50),"",IF(ISTEXT(G50),"",IF(INDEX(Sheet2!H$14:H$154,MATCH(F50,Sheet2!A$14:A$154,0))&lt;&gt;0,IF(INDEX(Sheet2!I$14:I$154,MATCH(F50,Sheet2!A$14:A$154,0))&lt;&gt;0,"Loan","Loan"),"Cash")))</f>
        <v/>
      </c>
      <c r="N50" s="25" t="str">
        <f>IF(ISTEXT(E50),"",IF(ISBLANK(E50),"",IF(ISTEXT(D50),"",IF(A45="Invoice No. : ",INDEX(Sheet2!D$14:D$154,MATCH(B45,Sheet2!A$14:A$154,0)),N49))))</f>
        <v/>
      </c>
      <c r="O50" s="25" t="str">
        <f>IF(ISTEXT(E50),"",IF(ISBLANK(E50),"",IF(ISTEXT(D50),"",IF(A45="Invoice No. : ",INDEX(Sheet2!E$14:E$154,MATCH(B45,Sheet2!A$14:A$154,0)),O49))))</f>
        <v/>
      </c>
      <c r="P50" s="25" t="str">
        <f>IF(ISTEXT(E50),"",IF(ISBLANK(E50),"",IF(ISTEXT(D50),"",IF(A45="Invoice No. : ",INDEX(Sheet2!G$14:G$154,MATCH(B45,Sheet2!A$14:A$154,0)),P49))))</f>
        <v/>
      </c>
      <c r="Q50" s="25" t="str">
        <f t="shared" si="3"/>
        <v/>
      </c>
    </row>
    <row r="51" ht="15" spans="6:17">
      <c r="F51" s="25" t="str">
        <f t="shared" si="0"/>
        <v/>
      </c>
      <c r="G51" s="25" t="str">
        <f>IF(ISTEXT(E51),"",IF(ISBLANK(E51),"",IF(ISTEXT(D51),"",IF(A46="Invoice No. : ",INDEX(Sheet2!F$14:F$154,MATCH(B46,Sheet2!A$14:A$154,0)),G50))))</f>
        <v/>
      </c>
      <c r="H51" s="25" t="str">
        <f t="shared" si="1"/>
        <v/>
      </c>
      <c r="I51" s="25" t="str">
        <f>IF(ISTEXT(E51),"",IF(ISBLANK(E51),"",IF(ISTEXT(D51),"",IF(A46="Invoice No. : ",TEXT(INDEX(Sheet2!C$14:C$154,MATCH(B46,Sheet2!A$14:A$154,0)),"hh:mm:ss"),I50))))</f>
        <v/>
      </c>
      <c r="J51" s="25" t="str">
        <f t="shared" si="2"/>
        <v/>
      </c>
      <c r="K51" s="25" t="str">
        <f>IF(ISBLANK(G51),"",IF(ISTEXT(G51),"",INDEX(Sheet2!H$14:H$154,MATCH(F51,Sheet2!A$14:A$154,0))))</f>
        <v/>
      </c>
      <c r="L51" s="25" t="str">
        <f>IF(ISBLANK(G51),"",IF(ISTEXT(G51),"",INDEX(Sheet2!I$14:I$154,MATCH(F51,Sheet2!A$14:A$154,0))))</f>
        <v/>
      </c>
      <c r="M51" s="25" t="str">
        <f>IF(ISBLANK(G51),"",IF(ISTEXT(G51),"",IF(INDEX(Sheet2!H$14:H$154,MATCH(F51,Sheet2!A$14:A$154,0))&lt;&gt;0,IF(INDEX(Sheet2!I$14:I$154,MATCH(F51,Sheet2!A$14:A$154,0))&lt;&gt;0,"Loan","Loan"),"Cash")))</f>
        <v/>
      </c>
      <c r="N51" s="25" t="str">
        <f>IF(ISTEXT(E51),"",IF(ISBLANK(E51),"",IF(ISTEXT(D51),"",IF(A46="Invoice No. : ",INDEX(Sheet2!D$14:D$154,MATCH(B46,Sheet2!A$14:A$154,0)),N50))))</f>
        <v/>
      </c>
      <c r="O51" s="25" t="str">
        <f>IF(ISTEXT(E51),"",IF(ISBLANK(E51),"",IF(ISTEXT(D51),"",IF(A46="Invoice No. : ",INDEX(Sheet2!E$14:E$154,MATCH(B46,Sheet2!A$14:A$154,0)),O50))))</f>
        <v/>
      </c>
      <c r="P51" s="25" t="str">
        <f>IF(ISTEXT(E51),"",IF(ISBLANK(E51),"",IF(ISTEXT(D51),"",IF(A46="Invoice No. : ",INDEX(Sheet2!G$14:G$154,MATCH(B46,Sheet2!A$14:A$154,0)),P50))))</f>
        <v/>
      </c>
      <c r="Q51" s="25" t="str">
        <f t="shared" si="3"/>
        <v/>
      </c>
    </row>
    <row r="52" ht="15" spans="1:17">
      <c r="A52" s="16" t="s">
        <v>4</v>
      </c>
      <c r="B52" s="17">
        <v>925469</v>
      </c>
      <c r="C52" s="16" t="s">
        <v>5</v>
      </c>
      <c r="D52" s="18" t="s">
        <v>6</v>
      </c>
      <c r="F52" s="25" t="str">
        <f t="shared" si="0"/>
        <v/>
      </c>
      <c r="G52" s="25" t="str">
        <f>IF(ISTEXT(E52),"",IF(ISBLANK(E52),"",IF(ISTEXT(D52),"",IF(A47="Invoice No. : ",INDEX(Sheet2!F$14:F$154,MATCH(B47,Sheet2!A$14:A$154,0)),G51))))</f>
        <v/>
      </c>
      <c r="H52" s="25" t="str">
        <f t="shared" si="1"/>
        <v/>
      </c>
      <c r="I52" s="25" t="str">
        <f>IF(ISTEXT(E52),"",IF(ISBLANK(E52),"",IF(ISTEXT(D52),"",IF(A47="Invoice No. : ",TEXT(INDEX(Sheet2!C$14:C$154,MATCH(B47,Sheet2!A$14:A$154,0)),"hh:mm:ss"),I51))))</f>
        <v/>
      </c>
      <c r="J52" s="25" t="str">
        <f t="shared" si="2"/>
        <v/>
      </c>
      <c r="K52" s="25" t="str">
        <f>IF(ISBLANK(G52),"",IF(ISTEXT(G52),"",INDEX(Sheet2!H$14:H$154,MATCH(F52,Sheet2!A$14:A$154,0))))</f>
        <v/>
      </c>
      <c r="L52" s="25" t="str">
        <f>IF(ISBLANK(G52),"",IF(ISTEXT(G52),"",INDEX(Sheet2!I$14:I$154,MATCH(F52,Sheet2!A$14:A$154,0))))</f>
        <v/>
      </c>
      <c r="M52" s="25" t="str">
        <f>IF(ISBLANK(G52),"",IF(ISTEXT(G52),"",IF(INDEX(Sheet2!H$14:H$154,MATCH(F52,Sheet2!A$14:A$154,0))&lt;&gt;0,IF(INDEX(Sheet2!I$14:I$154,MATCH(F52,Sheet2!A$14:A$154,0))&lt;&gt;0,"Loan","Loan"),"Cash")))</f>
        <v/>
      </c>
      <c r="N52" s="25" t="str">
        <f>IF(ISTEXT(E52),"",IF(ISBLANK(E52),"",IF(ISTEXT(D52),"",IF(A47="Invoice No. : ",INDEX(Sheet2!D$14:D$154,MATCH(B47,Sheet2!A$14:A$154,0)),N51))))</f>
        <v/>
      </c>
      <c r="O52" s="25" t="str">
        <f>IF(ISTEXT(E52),"",IF(ISBLANK(E52),"",IF(ISTEXT(D52),"",IF(A47="Invoice No. : ",INDEX(Sheet2!E$14:E$154,MATCH(B47,Sheet2!A$14:A$154,0)),O51))))</f>
        <v/>
      </c>
      <c r="P52" s="25" t="str">
        <f>IF(ISTEXT(E52),"",IF(ISBLANK(E52),"",IF(ISTEXT(D52),"",IF(A47="Invoice No. : ",INDEX(Sheet2!G$14:G$154,MATCH(B47,Sheet2!A$14:A$154,0)),P51))))</f>
        <v/>
      </c>
      <c r="Q52" s="25" t="str">
        <f t="shared" si="3"/>
        <v/>
      </c>
    </row>
    <row r="53" ht="15" spans="1:17">
      <c r="A53" s="16" t="s">
        <v>7</v>
      </c>
      <c r="B53" s="19">
        <v>44954</v>
      </c>
      <c r="C53" s="16" t="s">
        <v>8</v>
      </c>
      <c r="D53" s="20">
        <v>1</v>
      </c>
      <c r="F53" s="25" t="str">
        <f t="shared" si="0"/>
        <v/>
      </c>
      <c r="G53" s="25" t="str">
        <f>IF(ISTEXT(E53),"",IF(ISBLANK(E53),"",IF(ISTEXT(D53),"",IF(A48="Invoice No. : ",INDEX(Sheet2!F$14:F$154,MATCH(B48,Sheet2!A$14:A$154,0)),G52))))</f>
        <v/>
      </c>
      <c r="H53" s="25" t="str">
        <f t="shared" si="1"/>
        <v/>
      </c>
      <c r="I53" s="25" t="str">
        <f>IF(ISTEXT(E53),"",IF(ISBLANK(E53),"",IF(ISTEXT(D53),"",IF(A48="Invoice No. : ",TEXT(INDEX(Sheet2!C$14:C$154,MATCH(B48,Sheet2!A$14:A$154,0)),"hh:mm:ss"),I52))))</f>
        <v/>
      </c>
      <c r="J53" s="25" t="str">
        <f t="shared" si="2"/>
        <v/>
      </c>
      <c r="K53" s="25" t="str">
        <f>IF(ISBLANK(G53),"",IF(ISTEXT(G53),"",INDEX(Sheet2!H$14:H$154,MATCH(F53,Sheet2!A$14:A$154,0))))</f>
        <v/>
      </c>
      <c r="L53" s="25" t="str">
        <f>IF(ISBLANK(G53),"",IF(ISTEXT(G53),"",INDEX(Sheet2!I$14:I$154,MATCH(F53,Sheet2!A$14:A$154,0))))</f>
        <v/>
      </c>
      <c r="M53" s="25" t="str">
        <f>IF(ISBLANK(G53),"",IF(ISTEXT(G53),"",IF(INDEX(Sheet2!H$14:H$154,MATCH(F53,Sheet2!A$14:A$154,0))&lt;&gt;0,IF(INDEX(Sheet2!I$14:I$154,MATCH(F53,Sheet2!A$14:A$154,0))&lt;&gt;0,"Loan","Loan"),"Cash")))</f>
        <v/>
      </c>
      <c r="N53" s="25" t="str">
        <f>IF(ISTEXT(E53),"",IF(ISBLANK(E53),"",IF(ISTEXT(D53),"",IF(A48="Invoice No. : ",INDEX(Sheet2!D$14:D$154,MATCH(B48,Sheet2!A$14:A$154,0)),N52))))</f>
        <v/>
      </c>
      <c r="O53" s="25" t="str">
        <f>IF(ISTEXT(E53),"",IF(ISBLANK(E53),"",IF(ISTEXT(D53),"",IF(A48="Invoice No. : ",INDEX(Sheet2!E$14:E$154,MATCH(B48,Sheet2!A$14:A$154,0)),O52))))</f>
        <v/>
      </c>
      <c r="P53" s="25" t="str">
        <f>IF(ISTEXT(E53),"",IF(ISBLANK(E53),"",IF(ISTEXT(D53),"",IF(A48="Invoice No. : ",INDEX(Sheet2!G$14:G$154,MATCH(B48,Sheet2!A$14:A$154,0)),P52))))</f>
        <v/>
      </c>
      <c r="Q53" s="25" t="str">
        <f t="shared" si="3"/>
        <v/>
      </c>
    </row>
    <row r="54" ht="15" spans="6:17">
      <c r="F54" s="25" t="str">
        <f t="shared" si="0"/>
        <v/>
      </c>
      <c r="G54" s="25" t="str">
        <f>IF(ISTEXT(E54),"",IF(ISBLANK(E54),"",IF(ISTEXT(D54),"",IF(A49="Invoice No. : ",INDEX(Sheet2!F$14:F$154,MATCH(B49,Sheet2!A$14:A$154,0)),G53))))</f>
        <v/>
      </c>
      <c r="H54" s="25" t="str">
        <f t="shared" si="1"/>
        <v/>
      </c>
      <c r="I54" s="25" t="str">
        <f>IF(ISTEXT(E54),"",IF(ISBLANK(E54),"",IF(ISTEXT(D54),"",IF(A49="Invoice No. : ",TEXT(INDEX(Sheet2!C$14:C$154,MATCH(B49,Sheet2!A$14:A$154,0)),"hh:mm:ss"),I53))))</f>
        <v/>
      </c>
      <c r="J54" s="25" t="str">
        <f t="shared" si="2"/>
        <v/>
      </c>
      <c r="K54" s="25" t="str">
        <f>IF(ISBLANK(G54),"",IF(ISTEXT(G54),"",INDEX(Sheet2!H$14:H$154,MATCH(F54,Sheet2!A$14:A$154,0))))</f>
        <v/>
      </c>
      <c r="L54" s="25" t="str">
        <f>IF(ISBLANK(G54),"",IF(ISTEXT(G54),"",INDEX(Sheet2!I$14:I$154,MATCH(F54,Sheet2!A$14:A$154,0))))</f>
        <v/>
      </c>
      <c r="M54" s="25" t="str">
        <f>IF(ISBLANK(G54),"",IF(ISTEXT(G54),"",IF(INDEX(Sheet2!H$14:H$154,MATCH(F54,Sheet2!A$14:A$154,0))&lt;&gt;0,IF(INDEX(Sheet2!I$14:I$154,MATCH(F54,Sheet2!A$14:A$154,0))&lt;&gt;0,"Loan","Loan"),"Cash")))</f>
        <v/>
      </c>
      <c r="N54" s="25" t="str">
        <f>IF(ISTEXT(E54),"",IF(ISBLANK(E54),"",IF(ISTEXT(D54),"",IF(A49="Invoice No. : ",INDEX(Sheet2!D$14:D$154,MATCH(B49,Sheet2!A$14:A$154,0)),N53))))</f>
        <v/>
      </c>
      <c r="O54" s="25" t="str">
        <f>IF(ISTEXT(E54),"",IF(ISBLANK(E54),"",IF(ISTEXT(D54),"",IF(A49="Invoice No. : ",INDEX(Sheet2!E$14:E$154,MATCH(B49,Sheet2!A$14:A$154,0)),O53))))</f>
        <v/>
      </c>
      <c r="P54" s="25" t="str">
        <f>IF(ISTEXT(E54),"",IF(ISBLANK(E54),"",IF(ISTEXT(D54),"",IF(A49="Invoice No. : ",INDEX(Sheet2!G$14:G$154,MATCH(B49,Sheet2!A$14:A$154,0)),P53))))</f>
        <v/>
      </c>
      <c r="Q54" s="25" t="str">
        <f t="shared" si="3"/>
        <v/>
      </c>
    </row>
    <row r="55" ht="15" spans="1:17">
      <c r="A55" s="21" t="s">
        <v>9</v>
      </c>
      <c r="B55" s="21" t="s">
        <v>10</v>
      </c>
      <c r="C55" s="22" t="s">
        <v>11</v>
      </c>
      <c r="D55" s="22" t="s">
        <v>12</v>
      </c>
      <c r="E55" s="22" t="s">
        <v>13</v>
      </c>
      <c r="F55" s="25" t="str">
        <f t="shared" si="0"/>
        <v/>
      </c>
      <c r="G55" s="25" t="str">
        <f>IF(ISTEXT(E55),"",IF(ISBLANK(E55),"",IF(ISTEXT(D55),"",IF(A50="Invoice No. : ",INDEX(Sheet2!F$14:F$154,MATCH(B50,Sheet2!A$14:A$154,0)),G54))))</f>
        <v/>
      </c>
      <c r="H55" s="25" t="str">
        <f t="shared" si="1"/>
        <v/>
      </c>
      <c r="I55" s="25" t="str">
        <f>IF(ISTEXT(E55),"",IF(ISBLANK(E55),"",IF(ISTEXT(D55),"",IF(A50="Invoice No. : ",TEXT(INDEX(Sheet2!C$14:C$154,MATCH(B50,Sheet2!A$14:A$154,0)),"hh:mm:ss"),I54))))</f>
        <v/>
      </c>
      <c r="J55" s="25" t="str">
        <f t="shared" si="2"/>
        <v/>
      </c>
      <c r="K55" s="25" t="str">
        <f>IF(ISBLANK(G55),"",IF(ISTEXT(G55),"",INDEX(Sheet2!H$14:H$154,MATCH(F55,Sheet2!A$14:A$154,0))))</f>
        <v/>
      </c>
      <c r="L55" s="25" t="str">
        <f>IF(ISBLANK(G55),"",IF(ISTEXT(G55),"",INDEX(Sheet2!I$14:I$154,MATCH(F55,Sheet2!A$14:A$154,0))))</f>
        <v/>
      </c>
      <c r="M55" s="25" t="str">
        <f>IF(ISBLANK(G55),"",IF(ISTEXT(G55),"",IF(INDEX(Sheet2!H$14:H$154,MATCH(F55,Sheet2!A$14:A$154,0))&lt;&gt;0,IF(INDEX(Sheet2!I$14:I$154,MATCH(F55,Sheet2!A$14:A$154,0))&lt;&gt;0,"Loan","Loan"),"Cash")))</f>
        <v/>
      </c>
      <c r="N55" s="25" t="str">
        <f>IF(ISTEXT(E55),"",IF(ISBLANK(E55),"",IF(ISTEXT(D55),"",IF(A50="Invoice No. : ",INDEX(Sheet2!D$14:D$154,MATCH(B50,Sheet2!A$14:A$154,0)),N54))))</f>
        <v/>
      </c>
      <c r="O55" s="25" t="str">
        <f>IF(ISTEXT(E55),"",IF(ISBLANK(E55),"",IF(ISTEXT(D55),"",IF(A50="Invoice No. : ",INDEX(Sheet2!E$14:E$154,MATCH(B50,Sheet2!A$14:A$154,0)),O54))))</f>
        <v/>
      </c>
      <c r="P55" s="25" t="str">
        <f>IF(ISTEXT(E55),"",IF(ISBLANK(E55),"",IF(ISTEXT(D55),"",IF(A50="Invoice No. : ",INDEX(Sheet2!G$14:G$154,MATCH(B50,Sheet2!A$14:A$154,0)),P54))))</f>
        <v/>
      </c>
      <c r="Q55" s="25" t="str">
        <f t="shared" si="3"/>
        <v/>
      </c>
    </row>
    <row r="56" ht="15" spans="6:17">
      <c r="F56" s="25" t="str">
        <f t="shared" si="0"/>
        <v/>
      </c>
      <c r="G56" s="25" t="str">
        <f>IF(ISTEXT(E56),"",IF(ISBLANK(E56),"",IF(ISTEXT(D56),"",IF(A51="Invoice No. : ",INDEX(Sheet2!F$14:F$154,MATCH(B51,Sheet2!A$14:A$154,0)),G55))))</f>
        <v/>
      </c>
      <c r="H56" s="25" t="str">
        <f t="shared" si="1"/>
        <v/>
      </c>
      <c r="I56" s="25" t="str">
        <f>IF(ISTEXT(E56),"",IF(ISBLANK(E56),"",IF(ISTEXT(D56),"",IF(A51="Invoice No. : ",TEXT(INDEX(Sheet2!C$14:C$154,MATCH(B51,Sheet2!A$14:A$154,0)),"hh:mm:ss"),I55))))</f>
        <v/>
      </c>
      <c r="J56" s="25" t="str">
        <f t="shared" si="2"/>
        <v/>
      </c>
      <c r="K56" s="25" t="str">
        <f>IF(ISBLANK(G56),"",IF(ISTEXT(G56),"",INDEX(Sheet2!H$14:H$154,MATCH(F56,Sheet2!A$14:A$154,0))))</f>
        <v/>
      </c>
      <c r="L56" s="25" t="str">
        <f>IF(ISBLANK(G56),"",IF(ISTEXT(G56),"",INDEX(Sheet2!I$14:I$154,MATCH(F56,Sheet2!A$14:A$154,0))))</f>
        <v/>
      </c>
      <c r="M56" s="25" t="str">
        <f>IF(ISBLANK(G56),"",IF(ISTEXT(G56),"",IF(INDEX(Sheet2!H$14:H$154,MATCH(F56,Sheet2!A$14:A$154,0))&lt;&gt;0,IF(INDEX(Sheet2!I$14:I$154,MATCH(F56,Sheet2!A$14:A$154,0))&lt;&gt;0,"Loan","Loan"),"Cash")))</f>
        <v/>
      </c>
      <c r="N56" s="25" t="str">
        <f>IF(ISTEXT(E56),"",IF(ISBLANK(E56),"",IF(ISTEXT(D56),"",IF(A51="Invoice No. : ",INDEX(Sheet2!D$14:D$154,MATCH(B51,Sheet2!A$14:A$154,0)),N55))))</f>
        <v/>
      </c>
      <c r="O56" s="25" t="str">
        <f>IF(ISTEXT(E56),"",IF(ISBLANK(E56),"",IF(ISTEXT(D56),"",IF(A51="Invoice No. : ",INDEX(Sheet2!E$14:E$154,MATCH(B51,Sheet2!A$14:A$154,0)),O55))))</f>
        <v/>
      </c>
      <c r="P56" s="25" t="str">
        <f>IF(ISTEXT(E56),"",IF(ISBLANK(E56),"",IF(ISTEXT(D56),"",IF(A51="Invoice No. : ",INDEX(Sheet2!G$14:G$154,MATCH(B51,Sheet2!A$14:A$154,0)),P55))))</f>
        <v/>
      </c>
      <c r="Q56" s="25" t="str">
        <f t="shared" si="3"/>
        <v/>
      </c>
    </row>
    <row r="57" ht="15" spans="1:17">
      <c r="A57" s="24" t="s">
        <v>44</v>
      </c>
      <c r="B57" s="24" t="s">
        <v>45</v>
      </c>
      <c r="C57" s="13">
        <v>2</v>
      </c>
      <c r="D57" s="13">
        <v>30</v>
      </c>
      <c r="E57" s="13">
        <v>60</v>
      </c>
      <c r="F57" s="25">
        <f t="shared" si="0"/>
        <v>925469</v>
      </c>
      <c r="G57" s="25">
        <f>IF(ISTEXT(E57),"",IF(ISBLANK(E57),"",IF(ISTEXT(D57),"",IF(A52="Invoice No. : ",INDEX(Sheet2!F$14:F$154,MATCH(B52,Sheet2!A$14:A$154,0)),G56))))</f>
        <v>48769</v>
      </c>
      <c r="H57" s="25" t="str">
        <f t="shared" si="1"/>
        <v>01/28/2023</v>
      </c>
      <c r="I57" s="25" t="str">
        <f>IF(ISTEXT(E57),"",IF(ISBLANK(E57),"",IF(ISTEXT(D57),"",IF(A52="Invoice No. : ",TEXT(INDEX(Sheet2!C$14:C$154,MATCH(B52,Sheet2!A$14:A$154,0)),"hh:mm:ss"),I56))))</f>
        <v>10:05:05</v>
      </c>
      <c r="J57" s="25">
        <f t="shared" si="2"/>
        <v>60</v>
      </c>
      <c r="K57" s="25">
        <f>IF(ISBLANK(G57),"",IF(ISTEXT(G57),"",INDEX(Sheet2!H$14:H$154,MATCH(F57,Sheet2!A$14:A$154,0))))</f>
        <v>0</v>
      </c>
      <c r="L57" s="25">
        <f>IF(ISBLANK(G57),"",IF(ISTEXT(G57),"",INDEX(Sheet2!I$14:I$154,MATCH(F57,Sheet2!A$14:A$154,0))))</f>
        <v>60</v>
      </c>
      <c r="M57" s="25" t="str">
        <f>IF(ISBLANK(G57),"",IF(ISTEXT(G57),"",IF(INDEX(Sheet2!H$14:H$154,MATCH(F57,Sheet2!A$14:A$154,0))&lt;&gt;0,IF(INDEX(Sheet2!I$14:I$154,MATCH(F57,Sheet2!A$14:A$154,0))&lt;&gt;0,"Loan","Loan"),"Cash")))</f>
        <v>Cash</v>
      </c>
      <c r="N57" s="25">
        <f>IF(ISTEXT(E57),"",IF(ISBLANK(E57),"",IF(ISTEXT(D57),"",IF(A52="Invoice No. : ",INDEX(Sheet2!D$14:D$154,MATCH(B52,Sheet2!A$14:A$154,0)),N56))))</f>
        <v>1</v>
      </c>
      <c r="O57" s="25" t="str">
        <f>IF(ISTEXT(E57),"",IF(ISBLANK(E57),"",IF(ISTEXT(D57),"",IF(A52="Invoice No. : ",INDEX(Sheet2!E$14:E$154,MATCH(B52,Sheet2!A$14:A$154,0)),O56))))</f>
        <v>BRAILLE</v>
      </c>
      <c r="P57" s="25" t="str">
        <f>IF(ISTEXT(E57),"",IF(ISBLANK(E57),"",IF(ISTEXT(D57),"",IF(A52="Invoice No. : ",INDEX(Sheet2!G$14:G$154,MATCH(B52,Sheet2!A$14:A$154,0)),P56))))</f>
        <v>CHOU, ANDRINA CALUMINGA</v>
      </c>
      <c r="Q57" s="25">
        <f t="shared" si="3"/>
        <v>128023.12</v>
      </c>
    </row>
    <row r="58" ht="15" spans="4:17">
      <c r="D58" s="14" t="s">
        <v>18</v>
      </c>
      <c r="E58" s="26">
        <v>60</v>
      </c>
      <c r="F58" s="25" t="str">
        <f t="shared" si="0"/>
        <v/>
      </c>
      <c r="G58" s="25" t="str">
        <f>IF(ISTEXT(E58),"",IF(ISBLANK(E58),"",IF(ISTEXT(D58),"",IF(A53="Invoice No. : ",INDEX(Sheet2!F$14:F$154,MATCH(B53,Sheet2!A$14:A$154,0)),G57))))</f>
        <v/>
      </c>
      <c r="H58" s="25" t="str">
        <f t="shared" si="1"/>
        <v/>
      </c>
      <c r="I58" s="25" t="str">
        <f>IF(ISTEXT(E58),"",IF(ISBLANK(E58),"",IF(ISTEXT(D58),"",IF(A53="Invoice No. : ",TEXT(INDEX(Sheet2!C$14:C$154,MATCH(B53,Sheet2!A$14:A$154,0)),"hh:mm:ss"),I57))))</f>
        <v/>
      </c>
      <c r="J58" s="25" t="str">
        <f t="shared" si="2"/>
        <v/>
      </c>
      <c r="K58" s="25" t="str">
        <f>IF(ISBLANK(G58),"",IF(ISTEXT(G58),"",INDEX(Sheet2!H$14:H$154,MATCH(F58,Sheet2!A$14:A$154,0))))</f>
        <v/>
      </c>
      <c r="L58" s="25" t="str">
        <f>IF(ISBLANK(G58),"",IF(ISTEXT(G58),"",INDEX(Sheet2!I$14:I$154,MATCH(F58,Sheet2!A$14:A$154,0))))</f>
        <v/>
      </c>
      <c r="M58" s="25" t="str">
        <f>IF(ISBLANK(G58),"",IF(ISTEXT(G58),"",IF(INDEX(Sheet2!H$14:H$154,MATCH(F58,Sheet2!A$14:A$154,0))&lt;&gt;0,IF(INDEX(Sheet2!I$14:I$154,MATCH(F58,Sheet2!A$14:A$154,0))&lt;&gt;0,"Loan","Loan"),"Cash")))</f>
        <v/>
      </c>
      <c r="N58" s="25" t="str">
        <f>IF(ISTEXT(E58),"",IF(ISBLANK(E58),"",IF(ISTEXT(D58),"",IF(A53="Invoice No. : ",INDEX(Sheet2!D$14:D$154,MATCH(B53,Sheet2!A$14:A$154,0)),N57))))</f>
        <v/>
      </c>
      <c r="O58" s="25" t="str">
        <f>IF(ISTEXT(E58),"",IF(ISBLANK(E58),"",IF(ISTEXT(D58),"",IF(A53="Invoice No. : ",INDEX(Sheet2!E$14:E$154,MATCH(B53,Sheet2!A$14:A$154,0)),O57))))</f>
        <v/>
      </c>
      <c r="P58" s="25" t="str">
        <f>IF(ISTEXT(E58),"",IF(ISBLANK(E58),"",IF(ISTEXT(D58),"",IF(A53="Invoice No. : ",INDEX(Sheet2!G$14:G$154,MATCH(B53,Sheet2!A$14:A$154,0)),P57))))</f>
        <v/>
      </c>
      <c r="Q58" s="25" t="str">
        <f t="shared" si="3"/>
        <v/>
      </c>
    </row>
    <row r="59" ht="15" spans="6:17">
      <c r="F59" s="25" t="str">
        <f t="shared" si="0"/>
        <v/>
      </c>
      <c r="G59" s="25" t="str">
        <f>IF(ISTEXT(E59),"",IF(ISBLANK(E59),"",IF(ISTEXT(D59),"",IF(A54="Invoice No. : ",INDEX(Sheet2!F$14:F$154,MATCH(B54,Sheet2!A$14:A$154,0)),G58))))</f>
        <v/>
      </c>
      <c r="H59" s="25" t="str">
        <f t="shared" si="1"/>
        <v/>
      </c>
      <c r="I59" s="25" t="str">
        <f>IF(ISTEXT(E59),"",IF(ISBLANK(E59),"",IF(ISTEXT(D59),"",IF(A54="Invoice No. : ",TEXT(INDEX(Sheet2!C$14:C$154,MATCH(B54,Sheet2!A$14:A$154,0)),"hh:mm:ss"),I58))))</f>
        <v/>
      </c>
      <c r="J59" s="25" t="str">
        <f t="shared" si="2"/>
        <v/>
      </c>
      <c r="K59" s="25" t="str">
        <f>IF(ISBLANK(G59),"",IF(ISTEXT(G59),"",INDEX(Sheet2!H$14:H$154,MATCH(F59,Sheet2!A$14:A$154,0))))</f>
        <v/>
      </c>
      <c r="L59" s="25" t="str">
        <f>IF(ISBLANK(G59),"",IF(ISTEXT(G59),"",INDEX(Sheet2!I$14:I$154,MATCH(F59,Sheet2!A$14:A$154,0))))</f>
        <v/>
      </c>
      <c r="M59" s="25" t="str">
        <f>IF(ISBLANK(G59),"",IF(ISTEXT(G59),"",IF(INDEX(Sheet2!H$14:H$154,MATCH(F59,Sheet2!A$14:A$154,0))&lt;&gt;0,IF(INDEX(Sheet2!I$14:I$154,MATCH(F59,Sheet2!A$14:A$154,0))&lt;&gt;0,"Loan","Loan"),"Cash")))</f>
        <v/>
      </c>
      <c r="N59" s="25" t="str">
        <f>IF(ISTEXT(E59),"",IF(ISBLANK(E59),"",IF(ISTEXT(D59),"",IF(A54="Invoice No. : ",INDEX(Sheet2!D$14:D$154,MATCH(B54,Sheet2!A$14:A$154,0)),N58))))</f>
        <v/>
      </c>
      <c r="O59" s="25" t="str">
        <f>IF(ISTEXT(E59),"",IF(ISBLANK(E59),"",IF(ISTEXT(D59),"",IF(A54="Invoice No. : ",INDEX(Sheet2!E$14:E$154,MATCH(B54,Sheet2!A$14:A$154,0)),O58))))</f>
        <v/>
      </c>
      <c r="P59" s="25" t="str">
        <f>IF(ISTEXT(E59),"",IF(ISBLANK(E59),"",IF(ISTEXT(D59),"",IF(A54="Invoice No. : ",INDEX(Sheet2!G$14:G$154,MATCH(B54,Sheet2!A$14:A$154,0)),P58))))</f>
        <v/>
      </c>
      <c r="Q59" s="25" t="str">
        <f t="shared" si="3"/>
        <v/>
      </c>
    </row>
    <row r="60" ht="15" spans="6:17">
      <c r="F60" s="25" t="str">
        <f t="shared" si="0"/>
        <v/>
      </c>
      <c r="G60" s="25" t="str">
        <f>IF(ISTEXT(E60),"",IF(ISBLANK(E60),"",IF(ISTEXT(D60),"",IF(A55="Invoice No. : ",INDEX(Sheet2!F$14:F$154,MATCH(B55,Sheet2!A$14:A$154,0)),G59))))</f>
        <v/>
      </c>
      <c r="H60" s="25" t="str">
        <f t="shared" si="1"/>
        <v/>
      </c>
      <c r="I60" s="25" t="str">
        <f>IF(ISTEXT(E60),"",IF(ISBLANK(E60),"",IF(ISTEXT(D60),"",IF(A55="Invoice No. : ",TEXT(INDEX(Sheet2!C$14:C$154,MATCH(B55,Sheet2!A$14:A$154,0)),"hh:mm:ss"),I59))))</f>
        <v/>
      </c>
      <c r="J60" s="25" t="str">
        <f t="shared" si="2"/>
        <v/>
      </c>
      <c r="K60" s="25" t="str">
        <f>IF(ISBLANK(G60),"",IF(ISTEXT(G60),"",INDEX(Sheet2!H$14:H$154,MATCH(F60,Sheet2!A$14:A$154,0))))</f>
        <v/>
      </c>
      <c r="L60" s="25" t="str">
        <f>IF(ISBLANK(G60),"",IF(ISTEXT(G60),"",INDEX(Sheet2!I$14:I$154,MATCH(F60,Sheet2!A$14:A$154,0))))</f>
        <v/>
      </c>
      <c r="M60" s="25" t="str">
        <f>IF(ISBLANK(G60),"",IF(ISTEXT(G60),"",IF(INDEX(Sheet2!H$14:H$154,MATCH(F60,Sheet2!A$14:A$154,0))&lt;&gt;0,IF(INDEX(Sheet2!I$14:I$154,MATCH(F60,Sheet2!A$14:A$154,0))&lt;&gt;0,"Loan","Loan"),"Cash")))</f>
        <v/>
      </c>
      <c r="N60" s="25" t="str">
        <f>IF(ISTEXT(E60),"",IF(ISBLANK(E60),"",IF(ISTEXT(D60),"",IF(A55="Invoice No. : ",INDEX(Sheet2!D$14:D$154,MATCH(B55,Sheet2!A$14:A$154,0)),N59))))</f>
        <v/>
      </c>
      <c r="O60" s="25" t="str">
        <f>IF(ISTEXT(E60),"",IF(ISBLANK(E60),"",IF(ISTEXT(D60),"",IF(A55="Invoice No. : ",INDEX(Sheet2!E$14:E$154,MATCH(B55,Sheet2!A$14:A$154,0)),O59))))</f>
        <v/>
      </c>
      <c r="P60" s="25" t="str">
        <f>IF(ISTEXT(E60),"",IF(ISBLANK(E60),"",IF(ISTEXT(D60),"",IF(A55="Invoice No. : ",INDEX(Sheet2!G$14:G$154,MATCH(B55,Sheet2!A$14:A$154,0)),P59))))</f>
        <v/>
      </c>
      <c r="Q60" s="25" t="str">
        <f t="shared" si="3"/>
        <v/>
      </c>
    </row>
    <row r="61" ht="15" spans="1:17">
      <c r="A61" s="16" t="s">
        <v>4</v>
      </c>
      <c r="B61" s="17">
        <v>925470</v>
      </c>
      <c r="C61" s="16" t="s">
        <v>5</v>
      </c>
      <c r="D61" s="18" t="s">
        <v>6</v>
      </c>
      <c r="F61" s="25" t="str">
        <f t="shared" si="0"/>
        <v/>
      </c>
      <c r="G61" s="25" t="str">
        <f>IF(ISTEXT(E61),"",IF(ISBLANK(E61),"",IF(ISTEXT(D61),"",IF(A56="Invoice No. : ",INDEX(Sheet2!F$14:F$154,MATCH(B56,Sheet2!A$14:A$154,0)),G60))))</f>
        <v/>
      </c>
      <c r="H61" s="25" t="str">
        <f t="shared" si="1"/>
        <v/>
      </c>
      <c r="I61" s="25" t="str">
        <f>IF(ISTEXT(E61),"",IF(ISBLANK(E61),"",IF(ISTEXT(D61),"",IF(A56="Invoice No. : ",TEXT(INDEX(Sheet2!C$14:C$154,MATCH(B56,Sheet2!A$14:A$154,0)),"hh:mm:ss"),I60))))</f>
        <v/>
      </c>
      <c r="J61" s="25" t="str">
        <f t="shared" si="2"/>
        <v/>
      </c>
      <c r="K61" s="25" t="str">
        <f>IF(ISBLANK(G61),"",IF(ISTEXT(G61),"",INDEX(Sheet2!H$14:H$154,MATCH(F61,Sheet2!A$14:A$154,0))))</f>
        <v/>
      </c>
      <c r="L61" s="25" t="str">
        <f>IF(ISBLANK(G61),"",IF(ISTEXT(G61),"",INDEX(Sheet2!I$14:I$154,MATCH(F61,Sheet2!A$14:A$154,0))))</f>
        <v/>
      </c>
      <c r="M61" s="25" t="str">
        <f>IF(ISBLANK(G61),"",IF(ISTEXT(G61),"",IF(INDEX(Sheet2!H$14:H$154,MATCH(F61,Sheet2!A$14:A$154,0))&lt;&gt;0,IF(INDEX(Sheet2!I$14:I$154,MATCH(F61,Sheet2!A$14:A$154,0))&lt;&gt;0,"Loan","Loan"),"Cash")))</f>
        <v/>
      </c>
      <c r="N61" s="25" t="str">
        <f>IF(ISTEXT(E61),"",IF(ISBLANK(E61),"",IF(ISTEXT(D61),"",IF(A56="Invoice No. : ",INDEX(Sheet2!D$14:D$154,MATCH(B56,Sheet2!A$14:A$154,0)),N60))))</f>
        <v/>
      </c>
      <c r="O61" s="25" t="str">
        <f>IF(ISTEXT(E61),"",IF(ISBLANK(E61),"",IF(ISTEXT(D61),"",IF(A56="Invoice No. : ",INDEX(Sheet2!E$14:E$154,MATCH(B56,Sheet2!A$14:A$154,0)),O60))))</f>
        <v/>
      </c>
      <c r="P61" s="25" t="str">
        <f>IF(ISTEXT(E61),"",IF(ISBLANK(E61),"",IF(ISTEXT(D61),"",IF(A56="Invoice No. : ",INDEX(Sheet2!G$14:G$154,MATCH(B56,Sheet2!A$14:A$154,0)),P60))))</f>
        <v/>
      </c>
      <c r="Q61" s="25" t="str">
        <f t="shared" si="3"/>
        <v/>
      </c>
    </row>
    <row r="62" ht="15" spans="1:17">
      <c r="A62" s="16" t="s">
        <v>7</v>
      </c>
      <c r="B62" s="19">
        <v>44954</v>
      </c>
      <c r="C62" s="16" t="s">
        <v>8</v>
      </c>
      <c r="D62" s="20">
        <v>1</v>
      </c>
      <c r="F62" s="25" t="str">
        <f t="shared" si="0"/>
        <v/>
      </c>
      <c r="G62" s="25" t="str">
        <f>IF(ISTEXT(E62),"",IF(ISBLANK(E62),"",IF(ISTEXT(D62),"",IF(A57="Invoice No. : ",INDEX(Sheet2!F$14:F$154,MATCH(B57,Sheet2!A$14:A$154,0)),G61))))</f>
        <v/>
      </c>
      <c r="H62" s="25" t="str">
        <f t="shared" si="1"/>
        <v/>
      </c>
      <c r="I62" s="25" t="str">
        <f>IF(ISTEXT(E62),"",IF(ISBLANK(E62),"",IF(ISTEXT(D62),"",IF(A57="Invoice No. : ",TEXT(INDEX(Sheet2!C$14:C$154,MATCH(B57,Sheet2!A$14:A$154,0)),"hh:mm:ss"),I61))))</f>
        <v/>
      </c>
      <c r="J62" s="25" t="str">
        <f t="shared" si="2"/>
        <v/>
      </c>
      <c r="K62" s="25" t="str">
        <f>IF(ISBLANK(G62),"",IF(ISTEXT(G62),"",INDEX(Sheet2!H$14:H$154,MATCH(F62,Sheet2!A$14:A$154,0))))</f>
        <v/>
      </c>
      <c r="L62" s="25" t="str">
        <f>IF(ISBLANK(G62),"",IF(ISTEXT(G62),"",INDEX(Sheet2!I$14:I$154,MATCH(F62,Sheet2!A$14:A$154,0))))</f>
        <v/>
      </c>
      <c r="M62" s="25" t="str">
        <f>IF(ISBLANK(G62),"",IF(ISTEXT(G62),"",IF(INDEX(Sheet2!H$14:H$154,MATCH(F62,Sheet2!A$14:A$154,0))&lt;&gt;0,IF(INDEX(Sheet2!I$14:I$154,MATCH(F62,Sheet2!A$14:A$154,0))&lt;&gt;0,"Loan","Loan"),"Cash")))</f>
        <v/>
      </c>
      <c r="N62" s="25" t="str">
        <f>IF(ISTEXT(E62),"",IF(ISBLANK(E62),"",IF(ISTEXT(D62),"",IF(A57="Invoice No. : ",INDEX(Sheet2!D$14:D$154,MATCH(B57,Sheet2!A$14:A$154,0)),N61))))</f>
        <v/>
      </c>
      <c r="O62" s="25" t="str">
        <f>IF(ISTEXT(E62),"",IF(ISBLANK(E62),"",IF(ISTEXT(D62),"",IF(A57="Invoice No. : ",INDEX(Sheet2!E$14:E$154,MATCH(B57,Sheet2!A$14:A$154,0)),O61))))</f>
        <v/>
      </c>
      <c r="P62" s="25" t="str">
        <f>IF(ISTEXT(E62),"",IF(ISBLANK(E62),"",IF(ISTEXT(D62),"",IF(A57="Invoice No. : ",INDEX(Sheet2!G$14:G$154,MATCH(B57,Sheet2!A$14:A$154,0)),P61))))</f>
        <v/>
      </c>
      <c r="Q62" s="25" t="str">
        <f t="shared" si="3"/>
        <v/>
      </c>
    </row>
    <row r="63" ht="15" spans="6:17">
      <c r="F63" s="25" t="str">
        <f t="shared" si="0"/>
        <v/>
      </c>
      <c r="G63" s="25" t="str">
        <f>IF(ISTEXT(E63),"",IF(ISBLANK(E63),"",IF(ISTEXT(D63),"",IF(A58="Invoice No. : ",INDEX(Sheet2!F$14:F$154,MATCH(B58,Sheet2!A$14:A$154,0)),G62))))</f>
        <v/>
      </c>
      <c r="H63" s="25" t="str">
        <f t="shared" si="1"/>
        <v/>
      </c>
      <c r="I63" s="25" t="str">
        <f>IF(ISTEXT(E63),"",IF(ISBLANK(E63),"",IF(ISTEXT(D63),"",IF(A58="Invoice No. : ",TEXT(INDEX(Sheet2!C$14:C$154,MATCH(B58,Sheet2!A$14:A$154,0)),"hh:mm:ss"),I62))))</f>
        <v/>
      </c>
      <c r="J63" s="25" t="str">
        <f t="shared" si="2"/>
        <v/>
      </c>
      <c r="K63" s="25" t="str">
        <f>IF(ISBLANK(G63),"",IF(ISTEXT(G63),"",INDEX(Sheet2!H$14:H$154,MATCH(F63,Sheet2!A$14:A$154,0))))</f>
        <v/>
      </c>
      <c r="L63" s="25" t="str">
        <f>IF(ISBLANK(G63),"",IF(ISTEXT(G63),"",INDEX(Sheet2!I$14:I$154,MATCH(F63,Sheet2!A$14:A$154,0))))</f>
        <v/>
      </c>
      <c r="M63" s="25" t="str">
        <f>IF(ISBLANK(G63),"",IF(ISTEXT(G63),"",IF(INDEX(Sheet2!H$14:H$154,MATCH(F63,Sheet2!A$14:A$154,0))&lt;&gt;0,IF(INDEX(Sheet2!I$14:I$154,MATCH(F63,Sheet2!A$14:A$154,0))&lt;&gt;0,"Loan","Loan"),"Cash")))</f>
        <v/>
      </c>
      <c r="N63" s="25" t="str">
        <f>IF(ISTEXT(E63),"",IF(ISBLANK(E63),"",IF(ISTEXT(D63),"",IF(A58="Invoice No. : ",INDEX(Sheet2!D$14:D$154,MATCH(B58,Sheet2!A$14:A$154,0)),N62))))</f>
        <v/>
      </c>
      <c r="O63" s="25" t="str">
        <f>IF(ISTEXT(E63),"",IF(ISBLANK(E63),"",IF(ISTEXT(D63),"",IF(A58="Invoice No. : ",INDEX(Sheet2!E$14:E$154,MATCH(B58,Sheet2!A$14:A$154,0)),O62))))</f>
        <v/>
      </c>
      <c r="P63" s="25" t="str">
        <f>IF(ISTEXT(E63),"",IF(ISBLANK(E63),"",IF(ISTEXT(D63),"",IF(A58="Invoice No. : ",INDEX(Sheet2!G$14:G$154,MATCH(B58,Sheet2!A$14:A$154,0)),P62))))</f>
        <v/>
      </c>
      <c r="Q63" s="25" t="str">
        <f t="shared" si="3"/>
        <v/>
      </c>
    </row>
    <row r="64" ht="15" spans="1:17">
      <c r="A64" s="21" t="s">
        <v>9</v>
      </c>
      <c r="B64" s="21" t="s">
        <v>10</v>
      </c>
      <c r="C64" s="22" t="s">
        <v>11</v>
      </c>
      <c r="D64" s="22" t="s">
        <v>12</v>
      </c>
      <c r="E64" s="22" t="s">
        <v>13</v>
      </c>
      <c r="F64" s="25" t="str">
        <f t="shared" si="0"/>
        <v/>
      </c>
      <c r="G64" s="25" t="str">
        <f>IF(ISTEXT(E64),"",IF(ISBLANK(E64),"",IF(ISTEXT(D64),"",IF(A59="Invoice No. : ",INDEX(Sheet2!F$14:F$154,MATCH(B59,Sheet2!A$14:A$154,0)),G63))))</f>
        <v/>
      </c>
      <c r="H64" s="25" t="str">
        <f t="shared" si="1"/>
        <v/>
      </c>
      <c r="I64" s="25" t="str">
        <f>IF(ISTEXT(E64),"",IF(ISBLANK(E64),"",IF(ISTEXT(D64),"",IF(A59="Invoice No. : ",TEXT(INDEX(Sheet2!C$14:C$154,MATCH(B59,Sheet2!A$14:A$154,0)),"hh:mm:ss"),I63))))</f>
        <v/>
      </c>
      <c r="J64" s="25" t="str">
        <f t="shared" si="2"/>
        <v/>
      </c>
      <c r="K64" s="25" t="str">
        <f>IF(ISBLANK(G64),"",IF(ISTEXT(G64),"",INDEX(Sheet2!H$14:H$154,MATCH(F64,Sheet2!A$14:A$154,0))))</f>
        <v/>
      </c>
      <c r="L64" s="25" t="str">
        <f>IF(ISBLANK(G64),"",IF(ISTEXT(G64),"",INDEX(Sheet2!I$14:I$154,MATCH(F64,Sheet2!A$14:A$154,0))))</f>
        <v/>
      </c>
      <c r="M64" s="25" t="str">
        <f>IF(ISBLANK(G64),"",IF(ISTEXT(G64),"",IF(INDEX(Sheet2!H$14:H$154,MATCH(F64,Sheet2!A$14:A$154,0))&lt;&gt;0,IF(INDEX(Sheet2!I$14:I$154,MATCH(F64,Sheet2!A$14:A$154,0))&lt;&gt;0,"Loan","Loan"),"Cash")))</f>
        <v/>
      </c>
      <c r="N64" s="25" t="str">
        <f>IF(ISTEXT(E64),"",IF(ISBLANK(E64),"",IF(ISTEXT(D64),"",IF(A59="Invoice No. : ",INDEX(Sheet2!D$14:D$154,MATCH(B59,Sheet2!A$14:A$154,0)),N63))))</f>
        <v/>
      </c>
      <c r="O64" s="25" t="str">
        <f>IF(ISTEXT(E64),"",IF(ISBLANK(E64),"",IF(ISTEXT(D64),"",IF(A59="Invoice No. : ",INDEX(Sheet2!E$14:E$154,MATCH(B59,Sheet2!A$14:A$154,0)),O63))))</f>
        <v/>
      </c>
      <c r="P64" s="25" t="str">
        <f>IF(ISTEXT(E64),"",IF(ISBLANK(E64),"",IF(ISTEXT(D64),"",IF(A59="Invoice No. : ",INDEX(Sheet2!G$14:G$154,MATCH(B59,Sheet2!A$14:A$154,0)),P63))))</f>
        <v/>
      </c>
      <c r="Q64" s="25" t="str">
        <f t="shared" si="3"/>
        <v/>
      </c>
    </row>
    <row r="65" ht="15" spans="6:17">
      <c r="F65" s="25" t="str">
        <f t="shared" si="0"/>
        <v/>
      </c>
      <c r="G65" s="25" t="str">
        <f>IF(ISTEXT(E65),"",IF(ISBLANK(E65),"",IF(ISTEXT(D65),"",IF(A60="Invoice No. : ",INDEX(Sheet2!F$14:F$154,MATCH(B60,Sheet2!A$14:A$154,0)),G64))))</f>
        <v/>
      </c>
      <c r="H65" s="25" t="str">
        <f t="shared" si="1"/>
        <v/>
      </c>
      <c r="I65" s="25" t="str">
        <f>IF(ISTEXT(E65),"",IF(ISBLANK(E65),"",IF(ISTEXT(D65),"",IF(A60="Invoice No. : ",TEXT(INDEX(Sheet2!C$14:C$154,MATCH(B60,Sheet2!A$14:A$154,0)),"hh:mm:ss"),I64))))</f>
        <v/>
      </c>
      <c r="J65" s="25" t="str">
        <f t="shared" si="2"/>
        <v/>
      </c>
      <c r="K65" s="25" t="str">
        <f>IF(ISBLANK(G65),"",IF(ISTEXT(G65),"",INDEX(Sheet2!H$14:H$154,MATCH(F65,Sheet2!A$14:A$154,0))))</f>
        <v/>
      </c>
      <c r="L65" s="25" t="str">
        <f>IF(ISBLANK(G65),"",IF(ISTEXT(G65),"",INDEX(Sheet2!I$14:I$154,MATCH(F65,Sheet2!A$14:A$154,0))))</f>
        <v/>
      </c>
      <c r="M65" s="25" t="str">
        <f>IF(ISBLANK(G65),"",IF(ISTEXT(G65),"",IF(INDEX(Sheet2!H$14:H$154,MATCH(F65,Sheet2!A$14:A$154,0))&lt;&gt;0,IF(INDEX(Sheet2!I$14:I$154,MATCH(F65,Sheet2!A$14:A$154,0))&lt;&gt;0,"Loan","Loan"),"Cash")))</f>
        <v/>
      </c>
      <c r="N65" s="25" t="str">
        <f>IF(ISTEXT(E65),"",IF(ISBLANK(E65),"",IF(ISTEXT(D65),"",IF(A60="Invoice No. : ",INDEX(Sheet2!D$14:D$154,MATCH(B60,Sheet2!A$14:A$154,0)),N64))))</f>
        <v/>
      </c>
      <c r="O65" s="25" t="str">
        <f>IF(ISTEXT(E65),"",IF(ISBLANK(E65),"",IF(ISTEXT(D65),"",IF(A60="Invoice No. : ",INDEX(Sheet2!E$14:E$154,MATCH(B60,Sheet2!A$14:A$154,0)),O64))))</f>
        <v/>
      </c>
      <c r="P65" s="25" t="str">
        <f>IF(ISTEXT(E65),"",IF(ISBLANK(E65),"",IF(ISTEXT(D65),"",IF(A60="Invoice No. : ",INDEX(Sheet2!G$14:G$154,MATCH(B60,Sheet2!A$14:A$154,0)),P64))))</f>
        <v/>
      </c>
      <c r="Q65" s="25" t="str">
        <f t="shared" si="3"/>
        <v/>
      </c>
    </row>
    <row r="66" ht="15" spans="1:17">
      <c r="A66" s="24" t="s">
        <v>46</v>
      </c>
      <c r="B66" s="24" t="s">
        <v>47</v>
      </c>
      <c r="C66" s="13">
        <v>1</v>
      </c>
      <c r="D66" s="13">
        <v>66.25</v>
      </c>
      <c r="E66" s="13">
        <v>66.25</v>
      </c>
      <c r="F66" s="25">
        <f t="shared" si="0"/>
        <v>925470</v>
      </c>
      <c r="G66" s="25">
        <f>IF(ISTEXT(E66),"",IF(ISBLANK(E66),"",IF(ISTEXT(D66),"",IF(A61="Invoice No. : ",INDEX(Sheet2!F$14:F$154,MATCH(B61,Sheet2!A$14:A$154,0)),G65))))</f>
        <v>22154</v>
      </c>
      <c r="H66" s="25" t="str">
        <f t="shared" si="1"/>
        <v>01/28/2023</v>
      </c>
      <c r="I66" s="25" t="str">
        <f>IF(ISTEXT(E66),"",IF(ISBLANK(E66),"",IF(ISTEXT(D66),"",IF(A61="Invoice No. : ",TEXT(INDEX(Sheet2!C$14:C$154,MATCH(B61,Sheet2!A$14:A$154,0)),"hh:mm:ss"),I65))))</f>
        <v>10:06:25</v>
      </c>
      <c r="J66" s="25">
        <f t="shared" si="2"/>
        <v>117.75</v>
      </c>
      <c r="K66" s="25">
        <f>IF(ISBLANK(G66),"",IF(ISTEXT(G66),"",INDEX(Sheet2!H$14:H$154,MATCH(F66,Sheet2!A$14:A$154,0))))</f>
        <v>0</v>
      </c>
      <c r="L66" s="25">
        <f>IF(ISBLANK(G66),"",IF(ISTEXT(G66),"",INDEX(Sheet2!I$14:I$154,MATCH(F66,Sheet2!A$14:A$154,0))))</f>
        <v>117.75</v>
      </c>
      <c r="M66" s="25" t="str">
        <f>IF(ISBLANK(G66),"",IF(ISTEXT(G66),"",IF(INDEX(Sheet2!H$14:H$154,MATCH(F66,Sheet2!A$14:A$154,0))&lt;&gt;0,IF(INDEX(Sheet2!I$14:I$154,MATCH(F66,Sheet2!A$14:A$154,0))&lt;&gt;0,"Loan","Loan"),"Cash")))</f>
        <v>Cash</v>
      </c>
      <c r="N66" s="25">
        <f>IF(ISTEXT(E66),"",IF(ISBLANK(E66),"",IF(ISTEXT(D66),"",IF(A61="Invoice No. : ",INDEX(Sheet2!D$14:D$154,MATCH(B61,Sheet2!A$14:A$154,0)),N65))))</f>
        <v>1</v>
      </c>
      <c r="O66" s="25" t="str">
        <f>IF(ISTEXT(E66),"",IF(ISBLANK(E66),"",IF(ISTEXT(D66),"",IF(A61="Invoice No. : ",INDEX(Sheet2!E$14:E$154,MATCH(B61,Sheet2!A$14:A$154,0)),O65))))</f>
        <v>BRAILLE</v>
      </c>
      <c r="P66" s="25" t="str">
        <f>IF(ISTEXT(E66),"",IF(ISBLANK(E66),"",IF(ISTEXT(D66),"",IF(A61="Invoice No. : ",INDEX(Sheet2!G$14:G$154,MATCH(B61,Sheet2!A$14:A$154,0)),P65))))</f>
        <v>ORDUÑA, NORALYN SIBUYAN</v>
      </c>
      <c r="Q66" s="25">
        <f t="shared" si="3"/>
        <v>128023.12</v>
      </c>
    </row>
    <row r="67" ht="15" spans="1:17">
      <c r="A67" s="24" t="s">
        <v>48</v>
      </c>
      <c r="B67" s="24" t="s">
        <v>49</v>
      </c>
      <c r="C67" s="13">
        <v>1</v>
      </c>
      <c r="D67" s="13">
        <v>51.5</v>
      </c>
      <c r="E67" s="13">
        <v>51.5</v>
      </c>
      <c r="F67" s="25">
        <f t="shared" si="0"/>
        <v>925470</v>
      </c>
      <c r="G67" s="25">
        <f>IF(ISTEXT(E67),"",IF(ISBLANK(E67),"",IF(ISTEXT(D67),"",IF(A62="Invoice No. : ",INDEX(Sheet2!F$14:F$154,MATCH(B62,Sheet2!A$14:A$154,0)),G66))))</f>
        <v>22154</v>
      </c>
      <c r="H67" s="25" t="str">
        <f t="shared" si="1"/>
        <v>01/28/2023</v>
      </c>
      <c r="I67" s="25" t="str">
        <f>IF(ISTEXT(E67),"",IF(ISBLANK(E67),"",IF(ISTEXT(D67),"",IF(A62="Invoice No. : ",TEXT(INDEX(Sheet2!C$14:C$154,MATCH(B62,Sheet2!A$14:A$154,0)),"hh:mm:ss"),I66))))</f>
        <v>10:06:25</v>
      </c>
      <c r="J67" s="25">
        <f t="shared" si="2"/>
        <v>117.75</v>
      </c>
      <c r="K67" s="25">
        <f>IF(ISBLANK(G67),"",IF(ISTEXT(G67),"",INDEX(Sheet2!H$14:H$154,MATCH(F67,Sheet2!A$14:A$154,0))))</f>
        <v>0</v>
      </c>
      <c r="L67" s="25">
        <f>IF(ISBLANK(G67),"",IF(ISTEXT(G67),"",INDEX(Sheet2!I$14:I$154,MATCH(F67,Sheet2!A$14:A$154,0))))</f>
        <v>117.75</v>
      </c>
      <c r="M67" s="25" t="str">
        <f>IF(ISBLANK(G67),"",IF(ISTEXT(G67),"",IF(INDEX(Sheet2!H$14:H$154,MATCH(F67,Sheet2!A$14:A$154,0))&lt;&gt;0,IF(INDEX(Sheet2!I$14:I$154,MATCH(F67,Sheet2!A$14:A$154,0))&lt;&gt;0,"Loan","Loan"),"Cash")))</f>
        <v>Cash</v>
      </c>
      <c r="N67" s="25">
        <f>IF(ISTEXT(E67),"",IF(ISBLANK(E67),"",IF(ISTEXT(D67),"",IF(A62="Invoice No. : ",INDEX(Sheet2!D$14:D$154,MATCH(B62,Sheet2!A$14:A$154,0)),N66))))</f>
        <v>1</v>
      </c>
      <c r="O67" s="25" t="str">
        <f>IF(ISTEXT(E67),"",IF(ISBLANK(E67),"",IF(ISTEXT(D67),"",IF(A62="Invoice No. : ",INDEX(Sheet2!E$14:E$154,MATCH(B62,Sheet2!A$14:A$154,0)),O66))))</f>
        <v>BRAILLE</v>
      </c>
      <c r="P67" s="25" t="str">
        <f>IF(ISTEXT(E67),"",IF(ISBLANK(E67),"",IF(ISTEXT(D67),"",IF(A62="Invoice No. : ",INDEX(Sheet2!G$14:G$154,MATCH(B62,Sheet2!A$14:A$154,0)),P66))))</f>
        <v>ORDUÑA, NORALYN SIBUYAN</v>
      </c>
      <c r="Q67" s="25">
        <f t="shared" si="3"/>
        <v>128023.12</v>
      </c>
    </row>
    <row r="68" ht="15" spans="4:17">
      <c r="D68" s="14" t="s">
        <v>18</v>
      </c>
      <c r="E68" s="26">
        <v>117.75</v>
      </c>
      <c r="F68" s="25" t="str">
        <f t="shared" si="0"/>
        <v/>
      </c>
      <c r="G68" s="25" t="str">
        <f>IF(ISTEXT(E68),"",IF(ISBLANK(E68),"",IF(ISTEXT(D68),"",IF(A63="Invoice No. : ",INDEX(Sheet2!F$14:F$154,MATCH(B63,Sheet2!A$14:A$154,0)),G67))))</f>
        <v/>
      </c>
      <c r="H68" s="25" t="str">
        <f t="shared" si="1"/>
        <v/>
      </c>
      <c r="I68" s="25" t="str">
        <f>IF(ISTEXT(E68),"",IF(ISBLANK(E68),"",IF(ISTEXT(D68),"",IF(A63="Invoice No. : ",TEXT(INDEX(Sheet2!C$14:C$154,MATCH(B63,Sheet2!A$14:A$154,0)),"hh:mm:ss"),I67))))</f>
        <v/>
      </c>
      <c r="J68" s="25" t="str">
        <f t="shared" si="2"/>
        <v/>
      </c>
      <c r="K68" s="25" t="str">
        <f>IF(ISBLANK(G68),"",IF(ISTEXT(G68),"",INDEX(Sheet2!H$14:H$154,MATCH(F68,Sheet2!A$14:A$154,0))))</f>
        <v/>
      </c>
      <c r="L68" s="25" t="str">
        <f>IF(ISBLANK(G68),"",IF(ISTEXT(G68),"",INDEX(Sheet2!I$14:I$154,MATCH(F68,Sheet2!A$14:A$154,0))))</f>
        <v/>
      </c>
      <c r="M68" s="25" t="str">
        <f>IF(ISBLANK(G68),"",IF(ISTEXT(G68),"",IF(INDEX(Sheet2!H$14:H$154,MATCH(F68,Sheet2!A$14:A$154,0))&lt;&gt;0,IF(INDEX(Sheet2!I$14:I$154,MATCH(F68,Sheet2!A$14:A$154,0))&lt;&gt;0,"Loan","Loan"),"Cash")))</f>
        <v/>
      </c>
      <c r="N68" s="25" t="str">
        <f>IF(ISTEXT(E68),"",IF(ISBLANK(E68),"",IF(ISTEXT(D68),"",IF(A63="Invoice No. : ",INDEX(Sheet2!D$14:D$154,MATCH(B63,Sheet2!A$14:A$154,0)),N67))))</f>
        <v/>
      </c>
      <c r="O68" s="25" t="str">
        <f>IF(ISTEXT(E68),"",IF(ISBLANK(E68),"",IF(ISTEXT(D68),"",IF(A63="Invoice No. : ",INDEX(Sheet2!E$14:E$154,MATCH(B63,Sheet2!A$14:A$154,0)),O67))))</f>
        <v/>
      </c>
      <c r="P68" s="25" t="str">
        <f>IF(ISTEXT(E68),"",IF(ISBLANK(E68),"",IF(ISTEXT(D68),"",IF(A63="Invoice No. : ",INDEX(Sheet2!G$14:G$154,MATCH(B63,Sheet2!A$14:A$154,0)),P67))))</f>
        <v/>
      </c>
      <c r="Q68" s="25" t="str">
        <f t="shared" si="3"/>
        <v/>
      </c>
    </row>
    <row r="69" ht="15" spans="6:17">
      <c r="F69" s="25" t="str">
        <f t="shared" si="0"/>
        <v/>
      </c>
      <c r="G69" s="25" t="str">
        <f>IF(ISTEXT(E69),"",IF(ISBLANK(E69),"",IF(ISTEXT(D69),"",IF(A64="Invoice No. : ",INDEX(Sheet2!F$14:F$154,MATCH(B64,Sheet2!A$14:A$154,0)),G68))))</f>
        <v/>
      </c>
      <c r="H69" s="25" t="str">
        <f t="shared" si="1"/>
        <v/>
      </c>
      <c r="I69" s="25" t="str">
        <f>IF(ISTEXT(E69),"",IF(ISBLANK(E69),"",IF(ISTEXT(D69),"",IF(A64="Invoice No. : ",TEXT(INDEX(Sheet2!C$14:C$154,MATCH(B64,Sheet2!A$14:A$154,0)),"hh:mm:ss"),I68))))</f>
        <v/>
      </c>
      <c r="J69" s="25" t="str">
        <f t="shared" si="2"/>
        <v/>
      </c>
      <c r="K69" s="25" t="str">
        <f>IF(ISBLANK(G69),"",IF(ISTEXT(G69),"",INDEX(Sheet2!H$14:H$154,MATCH(F69,Sheet2!A$14:A$154,0))))</f>
        <v/>
      </c>
      <c r="L69" s="25" t="str">
        <f>IF(ISBLANK(G69),"",IF(ISTEXT(G69),"",INDEX(Sheet2!I$14:I$154,MATCH(F69,Sheet2!A$14:A$154,0))))</f>
        <v/>
      </c>
      <c r="M69" s="25" t="str">
        <f>IF(ISBLANK(G69),"",IF(ISTEXT(G69),"",IF(INDEX(Sheet2!H$14:H$154,MATCH(F69,Sheet2!A$14:A$154,0))&lt;&gt;0,IF(INDEX(Sheet2!I$14:I$154,MATCH(F69,Sheet2!A$14:A$154,0))&lt;&gt;0,"Loan","Loan"),"Cash")))</f>
        <v/>
      </c>
      <c r="N69" s="25" t="str">
        <f>IF(ISTEXT(E69),"",IF(ISBLANK(E69),"",IF(ISTEXT(D69),"",IF(A64="Invoice No. : ",INDEX(Sheet2!D$14:D$154,MATCH(B64,Sheet2!A$14:A$154,0)),N68))))</f>
        <v/>
      </c>
      <c r="O69" s="25" t="str">
        <f>IF(ISTEXT(E69),"",IF(ISBLANK(E69),"",IF(ISTEXT(D69),"",IF(A64="Invoice No. : ",INDEX(Sheet2!E$14:E$154,MATCH(B64,Sheet2!A$14:A$154,0)),O68))))</f>
        <v/>
      </c>
      <c r="P69" s="25" t="str">
        <f>IF(ISTEXT(E69),"",IF(ISBLANK(E69),"",IF(ISTEXT(D69),"",IF(A64="Invoice No. : ",INDEX(Sheet2!G$14:G$154,MATCH(B64,Sheet2!A$14:A$154,0)),P68))))</f>
        <v/>
      </c>
      <c r="Q69" s="25" t="str">
        <f t="shared" si="3"/>
        <v/>
      </c>
    </row>
    <row r="70" ht="15" spans="6:17">
      <c r="F70" s="25" t="str">
        <f t="shared" si="0"/>
        <v/>
      </c>
      <c r="G70" s="25" t="str">
        <f>IF(ISTEXT(E70),"",IF(ISBLANK(E70),"",IF(ISTEXT(D70),"",IF(A65="Invoice No. : ",INDEX(Sheet2!F$14:F$154,MATCH(B65,Sheet2!A$14:A$154,0)),G69))))</f>
        <v/>
      </c>
      <c r="H70" s="25" t="str">
        <f t="shared" si="1"/>
        <v/>
      </c>
      <c r="I70" s="25" t="str">
        <f>IF(ISTEXT(E70),"",IF(ISBLANK(E70),"",IF(ISTEXT(D70),"",IF(A65="Invoice No. : ",TEXT(INDEX(Sheet2!C$14:C$154,MATCH(B65,Sheet2!A$14:A$154,0)),"hh:mm:ss"),I69))))</f>
        <v/>
      </c>
      <c r="J70" s="25" t="str">
        <f t="shared" si="2"/>
        <v/>
      </c>
      <c r="K70" s="25" t="str">
        <f>IF(ISBLANK(G70),"",IF(ISTEXT(G70),"",INDEX(Sheet2!H$14:H$154,MATCH(F70,Sheet2!A$14:A$154,0))))</f>
        <v/>
      </c>
      <c r="L70" s="25" t="str">
        <f>IF(ISBLANK(G70),"",IF(ISTEXT(G70),"",INDEX(Sheet2!I$14:I$154,MATCH(F70,Sheet2!A$14:A$154,0))))</f>
        <v/>
      </c>
      <c r="M70" s="25" t="str">
        <f>IF(ISBLANK(G70),"",IF(ISTEXT(G70),"",IF(INDEX(Sheet2!H$14:H$154,MATCH(F70,Sheet2!A$14:A$154,0))&lt;&gt;0,IF(INDEX(Sheet2!I$14:I$154,MATCH(F70,Sheet2!A$14:A$154,0))&lt;&gt;0,"Loan","Loan"),"Cash")))</f>
        <v/>
      </c>
      <c r="N70" s="25" t="str">
        <f>IF(ISTEXT(E70),"",IF(ISBLANK(E70),"",IF(ISTEXT(D70),"",IF(A65="Invoice No. : ",INDEX(Sheet2!D$14:D$154,MATCH(B65,Sheet2!A$14:A$154,0)),N69))))</f>
        <v/>
      </c>
      <c r="O70" s="25" t="str">
        <f>IF(ISTEXT(E70),"",IF(ISBLANK(E70),"",IF(ISTEXT(D70),"",IF(A65="Invoice No. : ",INDEX(Sheet2!E$14:E$154,MATCH(B65,Sheet2!A$14:A$154,0)),O69))))</f>
        <v/>
      </c>
      <c r="P70" s="25" t="str">
        <f>IF(ISTEXT(E70),"",IF(ISBLANK(E70),"",IF(ISTEXT(D70),"",IF(A65="Invoice No. : ",INDEX(Sheet2!G$14:G$154,MATCH(B65,Sheet2!A$14:A$154,0)),P69))))</f>
        <v/>
      </c>
      <c r="Q70" s="25" t="str">
        <f t="shared" si="3"/>
        <v/>
      </c>
    </row>
    <row r="71" ht="15" spans="1:17">
      <c r="A71" s="16" t="s">
        <v>4</v>
      </c>
      <c r="B71" s="17">
        <v>925471</v>
      </c>
      <c r="C71" s="16" t="s">
        <v>5</v>
      </c>
      <c r="D71" s="18" t="s">
        <v>6</v>
      </c>
      <c r="F71" s="25" t="str">
        <f t="shared" si="0"/>
        <v/>
      </c>
      <c r="G71" s="25" t="str">
        <f>IF(ISTEXT(E71),"",IF(ISBLANK(E71),"",IF(ISTEXT(D71),"",IF(A66="Invoice No. : ",INDEX(Sheet2!F$14:F$154,MATCH(B66,Sheet2!A$14:A$154,0)),G70))))</f>
        <v/>
      </c>
      <c r="H71" s="25" t="str">
        <f t="shared" si="1"/>
        <v/>
      </c>
      <c r="I71" s="25" t="str">
        <f>IF(ISTEXT(E71),"",IF(ISBLANK(E71),"",IF(ISTEXT(D71),"",IF(A66="Invoice No. : ",TEXT(INDEX(Sheet2!C$14:C$154,MATCH(B66,Sheet2!A$14:A$154,0)),"hh:mm:ss"),I70))))</f>
        <v/>
      </c>
      <c r="J71" s="25" t="str">
        <f t="shared" si="2"/>
        <v/>
      </c>
      <c r="K71" s="25" t="str">
        <f>IF(ISBLANK(G71),"",IF(ISTEXT(G71),"",INDEX(Sheet2!H$14:H$154,MATCH(F71,Sheet2!A$14:A$154,0))))</f>
        <v/>
      </c>
      <c r="L71" s="25" t="str">
        <f>IF(ISBLANK(G71),"",IF(ISTEXT(G71),"",INDEX(Sheet2!I$14:I$154,MATCH(F71,Sheet2!A$14:A$154,0))))</f>
        <v/>
      </c>
      <c r="M71" s="25" t="str">
        <f>IF(ISBLANK(G71),"",IF(ISTEXT(G71),"",IF(INDEX(Sheet2!H$14:H$154,MATCH(F71,Sheet2!A$14:A$154,0))&lt;&gt;0,IF(INDEX(Sheet2!I$14:I$154,MATCH(F71,Sheet2!A$14:A$154,0))&lt;&gt;0,"Loan","Loan"),"Cash")))</f>
        <v/>
      </c>
      <c r="N71" s="25" t="str">
        <f>IF(ISTEXT(E71),"",IF(ISBLANK(E71),"",IF(ISTEXT(D71),"",IF(A66="Invoice No. : ",INDEX(Sheet2!D$14:D$154,MATCH(B66,Sheet2!A$14:A$154,0)),N70))))</f>
        <v/>
      </c>
      <c r="O71" s="25" t="str">
        <f>IF(ISTEXT(E71),"",IF(ISBLANK(E71),"",IF(ISTEXT(D71),"",IF(A66="Invoice No. : ",INDEX(Sheet2!E$14:E$154,MATCH(B66,Sheet2!A$14:A$154,0)),O70))))</f>
        <v/>
      </c>
      <c r="P71" s="25" t="str">
        <f>IF(ISTEXT(E71),"",IF(ISBLANK(E71),"",IF(ISTEXT(D71),"",IF(A66="Invoice No. : ",INDEX(Sheet2!G$14:G$154,MATCH(B66,Sheet2!A$14:A$154,0)),P70))))</f>
        <v/>
      </c>
      <c r="Q71" s="25" t="str">
        <f t="shared" si="3"/>
        <v/>
      </c>
    </row>
    <row r="72" ht="15" spans="1:17">
      <c r="A72" s="16" t="s">
        <v>7</v>
      </c>
      <c r="B72" s="19">
        <v>44954</v>
      </c>
      <c r="C72" s="16" t="s">
        <v>8</v>
      </c>
      <c r="D72" s="20">
        <v>1</v>
      </c>
      <c r="F72" s="25" t="str">
        <f t="shared" si="0"/>
        <v/>
      </c>
      <c r="G72" s="25" t="str">
        <f>IF(ISTEXT(E72),"",IF(ISBLANK(E72),"",IF(ISTEXT(D72),"",IF(A67="Invoice No. : ",INDEX(Sheet2!F$14:F$154,MATCH(B67,Sheet2!A$14:A$154,0)),G71))))</f>
        <v/>
      </c>
      <c r="H72" s="25" t="str">
        <f t="shared" si="1"/>
        <v/>
      </c>
      <c r="I72" s="25" t="str">
        <f>IF(ISTEXT(E72),"",IF(ISBLANK(E72),"",IF(ISTEXT(D72),"",IF(A67="Invoice No. : ",TEXT(INDEX(Sheet2!C$14:C$154,MATCH(B67,Sheet2!A$14:A$154,0)),"hh:mm:ss"),I71))))</f>
        <v/>
      </c>
      <c r="J72" s="25" t="str">
        <f t="shared" si="2"/>
        <v/>
      </c>
      <c r="K72" s="25" t="str">
        <f>IF(ISBLANK(G72),"",IF(ISTEXT(G72),"",INDEX(Sheet2!H$14:H$154,MATCH(F72,Sheet2!A$14:A$154,0))))</f>
        <v/>
      </c>
      <c r="L72" s="25" t="str">
        <f>IF(ISBLANK(G72),"",IF(ISTEXT(G72),"",INDEX(Sheet2!I$14:I$154,MATCH(F72,Sheet2!A$14:A$154,0))))</f>
        <v/>
      </c>
      <c r="M72" s="25" t="str">
        <f>IF(ISBLANK(G72),"",IF(ISTEXT(G72),"",IF(INDEX(Sheet2!H$14:H$154,MATCH(F72,Sheet2!A$14:A$154,0))&lt;&gt;0,IF(INDEX(Sheet2!I$14:I$154,MATCH(F72,Sheet2!A$14:A$154,0))&lt;&gt;0,"Loan","Loan"),"Cash")))</f>
        <v/>
      </c>
      <c r="N72" s="25" t="str">
        <f>IF(ISTEXT(E72),"",IF(ISBLANK(E72),"",IF(ISTEXT(D72),"",IF(A67="Invoice No. : ",INDEX(Sheet2!D$14:D$154,MATCH(B67,Sheet2!A$14:A$154,0)),N71))))</f>
        <v/>
      </c>
      <c r="O72" s="25" t="str">
        <f>IF(ISTEXT(E72),"",IF(ISBLANK(E72),"",IF(ISTEXT(D72),"",IF(A67="Invoice No. : ",INDEX(Sheet2!E$14:E$154,MATCH(B67,Sheet2!A$14:A$154,0)),O71))))</f>
        <v/>
      </c>
      <c r="P72" s="25" t="str">
        <f>IF(ISTEXT(E72),"",IF(ISBLANK(E72),"",IF(ISTEXT(D72),"",IF(A67="Invoice No. : ",INDEX(Sheet2!G$14:G$154,MATCH(B67,Sheet2!A$14:A$154,0)),P71))))</f>
        <v/>
      </c>
      <c r="Q72" s="25" t="str">
        <f t="shared" si="3"/>
        <v/>
      </c>
    </row>
    <row r="73" ht="15" spans="6:17">
      <c r="F73" s="25" t="str">
        <f t="shared" si="0"/>
        <v/>
      </c>
      <c r="G73" s="25" t="str">
        <f>IF(ISTEXT(E73),"",IF(ISBLANK(E73),"",IF(ISTEXT(D73),"",IF(A68="Invoice No. : ",INDEX(Sheet2!F$14:F$154,MATCH(B68,Sheet2!A$14:A$154,0)),G72))))</f>
        <v/>
      </c>
      <c r="H73" s="25" t="str">
        <f t="shared" si="1"/>
        <v/>
      </c>
      <c r="I73" s="25" t="str">
        <f>IF(ISTEXT(E73),"",IF(ISBLANK(E73),"",IF(ISTEXT(D73),"",IF(A68="Invoice No. : ",TEXT(INDEX(Sheet2!C$14:C$154,MATCH(B68,Sheet2!A$14:A$154,0)),"hh:mm:ss"),I72))))</f>
        <v/>
      </c>
      <c r="J73" s="25" t="str">
        <f t="shared" si="2"/>
        <v/>
      </c>
      <c r="K73" s="25" t="str">
        <f>IF(ISBLANK(G73),"",IF(ISTEXT(G73),"",INDEX(Sheet2!H$14:H$154,MATCH(F73,Sheet2!A$14:A$154,0))))</f>
        <v/>
      </c>
      <c r="L73" s="25" t="str">
        <f>IF(ISBLANK(G73),"",IF(ISTEXT(G73),"",INDEX(Sheet2!I$14:I$154,MATCH(F73,Sheet2!A$14:A$154,0))))</f>
        <v/>
      </c>
      <c r="M73" s="25" t="str">
        <f>IF(ISBLANK(G73),"",IF(ISTEXT(G73),"",IF(INDEX(Sheet2!H$14:H$154,MATCH(F73,Sheet2!A$14:A$154,0))&lt;&gt;0,IF(INDEX(Sheet2!I$14:I$154,MATCH(F73,Sheet2!A$14:A$154,0))&lt;&gt;0,"Loan","Loan"),"Cash")))</f>
        <v/>
      </c>
      <c r="N73" s="25" t="str">
        <f>IF(ISTEXT(E73),"",IF(ISBLANK(E73),"",IF(ISTEXT(D73),"",IF(A68="Invoice No. : ",INDEX(Sheet2!D$14:D$154,MATCH(B68,Sheet2!A$14:A$154,0)),N72))))</f>
        <v/>
      </c>
      <c r="O73" s="25" t="str">
        <f>IF(ISTEXT(E73),"",IF(ISBLANK(E73),"",IF(ISTEXT(D73),"",IF(A68="Invoice No. : ",INDEX(Sheet2!E$14:E$154,MATCH(B68,Sheet2!A$14:A$154,0)),O72))))</f>
        <v/>
      </c>
      <c r="P73" s="25" t="str">
        <f>IF(ISTEXT(E73),"",IF(ISBLANK(E73),"",IF(ISTEXT(D73),"",IF(A68="Invoice No. : ",INDEX(Sheet2!G$14:G$154,MATCH(B68,Sheet2!A$14:A$154,0)),P72))))</f>
        <v/>
      </c>
      <c r="Q73" s="25" t="str">
        <f t="shared" si="3"/>
        <v/>
      </c>
    </row>
    <row r="74" ht="15" spans="1:17">
      <c r="A74" s="21" t="s">
        <v>9</v>
      </c>
      <c r="B74" s="21" t="s">
        <v>10</v>
      </c>
      <c r="C74" s="22" t="s">
        <v>11</v>
      </c>
      <c r="D74" s="22" t="s">
        <v>12</v>
      </c>
      <c r="E74" s="22" t="s">
        <v>13</v>
      </c>
      <c r="F74" s="25" t="str">
        <f t="shared" si="0"/>
        <v/>
      </c>
      <c r="G74" s="25" t="str">
        <f>IF(ISTEXT(E74),"",IF(ISBLANK(E74),"",IF(ISTEXT(D74),"",IF(A69="Invoice No. : ",INDEX(Sheet2!F$14:F$154,MATCH(B69,Sheet2!A$14:A$154,0)),G73))))</f>
        <v/>
      </c>
      <c r="H74" s="25" t="str">
        <f t="shared" si="1"/>
        <v/>
      </c>
      <c r="I74" s="25" t="str">
        <f>IF(ISTEXT(E74),"",IF(ISBLANK(E74),"",IF(ISTEXT(D74),"",IF(A69="Invoice No. : ",TEXT(INDEX(Sheet2!C$14:C$154,MATCH(B69,Sheet2!A$14:A$154,0)),"hh:mm:ss"),I73))))</f>
        <v/>
      </c>
      <c r="J74" s="25" t="str">
        <f t="shared" si="2"/>
        <v/>
      </c>
      <c r="K74" s="25" t="str">
        <f>IF(ISBLANK(G74),"",IF(ISTEXT(G74),"",INDEX(Sheet2!H$14:H$154,MATCH(F74,Sheet2!A$14:A$154,0))))</f>
        <v/>
      </c>
      <c r="L74" s="25" t="str">
        <f>IF(ISBLANK(G74),"",IF(ISTEXT(G74),"",INDEX(Sheet2!I$14:I$154,MATCH(F74,Sheet2!A$14:A$154,0))))</f>
        <v/>
      </c>
      <c r="M74" s="25" t="str">
        <f>IF(ISBLANK(G74),"",IF(ISTEXT(G74),"",IF(INDEX(Sheet2!H$14:H$154,MATCH(F74,Sheet2!A$14:A$154,0))&lt;&gt;0,IF(INDEX(Sheet2!I$14:I$154,MATCH(F74,Sheet2!A$14:A$154,0))&lt;&gt;0,"Loan","Loan"),"Cash")))</f>
        <v/>
      </c>
      <c r="N74" s="25" t="str">
        <f>IF(ISTEXT(E74),"",IF(ISBLANK(E74),"",IF(ISTEXT(D74),"",IF(A69="Invoice No. : ",INDEX(Sheet2!D$14:D$154,MATCH(B69,Sheet2!A$14:A$154,0)),N73))))</f>
        <v/>
      </c>
      <c r="O74" s="25" t="str">
        <f>IF(ISTEXT(E74),"",IF(ISBLANK(E74),"",IF(ISTEXT(D74),"",IF(A69="Invoice No. : ",INDEX(Sheet2!E$14:E$154,MATCH(B69,Sheet2!A$14:A$154,0)),O73))))</f>
        <v/>
      </c>
      <c r="P74" s="25" t="str">
        <f>IF(ISTEXT(E74),"",IF(ISBLANK(E74),"",IF(ISTEXT(D74),"",IF(A69="Invoice No. : ",INDEX(Sheet2!G$14:G$154,MATCH(B69,Sheet2!A$14:A$154,0)),P73))))</f>
        <v/>
      </c>
      <c r="Q74" s="25" t="str">
        <f t="shared" si="3"/>
        <v/>
      </c>
    </row>
    <row r="75" ht="15" spans="6:17">
      <c r="F75" s="25" t="str">
        <f t="shared" si="0"/>
        <v/>
      </c>
      <c r="G75" s="25" t="str">
        <f>IF(ISTEXT(E75),"",IF(ISBLANK(E75),"",IF(ISTEXT(D75),"",IF(A70="Invoice No. : ",INDEX(Sheet2!F$14:F$154,MATCH(B70,Sheet2!A$14:A$154,0)),G74))))</f>
        <v/>
      </c>
      <c r="H75" s="25" t="str">
        <f t="shared" si="1"/>
        <v/>
      </c>
      <c r="I75" s="25" t="str">
        <f>IF(ISTEXT(E75),"",IF(ISBLANK(E75),"",IF(ISTEXT(D75),"",IF(A70="Invoice No. : ",TEXT(INDEX(Sheet2!C$14:C$154,MATCH(B70,Sheet2!A$14:A$154,0)),"hh:mm:ss"),I74))))</f>
        <v/>
      </c>
      <c r="J75" s="25" t="str">
        <f t="shared" si="2"/>
        <v/>
      </c>
      <c r="K75" s="25" t="str">
        <f>IF(ISBLANK(G75),"",IF(ISTEXT(G75),"",INDEX(Sheet2!H$14:H$154,MATCH(F75,Sheet2!A$14:A$154,0))))</f>
        <v/>
      </c>
      <c r="L75" s="25" t="str">
        <f>IF(ISBLANK(G75),"",IF(ISTEXT(G75),"",INDEX(Sheet2!I$14:I$154,MATCH(F75,Sheet2!A$14:A$154,0))))</f>
        <v/>
      </c>
      <c r="M75" s="25" t="str">
        <f>IF(ISBLANK(G75),"",IF(ISTEXT(G75),"",IF(INDEX(Sheet2!H$14:H$154,MATCH(F75,Sheet2!A$14:A$154,0))&lt;&gt;0,IF(INDEX(Sheet2!I$14:I$154,MATCH(F75,Sheet2!A$14:A$154,0))&lt;&gt;0,"Loan","Loan"),"Cash")))</f>
        <v/>
      </c>
      <c r="N75" s="25" t="str">
        <f>IF(ISTEXT(E75),"",IF(ISBLANK(E75),"",IF(ISTEXT(D75),"",IF(A70="Invoice No. : ",INDEX(Sheet2!D$14:D$154,MATCH(B70,Sheet2!A$14:A$154,0)),N74))))</f>
        <v/>
      </c>
      <c r="O75" s="25" t="str">
        <f>IF(ISTEXT(E75),"",IF(ISBLANK(E75),"",IF(ISTEXT(D75),"",IF(A70="Invoice No. : ",INDEX(Sheet2!E$14:E$154,MATCH(B70,Sheet2!A$14:A$154,0)),O74))))</f>
        <v/>
      </c>
      <c r="P75" s="25" t="str">
        <f>IF(ISTEXT(E75),"",IF(ISBLANK(E75),"",IF(ISTEXT(D75),"",IF(A70="Invoice No. : ",INDEX(Sheet2!G$14:G$154,MATCH(B70,Sheet2!A$14:A$154,0)),P74))))</f>
        <v/>
      </c>
      <c r="Q75" s="25" t="str">
        <f t="shared" si="3"/>
        <v/>
      </c>
    </row>
    <row r="76" ht="15" spans="1:17">
      <c r="A76" s="24" t="s">
        <v>50</v>
      </c>
      <c r="B76" s="24" t="s">
        <v>51</v>
      </c>
      <c r="C76" s="13">
        <v>1</v>
      </c>
      <c r="D76" s="13">
        <v>1020</v>
      </c>
      <c r="E76" s="13">
        <v>1020</v>
      </c>
      <c r="F76" s="25">
        <f t="shared" si="0"/>
        <v>925471</v>
      </c>
      <c r="G76" s="25">
        <f>IF(ISTEXT(E76),"",IF(ISBLANK(E76),"",IF(ISTEXT(D76),"",IF(A71="Invoice No. : ",INDEX(Sheet2!F$14:F$154,MATCH(B71,Sheet2!A$14:A$154,0)),G75))))</f>
        <v>22154</v>
      </c>
      <c r="H76" s="25" t="str">
        <f t="shared" si="1"/>
        <v>01/28/2023</v>
      </c>
      <c r="I76" s="25" t="str">
        <f>IF(ISTEXT(E76),"",IF(ISBLANK(E76),"",IF(ISTEXT(D76),"",IF(A71="Invoice No. : ",TEXT(INDEX(Sheet2!C$14:C$154,MATCH(B71,Sheet2!A$14:A$154,0)),"hh:mm:ss"),I75))))</f>
        <v>10:08:08</v>
      </c>
      <c r="J76" s="25">
        <f t="shared" si="2"/>
        <v>1020</v>
      </c>
      <c r="K76" s="25">
        <f>IF(ISBLANK(G76),"",IF(ISTEXT(G76),"",INDEX(Sheet2!H$14:H$154,MATCH(F76,Sheet2!A$14:A$154,0))))</f>
        <v>0</v>
      </c>
      <c r="L76" s="25">
        <f>IF(ISBLANK(G76),"",IF(ISTEXT(G76),"",INDEX(Sheet2!I$14:I$154,MATCH(F76,Sheet2!A$14:A$154,0))))</f>
        <v>1020</v>
      </c>
      <c r="M76" s="25" t="str">
        <f>IF(ISBLANK(G76),"",IF(ISTEXT(G76),"",IF(INDEX(Sheet2!H$14:H$154,MATCH(F76,Sheet2!A$14:A$154,0))&lt;&gt;0,IF(INDEX(Sheet2!I$14:I$154,MATCH(F76,Sheet2!A$14:A$154,0))&lt;&gt;0,"Loan","Loan"),"Cash")))</f>
        <v>Cash</v>
      </c>
      <c r="N76" s="25">
        <f>IF(ISTEXT(E76),"",IF(ISBLANK(E76),"",IF(ISTEXT(D76),"",IF(A71="Invoice No. : ",INDEX(Sheet2!D$14:D$154,MATCH(B71,Sheet2!A$14:A$154,0)),N75))))</f>
        <v>1</v>
      </c>
      <c r="O76" s="25" t="str">
        <f>IF(ISTEXT(E76),"",IF(ISBLANK(E76),"",IF(ISTEXT(D76),"",IF(A71="Invoice No. : ",INDEX(Sheet2!E$14:E$154,MATCH(B71,Sheet2!A$14:A$154,0)),O75))))</f>
        <v>BRAILLE</v>
      </c>
      <c r="P76" s="25" t="str">
        <f>IF(ISTEXT(E76),"",IF(ISBLANK(E76),"",IF(ISTEXT(D76),"",IF(A71="Invoice No. : ",INDEX(Sheet2!G$14:G$154,MATCH(B71,Sheet2!A$14:A$154,0)),P75))))</f>
        <v>ORDUÑA, NORALYN SIBUYAN</v>
      </c>
      <c r="Q76" s="25">
        <f t="shared" si="3"/>
        <v>128023.12</v>
      </c>
    </row>
    <row r="77" ht="15" spans="4:17">
      <c r="D77" s="14" t="s">
        <v>18</v>
      </c>
      <c r="E77" s="26">
        <v>1020</v>
      </c>
      <c r="F77" s="25" t="str">
        <f t="shared" si="0"/>
        <v/>
      </c>
      <c r="G77" s="25" t="str">
        <f>IF(ISTEXT(E77),"",IF(ISBLANK(E77),"",IF(ISTEXT(D77),"",IF(A72="Invoice No. : ",INDEX(Sheet2!F$14:F$154,MATCH(B72,Sheet2!A$14:A$154,0)),G76))))</f>
        <v/>
      </c>
      <c r="H77" s="25" t="str">
        <f t="shared" si="1"/>
        <v/>
      </c>
      <c r="I77" s="25" t="str">
        <f>IF(ISTEXT(E77),"",IF(ISBLANK(E77),"",IF(ISTEXT(D77),"",IF(A72="Invoice No. : ",TEXT(INDEX(Sheet2!C$14:C$154,MATCH(B72,Sheet2!A$14:A$154,0)),"hh:mm:ss"),I76))))</f>
        <v/>
      </c>
      <c r="J77" s="25" t="str">
        <f t="shared" si="2"/>
        <v/>
      </c>
      <c r="K77" s="25" t="str">
        <f>IF(ISBLANK(G77),"",IF(ISTEXT(G77),"",INDEX(Sheet2!H$14:H$154,MATCH(F77,Sheet2!A$14:A$154,0))))</f>
        <v/>
      </c>
      <c r="L77" s="25" t="str">
        <f>IF(ISBLANK(G77),"",IF(ISTEXT(G77),"",INDEX(Sheet2!I$14:I$154,MATCH(F77,Sheet2!A$14:A$154,0))))</f>
        <v/>
      </c>
      <c r="M77" s="25" t="str">
        <f>IF(ISBLANK(G77),"",IF(ISTEXT(G77),"",IF(INDEX(Sheet2!H$14:H$154,MATCH(F77,Sheet2!A$14:A$154,0))&lt;&gt;0,IF(INDEX(Sheet2!I$14:I$154,MATCH(F77,Sheet2!A$14:A$154,0))&lt;&gt;0,"Loan","Loan"),"Cash")))</f>
        <v/>
      </c>
      <c r="N77" s="25" t="str">
        <f>IF(ISTEXT(E77),"",IF(ISBLANK(E77),"",IF(ISTEXT(D77),"",IF(A72="Invoice No. : ",INDEX(Sheet2!D$14:D$154,MATCH(B72,Sheet2!A$14:A$154,0)),N76))))</f>
        <v/>
      </c>
      <c r="O77" s="25" t="str">
        <f>IF(ISTEXT(E77),"",IF(ISBLANK(E77),"",IF(ISTEXT(D77),"",IF(A72="Invoice No. : ",INDEX(Sheet2!E$14:E$154,MATCH(B72,Sheet2!A$14:A$154,0)),O76))))</f>
        <v/>
      </c>
      <c r="P77" s="25" t="str">
        <f>IF(ISTEXT(E77),"",IF(ISBLANK(E77),"",IF(ISTEXT(D77),"",IF(A72="Invoice No. : ",INDEX(Sheet2!G$14:G$154,MATCH(B72,Sheet2!A$14:A$154,0)),P76))))</f>
        <v/>
      </c>
      <c r="Q77" s="25" t="str">
        <f t="shared" si="3"/>
        <v/>
      </c>
    </row>
    <row r="78" ht="15" spans="6:17">
      <c r="F78" s="25" t="str">
        <f t="shared" si="0"/>
        <v/>
      </c>
      <c r="G78" s="25" t="str">
        <f>IF(ISTEXT(E78),"",IF(ISBLANK(E78),"",IF(ISTEXT(D78),"",IF(A73="Invoice No. : ",INDEX(Sheet2!F$14:F$154,MATCH(B73,Sheet2!A$14:A$154,0)),G77))))</f>
        <v/>
      </c>
      <c r="H78" s="25" t="str">
        <f t="shared" si="1"/>
        <v/>
      </c>
      <c r="I78" s="25" t="str">
        <f>IF(ISTEXT(E78),"",IF(ISBLANK(E78),"",IF(ISTEXT(D78),"",IF(A73="Invoice No. : ",TEXT(INDEX(Sheet2!C$14:C$154,MATCH(B73,Sheet2!A$14:A$154,0)),"hh:mm:ss"),I77))))</f>
        <v/>
      </c>
      <c r="J78" s="25" t="str">
        <f t="shared" si="2"/>
        <v/>
      </c>
      <c r="K78" s="25" t="str">
        <f>IF(ISBLANK(G78),"",IF(ISTEXT(G78),"",INDEX(Sheet2!H$14:H$154,MATCH(F78,Sheet2!A$14:A$154,0))))</f>
        <v/>
      </c>
      <c r="L78" s="25" t="str">
        <f>IF(ISBLANK(G78),"",IF(ISTEXT(G78),"",INDEX(Sheet2!I$14:I$154,MATCH(F78,Sheet2!A$14:A$154,0))))</f>
        <v/>
      </c>
      <c r="M78" s="25" t="str">
        <f>IF(ISBLANK(G78),"",IF(ISTEXT(G78),"",IF(INDEX(Sheet2!H$14:H$154,MATCH(F78,Sheet2!A$14:A$154,0))&lt;&gt;0,IF(INDEX(Sheet2!I$14:I$154,MATCH(F78,Sheet2!A$14:A$154,0))&lt;&gt;0,"Loan","Loan"),"Cash")))</f>
        <v/>
      </c>
      <c r="N78" s="25" t="str">
        <f>IF(ISTEXT(E78),"",IF(ISBLANK(E78),"",IF(ISTEXT(D78),"",IF(A73="Invoice No. : ",INDEX(Sheet2!D$14:D$154,MATCH(B73,Sheet2!A$14:A$154,0)),N77))))</f>
        <v/>
      </c>
      <c r="O78" s="25" t="str">
        <f>IF(ISTEXT(E78),"",IF(ISBLANK(E78),"",IF(ISTEXT(D78),"",IF(A73="Invoice No. : ",INDEX(Sheet2!E$14:E$154,MATCH(B73,Sheet2!A$14:A$154,0)),O77))))</f>
        <v/>
      </c>
      <c r="P78" s="25" t="str">
        <f>IF(ISTEXT(E78),"",IF(ISBLANK(E78),"",IF(ISTEXT(D78),"",IF(A73="Invoice No. : ",INDEX(Sheet2!G$14:G$154,MATCH(B73,Sheet2!A$14:A$154,0)),P77))))</f>
        <v/>
      </c>
      <c r="Q78" s="25" t="str">
        <f t="shared" si="3"/>
        <v/>
      </c>
    </row>
    <row r="79" ht="15" spans="6:17">
      <c r="F79" s="25" t="str">
        <f t="shared" si="0"/>
        <v/>
      </c>
      <c r="G79" s="25" t="str">
        <f>IF(ISTEXT(E79),"",IF(ISBLANK(E79),"",IF(ISTEXT(D79),"",IF(A74="Invoice No. : ",INDEX(Sheet2!F$14:F$154,MATCH(B74,Sheet2!A$14:A$154,0)),G78))))</f>
        <v/>
      </c>
      <c r="H79" s="25" t="str">
        <f t="shared" si="1"/>
        <v/>
      </c>
      <c r="I79" s="25" t="str">
        <f>IF(ISTEXT(E79),"",IF(ISBLANK(E79),"",IF(ISTEXT(D79),"",IF(A74="Invoice No. : ",TEXT(INDEX(Sheet2!C$14:C$154,MATCH(B74,Sheet2!A$14:A$154,0)),"hh:mm:ss"),I78))))</f>
        <v/>
      </c>
      <c r="J79" s="25" t="str">
        <f t="shared" si="2"/>
        <v/>
      </c>
      <c r="K79" s="25" t="str">
        <f>IF(ISBLANK(G79),"",IF(ISTEXT(G79),"",INDEX(Sheet2!H$14:H$154,MATCH(F79,Sheet2!A$14:A$154,0))))</f>
        <v/>
      </c>
      <c r="L79" s="25" t="str">
        <f>IF(ISBLANK(G79),"",IF(ISTEXT(G79),"",INDEX(Sheet2!I$14:I$154,MATCH(F79,Sheet2!A$14:A$154,0))))</f>
        <v/>
      </c>
      <c r="M79" s="25" t="str">
        <f>IF(ISBLANK(G79),"",IF(ISTEXT(G79),"",IF(INDEX(Sheet2!H$14:H$154,MATCH(F79,Sheet2!A$14:A$154,0))&lt;&gt;0,IF(INDEX(Sheet2!I$14:I$154,MATCH(F79,Sheet2!A$14:A$154,0))&lt;&gt;0,"Loan","Loan"),"Cash")))</f>
        <v/>
      </c>
      <c r="N79" s="25" t="str">
        <f>IF(ISTEXT(E79),"",IF(ISBLANK(E79),"",IF(ISTEXT(D79),"",IF(A74="Invoice No. : ",INDEX(Sheet2!D$14:D$154,MATCH(B74,Sheet2!A$14:A$154,0)),N78))))</f>
        <v/>
      </c>
      <c r="O79" s="25" t="str">
        <f>IF(ISTEXT(E79),"",IF(ISBLANK(E79),"",IF(ISTEXT(D79),"",IF(A74="Invoice No. : ",INDEX(Sheet2!E$14:E$154,MATCH(B74,Sheet2!A$14:A$154,0)),O78))))</f>
        <v/>
      </c>
      <c r="P79" s="25" t="str">
        <f>IF(ISTEXT(E79),"",IF(ISBLANK(E79),"",IF(ISTEXT(D79),"",IF(A74="Invoice No. : ",INDEX(Sheet2!G$14:G$154,MATCH(B74,Sheet2!A$14:A$154,0)),P78))))</f>
        <v/>
      </c>
      <c r="Q79" s="25" t="str">
        <f t="shared" si="3"/>
        <v/>
      </c>
    </row>
    <row r="80" ht="15" spans="1:17">
      <c r="A80" s="16" t="s">
        <v>4</v>
      </c>
      <c r="B80" s="17">
        <v>925472</v>
      </c>
      <c r="C80" s="16" t="s">
        <v>5</v>
      </c>
      <c r="D80" s="18" t="s">
        <v>6</v>
      </c>
      <c r="F80" s="25" t="str">
        <f t="shared" si="0"/>
        <v/>
      </c>
      <c r="G80" s="25" t="str">
        <f>IF(ISTEXT(E80),"",IF(ISBLANK(E80),"",IF(ISTEXT(D80),"",IF(A75="Invoice No. : ",INDEX(Sheet2!F$14:F$154,MATCH(B75,Sheet2!A$14:A$154,0)),G79))))</f>
        <v/>
      </c>
      <c r="H80" s="25" t="str">
        <f t="shared" si="1"/>
        <v/>
      </c>
      <c r="I80" s="25" t="str">
        <f>IF(ISTEXT(E80),"",IF(ISBLANK(E80),"",IF(ISTEXT(D80),"",IF(A75="Invoice No. : ",TEXT(INDEX(Sheet2!C$14:C$154,MATCH(B75,Sheet2!A$14:A$154,0)),"hh:mm:ss"),I79))))</f>
        <v/>
      </c>
      <c r="J80" s="25" t="str">
        <f t="shared" si="2"/>
        <v/>
      </c>
      <c r="K80" s="25" t="str">
        <f>IF(ISBLANK(G80),"",IF(ISTEXT(G80),"",INDEX(Sheet2!H$14:H$154,MATCH(F80,Sheet2!A$14:A$154,0))))</f>
        <v/>
      </c>
      <c r="L80" s="25" t="str">
        <f>IF(ISBLANK(G80),"",IF(ISTEXT(G80),"",INDEX(Sheet2!I$14:I$154,MATCH(F80,Sheet2!A$14:A$154,0))))</f>
        <v/>
      </c>
      <c r="M80" s="25" t="str">
        <f>IF(ISBLANK(G80),"",IF(ISTEXT(G80),"",IF(INDEX(Sheet2!H$14:H$154,MATCH(F80,Sheet2!A$14:A$154,0))&lt;&gt;0,IF(INDEX(Sheet2!I$14:I$154,MATCH(F80,Sheet2!A$14:A$154,0))&lt;&gt;0,"Loan","Loan"),"Cash")))</f>
        <v/>
      </c>
      <c r="N80" s="25" t="str">
        <f>IF(ISTEXT(E80),"",IF(ISBLANK(E80),"",IF(ISTEXT(D80),"",IF(A75="Invoice No. : ",INDEX(Sheet2!D$14:D$154,MATCH(B75,Sheet2!A$14:A$154,0)),N79))))</f>
        <v/>
      </c>
      <c r="O80" s="25" t="str">
        <f>IF(ISTEXT(E80),"",IF(ISBLANK(E80),"",IF(ISTEXT(D80),"",IF(A75="Invoice No. : ",INDEX(Sheet2!E$14:E$154,MATCH(B75,Sheet2!A$14:A$154,0)),O79))))</f>
        <v/>
      </c>
      <c r="P80" s="25" t="str">
        <f>IF(ISTEXT(E80),"",IF(ISBLANK(E80),"",IF(ISTEXT(D80),"",IF(A75="Invoice No. : ",INDEX(Sheet2!G$14:G$154,MATCH(B75,Sheet2!A$14:A$154,0)),P79))))</f>
        <v/>
      </c>
      <c r="Q80" s="25" t="str">
        <f t="shared" si="3"/>
        <v/>
      </c>
    </row>
    <row r="81" ht="15" spans="1:17">
      <c r="A81" s="16" t="s">
        <v>7</v>
      </c>
      <c r="B81" s="19">
        <v>44954</v>
      </c>
      <c r="C81" s="16" t="s">
        <v>8</v>
      </c>
      <c r="D81" s="20">
        <v>1</v>
      </c>
      <c r="F81" s="25" t="str">
        <f t="shared" ref="F81:F144" si="4">IF(ISTEXT(E81),"",IF(ISBLANK(E81),"",IF(ISTEXT(D81),"",IF(A76="Invoice No. : ",B76,F80))))</f>
        <v/>
      </c>
      <c r="G81" s="25" t="str">
        <f>IF(ISTEXT(E81),"",IF(ISBLANK(E81),"",IF(ISTEXT(D81),"",IF(A76="Invoice No. : ",INDEX(Sheet2!F$14:F$154,MATCH(B76,Sheet2!A$14:A$154,0)),G80))))</f>
        <v/>
      </c>
      <c r="H81" s="25" t="str">
        <f t="shared" ref="H81:H144" si="5">IF(ISTEXT(E81),"",IF(ISBLANK(E81),"",IF(ISTEXT(D81),"",IF(A76="Invoice No. : ",TEXT(B77,"mm/dd/yyyy"),H80))))</f>
        <v/>
      </c>
      <c r="I81" s="25" t="str">
        <f>IF(ISTEXT(E81),"",IF(ISBLANK(E81),"",IF(ISTEXT(D81),"",IF(A76="Invoice No. : ",TEXT(INDEX(Sheet2!C$14:C$154,MATCH(B76,Sheet2!A$14:A$154,0)),"hh:mm:ss"),I80))))</f>
        <v/>
      </c>
      <c r="J81" s="25" t="str">
        <f t="shared" ref="J81:J144" si="6">IF(D82="Invoice Amount",E82,IF(ISBLANK(D81),"",J82))</f>
        <v/>
      </c>
      <c r="K81" s="25" t="str">
        <f>IF(ISBLANK(G81),"",IF(ISTEXT(G81),"",INDEX(Sheet2!H$14:H$154,MATCH(F81,Sheet2!A$14:A$154,0))))</f>
        <v/>
      </c>
      <c r="L81" s="25" t="str">
        <f>IF(ISBLANK(G81),"",IF(ISTEXT(G81),"",INDEX(Sheet2!I$14:I$154,MATCH(F81,Sheet2!A$14:A$154,0))))</f>
        <v/>
      </c>
      <c r="M81" s="25" t="str">
        <f>IF(ISBLANK(G81),"",IF(ISTEXT(G81),"",IF(INDEX(Sheet2!H$14:H$154,MATCH(F81,Sheet2!A$14:A$154,0))&lt;&gt;0,IF(INDEX(Sheet2!I$14:I$154,MATCH(F81,Sheet2!A$14:A$154,0))&lt;&gt;0,"Loan","Loan"),"Cash")))</f>
        <v/>
      </c>
      <c r="N81" s="25" t="str">
        <f>IF(ISTEXT(E81),"",IF(ISBLANK(E81),"",IF(ISTEXT(D81),"",IF(A76="Invoice No. : ",INDEX(Sheet2!D$14:D$154,MATCH(B76,Sheet2!A$14:A$154,0)),N80))))</f>
        <v/>
      </c>
      <c r="O81" s="25" t="str">
        <f>IF(ISTEXT(E81),"",IF(ISBLANK(E81),"",IF(ISTEXT(D81),"",IF(A76="Invoice No. : ",INDEX(Sheet2!E$14:E$154,MATCH(B76,Sheet2!A$14:A$154,0)),O80))))</f>
        <v/>
      </c>
      <c r="P81" s="25" t="str">
        <f>IF(ISTEXT(E81),"",IF(ISBLANK(E81),"",IF(ISTEXT(D81),"",IF(A76="Invoice No. : ",INDEX(Sheet2!G$14:G$154,MATCH(B76,Sheet2!A$14:A$154,0)),P80))))</f>
        <v/>
      </c>
      <c r="Q81" s="25" t="str">
        <f t="shared" ref="Q81:Q144" si="7">IF(ISBLANK(C81),"",IF(ISNUMBER(C81),VLOOKUP("Grand Total : ",D:E,2,FALSE),""))</f>
        <v/>
      </c>
    </row>
    <row r="82" ht="15" spans="6:17">
      <c r="F82" s="25" t="str">
        <f t="shared" si="4"/>
        <v/>
      </c>
      <c r="G82" s="25" t="str">
        <f>IF(ISTEXT(E82),"",IF(ISBLANK(E82),"",IF(ISTEXT(D82),"",IF(A77="Invoice No. : ",INDEX(Sheet2!F$14:F$154,MATCH(B77,Sheet2!A$14:A$154,0)),G81))))</f>
        <v/>
      </c>
      <c r="H82" s="25" t="str">
        <f t="shared" si="5"/>
        <v/>
      </c>
      <c r="I82" s="25" t="str">
        <f>IF(ISTEXT(E82),"",IF(ISBLANK(E82),"",IF(ISTEXT(D82),"",IF(A77="Invoice No. : ",TEXT(INDEX(Sheet2!C$14:C$154,MATCH(B77,Sheet2!A$14:A$154,0)),"hh:mm:ss"),I81))))</f>
        <v/>
      </c>
      <c r="J82" s="25" t="str">
        <f t="shared" si="6"/>
        <v/>
      </c>
      <c r="K82" s="25" t="str">
        <f>IF(ISBLANK(G82),"",IF(ISTEXT(G82),"",INDEX(Sheet2!H$14:H$154,MATCH(F82,Sheet2!A$14:A$154,0))))</f>
        <v/>
      </c>
      <c r="L82" s="25" t="str">
        <f>IF(ISBLANK(G82),"",IF(ISTEXT(G82),"",INDEX(Sheet2!I$14:I$154,MATCH(F82,Sheet2!A$14:A$154,0))))</f>
        <v/>
      </c>
      <c r="M82" s="25" t="str">
        <f>IF(ISBLANK(G82),"",IF(ISTEXT(G82),"",IF(INDEX(Sheet2!H$14:H$154,MATCH(F82,Sheet2!A$14:A$154,0))&lt;&gt;0,IF(INDEX(Sheet2!I$14:I$154,MATCH(F82,Sheet2!A$14:A$154,0))&lt;&gt;0,"Loan","Loan"),"Cash")))</f>
        <v/>
      </c>
      <c r="N82" s="25" t="str">
        <f>IF(ISTEXT(E82),"",IF(ISBLANK(E82),"",IF(ISTEXT(D82),"",IF(A77="Invoice No. : ",INDEX(Sheet2!D$14:D$154,MATCH(B77,Sheet2!A$14:A$154,0)),N81))))</f>
        <v/>
      </c>
      <c r="O82" s="25" t="str">
        <f>IF(ISTEXT(E82),"",IF(ISBLANK(E82),"",IF(ISTEXT(D82),"",IF(A77="Invoice No. : ",INDEX(Sheet2!E$14:E$154,MATCH(B77,Sheet2!A$14:A$154,0)),O81))))</f>
        <v/>
      </c>
      <c r="P82" s="25" t="str">
        <f>IF(ISTEXT(E82),"",IF(ISBLANK(E82),"",IF(ISTEXT(D82),"",IF(A77="Invoice No. : ",INDEX(Sheet2!G$14:G$154,MATCH(B77,Sheet2!A$14:A$154,0)),P81))))</f>
        <v/>
      </c>
      <c r="Q82" s="25" t="str">
        <f t="shared" si="7"/>
        <v/>
      </c>
    </row>
    <row r="83" ht="15" spans="1:17">
      <c r="A83" s="21" t="s">
        <v>9</v>
      </c>
      <c r="B83" s="21" t="s">
        <v>10</v>
      </c>
      <c r="C83" s="22" t="s">
        <v>11</v>
      </c>
      <c r="D83" s="22" t="s">
        <v>12</v>
      </c>
      <c r="E83" s="22" t="s">
        <v>13</v>
      </c>
      <c r="F83" s="25" t="str">
        <f t="shared" si="4"/>
        <v/>
      </c>
      <c r="G83" s="25" t="str">
        <f>IF(ISTEXT(E83),"",IF(ISBLANK(E83),"",IF(ISTEXT(D83),"",IF(A78="Invoice No. : ",INDEX(Sheet2!F$14:F$154,MATCH(B78,Sheet2!A$14:A$154,0)),G82))))</f>
        <v/>
      </c>
      <c r="H83" s="25" t="str">
        <f t="shared" si="5"/>
        <v/>
      </c>
      <c r="I83" s="25" t="str">
        <f>IF(ISTEXT(E83),"",IF(ISBLANK(E83),"",IF(ISTEXT(D83),"",IF(A78="Invoice No. : ",TEXT(INDEX(Sheet2!C$14:C$154,MATCH(B78,Sheet2!A$14:A$154,0)),"hh:mm:ss"),I82))))</f>
        <v/>
      </c>
      <c r="J83" s="25" t="str">
        <f t="shared" si="6"/>
        <v/>
      </c>
      <c r="K83" s="25" t="str">
        <f>IF(ISBLANK(G83),"",IF(ISTEXT(G83),"",INDEX(Sheet2!H$14:H$154,MATCH(F83,Sheet2!A$14:A$154,0))))</f>
        <v/>
      </c>
      <c r="L83" s="25" t="str">
        <f>IF(ISBLANK(G83),"",IF(ISTEXT(G83),"",INDEX(Sheet2!I$14:I$154,MATCH(F83,Sheet2!A$14:A$154,0))))</f>
        <v/>
      </c>
      <c r="M83" s="25" t="str">
        <f>IF(ISBLANK(G83),"",IF(ISTEXT(G83),"",IF(INDEX(Sheet2!H$14:H$154,MATCH(F83,Sheet2!A$14:A$154,0))&lt;&gt;0,IF(INDEX(Sheet2!I$14:I$154,MATCH(F83,Sheet2!A$14:A$154,0))&lt;&gt;0,"Loan","Loan"),"Cash")))</f>
        <v/>
      </c>
      <c r="N83" s="25" t="str">
        <f>IF(ISTEXT(E83),"",IF(ISBLANK(E83),"",IF(ISTEXT(D83),"",IF(A78="Invoice No. : ",INDEX(Sheet2!D$14:D$154,MATCH(B78,Sheet2!A$14:A$154,0)),N82))))</f>
        <v/>
      </c>
      <c r="O83" s="25" t="str">
        <f>IF(ISTEXT(E83),"",IF(ISBLANK(E83),"",IF(ISTEXT(D83),"",IF(A78="Invoice No. : ",INDEX(Sheet2!E$14:E$154,MATCH(B78,Sheet2!A$14:A$154,0)),O82))))</f>
        <v/>
      </c>
      <c r="P83" s="25" t="str">
        <f>IF(ISTEXT(E83),"",IF(ISBLANK(E83),"",IF(ISTEXT(D83),"",IF(A78="Invoice No. : ",INDEX(Sheet2!G$14:G$154,MATCH(B78,Sheet2!A$14:A$154,0)),P82))))</f>
        <v/>
      </c>
      <c r="Q83" s="25" t="str">
        <f t="shared" si="7"/>
        <v/>
      </c>
    </row>
    <row r="84" ht="15" spans="6:17">
      <c r="F84" s="25" t="str">
        <f t="shared" si="4"/>
        <v/>
      </c>
      <c r="G84" s="25" t="str">
        <f>IF(ISTEXT(E84),"",IF(ISBLANK(E84),"",IF(ISTEXT(D84),"",IF(A79="Invoice No. : ",INDEX(Sheet2!F$14:F$154,MATCH(B79,Sheet2!A$14:A$154,0)),G83))))</f>
        <v/>
      </c>
      <c r="H84" s="25" t="str">
        <f t="shared" si="5"/>
        <v/>
      </c>
      <c r="I84" s="25" t="str">
        <f>IF(ISTEXT(E84),"",IF(ISBLANK(E84),"",IF(ISTEXT(D84),"",IF(A79="Invoice No. : ",TEXT(INDEX(Sheet2!C$14:C$154,MATCH(B79,Sheet2!A$14:A$154,0)),"hh:mm:ss"),I83))))</f>
        <v/>
      </c>
      <c r="J84" s="25" t="str">
        <f t="shared" si="6"/>
        <v/>
      </c>
      <c r="K84" s="25" t="str">
        <f>IF(ISBLANK(G84),"",IF(ISTEXT(G84),"",INDEX(Sheet2!H$14:H$154,MATCH(F84,Sheet2!A$14:A$154,0))))</f>
        <v/>
      </c>
      <c r="L84" s="25" t="str">
        <f>IF(ISBLANK(G84),"",IF(ISTEXT(G84),"",INDEX(Sheet2!I$14:I$154,MATCH(F84,Sheet2!A$14:A$154,0))))</f>
        <v/>
      </c>
      <c r="M84" s="25" t="str">
        <f>IF(ISBLANK(G84),"",IF(ISTEXT(G84),"",IF(INDEX(Sheet2!H$14:H$154,MATCH(F84,Sheet2!A$14:A$154,0))&lt;&gt;0,IF(INDEX(Sheet2!I$14:I$154,MATCH(F84,Sheet2!A$14:A$154,0))&lt;&gt;0,"Loan","Loan"),"Cash")))</f>
        <v/>
      </c>
      <c r="N84" s="25" t="str">
        <f>IF(ISTEXT(E84),"",IF(ISBLANK(E84),"",IF(ISTEXT(D84),"",IF(A79="Invoice No. : ",INDEX(Sheet2!D$14:D$154,MATCH(B79,Sheet2!A$14:A$154,0)),N83))))</f>
        <v/>
      </c>
      <c r="O84" s="25" t="str">
        <f>IF(ISTEXT(E84),"",IF(ISBLANK(E84),"",IF(ISTEXT(D84),"",IF(A79="Invoice No. : ",INDEX(Sheet2!E$14:E$154,MATCH(B79,Sheet2!A$14:A$154,0)),O83))))</f>
        <v/>
      </c>
      <c r="P84" s="25" t="str">
        <f>IF(ISTEXT(E84),"",IF(ISBLANK(E84),"",IF(ISTEXT(D84),"",IF(A79="Invoice No. : ",INDEX(Sheet2!G$14:G$154,MATCH(B79,Sheet2!A$14:A$154,0)),P83))))</f>
        <v/>
      </c>
      <c r="Q84" s="25" t="str">
        <f t="shared" si="7"/>
        <v/>
      </c>
    </row>
    <row r="85" ht="15" spans="1:17">
      <c r="A85" s="24" t="s">
        <v>52</v>
      </c>
      <c r="B85" s="24" t="s">
        <v>53</v>
      </c>
      <c r="C85" s="13">
        <v>7</v>
      </c>
      <c r="D85" s="13">
        <v>14.5</v>
      </c>
      <c r="E85" s="13">
        <v>101.5</v>
      </c>
      <c r="F85" s="25">
        <f t="shared" si="4"/>
        <v>925472</v>
      </c>
      <c r="G85" s="25">
        <f>IF(ISTEXT(E85),"",IF(ISBLANK(E85),"",IF(ISTEXT(D85),"",IF(A80="Invoice No. : ",INDEX(Sheet2!F$14:F$154,MATCH(B80,Sheet2!A$14:A$154,0)),G84))))</f>
        <v>999999998</v>
      </c>
      <c r="H85" s="25" t="str">
        <f t="shared" si="5"/>
        <v>01/28/2023</v>
      </c>
      <c r="I85" s="25" t="str">
        <f>IF(ISTEXT(E85),"",IF(ISBLANK(E85),"",IF(ISTEXT(D85),"",IF(A80="Invoice No. : ",TEXT(INDEX(Sheet2!C$14:C$154,MATCH(B80,Sheet2!A$14:A$154,0)),"hh:mm:ss"),I84))))</f>
        <v>10:24:35</v>
      </c>
      <c r="J85" s="25">
        <f t="shared" si="6"/>
        <v>211.5</v>
      </c>
      <c r="K85" s="25">
        <f>IF(ISBLANK(G85),"",IF(ISTEXT(G85),"",INDEX(Sheet2!H$14:H$154,MATCH(F85,Sheet2!A$14:A$154,0))))</f>
        <v>200</v>
      </c>
      <c r="L85" s="25">
        <f>IF(ISBLANK(G85),"",IF(ISTEXT(G85),"",INDEX(Sheet2!I$14:I$154,MATCH(F85,Sheet2!A$14:A$154,0))))</f>
        <v>11.5</v>
      </c>
      <c r="M85" s="25" t="str">
        <f>IF(ISBLANK(G85),"",IF(ISTEXT(G85),"",IF(INDEX(Sheet2!H$14:H$154,MATCH(F85,Sheet2!A$14:A$154,0))&lt;&gt;0,IF(INDEX(Sheet2!I$14:I$154,MATCH(F85,Sheet2!A$14:A$154,0))&lt;&gt;0,"Loan","Loan"),"Cash")))</f>
        <v>Loan</v>
      </c>
      <c r="N85" s="25">
        <f>IF(ISTEXT(E85),"",IF(ISBLANK(E85),"",IF(ISTEXT(D85),"",IF(A80="Invoice No. : ",INDEX(Sheet2!D$14:D$154,MATCH(B80,Sheet2!A$14:A$154,0)),N84))))</f>
        <v>1</v>
      </c>
      <c r="O85" s="25" t="str">
        <f>IF(ISTEXT(E85),"",IF(ISBLANK(E85),"",IF(ISTEXT(D85),"",IF(A80="Invoice No. : ",INDEX(Sheet2!E$14:E$154,MATCH(B80,Sheet2!A$14:A$154,0)),O84))))</f>
        <v>BRAILLE</v>
      </c>
      <c r="P85" s="25" t="str">
        <f>IF(ISTEXT(E85),"",IF(ISBLANK(E85),"",IF(ISTEXT(D85),"",IF(A80="Invoice No. : ",INDEX(Sheet2!G$14:G$154,MATCH(B80,Sheet2!A$14:A$154,0)),P84))))</f>
        <v>BBCCC - MAIN</v>
      </c>
      <c r="Q85" s="25">
        <f t="shared" si="7"/>
        <v>128023.12</v>
      </c>
    </row>
    <row r="86" ht="15" spans="1:17">
      <c r="A86" s="24" t="s">
        <v>54</v>
      </c>
      <c r="B86" s="24" t="s">
        <v>55</v>
      </c>
      <c r="C86" s="13">
        <v>1</v>
      </c>
      <c r="D86" s="13">
        <v>55</v>
      </c>
      <c r="E86" s="13">
        <v>55</v>
      </c>
      <c r="F86" s="25">
        <f t="shared" si="4"/>
        <v>925472</v>
      </c>
      <c r="G86" s="25">
        <f>IF(ISTEXT(E86),"",IF(ISBLANK(E86),"",IF(ISTEXT(D86),"",IF(A81="Invoice No. : ",INDEX(Sheet2!F$14:F$154,MATCH(B81,Sheet2!A$14:A$154,0)),G85))))</f>
        <v>999999998</v>
      </c>
      <c r="H86" s="25" t="str">
        <f t="shared" si="5"/>
        <v>01/28/2023</v>
      </c>
      <c r="I86" s="25" t="str">
        <f>IF(ISTEXT(E86),"",IF(ISBLANK(E86),"",IF(ISTEXT(D86),"",IF(A81="Invoice No. : ",TEXT(INDEX(Sheet2!C$14:C$154,MATCH(B81,Sheet2!A$14:A$154,0)),"hh:mm:ss"),I85))))</f>
        <v>10:24:35</v>
      </c>
      <c r="J86" s="25">
        <f t="shared" si="6"/>
        <v>211.5</v>
      </c>
      <c r="K86" s="25">
        <f>IF(ISBLANK(G86),"",IF(ISTEXT(G86),"",INDEX(Sheet2!H$14:H$154,MATCH(F86,Sheet2!A$14:A$154,0))))</f>
        <v>200</v>
      </c>
      <c r="L86" s="25">
        <f>IF(ISBLANK(G86),"",IF(ISTEXT(G86),"",INDEX(Sheet2!I$14:I$154,MATCH(F86,Sheet2!A$14:A$154,0))))</f>
        <v>11.5</v>
      </c>
      <c r="M86" s="25" t="str">
        <f>IF(ISBLANK(G86),"",IF(ISTEXT(G86),"",IF(INDEX(Sheet2!H$14:H$154,MATCH(F86,Sheet2!A$14:A$154,0))&lt;&gt;0,IF(INDEX(Sheet2!I$14:I$154,MATCH(F86,Sheet2!A$14:A$154,0))&lt;&gt;0,"Loan","Loan"),"Cash")))</f>
        <v>Loan</v>
      </c>
      <c r="N86" s="25">
        <f>IF(ISTEXT(E86),"",IF(ISBLANK(E86),"",IF(ISTEXT(D86),"",IF(A81="Invoice No. : ",INDEX(Sheet2!D$14:D$154,MATCH(B81,Sheet2!A$14:A$154,0)),N85))))</f>
        <v>1</v>
      </c>
      <c r="O86" s="25" t="str">
        <f>IF(ISTEXT(E86),"",IF(ISBLANK(E86),"",IF(ISTEXT(D86),"",IF(A81="Invoice No. : ",INDEX(Sheet2!E$14:E$154,MATCH(B81,Sheet2!A$14:A$154,0)),O85))))</f>
        <v>BRAILLE</v>
      </c>
      <c r="P86" s="25" t="str">
        <f>IF(ISTEXT(E86),"",IF(ISBLANK(E86),"",IF(ISTEXT(D86),"",IF(A81="Invoice No. : ",INDEX(Sheet2!G$14:G$154,MATCH(B81,Sheet2!A$14:A$154,0)),P85))))</f>
        <v>BBCCC - MAIN</v>
      </c>
      <c r="Q86" s="25">
        <f t="shared" si="7"/>
        <v>128023.12</v>
      </c>
    </row>
    <row r="87" ht="15" spans="1:17">
      <c r="A87" s="24" t="s">
        <v>56</v>
      </c>
      <c r="B87" s="24" t="s">
        <v>57</v>
      </c>
      <c r="C87" s="13">
        <v>1</v>
      </c>
      <c r="D87" s="13">
        <v>55</v>
      </c>
      <c r="E87" s="13">
        <v>55</v>
      </c>
      <c r="F87" s="25">
        <f t="shared" si="4"/>
        <v>925472</v>
      </c>
      <c r="G87" s="25">
        <f>IF(ISTEXT(E87),"",IF(ISBLANK(E87),"",IF(ISTEXT(D87),"",IF(A82="Invoice No. : ",INDEX(Sheet2!F$14:F$154,MATCH(B82,Sheet2!A$14:A$154,0)),G86))))</f>
        <v>999999998</v>
      </c>
      <c r="H87" s="25" t="str">
        <f t="shared" si="5"/>
        <v>01/28/2023</v>
      </c>
      <c r="I87" s="25" t="str">
        <f>IF(ISTEXT(E87),"",IF(ISBLANK(E87),"",IF(ISTEXT(D87),"",IF(A82="Invoice No. : ",TEXT(INDEX(Sheet2!C$14:C$154,MATCH(B82,Sheet2!A$14:A$154,0)),"hh:mm:ss"),I86))))</f>
        <v>10:24:35</v>
      </c>
      <c r="J87" s="25">
        <f t="shared" si="6"/>
        <v>211.5</v>
      </c>
      <c r="K87" s="25">
        <f>IF(ISBLANK(G87),"",IF(ISTEXT(G87),"",INDEX(Sheet2!H$14:H$154,MATCH(F87,Sheet2!A$14:A$154,0))))</f>
        <v>200</v>
      </c>
      <c r="L87" s="25">
        <f>IF(ISBLANK(G87),"",IF(ISTEXT(G87),"",INDEX(Sheet2!I$14:I$154,MATCH(F87,Sheet2!A$14:A$154,0))))</f>
        <v>11.5</v>
      </c>
      <c r="M87" s="25" t="str">
        <f>IF(ISBLANK(G87),"",IF(ISTEXT(G87),"",IF(INDEX(Sheet2!H$14:H$154,MATCH(F87,Sheet2!A$14:A$154,0))&lt;&gt;0,IF(INDEX(Sheet2!I$14:I$154,MATCH(F87,Sheet2!A$14:A$154,0))&lt;&gt;0,"Loan","Loan"),"Cash")))</f>
        <v>Loan</v>
      </c>
      <c r="N87" s="25">
        <f>IF(ISTEXT(E87),"",IF(ISBLANK(E87),"",IF(ISTEXT(D87),"",IF(A82="Invoice No. : ",INDEX(Sheet2!D$14:D$154,MATCH(B82,Sheet2!A$14:A$154,0)),N86))))</f>
        <v>1</v>
      </c>
      <c r="O87" s="25" t="str">
        <f>IF(ISTEXT(E87),"",IF(ISBLANK(E87),"",IF(ISTEXT(D87),"",IF(A82="Invoice No. : ",INDEX(Sheet2!E$14:E$154,MATCH(B82,Sheet2!A$14:A$154,0)),O86))))</f>
        <v>BRAILLE</v>
      </c>
      <c r="P87" s="25" t="str">
        <f>IF(ISTEXT(E87),"",IF(ISBLANK(E87),"",IF(ISTEXT(D87),"",IF(A82="Invoice No. : ",INDEX(Sheet2!G$14:G$154,MATCH(B82,Sheet2!A$14:A$154,0)),P86))))</f>
        <v>BBCCC - MAIN</v>
      </c>
      <c r="Q87" s="25">
        <f t="shared" si="7"/>
        <v>128023.12</v>
      </c>
    </row>
    <row r="88" ht="15" spans="4:17">
      <c r="D88" s="14" t="s">
        <v>18</v>
      </c>
      <c r="E88" s="26">
        <v>211.5</v>
      </c>
      <c r="F88" s="25" t="str">
        <f t="shared" si="4"/>
        <v/>
      </c>
      <c r="G88" s="25" t="str">
        <f>IF(ISTEXT(E88),"",IF(ISBLANK(E88),"",IF(ISTEXT(D88),"",IF(A83="Invoice No. : ",INDEX(Sheet2!F$14:F$154,MATCH(B83,Sheet2!A$14:A$154,0)),G87))))</f>
        <v/>
      </c>
      <c r="H88" s="25" t="str">
        <f t="shared" si="5"/>
        <v/>
      </c>
      <c r="I88" s="25" t="str">
        <f>IF(ISTEXT(E88),"",IF(ISBLANK(E88),"",IF(ISTEXT(D88),"",IF(A83="Invoice No. : ",TEXT(INDEX(Sheet2!C$14:C$154,MATCH(B83,Sheet2!A$14:A$154,0)),"hh:mm:ss"),I87))))</f>
        <v/>
      </c>
      <c r="J88" s="25" t="str">
        <f t="shared" si="6"/>
        <v/>
      </c>
      <c r="K88" s="25" t="str">
        <f>IF(ISBLANK(G88),"",IF(ISTEXT(G88),"",INDEX(Sheet2!H$14:H$154,MATCH(F88,Sheet2!A$14:A$154,0))))</f>
        <v/>
      </c>
      <c r="L88" s="25" t="str">
        <f>IF(ISBLANK(G88),"",IF(ISTEXT(G88),"",INDEX(Sheet2!I$14:I$154,MATCH(F88,Sheet2!A$14:A$154,0))))</f>
        <v/>
      </c>
      <c r="M88" s="25" t="str">
        <f>IF(ISBLANK(G88),"",IF(ISTEXT(G88),"",IF(INDEX(Sheet2!H$14:H$154,MATCH(F88,Sheet2!A$14:A$154,0))&lt;&gt;0,IF(INDEX(Sheet2!I$14:I$154,MATCH(F88,Sheet2!A$14:A$154,0))&lt;&gt;0,"Loan","Loan"),"Cash")))</f>
        <v/>
      </c>
      <c r="N88" s="25" t="str">
        <f>IF(ISTEXT(E88),"",IF(ISBLANK(E88),"",IF(ISTEXT(D88),"",IF(A83="Invoice No. : ",INDEX(Sheet2!D$14:D$154,MATCH(B83,Sheet2!A$14:A$154,0)),N87))))</f>
        <v/>
      </c>
      <c r="O88" s="25" t="str">
        <f>IF(ISTEXT(E88),"",IF(ISBLANK(E88),"",IF(ISTEXT(D88),"",IF(A83="Invoice No. : ",INDEX(Sheet2!E$14:E$154,MATCH(B83,Sheet2!A$14:A$154,0)),O87))))</f>
        <v/>
      </c>
      <c r="P88" s="25" t="str">
        <f>IF(ISTEXT(E88),"",IF(ISBLANK(E88),"",IF(ISTEXT(D88),"",IF(A83="Invoice No. : ",INDEX(Sheet2!G$14:G$154,MATCH(B83,Sheet2!A$14:A$154,0)),P87))))</f>
        <v/>
      </c>
      <c r="Q88" s="25" t="str">
        <f t="shared" si="7"/>
        <v/>
      </c>
    </row>
    <row r="89" ht="15" spans="6:17">
      <c r="F89" s="25" t="str">
        <f t="shared" si="4"/>
        <v/>
      </c>
      <c r="G89" s="25" t="str">
        <f>IF(ISTEXT(E89),"",IF(ISBLANK(E89),"",IF(ISTEXT(D89),"",IF(A84="Invoice No. : ",INDEX(Sheet2!F$14:F$154,MATCH(B84,Sheet2!A$14:A$154,0)),G88))))</f>
        <v/>
      </c>
      <c r="H89" s="25" t="str">
        <f t="shared" si="5"/>
        <v/>
      </c>
      <c r="I89" s="25" t="str">
        <f>IF(ISTEXT(E89),"",IF(ISBLANK(E89),"",IF(ISTEXT(D89),"",IF(A84="Invoice No. : ",TEXT(INDEX(Sheet2!C$14:C$154,MATCH(B84,Sheet2!A$14:A$154,0)),"hh:mm:ss"),I88))))</f>
        <v/>
      </c>
      <c r="J89" s="25" t="str">
        <f t="shared" si="6"/>
        <v/>
      </c>
      <c r="K89" s="25" t="str">
        <f>IF(ISBLANK(G89),"",IF(ISTEXT(G89),"",INDEX(Sheet2!H$14:H$154,MATCH(F89,Sheet2!A$14:A$154,0))))</f>
        <v/>
      </c>
      <c r="L89" s="25" t="str">
        <f>IF(ISBLANK(G89),"",IF(ISTEXT(G89),"",INDEX(Sheet2!I$14:I$154,MATCH(F89,Sheet2!A$14:A$154,0))))</f>
        <v/>
      </c>
      <c r="M89" s="25" t="str">
        <f>IF(ISBLANK(G89),"",IF(ISTEXT(G89),"",IF(INDEX(Sheet2!H$14:H$154,MATCH(F89,Sheet2!A$14:A$154,0))&lt;&gt;0,IF(INDEX(Sheet2!I$14:I$154,MATCH(F89,Sheet2!A$14:A$154,0))&lt;&gt;0,"Loan","Loan"),"Cash")))</f>
        <v/>
      </c>
      <c r="N89" s="25" t="str">
        <f>IF(ISTEXT(E89),"",IF(ISBLANK(E89),"",IF(ISTEXT(D89),"",IF(A84="Invoice No. : ",INDEX(Sheet2!D$14:D$154,MATCH(B84,Sheet2!A$14:A$154,0)),N88))))</f>
        <v/>
      </c>
      <c r="O89" s="25" t="str">
        <f>IF(ISTEXT(E89),"",IF(ISBLANK(E89),"",IF(ISTEXT(D89),"",IF(A84="Invoice No. : ",INDEX(Sheet2!E$14:E$154,MATCH(B84,Sheet2!A$14:A$154,0)),O88))))</f>
        <v/>
      </c>
      <c r="P89" s="25" t="str">
        <f>IF(ISTEXT(E89),"",IF(ISBLANK(E89),"",IF(ISTEXT(D89),"",IF(A84="Invoice No. : ",INDEX(Sheet2!G$14:G$154,MATCH(B84,Sheet2!A$14:A$154,0)),P88))))</f>
        <v/>
      </c>
      <c r="Q89" s="25" t="str">
        <f t="shared" si="7"/>
        <v/>
      </c>
    </row>
    <row r="90" ht="15" spans="6:17">
      <c r="F90" s="25" t="str">
        <f t="shared" si="4"/>
        <v/>
      </c>
      <c r="G90" s="25" t="str">
        <f>IF(ISTEXT(E90),"",IF(ISBLANK(E90),"",IF(ISTEXT(D90),"",IF(A85="Invoice No. : ",INDEX(Sheet2!F$14:F$154,MATCH(B85,Sheet2!A$14:A$154,0)),G89))))</f>
        <v/>
      </c>
      <c r="H90" s="25" t="str">
        <f t="shared" si="5"/>
        <v/>
      </c>
      <c r="I90" s="25" t="str">
        <f>IF(ISTEXT(E90),"",IF(ISBLANK(E90),"",IF(ISTEXT(D90),"",IF(A85="Invoice No. : ",TEXT(INDEX(Sheet2!C$14:C$154,MATCH(B85,Sheet2!A$14:A$154,0)),"hh:mm:ss"),I89))))</f>
        <v/>
      </c>
      <c r="J90" s="25" t="str">
        <f t="shared" si="6"/>
        <v/>
      </c>
      <c r="K90" s="25" t="str">
        <f>IF(ISBLANK(G90),"",IF(ISTEXT(G90),"",INDEX(Sheet2!H$14:H$154,MATCH(F90,Sheet2!A$14:A$154,0))))</f>
        <v/>
      </c>
      <c r="L90" s="25" t="str">
        <f>IF(ISBLANK(G90),"",IF(ISTEXT(G90),"",INDEX(Sheet2!I$14:I$154,MATCH(F90,Sheet2!A$14:A$154,0))))</f>
        <v/>
      </c>
      <c r="M90" s="25" t="str">
        <f>IF(ISBLANK(G90),"",IF(ISTEXT(G90),"",IF(INDEX(Sheet2!H$14:H$154,MATCH(F90,Sheet2!A$14:A$154,0))&lt;&gt;0,IF(INDEX(Sheet2!I$14:I$154,MATCH(F90,Sheet2!A$14:A$154,0))&lt;&gt;0,"Loan","Loan"),"Cash")))</f>
        <v/>
      </c>
      <c r="N90" s="25" t="str">
        <f>IF(ISTEXT(E90),"",IF(ISBLANK(E90),"",IF(ISTEXT(D90),"",IF(A85="Invoice No. : ",INDEX(Sheet2!D$14:D$154,MATCH(B85,Sheet2!A$14:A$154,0)),N89))))</f>
        <v/>
      </c>
      <c r="O90" s="25" t="str">
        <f>IF(ISTEXT(E90),"",IF(ISBLANK(E90),"",IF(ISTEXT(D90),"",IF(A85="Invoice No. : ",INDEX(Sheet2!E$14:E$154,MATCH(B85,Sheet2!A$14:A$154,0)),O89))))</f>
        <v/>
      </c>
      <c r="P90" s="25" t="str">
        <f>IF(ISTEXT(E90),"",IF(ISBLANK(E90),"",IF(ISTEXT(D90),"",IF(A85="Invoice No. : ",INDEX(Sheet2!G$14:G$154,MATCH(B85,Sheet2!A$14:A$154,0)),P89))))</f>
        <v/>
      </c>
      <c r="Q90" s="25" t="str">
        <f t="shared" si="7"/>
        <v/>
      </c>
    </row>
    <row r="91" ht="15" spans="1:17">
      <c r="A91" s="16" t="s">
        <v>4</v>
      </c>
      <c r="B91" s="17">
        <v>925473</v>
      </c>
      <c r="C91" s="16" t="s">
        <v>5</v>
      </c>
      <c r="D91" s="18" t="s">
        <v>6</v>
      </c>
      <c r="F91" s="25" t="str">
        <f t="shared" si="4"/>
        <v/>
      </c>
      <c r="G91" s="25" t="str">
        <f>IF(ISTEXT(E91),"",IF(ISBLANK(E91),"",IF(ISTEXT(D91),"",IF(A86="Invoice No. : ",INDEX(Sheet2!F$14:F$154,MATCH(B86,Sheet2!A$14:A$154,0)),G90))))</f>
        <v/>
      </c>
      <c r="H91" s="25" t="str">
        <f t="shared" si="5"/>
        <v/>
      </c>
      <c r="I91" s="25" t="str">
        <f>IF(ISTEXT(E91),"",IF(ISBLANK(E91),"",IF(ISTEXT(D91),"",IF(A86="Invoice No. : ",TEXT(INDEX(Sheet2!C$14:C$154,MATCH(B86,Sheet2!A$14:A$154,0)),"hh:mm:ss"),I90))))</f>
        <v/>
      </c>
      <c r="J91" s="25" t="str">
        <f t="shared" si="6"/>
        <v/>
      </c>
      <c r="K91" s="25" t="str">
        <f>IF(ISBLANK(G91),"",IF(ISTEXT(G91),"",INDEX(Sheet2!H$14:H$154,MATCH(F91,Sheet2!A$14:A$154,0))))</f>
        <v/>
      </c>
      <c r="L91" s="25" t="str">
        <f>IF(ISBLANK(G91),"",IF(ISTEXT(G91),"",INDEX(Sheet2!I$14:I$154,MATCH(F91,Sheet2!A$14:A$154,0))))</f>
        <v/>
      </c>
      <c r="M91" s="25" t="str">
        <f>IF(ISBLANK(G91),"",IF(ISTEXT(G91),"",IF(INDEX(Sheet2!H$14:H$154,MATCH(F91,Sheet2!A$14:A$154,0))&lt;&gt;0,IF(INDEX(Sheet2!I$14:I$154,MATCH(F91,Sheet2!A$14:A$154,0))&lt;&gt;0,"Loan","Loan"),"Cash")))</f>
        <v/>
      </c>
      <c r="N91" s="25" t="str">
        <f>IF(ISTEXT(E91),"",IF(ISBLANK(E91),"",IF(ISTEXT(D91),"",IF(A86="Invoice No. : ",INDEX(Sheet2!D$14:D$154,MATCH(B86,Sheet2!A$14:A$154,0)),N90))))</f>
        <v/>
      </c>
      <c r="O91" s="25" t="str">
        <f>IF(ISTEXT(E91),"",IF(ISBLANK(E91),"",IF(ISTEXT(D91),"",IF(A86="Invoice No. : ",INDEX(Sheet2!E$14:E$154,MATCH(B86,Sheet2!A$14:A$154,0)),O90))))</f>
        <v/>
      </c>
      <c r="P91" s="25" t="str">
        <f>IF(ISTEXT(E91),"",IF(ISBLANK(E91),"",IF(ISTEXT(D91),"",IF(A86="Invoice No. : ",INDEX(Sheet2!G$14:G$154,MATCH(B86,Sheet2!A$14:A$154,0)),P90))))</f>
        <v/>
      </c>
      <c r="Q91" s="25" t="str">
        <f t="shared" si="7"/>
        <v/>
      </c>
    </row>
    <row r="92" ht="15" spans="1:17">
      <c r="A92" s="16" t="s">
        <v>7</v>
      </c>
      <c r="B92" s="19">
        <v>44954</v>
      </c>
      <c r="C92" s="16" t="s">
        <v>8</v>
      </c>
      <c r="D92" s="20">
        <v>1</v>
      </c>
      <c r="F92" s="25" t="str">
        <f t="shared" si="4"/>
        <v/>
      </c>
      <c r="G92" s="25" t="str">
        <f>IF(ISTEXT(E92),"",IF(ISBLANK(E92),"",IF(ISTEXT(D92),"",IF(A87="Invoice No. : ",INDEX(Sheet2!F$14:F$154,MATCH(B87,Sheet2!A$14:A$154,0)),G91))))</f>
        <v/>
      </c>
      <c r="H92" s="25" t="str">
        <f t="shared" si="5"/>
        <v/>
      </c>
      <c r="I92" s="25" t="str">
        <f>IF(ISTEXT(E92),"",IF(ISBLANK(E92),"",IF(ISTEXT(D92),"",IF(A87="Invoice No. : ",TEXT(INDEX(Sheet2!C$14:C$154,MATCH(B87,Sheet2!A$14:A$154,0)),"hh:mm:ss"),I91))))</f>
        <v/>
      </c>
      <c r="J92" s="25" t="str">
        <f t="shared" si="6"/>
        <v/>
      </c>
      <c r="K92" s="25" t="str">
        <f>IF(ISBLANK(G92),"",IF(ISTEXT(G92),"",INDEX(Sheet2!H$14:H$154,MATCH(F92,Sheet2!A$14:A$154,0))))</f>
        <v/>
      </c>
      <c r="L92" s="25" t="str">
        <f>IF(ISBLANK(G92),"",IF(ISTEXT(G92),"",INDEX(Sheet2!I$14:I$154,MATCH(F92,Sheet2!A$14:A$154,0))))</f>
        <v/>
      </c>
      <c r="M92" s="25" t="str">
        <f>IF(ISBLANK(G92),"",IF(ISTEXT(G92),"",IF(INDEX(Sheet2!H$14:H$154,MATCH(F92,Sheet2!A$14:A$154,0))&lt;&gt;0,IF(INDEX(Sheet2!I$14:I$154,MATCH(F92,Sheet2!A$14:A$154,0))&lt;&gt;0,"Loan","Loan"),"Cash")))</f>
        <v/>
      </c>
      <c r="N92" s="25" t="str">
        <f>IF(ISTEXT(E92),"",IF(ISBLANK(E92),"",IF(ISTEXT(D92),"",IF(A87="Invoice No. : ",INDEX(Sheet2!D$14:D$154,MATCH(B87,Sheet2!A$14:A$154,0)),N91))))</f>
        <v/>
      </c>
      <c r="O92" s="25" t="str">
        <f>IF(ISTEXT(E92),"",IF(ISBLANK(E92),"",IF(ISTEXT(D92),"",IF(A87="Invoice No. : ",INDEX(Sheet2!E$14:E$154,MATCH(B87,Sheet2!A$14:A$154,0)),O91))))</f>
        <v/>
      </c>
      <c r="P92" s="25" t="str">
        <f>IF(ISTEXT(E92),"",IF(ISBLANK(E92),"",IF(ISTEXT(D92),"",IF(A87="Invoice No. : ",INDEX(Sheet2!G$14:G$154,MATCH(B87,Sheet2!A$14:A$154,0)),P91))))</f>
        <v/>
      </c>
      <c r="Q92" s="25" t="str">
        <f t="shared" si="7"/>
        <v/>
      </c>
    </row>
    <row r="93" ht="15" spans="6:17">
      <c r="F93" s="25" t="str">
        <f t="shared" si="4"/>
        <v/>
      </c>
      <c r="G93" s="25" t="str">
        <f>IF(ISTEXT(E93),"",IF(ISBLANK(E93),"",IF(ISTEXT(D93),"",IF(A88="Invoice No. : ",INDEX(Sheet2!F$14:F$154,MATCH(B88,Sheet2!A$14:A$154,0)),G92))))</f>
        <v/>
      </c>
      <c r="H93" s="25" t="str">
        <f t="shared" si="5"/>
        <v/>
      </c>
      <c r="I93" s="25" t="str">
        <f>IF(ISTEXT(E93),"",IF(ISBLANK(E93),"",IF(ISTEXT(D93),"",IF(A88="Invoice No. : ",TEXT(INDEX(Sheet2!C$14:C$154,MATCH(B88,Sheet2!A$14:A$154,0)),"hh:mm:ss"),I92))))</f>
        <v/>
      </c>
      <c r="J93" s="25" t="str">
        <f t="shared" si="6"/>
        <v/>
      </c>
      <c r="K93" s="25" t="str">
        <f>IF(ISBLANK(G93),"",IF(ISTEXT(G93),"",INDEX(Sheet2!H$14:H$154,MATCH(F93,Sheet2!A$14:A$154,0))))</f>
        <v/>
      </c>
      <c r="L93" s="25" t="str">
        <f>IF(ISBLANK(G93),"",IF(ISTEXT(G93),"",INDEX(Sheet2!I$14:I$154,MATCH(F93,Sheet2!A$14:A$154,0))))</f>
        <v/>
      </c>
      <c r="M93" s="25" t="str">
        <f>IF(ISBLANK(G93),"",IF(ISTEXT(G93),"",IF(INDEX(Sheet2!H$14:H$154,MATCH(F93,Sheet2!A$14:A$154,0))&lt;&gt;0,IF(INDEX(Sheet2!I$14:I$154,MATCH(F93,Sheet2!A$14:A$154,0))&lt;&gt;0,"Loan","Loan"),"Cash")))</f>
        <v/>
      </c>
      <c r="N93" s="25" t="str">
        <f>IF(ISTEXT(E93),"",IF(ISBLANK(E93),"",IF(ISTEXT(D93),"",IF(A88="Invoice No. : ",INDEX(Sheet2!D$14:D$154,MATCH(B88,Sheet2!A$14:A$154,0)),N92))))</f>
        <v/>
      </c>
      <c r="O93" s="25" t="str">
        <f>IF(ISTEXT(E93),"",IF(ISBLANK(E93),"",IF(ISTEXT(D93),"",IF(A88="Invoice No. : ",INDEX(Sheet2!E$14:E$154,MATCH(B88,Sheet2!A$14:A$154,0)),O92))))</f>
        <v/>
      </c>
      <c r="P93" s="25" t="str">
        <f>IF(ISTEXT(E93),"",IF(ISBLANK(E93),"",IF(ISTEXT(D93),"",IF(A88="Invoice No. : ",INDEX(Sheet2!G$14:G$154,MATCH(B88,Sheet2!A$14:A$154,0)),P92))))</f>
        <v/>
      </c>
      <c r="Q93" s="25" t="str">
        <f t="shared" si="7"/>
        <v/>
      </c>
    </row>
    <row r="94" ht="15" spans="1:17">
      <c r="A94" s="21" t="s">
        <v>9</v>
      </c>
      <c r="B94" s="21" t="s">
        <v>10</v>
      </c>
      <c r="C94" s="22" t="s">
        <v>11</v>
      </c>
      <c r="D94" s="22" t="s">
        <v>12</v>
      </c>
      <c r="E94" s="22" t="s">
        <v>13</v>
      </c>
      <c r="F94" s="25" t="str">
        <f t="shared" si="4"/>
        <v/>
      </c>
      <c r="G94" s="25" t="str">
        <f>IF(ISTEXT(E94),"",IF(ISBLANK(E94),"",IF(ISTEXT(D94),"",IF(A89="Invoice No. : ",INDEX(Sheet2!F$14:F$154,MATCH(B89,Sheet2!A$14:A$154,0)),G93))))</f>
        <v/>
      </c>
      <c r="H94" s="25" t="str">
        <f t="shared" si="5"/>
        <v/>
      </c>
      <c r="I94" s="25" t="str">
        <f>IF(ISTEXT(E94),"",IF(ISBLANK(E94),"",IF(ISTEXT(D94),"",IF(A89="Invoice No. : ",TEXT(INDEX(Sheet2!C$14:C$154,MATCH(B89,Sheet2!A$14:A$154,0)),"hh:mm:ss"),I93))))</f>
        <v/>
      </c>
      <c r="J94" s="25" t="str">
        <f t="shared" si="6"/>
        <v/>
      </c>
      <c r="K94" s="25" t="str">
        <f>IF(ISBLANK(G94),"",IF(ISTEXT(G94),"",INDEX(Sheet2!H$14:H$154,MATCH(F94,Sheet2!A$14:A$154,0))))</f>
        <v/>
      </c>
      <c r="L94" s="25" t="str">
        <f>IF(ISBLANK(G94),"",IF(ISTEXT(G94),"",INDEX(Sheet2!I$14:I$154,MATCH(F94,Sheet2!A$14:A$154,0))))</f>
        <v/>
      </c>
      <c r="M94" s="25" t="str">
        <f>IF(ISBLANK(G94),"",IF(ISTEXT(G94),"",IF(INDEX(Sheet2!H$14:H$154,MATCH(F94,Sheet2!A$14:A$154,0))&lt;&gt;0,IF(INDEX(Sheet2!I$14:I$154,MATCH(F94,Sheet2!A$14:A$154,0))&lt;&gt;0,"Loan","Loan"),"Cash")))</f>
        <v/>
      </c>
      <c r="N94" s="25" t="str">
        <f>IF(ISTEXT(E94),"",IF(ISBLANK(E94),"",IF(ISTEXT(D94),"",IF(A89="Invoice No. : ",INDEX(Sheet2!D$14:D$154,MATCH(B89,Sheet2!A$14:A$154,0)),N93))))</f>
        <v/>
      </c>
      <c r="O94" s="25" t="str">
        <f>IF(ISTEXT(E94),"",IF(ISBLANK(E94),"",IF(ISTEXT(D94),"",IF(A89="Invoice No. : ",INDEX(Sheet2!E$14:E$154,MATCH(B89,Sheet2!A$14:A$154,0)),O93))))</f>
        <v/>
      </c>
      <c r="P94" s="25" t="str">
        <f>IF(ISTEXT(E94),"",IF(ISBLANK(E94),"",IF(ISTEXT(D94),"",IF(A89="Invoice No. : ",INDEX(Sheet2!G$14:G$154,MATCH(B89,Sheet2!A$14:A$154,0)),P93))))</f>
        <v/>
      </c>
      <c r="Q94" s="25" t="str">
        <f t="shared" si="7"/>
        <v/>
      </c>
    </row>
    <row r="95" ht="15" spans="6:17">
      <c r="F95" s="25" t="str">
        <f t="shared" si="4"/>
        <v/>
      </c>
      <c r="G95" s="25" t="str">
        <f>IF(ISTEXT(E95),"",IF(ISBLANK(E95),"",IF(ISTEXT(D95),"",IF(A90="Invoice No. : ",INDEX(Sheet2!F$14:F$154,MATCH(B90,Sheet2!A$14:A$154,0)),G94))))</f>
        <v/>
      </c>
      <c r="H95" s="25" t="str">
        <f t="shared" si="5"/>
        <v/>
      </c>
      <c r="I95" s="25" t="str">
        <f>IF(ISTEXT(E95),"",IF(ISBLANK(E95),"",IF(ISTEXT(D95),"",IF(A90="Invoice No. : ",TEXT(INDEX(Sheet2!C$14:C$154,MATCH(B90,Sheet2!A$14:A$154,0)),"hh:mm:ss"),I94))))</f>
        <v/>
      </c>
      <c r="J95" s="25" t="str">
        <f t="shared" si="6"/>
        <v/>
      </c>
      <c r="K95" s="25" t="str">
        <f>IF(ISBLANK(G95),"",IF(ISTEXT(G95),"",INDEX(Sheet2!H$14:H$154,MATCH(F95,Sheet2!A$14:A$154,0))))</f>
        <v/>
      </c>
      <c r="L95" s="25" t="str">
        <f>IF(ISBLANK(G95),"",IF(ISTEXT(G95),"",INDEX(Sheet2!I$14:I$154,MATCH(F95,Sheet2!A$14:A$154,0))))</f>
        <v/>
      </c>
      <c r="M95" s="25" t="str">
        <f>IF(ISBLANK(G95),"",IF(ISTEXT(G95),"",IF(INDEX(Sheet2!H$14:H$154,MATCH(F95,Sheet2!A$14:A$154,0))&lt;&gt;0,IF(INDEX(Sheet2!I$14:I$154,MATCH(F95,Sheet2!A$14:A$154,0))&lt;&gt;0,"Loan","Loan"),"Cash")))</f>
        <v/>
      </c>
      <c r="N95" s="25" t="str">
        <f>IF(ISTEXT(E95),"",IF(ISBLANK(E95),"",IF(ISTEXT(D95),"",IF(A90="Invoice No. : ",INDEX(Sheet2!D$14:D$154,MATCH(B90,Sheet2!A$14:A$154,0)),N94))))</f>
        <v/>
      </c>
      <c r="O95" s="25" t="str">
        <f>IF(ISTEXT(E95),"",IF(ISBLANK(E95),"",IF(ISTEXT(D95),"",IF(A90="Invoice No. : ",INDEX(Sheet2!E$14:E$154,MATCH(B90,Sheet2!A$14:A$154,0)),O94))))</f>
        <v/>
      </c>
      <c r="P95" s="25" t="str">
        <f>IF(ISTEXT(E95),"",IF(ISBLANK(E95),"",IF(ISTEXT(D95),"",IF(A90="Invoice No. : ",INDEX(Sheet2!G$14:G$154,MATCH(B90,Sheet2!A$14:A$154,0)),P94))))</f>
        <v/>
      </c>
      <c r="Q95" s="25" t="str">
        <f t="shared" si="7"/>
        <v/>
      </c>
    </row>
    <row r="96" ht="15" spans="1:17">
      <c r="A96" s="24" t="s">
        <v>58</v>
      </c>
      <c r="B96" s="24" t="s">
        <v>59</v>
      </c>
      <c r="C96" s="13">
        <v>1</v>
      </c>
      <c r="D96" s="13">
        <v>55.25</v>
      </c>
      <c r="E96" s="13">
        <v>55.25</v>
      </c>
      <c r="F96" s="25">
        <f t="shared" si="4"/>
        <v>925473</v>
      </c>
      <c r="G96" s="25">
        <f>IF(ISTEXT(E96),"",IF(ISBLANK(E96),"",IF(ISTEXT(D96),"",IF(A91="Invoice No. : ",INDEX(Sheet2!F$14:F$154,MATCH(B91,Sheet2!A$14:A$154,0)),G95))))</f>
        <v>28071</v>
      </c>
      <c r="H96" s="25" t="str">
        <f t="shared" si="5"/>
        <v>01/28/2023</v>
      </c>
      <c r="I96" s="25" t="str">
        <f>IF(ISTEXT(E96),"",IF(ISBLANK(E96),"",IF(ISTEXT(D96),"",IF(A91="Invoice No. : ",TEXT(INDEX(Sheet2!C$14:C$154,MATCH(B91,Sheet2!A$14:A$154,0)),"hh:mm:ss"),I95))))</f>
        <v>10:30:17</v>
      </c>
      <c r="J96" s="25">
        <f t="shared" si="6"/>
        <v>366.75</v>
      </c>
      <c r="K96" s="25">
        <f>IF(ISBLANK(G96),"",IF(ISTEXT(G96),"",INDEX(Sheet2!H$14:H$154,MATCH(F96,Sheet2!A$14:A$154,0))))</f>
        <v>0</v>
      </c>
      <c r="L96" s="25">
        <f>IF(ISBLANK(G96),"",IF(ISTEXT(G96),"",INDEX(Sheet2!I$14:I$154,MATCH(F96,Sheet2!A$14:A$154,0))))</f>
        <v>366.75</v>
      </c>
      <c r="M96" s="25" t="str">
        <f>IF(ISBLANK(G96),"",IF(ISTEXT(G96),"",IF(INDEX(Sheet2!H$14:H$154,MATCH(F96,Sheet2!A$14:A$154,0))&lt;&gt;0,IF(INDEX(Sheet2!I$14:I$154,MATCH(F96,Sheet2!A$14:A$154,0))&lt;&gt;0,"Loan","Loan"),"Cash")))</f>
        <v>Cash</v>
      </c>
      <c r="N96" s="25">
        <f>IF(ISTEXT(E96),"",IF(ISBLANK(E96),"",IF(ISTEXT(D96),"",IF(A91="Invoice No. : ",INDEX(Sheet2!D$14:D$154,MATCH(B91,Sheet2!A$14:A$154,0)),N95))))</f>
        <v>1</v>
      </c>
      <c r="O96" s="25" t="str">
        <f>IF(ISTEXT(E96),"",IF(ISBLANK(E96),"",IF(ISTEXT(D96),"",IF(A91="Invoice No. : ",INDEX(Sheet2!E$14:E$154,MATCH(B91,Sheet2!A$14:A$154,0)),O95))))</f>
        <v>BRAILLE</v>
      </c>
      <c r="P96" s="25" t="str">
        <f>IF(ISTEXT(E96),"",IF(ISBLANK(E96),"",IF(ISTEXT(D96),"",IF(A91="Invoice No. : ",INDEX(Sheet2!G$14:G$154,MATCH(B91,Sheet2!A$14:A$154,0)),P95))))</f>
        <v>PATRAS, JOVIAN ACIONG</v>
      </c>
      <c r="Q96" s="25">
        <f t="shared" si="7"/>
        <v>128023.12</v>
      </c>
    </row>
    <row r="97" ht="15" spans="1:17">
      <c r="A97" s="24" t="s">
        <v>60</v>
      </c>
      <c r="B97" s="24" t="s">
        <v>61</v>
      </c>
      <c r="C97" s="13">
        <v>12</v>
      </c>
      <c r="D97" s="13">
        <v>8</v>
      </c>
      <c r="E97" s="13">
        <v>96</v>
      </c>
      <c r="F97" s="25">
        <f t="shared" si="4"/>
        <v>925473</v>
      </c>
      <c r="G97" s="25">
        <f>IF(ISTEXT(E97),"",IF(ISBLANK(E97),"",IF(ISTEXT(D97),"",IF(A92="Invoice No. : ",INDEX(Sheet2!F$14:F$154,MATCH(B92,Sheet2!A$14:A$154,0)),G96))))</f>
        <v>28071</v>
      </c>
      <c r="H97" s="25" t="str">
        <f t="shared" si="5"/>
        <v>01/28/2023</v>
      </c>
      <c r="I97" s="25" t="str">
        <f>IF(ISTEXT(E97),"",IF(ISBLANK(E97),"",IF(ISTEXT(D97),"",IF(A92="Invoice No. : ",TEXT(INDEX(Sheet2!C$14:C$154,MATCH(B92,Sheet2!A$14:A$154,0)),"hh:mm:ss"),I96))))</f>
        <v>10:30:17</v>
      </c>
      <c r="J97" s="25">
        <f t="shared" si="6"/>
        <v>366.75</v>
      </c>
      <c r="K97" s="25">
        <f>IF(ISBLANK(G97),"",IF(ISTEXT(G97),"",INDEX(Sheet2!H$14:H$154,MATCH(F97,Sheet2!A$14:A$154,0))))</f>
        <v>0</v>
      </c>
      <c r="L97" s="25">
        <f>IF(ISBLANK(G97),"",IF(ISTEXT(G97),"",INDEX(Sheet2!I$14:I$154,MATCH(F97,Sheet2!A$14:A$154,0))))</f>
        <v>366.75</v>
      </c>
      <c r="M97" s="25" t="str">
        <f>IF(ISBLANK(G97),"",IF(ISTEXT(G97),"",IF(INDEX(Sheet2!H$14:H$154,MATCH(F97,Sheet2!A$14:A$154,0))&lt;&gt;0,IF(INDEX(Sheet2!I$14:I$154,MATCH(F97,Sheet2!A$14:A$154,0))&lt;&gt;0,"Loan","Loan"),"Cash")))</f>
        <v>Cash</v>
      </c>
      <c r="N97" s="25">
        <f>IF(ISTEXT(E97),"",IF(ISBLANK(E97),"",IF(ISTEXT(D97),"",IF(A92="Invoice No. : ",INDEX(Sheet2!D$14:D$154,MATCH(B92,Sheet2!A$14:A$154,0)),N96))))</f>
        <v>1</v>
      </c>
      <c r="O97" s="25" t="str">
        <f>IF(ISTEXT(E97),"",IF(ISBLANK(E97),"",IF(ISTEXT(D97),"",IF(A92="Invoice No. : ",INDEX(Sheet2!E$14:E$154,MATCH(B92,Sheet2!A$14:A$154,0)),O96))))</f>
        <v>BRAILLE</v>
      </c>
      <c r="P97" s="25" t="str">
        <f>IF(ISTEXT(E97),"",IF(ISBLANK(E97),"",IF(ISTEXT(D97),"",IF(A92="Invoice No. : ",INDEX(Sheet2!G$14:G$154,MATCH(B92,Sheet2!A$14:A$154,0)),P96))))</f>
        <v>PATRAS, JOVIAN ACIONG</v>
      </c>
      <c r="Q97" s="25">
        <f t="shared" si="7"/>
        <v>128023.12</v>
      </c>
    </row>
    <row r="98" ht="15" spans="1:17">
      <c r="A98" s="24" t="s">
        <v>62</v>
      </c>
      <c r="B98" s="24" t="s">
        <v>63</v>
      </c>
      <c r="C98" s="13">
        <v>2</v>
      </c>
      <c r="D98" s="13">
        <v>21</v>
      </c>
      <c r="E98" s="13">
        <v>42</v>
      </c>
      <c r="F98" s="25">
        <f t="shared" si="4"/>
        <v>925473</v>
      </c>
      <c r="G98" s="25">
        <f>IF(ISTEXT(E98),"",IF(ISBLANK(E98),"",IF(ISTEXT(D98),"",IF(A93="Invoice No. : ",INDEX(Sheet2!F$14:F$154,MATCH(B93,Sheet2!A$14:A$154,0)),G97))))</f>
        <v>28071</v>
      </c>
      <c r="H98" s="25" t="str">
        <f t="shared" si="5"/>
        <v>01/28/2023</v>
      </c>
      <c r="I98" s="25" t="str">
        <f>IF(ISTEXT(E98),"",IF(ISBLANK(E98),"",IF(ISTEXT(D98),"",IF(A93="Invoice No. : ",TEXT(INDEX(Sheet2!C$14:C$154,MATCH(B93,Sheet2!A$14:A$154,0)),"hh:mm:ss"),I97))))</f>
        <v>10:30:17</v>
      </c>
      <c r="J98" s="25">
        <f t="shared" si="6"/>
        <v>366.75</v>
      </c>
      <c r="K98" s="25">
        <f>IF(ISBLANK(G98),"",IF(ISTEXT(G98),"",INDEX(Sheet2!H$14:H$154,MATCH(F98,Sheet2!A$14:A$154,0))))</f>
        <v>0</v>
      </c>
      <c r="L98" s="25">
        <f>IF(ISBLANK(G98),"",IF(ISTEXT(G98),"",INDEX(Sheet2!I$14:I$154,MATCH(F98,Sheet2!A$14:A$154,0))))</f>
        <v>366.75</v>
      </c>
      <c r="M98" s="25" t="str">
        <f>IF(ISBLANK(G98),"",IF(ISTEXT(G98),"",IF(INDEX(Sheet2!H$14:H$154,MATCH(F98,Sheet2!A$14:A$154,0))&lt;&gt;0,IF(INDEX(Sheet2!I$14:I$154,MATCH(F98,Sheet2!A$14:A$154,0))&lt;&gt;0,"Loan","Loan"),"Cash")))</f>
        <v>Cash</v>
      </c>
      <c r="N98" s="25">
        <f>IF(ISTEXT(E98),"",IF(ISBLANK(E98),"",IF(ISTEXT(D98),"",IF(A93="Invoice No. : ",INDEX(Sheet2!D$14:D$154,MATCH(B93,Sheet2!A$14:A$154,0)),N97))))</f>
        <v>1</v>
      </c>
      <c r="O98" s="25" t="str">
        <f>IF(ISTEXT(E98),"",IF(ISBLANK(E98),"",IF(ISTEXT(D98),"",IF(A93="Invoice No. : ",INDEX(Sheet2!E$14:E$154,MATCH(B93,Sheet2!A$14:A$154,0)),O97))))</f>
        <v>BRAILLE</v>
      </c>
      <c r="P98" s="25" t="str">
        <f>IF(ISTEXT(E98),"",IF(ISBLANK(E98),"",IF(ISTEXT(D98),"",IF(A93="Invoice No. : ",INDEX(Sheet2!G$14:G$154,MATCH(B93,Sheet2!A$14:A$154,0)),P97))))</f>
        <v>PATRAS, JOVIAN ACIONG</v>
      </c>
      <c r="Q98" s="25">
        <f t="shared" si="7"/>
        <v>128023.12</v>
      </c>
    </row>
    <row r="99" ht="15" spans="1:17">
      <c r="A99" s="24" t="s">
        <v>64</v>
      </c>
      <c r="B99" s="24" t="s">
        <v>65</v>
      </c>
      <c r="C99" s="13">
        <v>1</v>
      </c>
      <c r="D99" s="13">
        <v>57.75</v>
      </c>
      <c r="E99" s="13">
        <v>57.75</v>
      </c>
      <c r="F99" s="25">
        <f t="shared" si="4"/>
        <v>925473</v>
      </c>
      <c r="G99" s="25">
        <f>IF(ISTEXT(E99),"",IF(ISBLANK(E99),"",IF(ISTEXT(D99),"",IF(A94="Invoice No. : ",INDEX(Sheet2!F$14:F$154,MATCH(B94,Sheet2!A$14:A$154,0)),G98))))</f>
        <v>28071</v>
      </c>
      <c r="H99" s="25" t="str">
        <f t="shared" si="5"/>
        <v>01/28/2023</v>
      </c>
      <c r="I99" s="25" t="str">
        <f>IF(ISTEXT(E99),"",IF(ISBLANK(E99),"",IF(ISTEXT(D99),"",IF(A94="Invoice No. : ",TEXT(INDEX(Sheet2!C$14:C$154,MATCH(B94,Sheet2!A$14:A$154,0)),"hh:mm:ss"),I98))))</f>
        <v>10:30:17</v>
      </c>
      <c r="J99" s="25">
        <f t="shared" si="6"/>
        <v>366.75</v>
      </c>
      <c r="K99" s="25">
        <f>IF(ISBLANK(G99),"",IF(ISTEXT(G99),"",INDEX(Sheet2!H$14:H$154,MATCH(F99,Sheet2!A$14:A$154,0))))</f>
        <v>0</v>
      </c>
      <c r="L99" s="25">
        <f>IF(ISBLANK(G99),"",IF(ISTEXT(G99),"",INDEX(Sheet2!I$14:I$154,MATCH(F99,Sheet2!A$14:A$154,0))))</f>
        <v>366.75</v>
      </c>
      <c r="M99" s="25" t="str">
        <f>IF(ISBLANK(G99),"",IF(ISTEXT(G99),"",IF(INDEX(Sheet2!H$14:H$154,MATCH(F99,Sheet2!A$14:A$154,0))&lt;&gt;0,IF(INDEX(Sheet2!I$14:I$154,MATCH(F99,Sheet2!A$14:A$154,0))&lt;&gt;0,"Loan","Loan"),"Cash")))</f>
        <v>Cash</v>
      </c>
      <c r="N99" s="25">
        <f>IF(ISTEXT(E99),"",IF(ISBLANK(E99),"",IF(ISTEXT(D99),"",IF(A94="Invoice No. : ",INDEX(Sheet2!D$14:D$154,MATCH(B94,Sheet2!A$14:A$154,0)),N98))))</f>
        <v>1</v>
      </c>
      <c r="O99" s="25" t="str">
        <f>IF(ISTEXT(E99),"",IF(ISBLANK(E99),"",IF(ISTEXT(D99),"",IF(A94="Invoice No. : ",INDEX(Sheet2!E$14:E$154,MATCH(B94,Sheet2!A$14:A$154,0)),O98))))</f>
        <v>BRAILLE</v>
      </c>
      <c r="P99" s="25" t="str">
        <f>IF(ISTEXT(E99),"",IF(ISBLANK(E99),"",IF(ISTEXT(D99),"",IF(A94="Invoice No. : ",INDEX(Sheet2!G$14:G$154,MATCH(B94,Sheet2!A$14:A$154,0)),P98))))</f>
        <v>PATRAS, JOVIAN ACIONG</v>
      </c>
      <c r="Q99" s="25">
        <f t="shared" si="7"/>
        <v>128023.12</v>
      </c>
    </row>
    <row r="100" ht="15" spans="1:17">
      <c r="A100" s="24" t="s">
        <v>66</v>
      </c>
      <c r="B100" s="24" t="s">
        <v>67</v>
      </c>
      <c r="C100" s="13">
        <v>1</v>
      </c>
      <c r="D100" s="13">
        <v>57.75</v>
      </c>
      <c r="E100" s="13">
        <v>57.75</v>
      </c>
      <c r="F100" s="25">
        <f t="shared" si="4"/>
        <v>925473</v>
      </c>
      <c r="G100" s="25">
        <f>IF(ISTEXT(E100),"",IF(ISBLANK(E100),"",IF(ISTEXT(D100),"",IF(A95="Invoice No. : ",INDEX(Sheet2!F$14:F$154,MATCH(B95,Sheet2!A$14:A$154,0)),G99))))</f>
        <v>28071</v>
      </c>
      <c r="H100" s="25" t="str">
        <f t="shared" si="5"/>
        <v>01/28/2023</v>
      </c>
      <c r="I100" s="25" t="str">
        <f>IF(ISTEXT(E100),"",IF(ISBLANK(E100),"",IF(ISTEXT(D100),"",IF(A95="Invoice No. : ",TEXT(INDEX(Sheet2!C$14:C$154,MATCH(B95,Sheet2!A$14:A$154,0)),"hh:mm:ss"),I99))))</f>
        <v>10:30:17</v>
      </c>
      <c r="J100" s="25">
        <f t="shared" si="6"/>
        <v>366.75</v>
      </c>
      <c r="K100" s="25">
        <f>IF(ISBLANK(G100),"",IF(ISTEXT(G100),"",INDEX(Sheet2!H$14:H$154,MATCH(F100,Sheet2!A$14:A$154,0))))</f>
        <v>0</v>
      </c>
      <c r="L100" s="25">
        <f>IF(ISBLANK(G100),"",IF(ISTEXT(G100),"",INDEX(Sheet2!I$14:I$154,MATCH(F100,Sheet2!A$14:A$154,0))))</f>
        <v>366.75</v>
      </c>
      <c r="M100" s="25" t="str">
        <f>IF(ISBLANK(G100),"",IF(ISTEXT(G100),"",IF(INDEX(Sheet2!H$14:H$154,MATCH(F100,Sheet2!A$14:A$154,0))&lt;&gt;0,IF(INDEX(Sheet2!I$14:I$154,MATCH(F100,Sheet2!A$14:A$154,0))&lt;&gt;0,"Loan","Loan"),"Cash")))</f>
        <v>Cash</v>
      </c>
      <c r="N100" s="25">
        <f>IF(ISTEXT(E100),"",IF(ISBLANK(E100),"",IF(ISTEXT(D100),"",IF(A95="Invoice No. : ",INDEX(Sheet2!D$14:D$154,MATCH(B95,Sheet2!A$14:A$154,0)),N99))))</f>
        <v>1</v>
      </c>
      <c r="O100" s="25" t="str">
        <f>IF(ISTEXT(E100),"",IF(ISBLANK(E100),"",IF(ISTEXT(D100),"",IF(A95="Invoice No. : ",INDEX(Sheet2!E$14:E$154,MATCH(B95,Sheet2!A$14:A$154,0)),O99))))</f>
        <v>BRAILLE</v>
      </c>
      <c r="P100" s="25" t="str">
        <f>IF(ISTEXT(E100),"",IF(ISBLANK(E100),"",IF(ISTEXT(D100),"",IF(A95="Invoice No. : ",INDEX(Sheet2!G$14:G$154,MATCH(B95,Sheet2!A$14:A$154,0)),P99))))</f>
        <v>PATRAS, JOVIAN ACIONG</v>
      </c>
      <c r="Q100" s="25">
        <f t="shared" si="7"/>
        <v>128023.12</v>
      </c>
    </row>
    <row r="101" ht="15" spans="1:17">
      <c r="A101" s="24" t="s">
        <v>68</v>
      </c>
      <c r="B101" s="24" t="s">
        <v>69</v>
      </c>
      <c r="C101" s="13">
        <v>1</v>
      </c>
      <c r="D101" s="13">
        <v>58</v>
      </c>
      <c r="E101" s="13">
        <v>58</v>
      </c>
      <c r="F101" s="25">
        <f t="shared" si="4"/>
        <v>925473</v>
      </c>
      <c r="G101" s="25">
        <f>IF(ISTEXT(E101),"",IF(ISBLANK(E101),"",IF(ISTEXT(D101),"",IF(A96="Invoice No. : ",INDEX(Sheet2!F$14:F$154,MATCH(B96,Sheet2!A$14:A$154,0)),G100))))</f>
        <v>28071</v>
      </c>
      <c r="H101" s="25" t="str">
        <f t="shared" si="5"/>
        <v>01/28/2023</v>
      </c>
      <c r="I101" s="25" t="str">
        <f>IF(ISTEXT(E101),"",IF(ISBLANK(E101),"",IF(ISTEXT(D101),"",IF(A96="Invoice No. : ",TEXT(INDEX(Sheet2!C$14:C$154,MATCH(B96,Sheet2!A$14:A$154,0)),"hh:mm:ss"),I100))))</f>
        <v>10:30:17</v>
      </c>
      <c r="J101" s="25">
        <f t="shared" si="6"/>
        <v>366.75</v>
      </c>
      <c r="K101" s="25">
        <f>IF(ISBLANK(G101),"",IF(ISTEXT(G101),"",INDEX(Sheet2!H$14:H$154,MATCH(F101,Sheet2!A$14:A$154,0))))</f>
        <v>0</v>
      </c>
      <c r="L101" s="25">
        <f>IF(ISBLANK(G101),"",IF(ISTEXT(G101),"",INDEX(Sheet2!I$14:I$154,MATCH(F101,Sheet2!A$14:A$154,0))))</f>
        <v>366.75</v>
      </c>
      <c r="M101" s="25" t="str">
        <f>IF(ISBLANK(G101),"",IF(ISTEXT(G101),"",IF(INDEX(Sheet2!H$14:H$154,MATCH(F101,Sheet2!A$14:A$154,0))&lt;&gt;0,IF(INDEX(Sheet2!I$14:I$154,MATCH(F101,Sheet2!A$14:A$154,0))&lt;&gt;0,"Loan","Loan"),"Cash")))</f>
        <v>Cash</v>
      </c>
      <c r="N101" s="25">
        <f>IF(ISTEXT(E101),"",IF(ISBLANK(E101),"",IF(ISTEXT(D101),"",IF(A96="Invoice No. : ",INDEX(Sheet2!D$14:D$154,MATCH(B96,Sheet2!A$14:A$154,0)),N100))))</f>
        <v>1</v>
      </c>
      <c r="O101" s="25" t="str">
        <f>IF(ISTEXT(E101),"",IF(ISBLANK(E101),"",IF(ISTEXT(D101),"",IF(A96="Invoice No. : ",INDEX(Sheet2!E$14:E$154,MATCH(B96,Sheet2!A$14:A$154,0)),O100))))</f>
        <v>BRAILLE</v>
      </c>
      <c r="P101" s="25" t="str">
        <f>IF(ISTEXT(E101),"",IF(ISBLANK(E101),"",IF(ISTEXT(D101),"",IF(A96="Invoice No. : ",INDEX(Sheet2!G$14:G$154,MATCH(B96,Sheet2!A$14:A$154,0)),P100))))</f>
        <v>PATRAS, JOVIAN ACIONG</v>
      </c>
      <c r="Q101" s="25">
        <f t="shared" si="7"/>
        <v>128023.12</v>
      </c>
    </row>
    <row r="102" ht="15" spans="4:17">
      <c r="D102" s="14" t="s">
        <v>18</v>
      </c>
      <c r="E102" s="26">
        <v>366.75</v>
      </c>
      <c r="F102" s="25" t="str">
        <f t="shared" si="4"/>
        <v/>
      </c>
      <c r="G102" s="25" t="str">
        <f>IF(ISTEXT(E102),"",IF(ISBLANK(E102),"",IF(ISTEXT(D102),"",IF(A97="Invoice No. : ",INDEX(Sheet2!F$14:F$154,MATCH(B97,Sheet2!A$14:A$154,0)),G101))))</f>
        <v/>
      </c>
      <c r="H102" s="25" t="str">
        <f t="shared" si="5"/>
        <v/>
      </c>
      <c r="I102" s="25" t="str">
        <f>IF(ISTEXT(E102),"",IF(ISBLANK(E102),"",IF(ISTEXT(D102),"",IF(A97="Invoice No. : ",TEXT(INDEX(Sheet2!C$14:C$154,MATCH(B97,Sheet2!A$14:A$154,0)),"hh:mm:ss"),I101))))</f>
        <v/>
      </c>
      <c r="J102" s="25" t="str">
        <f t="shared" si="6"/>
        <v/>
      </c>
      <c r="K102" s="25" t="str">
        <f>IF(ISBLANK(G102),"",IF(ISTEXT(G102),"",INDEX(Sheet2!H$14:H$154,MATCH(F102,Sheet2!A$14:A$154,0))))</f>
        <v/>
      </c>
      <c r="L102" s="25" t="str">
        <f>IF(ISBLANK(G102),"",IF(ISTEXT(G102),"",INDEX(Sheet2!I$14:I$154,MATCH(F102,Sheet2!A$14:A$154,0))))</f>
        <v/>
      </c>
      <c r="M102" s="25" t="str">
        <f>IF(ISBLANK(G102),"",IF(ISTEXT(G102),"",IF(INDEX(Sheet2!H$14:H$154,MATCH(F102,Sheet2!A$14:A$154,0))&lt;&gt;0,IF(INDEX(Sheet2!I$14:I$154,MATCH(F102,Sheet2!A$14:A$154,0))&lt;&gt;0,"Loan","Loan"),"Cash")))</f>
        <v/>
      </c>
      <c r="N102" s="25" t="str">
        <f>IF(ISTEXT(E102),"",IF(ISBLANK(E102),"",IF(ISTEXT(D102),"",IF(A97="Invoice No. : ",INDEX(Sheet2!D$14:D$154,MATCH(B97,Sheet2!A$14:A$154,0)),N101))))</f>
        <v/>
      </c>
      <c r="O102" s="25" t="str">
        <f>IF(ISTEXT(E102),"",IF(ISBLANK(E102),"",IF(ISTEXT(D102),"",IF(A97="Invoice No. : ",INDEX(Sheet2!E$14:E$154,MATCH(B97,Sheet2!A$14:A$154,0)),O101))))</f>
        <v/>
      </c>
      <c r="P102" s="25" t="str">
        <f>IF(ISTEXT(E102),"",IF(ISBLANK(E102),"",IF(ISTEXT(D102),"",IF(A97="Invoice No. : ",INDEX(Sheet2!G$14:G$154,MATCH(B97,Sheet2!A$14:A$154,0)),P101))))</f>
        <v/>
      </c>
      <c r="Q102" s="25" t="str">
        <f t="shared" si="7"/>
        <v/>
      </c>
    </row>
    <row r="103" ht="15" spans="6:17">
      <c r="F103" s="25" t="str">
        <f t="shared" si="4"/>
        <v/>
      </c>
      <c r="G103" s="25" t="str">
        <f>IF(ISTEXT(E103),"",IF(ISBLANK(E103),"",IF(ISTEXT(D103),"",IF(A98="Invoice No. : ",INDEX(Sheet2!F$14:F$154,MATCH(B98,Sheet2!A$14:A$154,0)),G102))))</f>
        <v/>
      </c>
      <c r="H103" s="25" t="str">
        <f t="shared" si="5"/>
        <v/>
      </c>
      <c r="I103" s="25" t="str">
        <f>IF(ISTEXT(E103),"",IF(ISBLANK(E103),"",IF(ISTEXT(D103),"",IF(A98="Invoice No. : ",TEXT(INDEX(Sheet2!C$14:C$154,MATCH(B98,Sheet2!A$14:A$154,0)),"hh:mm:ss"),I102))))</f>
        <v/>
      </c>
      <c r="J103" s="25" t="str">
        <f t="shared" si="6"/>
        <v/>
      </c>
      <c r="K103" s="25" t="str">
        <f>IF(ISBLANK(G103),"",IF(ISTEXT(G103),"",INDEX(Sheet2!H$14:H$154,MATCH(F103,Sheet2!A$14:A$154,0))))</f>
        <v/>
      </c>
      <c r="L103" s="25" t="str">
        <f>IF(ISBLANK(G103),"",IF(ISTEXT(G103),"",INDEX(Sheet2!I$14:I$154,MATCH(F103,Sheet2!A$14:A$154,0))))</f>
        <v/>
      </c>
      <c r="M103" s="25" t="str">
        <f>IF(ISBLANK(G103),"",IF(ISTEXT(G103),"",IF(INDEX(Sheet2!H$14:H$154,MATCH(F103,Sheet2!A$14:A$154,0))&lt;&gt;0,IF(INDEX(Sheet2!I$14:I$154,MATCH(F103,Sheet2!A$14:A$154,0))&lt;&gt;0,"Loan","Loan"),"Cash")))</f>
        <v/>
      </c>
      <c r="N103" s="25" t="str">
        <f>IF(ISTEXT(E103),"",IF(ISBLANK(E103),"",IF(ISTEXT(D103),"",IF(A98="Invoice No. : ",INDEX(Sheet2!D$14:D$154,MATCH(B98,Sheet2!A$14:A$154,0)),N102))))</f>
        <v/>
      </c>
      <c r="O103" s="25" t="str">
        <f>IF(ISTEXT(E103),"",IF(ISBLANK(E103),"",IF(ISTEXT(D103),"",IF(A98="Invoice No. : ",INDEX(Sheet2!E$14:E$154,MATCH(B98,Sheet2!A$14:A$154,0)),O102))))</f>
        <v/>
      </c>
      <c r="P103" s="25" t="str">
        <f>IF(ISTEXT(E103),"",IF(ISBLANK(E103),"",IF(ISTEXT(D103),"",IF(A98="Invoice No. : ",INDEX(Sheet2!G$14:G$154,MATCH(B98,Sheet2!A$14:A$154,0)),P102))))</f>
        <v/>
      </c>
      <c r="Q103" s="25" t="str">
        <f t="shared" si="7"/>
        <v/>
      </c>
    </row>
    <row r="104" ht="15" spans="6:17">
      <c r="F104" s="25" t="str">
        <f t="shared" si="4"/>
        <v/>
      </c>
      <c r="G104" s="25" t="str">
        <f>IF(ISTEXT(E104),"",IF(ISBLANK(E104),"",IF(ISTEXT(D104),"",IF(A99="Invoice No. : ",INDEX(Sheet2!F$14:F$154,MATCH(B99,Sheet2!A$14:A$154,0)),G103))))</f>
        <v/>
      </c>
      <c r="H104" s="25" t="str">
        <f t="shared" si="5"/>
        <v/>
      </c>
      <c r="I104" s="25" t="str">
        <f>IF(ISTEXT(E104),"",IF(ISBLANK(E104),"",IF(ISTEXT(D104),"",IF(A99="Invoice No. : ",TEXT(INDEX(Sheet2!C$14:C$154,MATCH(B99,Sheet2!A$14:A$154,0)),"hh:mm:ss"),I103))))</f>
        <v/>
      </c>
      <c r="J104" s="25" t="str">
        <f t="shared" si="6"/>
        <v/>
      </c>
      <c r="K104" s="25" t="str">
        <f>IF(ISBLANK(G104),"",IF(ISTEXT(G104),"",INDEX(Sheet2!H$14:H$154,MATCH(F104,Sheet2!A$14:A$154,0))))</f>
        <v/>
      </c>
      <c r="L104" s="25" t="str">
        <f>IF(ISBLANK(G104),"",IF(ISTEXT(G104),"",INDEX(Sheet2!I$14:I$154,MATCH(F104,Sheet2!A$14:A$154,0))))</f>
        <v/>
      </c>
      <c r="M104" s="25" t="str">
        <f>IF(ISBLANK(G104),"",IF(ISTEXT(G104),"",IF(INDEX(Sheet2!H$14:H$154,MATCH(F104,Sheet2!A$14:A$154,0))&lt;&gt;0,IF(INDEX(Sheet2!I$14:I$154,MATCH(F104,Sheet2!A$14:A$154,0))&lt;&gt;0,"Loan","Loan"),"Cash")))</f>
        <v/>
      </c>
      <c r="N104" s="25" t="str">
        <f>IF(ISTEXT(E104),"",IF(ISBLANK(E104),"",IF(ISTEXT(D104),"",IF(A99="Invoice No. : ",INDEX(Sheet2!D$14:D$154,MATCH(B99,Sheet2!A$14:A$154,0)),N103))))</f>
        <v/>
      </c>
      <c r="O104" s="25" t="str">
        <f>IF(ISTEXT(E104),"",IF(ISBLANK(E104),"",IF(ISTEXT(D104),"",IF(A99="Invoice No. : ",INDEX(Sheet2!E$14:E$154,MATCH(B99,Sheet2!A$14:A$154,0)),O103))))</f>
        <v/>
      </c>
      <c r="P104" s="25" t="str">
        <f>IF(ISTEXT(E104),"",IF(ISBLANK(E104),"",IF(ISTEXT(D104),"",IF(A99="Invoice No. : ",INDEX(Sheet2!G$14:G$154,MATCH(B99,Sheet2!A$14:A$154,0)),P103))))</f>
        <v/>
      </c>
      <c r="Q104" s="25" t="str">
        <f t="shared" si="7"/>
        <v/>
      </c>
    </row>
    <row r="105" ht="15" spans="1:17">
      <c r="A105" s="16" t="s">
        <v>4</v>
      </c>
      <c r="B105" s="17">
        <v>925474</v>
      </c>
      <c r="C105" s="16" t="s">
        <v>5</v>
      </c>
      <c r="D105" s="18" t="s">
        <v>6</v>
      </c>
      <c r="F105" s="25" t="str">
        <f t="shared" si="4"/>
        <v/>
      </c>
      <c r="G105" s="25" t="str">
        <f>IF(ISTEXT(E105),"",IF(ISBLANK(E105),"",IF(ISTEXT(D105),"",IF(A100="Invoice No. : ",INDEX(Sheet2!F$14:F$154,MATCH(B100,Sheet2!A$14:A$154,0)),G104))))</f>
        <v/>
      </c>
      <c r="H105" s="25" t="str">
        <f t="shared" si="5"/>
        <v/>
      </c>
      <c r="I105" s="25" t="str">
        <f>IF(ISTEXT(E105),"",IF(ISBLANK(E105),"",IF(ISTEXT(D105),"",IF(A100="Invoice No. : ",TEXT(INDEX(Sheet2!C$14:C$154,MATCH(B100,Sheet2!A$14:A$154,0)),"hh:mm:ss"),I104))))</f>
        <v/>
      </c>
      <c r="J105" s="25" t="str">
        <f t="shared" si="6"/>
        <v/>
      </c>
      <c r="K105" s="25" t="str">
        <f>IF(ISBLANK(G105),"",IF(ISTEXT(G105),"",INDEX(Sheet2!H$14:H$154,MATCH(F105,Sheet2!A$14:A$154,0))))</f>
        <v/>
      </c>
      <c r="L105" s="25" t="str">
        <f>IF(ISBLANK(G105),"",IF(ISTEXT(G105),"",INDEX(Sheet2!I$14:I$154,MATCH(F105,Sheet2!A$14:A$154,0))))</f>
        <v/>
      </c>
      <c r="M105" s="25" t="str">
        <f>IF(ISBLANK(G105),"",IF(ISTEXT(G105),"",IF(INDEX(Sheet2!H$14:H$154,MATCH(F105,Sheet2!A$14:A$154,0))&lt;&gt;0,IF(INDEX(Sheet2!I$14:I$154,MATCH(F105,Sheet2!A$14:A$154,0))&lt;&gt;0,"Loan","Loan"),"Cash")))</f>
        <v/>
      </c>
      <c r="N105" s="25" t="str">
        <f>IF(ISTEXT(E105),"",IF(ISBLANK(E105),"",IF(ISTEXT(D105),"",IF(A100="Invoice No. : ",INDEX(Sheet2!D$14:D$154,MATCH(B100,Sheet2!A$14:A$154,0)),N104))))</f>
        <v/>
      </c>
      <c r="O105" s="25" t="str">
        <f>IF(ISTEXT(E105),"",IF(ISBLANK(E105),"",IF(ISTEXT(D105),"",IF(A100="Invoice No. : ",INDEX(Sheet2!E$14:E$154,MATCH(B100,Sheet2!A$14:A$154,0)),O104))))</f>
        <v/>
      </c>
      <c r="P105" s="25" t="str">
        <f>IF(ISTEXT(E105),"",IF(ISBLANK(E105),"",IF(ISTEXT(D105),"",IF(A100="Invoice No. : ",INDEX(Sheet2!G$14:G$154,MATCH(B100,Sheet2!A$14:A$154,0)),P104))))</f>
        <v/>
      </c>
      <c r="Q105" s="25" t="str">
        <f t="shared" si="7"/>
        <v/>
      </c>
    </row>
    <row r="106" ht="15" spans="1:17">
      <c r="A106" s="16" t="s">
        <v>7</v>
      </c>
      <c r="B106" s="19">
        <v>44954</v>
      </c>
      <c r="C106" s="16" t="s">
        <v>8</v>
      </c>
      <c r="D106" s="20">
        <v>1</v>
      </c>
      <c r="F106" s="25" t="str">
        <f t="shared" si="4"/>
        <v/>
      </c>
      <c r="G106" s="25" t="str">
        <f>IF(ISTEXT(E106),"",IF(ISBLANK(E106),"",IF(ISTEXT(D106),"",IF(A101="Invoice No. : ",INDEX(Sheet2!F$14:F$154,MATCH(B101,Sheet2!A$14:A$154,0)),G105))))</f>
        <v/>
      </c>
      <c r="H106" s="25" t="str">
        <f t="shared" si="5"/>
        <v/>
      </c>
      <c r="I106" s="25" t="str">
        <f>IF(ISTEXT(E106),"",IF(ISBLANK(E106),"",IF(ISTEXT(D106),"",IF(A101="Invoice No. : ",TEXT(INDEX(Sheet2!C$14:C$154,MATCH(B101,Sheet2!A$14:A$154,0)),"hh:mm:ss"),I105))))</f>
        <v/>
      </c>
      <c r="J106" s="25" t="str">
        <f t="shared" si="6"/>
        <v/>
      </c>
      <c r="K106" s="25" t="str">
        <f>IF(ISBLANK(G106),"",IF(ISTEXT(G106),"",INDEX(Sheet2!H$14:H$154,MATCH(F106,Sheet2!A$14:A$154,0))))</f>
        <v/>
      </c>
      <c r="L106" s="25" t="str">
        <f>IF(ISBLANK(G106),"",IF(ISTEXT(G106),"",INDEX(Sheet2!I$14:I$154,MATCH(F106,Sheet2!A$14:A$154,0))))</f>
        <v/>
      </c>
      <c r="M106" s="25" t="str">
        <f>IF(ISBLANK(G106),"",IF(ISTEXT(G106),"",IF(INDEX(Sheet2!H$14:H$154,MATCH(F106,Sheet2!A$14:A$154,0))&lt;&gt;0,IF(INDEX(Sheet2!I$14:I$154,MATCH(F106,Sheet2!A$14:A$154,0))&lt;&gt;0,"Loan","Loan"),"Cash")))</f>
        <v/>
      </c>
      <c r="N106" s="25" t="str">
        <f>IF(ISTEXT(E106),"",IF(ISBLANK(E106),"",IF(ISTEXT(D106),"",IF(A101="Invoice No. : ",INDEX(Sheet2!D$14:D$154,MATCH(B101,Sheet2!A$14:A$154,0)),N105))))</f>
        <v/>
      </c>
      <c r="O106" s="25" t="str">
        <f>IF(ISTEXT(E106),"",IF(ISBLANK(E106),"",IF(ISTEXT(D106),"",IF(A101="Invoice No. : ",INDEX(Sheet2!E$14:E$154,MATCH(B101,Sheet2!A$14:A$154,0)),O105))))</f>
        <v/>
      </c>
      <c r="P106" s="25" t="str">
        <f>IF(ISTEXT(E106),"",IF(ISBLANK(E106),"",IF(ISTEXT(D106),"",IF(A101="Invoice No. : ",INDEX(Sheet2!G$14:G$154,MATCH(B101,Sheet2!A$14:A$154,0)),P105))))</f>
        <v/>
      </c>
      <c r="Q106" s="25" t="str">
        <f t="shared" si="7"/>
        <v/>
      </c>
    </row>
    <row r="107" ht="15" spans="6:17">
      <c r="F107" s="25" t="str">
        <f t="shared" si="4"/>
        <v/>
      </c>
      <c r="G107" s="25" t="str">
        <f>IF(ISTEXT(E107),"",IF(ISBLANK(E107),"",IF(ISTEXT(D107),"",IF(A102="Invoice No. : ",INDEX(Sheet2!F$14:F$154,MATCH(B102,Sheet2!A$14:A$154,0)),G106))))</f>
        <v/>
      </c>
      <c r="H107" s="25" t="str">
        <f t="shared" si="5"/>
        <v/>
      </c>
      <c r="I107" s="25" t="str">
        <f>IF(ISTEXT(E107),"",IF(ISBLANK(E107),"",IF(ISTEXT(D107),"",IF(A102="Invoice No. : ",TEXT(INDEX(Sheet2!C$14:C$154,MATCH(B102,Sheet2!A$14:A$154,0)),"hh:mm:ss"),I106))))</f>
        <v/>
      </c>
      <c r="J107" s="25" t="str">
        <f t="shared" si="6"/>
        <v/>
      </c>
      <c r="K107" s="25" t="str">
        <f>IF(ISBLANK(G107),"",IF(ISTEXT(G107),"",INDEX(Sheet2!H$14:H$154,MATCH(F107,Sheet2!A$14:A$154,0))))</f>
        <v/>
      </c>
      <c r="L107" s="25" t="str">
        <f>IF(ISBLANK(G107),"",IF(ISTEXT(G107),"",INDEX(Sheet2!I$14:I$154,MATCH(F107,Sheet2!A$14:A$154,0))))</f>
        <v/>
      </c>
      <c r="M107" s="25" t="str">
        <f>IF(ISBLANK(G107),"",IF(ISTEXT(G107),"",IF(INDEX(Sheet2!H$14:H$154,MATCH(F107,Sheet2!A$14:A$154,0))&lt;&gt;0,IF(INDEX(Sheet2!I$14:I$154,MATCH(F107,Sheet2!A$14:A$154,0))&lt;&gt;0,"Loan","Loan"),"Cash")))</f>
        <v/>
      </c>
      <c r="N107" s="25" t="str">
        <f>IF(ISTEXT(E107),"",IF(ISBLANK(E107),"",IF(ISTEXT(D107),"",IF(A102="Invoice No. : ",INDEX(Sheet2!D$14:D$154,MATCH(B102,Sheet2!A$14:A$154,0)),N106))))</f>
        <v/>
      </c>
      <c r="O107" s="25" t="str">
        <f>IF(ISTEXT(E107),"",IF(ISBLANK(E107),"",IF(ISTEXT(D107),"",IF(A102="Invoice No. : ",INDEX(Sheet2!E$14:E$154,MATCH(B102,Sheet2!A$14:A$154,0)),O106))))</f>
        <v/>
      </c>
      <c r="P107" s="25" t="str">
        <f>IF(ISTEXT(E107),"",IF(ISBLANK(E107),"",IF(ISTEXT(D107),"",IF(A102="Invoice No. : ",INDEX(Sheet2!G$14:G$154,MATCH(B102,Sheet2!A$14:A$154,0)),P106))))</f>
        <v/>
      </c>
      <c r="Q107" s="25" t="str">
        <f t="shared" si="7"/>
        <v/>
      </c>
    </row>
    <row r="108" ht="15" spans="1:17">
      <c r="A108" s="21" t="s">
        <v>9</v>
      </c>
      <c r="B108" s="21" t="s">
        <v>10</v>
      </c>
      <c r="C108" s="22" t="s">
        <v>11</v>
      </c>
      <c r="D108" s="22" t="s">
        <v>12</v>
      </c>
      <c r="E108" s="22" t="s">
        <v>13</v>
      </c>
      <c r="F108" s="25" t="str">
        <f t="shared" si="4"/>
        <v/>
      </c>
      <c r="G108" s="25" t="str">
        <f>IF(ISTEXT(E108),"",IF(ISBLANK(E108),"",IF(ISTEXT(D108),"",IF(A103="Invoice No. : ",INDEX(Sheet2!F$14:F$154,MATCH(B103,Sheet2!A$14:A$154,0)),G107))))</f>
        <v/>
      </c>
      <c r="H108" s="25" t="str">
        <f t="shared" si="5"/>
        <v/>
      </c>
      <c r="I108" s="25" t="str">
        <f>IF(ISTEXT(E108),"",IF(ISBLANK(E108),"",IF(ISTEXT(D108),"",IF(A103="Invoice No. : ",TEXT(INDEX(Sheet2!C$14:C$154,MATCH(B103,Sheet2!A$14:A$154,0)),"hh:mm:ss"),I107))))</f>
        <v/>
      </c>
      <c r="J108" s="25" t="str">
        <f t="shared" si="6"/>
        <v/>
      </c>
      <c r="K108" s="25" t="str">
        <f>IF(ISBLANK(G108),"",IF(ISTEXT(G108),"",INDEX(Sheet2!H$14:H$154,MATCH(F108,Sheet2!A$14:A$154,0))))</f>
        <v/>
      </c>
      <c r="L108" s="25" t="str">
        <f>IF(ISBLANK(G108),"",IF(ISTEXT(G108),"",INDEX(Sheet2!I$14:I$154,MATCH(F108,Sheet2!A$14:A$154,0))))</f>
        <v/>
      </c>
      <c r="M108" s="25" t="str">
        <f>IF(ISBLANK(G108),"",IF(ISTEXT(G108),"",IF(INDEX(Sheet2!H$14:H$154,MATCH(F108,Sheet2!A$14:A$154,0))&lt;&gt;0,IF(INDEX(Sheet2!I$14:I$154,MATCH(F108,Sheet2!A$14:A$154,0))&lt;&gt;0,"Loan","Loan"),"Cash")))</f>
        <v/>
      </c>
      <c r="N108" s="25" t="str">
        <f>IF(ISTEXT(E108),"",IF(ISBLANK(E108),"",IF(ISTEXT(D108),"",IF(A103="Invoice No. : ",INDEX(Sheet2!D$14:D$154,MATCH(B103,Sheet2!A$14:A$154,0)),N107))))</f>
        <v/>
      </c>
      <c r="O108" s="25" t="str">
        <f>IF(ISTEXT(E108),"",IF(ISBLANK(E108),"",IF(ISTEXT(D108),"",IF(A103="Invoice No. : ",INDEX(Sheet2!E$14:E$154,MATCH(B103,Sheet2!A$14:A$154,0)),O107))))</f>
        <v/>
      </c>
      <c r="P108" s="25" t="str">
        <f>IF(ISTEXT(E108),"",IF(ISBLANK(E108),"",IF(ISTEXT(D108),"",IF(A103="Invoice No. : ",INDEX(Sheet2!G$14:G$154,MATCH(B103,Sheet2!A$14:A$154,0)),P107))))</f>
        <v/>
      </c>
      <c r="Q108" s="25" t="str">
        <f t="shared" si="7"/>
        <v/>
      </c>
    </row>
    <row r="109" ht="15" spans="6:17">
      <c r="F109" s="25" t="str">
        <f t="shared" si="4"/>
        <v/>
      </c>
      <c r="G109" s="25" t="str">
        <f>IF(ISTEXT(E109),"",IF(ISBLANK(E109),"",IF(ISTEXT(D109),"",IF(A104="Invoice No. : ",INDEX(Sheet2!F$14:F$154,MATCH(B104,Sheet2!A$14:A$154,0)),G108))))</f>
        <v/>
      </c>
      <c r="H109" s="25" t="str">
        <f t="shared" si="5"/>
        <v/>
      </c>
      <c r="I109" s="25" t="str">
        <f>IF(ISTEXT(E109),"",IF(ISBLANK(E109),"",IF(ISTEXT(D109),"",IF(A104="Invoice No. : ",TEXT(INDEX(Sheet2!C$14:C$154,MATCH(B104,Sheet2!A$14:A$154,0)),"hh:mm:ss"),I108))))</f>
        <v/>
      </c>
      <c r="J109" s="25" t="str">
        <f t="shared" si="6"/>
        <v/>
      </c>
      <c r="K109" s="25" t="str">
        <f>IF(ISBLANK(G109),"",IF(ISTEXT(G109),"",INDEX(Sheet2!H$14:H$154,MATCH(F109,Sheet2!A$14:A$154,0))))</f>
        <v/>
      </c>
      <c r="L109" s="25" t="str">
        <f>IF(ISBLANK(G109),"",IF(ISTEXT(G109),"",INDEX(Sheet2!I$14:I$154,MATCH(F109,Sheet2!A$14:A$154,0))))</f>
        <v/>
      </c>
      <c r="M109" s="25" t="str">
        <f>IF(ISBLANK(G109),"",IF(ISTEXT(G109),"",IF(INDEX(Sheet2!H$14:H$154,MATCH(F109,Sheet2!A$14:A$154,0))&lt;&gt;0,IF(INDEX(Sheet2!I$14:I$154,MATCH(F109,Sheet2!A$14:A$154,0))&lt;&gt;0,"Loan","Loan"),"Cash")))</f>
        <v/>
      </c>
      <c r="N109" s="25" t="str">
        <f>IF(ISTEXT(E109),"",IF(ISBLANK(E109),"",IF(ISTEXT(D109),"",IF(A104="Invoice No. : ",INDEX(Sheet2!D$14:D$154,MATCH(B104,Sheet2!A$14:A$154,0)),N108))))</f>
        <v/>
      </c>
      <c r="O109" s="25" t="str">
        <f>IF(ISTEXT(E109),"",IF(ISBLANK(E109),"",IF(ISTEXT(D109),"",IF(A104="Invoice No. : ",INDEX(Sheet2!E$14:E$154,MATCH(B104,Sheet2!A$14:A$154,0)),O108))))</f>
        <v/>
      </c>
      <c r="P109" s="25" t="str">
        <f>IF(ISTEXT(E109),"",IF(ISBLANK(E109),"",IF(ISTEXT(D109),"",IF(A104="Invoice No. : ",INDEX(Sheet2!G$14:G$154,MATCH(B104,Sheet2!A$14:A$154,0)),P108))))</f>
        <v/>
      </c>
      <c r="Q109" s="25" t="str">
        <f t="shared" si="7"/>
        <v/>
      </c>
    </row>
    <row r="110" ht="15" spans="1:17">
      <c r="A110" s="24" t="s">
        <v>70</v>
      </c>
      <c r="B110" s="24" t="s">
        <v>71</v>
      </c>
      <c r="C110" s="13">
        <v>2</v>
      </c>
      <c r="D110" s="13">
        <v>271.5</v>
      </c>
      <c r="E110" s="13">
        <v>543</v>
      </c>
      <c r="F110" s="25">
        <f t="shared" si="4"/>
        <v>925474</v>
      </c>
      <c r="G110" s="25">
        <f>IF(ISTEXT(E110),"",IF(ISBLANK(E110),"",IF(ISTEXT(D110),"",IF(A105="Invoice No. : ",INDEX(Sheet2!F$14:F$154,MATCH(B105,Sheet2!A$14:A$154,0)),G109))))</f>
        <v>37794</v>
      </c>
      <c r="H110" s="25" t="str">
        <f t="shared" si="5"/>
        <v>01/28/2023</v>
      </c>
      <c r="I110" s="25" t="str">
        <f>IF(ISTEXT(E110),"",IF(ISBLANK(E110),"",IF(ISTEXT(D110),"",IF(A105="Invoice No. : ",TEXT(INDEX(Sheet2!C$14:C$154,MATCH(B105,Sheet2!A$14:A$154,0)),"hh:mm:ss"),I109))))</f>
        <v>10:39:03</v>
      </c>
      <c r="J110" s="25">
        <f t="shared" si="6"/>
        <v>4643.5</v>
      </c>
      <c r="K110" s="25">
        <f>IF(ISBLANK(G110),"",IF(ISTEXT(G110),"",INDEX(Sheet2!H$14:H$154,MATCH(F110,Sheet2!A$14:A$154,0))))</f>
        <v>3500</v>
      </c>
      <c r="L110" s="25">
        <f>IF(ISBLANK(G110),"",IF(ISTEXT(G110),"",INDEX(Sheet2!I$14:I$154,MATCH(F110,Sheet2!A$14:A$154,0))))</f>
        <v>1143.5</v>
      </c>
      <c r="M110" s="25" t="str">
        <f>IF(ISBLANK(G110),"",IF(ISTEXT(G110),"",IF(INDEX(Sheet2!H$14:H$154,MATCH(F110,Sheet2!A$14:A$154,0))&lt;&gt;0,IF(INDEX(Sheet2!I$14:I$154,MATCH(F110,Sheet2!A$14:A$154,0))&lt;&gt;0,"Loan","Loan"),"Cash")))</f>
        <v>Loan</v>
      </c>
      <c r="N110" s="25">
        <f>IF(ISTEXT(E110),"",IF(ISBLANK(E110),"",IF(ISTEXT(D110),"",IF(A105="Invoice No. : ",INDEX(Sheet2!D$14:D$154,MATCH(B105,Sheet2!A$14:A$154,0)),N109))))</f>
        <v>1</v>
      </c>
      <c r="O110" s="25" t="str">
        <f>IF(ISTEXT(E110),"",IF(ISBLANK(E110),"",IF(ISTEXT(D110),"",IF(A105="Invoice No. : ",INDEX(Sheet2!E$14:E$154,MATCH(B105,Sheet2!A$14:A$154,0)),O109))))</f>
        <v>BRAILLE</v>
      </c>
      <c r="P110" s="25" t="str">
        <f>IF(ISTEXT(E110),"",IF(ISBLANK(E110),"",IF(ISTEXT(D110),"",IF(A105="Invoice No. : ",INDEX(Sheet2!G$14:G$154,MATCH(B105,Sheet2!A$14:A$154,0)),P109))))</f>
        <v>GUITANGAN, JANET ORQUE</v>
      </c>
      <c r="Q110" s="25">
        <f t="shared" si="7"/>
        <v>128023.12</v>
      </c>
    </row>
    <row r="111" ht="15" spans="1:17">
      <c r="A111" s="24" t="s">
        <v>72</v>
      </c>
      <c r="B111" s="24" t="s">
        <v>73</v>
      </c>
      <c r="C111" s="13">
        <v>1</v>
      </c>
      <c r="D111" s="13">
        <v>25.5</v>
      </c>
      <c r="E111" s="13">
        <v>25.5</v>
      </c>
      <c r="F111" s="25">
        <f t="shared" si="4"/>
        <v>925474</v>
      </c>
      <c r="G111" s="25">
        <f>IF(ISTEXT(E111),"",IF(ISBLANK(E111),"",IF(ISTEXT(D111),"",IF(A106="Invoice No. : ",INDEX(Sheet2!F$14:F$154,MATCH(B106,Sheet2!A$14:A$154,0)),G110))))</f>
        <v>37794</v>
      </c>
      <c r="H111" s="25" t="str">
        <f t="shared" si="5"/>
        <v>01/28/2023</v>
      </c>
      <c r="I111" s="25" t="str">
        <f>IF(ISTEXT(E111),"",IF(ISBLANK(E111),"",IF(ISTEXT(D111),"",IF(A106="Invoice No. : ",TEXT(INDEX(Sheet2!C$14:C$154,MATCH(B106,Sheet2!A$14:A$154,0)),"hh:mm:ss"),I110))))</f>
        <v>10:39:03</v>
      </c>
      <c r="J111" s="25">
        <f t="shared" si="6"/>
        <v>4643.5</v>
      </c>
      <c r="K111" s="25">
        <f>IF(ISBLANK(G111),"",IF(ISTEXT(G111),"",INDEX(Sheet2!H$14:H$154,MATCH(F111,Sheet2!A$14:A$154,0))))</f>
        <v>3500</v>
      </c>
      <c r="L111" s="25">
        <f>IF(ISBLANK(G111),"",IF(ISTEXT(G111),"",INDEX(Sheet2!I$14:I$154,MATCH(F111,Sheet2!A$14:A$154,0))))</f>
        <v>1143.5</v>
      </c>
      <c r="M111" s="25" t="str">
        <f>IF(ISBLANK(G111),"",IF(ISTEXT(G111),"",IF(INDEX(Sheet2!H$14:H$154,MATCH(F111,Sheet2!A$14:A$154,0))&lt;&gt;0,IF(INDEX(Sheet2!I$14:I$154,MATCH(F111,Sheet2!A$14:A$154,0))&lt;&gt;0,"Loan","Loan"),"Cash")))</f>
        <v>Loan</v>
      </c>
      <c r="N111" s="25">
        <f>IF(ISTEXT(E111),"",IF(ISBLANK(E111),"",IF(ISTEXT(D111),"",IF(A106="Invoice No. : ",INDEX(Sheet2!D$14:D$154,MATCH(B106,Sheet2!A$14:A$154,0)),N110))))</f>
        <v>1</v>
      </c>
      <c r="O111" s="25" t="str">
        <f>IF(ISTEXT(E111),"",IF(ISBLANK(E111),"",IF(ISTEXT(D111),"",IF(A106="Invoice No. : ",INDEX(Sheet2!E$14:E$154,MATCH(B106,Sheet2!A$14:A$154,0)),O110))))</f>
        <v>BRAILLE</v>
      </c>
      <c r="P111" s="25" t="str">
        <f>IF(ISTEXT(E111),"",IF(ISBLANK(E111),"",IF(ISTEXT(D111),"",IF(A106="Invoice No. : ",INDEX(Sheet2!G$14:G$154,MATCH(B106,Sheet2!A$14:A$154,0)),P110))))</f>
        <v>GUITANGAN, JANET ORQUE</v>
      </c>
      <c r="Q111" s="25">
        <f t="shared" si="7"/>
        <v>128023.12</v>
      </c>
    </row>
    <row r="112" ht="15" spans="1:17">
      <c r="A112" s="24" t="s">
        <v>74</v>
      </c>
      <c r="B112" s="24" t="s">
        <v>75</v>
      </c>
      <c r="C112" s="13">
        <v>1</v>
      </c>
      <c r="D112" s="13">
        <v>72</v>
      </c>
      <c r="E112" s="13">
        <v>72</v>
      </c>
      <c r="F112" s="25">
        <f t="shared" si="4"/>
        <v>925474</v>
      </c>
      <c r="G112" s="25">
        <f>IF(ISTEXT(E112),"",IF(ISBLANK(E112),"",IF(ISTEXT(D112),"",IF(A107="Invoice No. : ",INDEX(Sheet2!F$14:F$154,MATCH(B107,Sheet2!A$14:A$154,0)),G111))))</f>
        <v>37794</v>
      </c>
      <c r="H112" s="25" t="str">
        <f t="shared" si="5"/>
        <v>01/28/2023</v>
      </c>
      <c r="I112" s="25" t="str">
        <f>IF(ISTEXT(E112),"",IF(ISBLANK(E112),"",IF(ISTEXT(D112),"",IF(A107="Invoice No. : ",TEXT(INDEX(Sheet2!C$14:C$154,MATCH(B107,Sheet2!A$14:A$154,0)),"hh:mm:ss"),I111))))</f>
        <v>10:39:03</v>
      </c>
      <c r="J112" s="25">
        <f t="shared" si="6"/>
        <v>4643.5</v>
      </c>
      <c r="K112" s="25">
        <f>IF(ISBLANK(G112),"",IF(ISTEXT(G112),"",INDEX(Sheet2!H$14:H$154,MATCH(F112,Sheet2!A$14:A$154,0))))</f>
        <v>3500</v>
      </c>
      <c r="L112" s="25">
        <f>IF(ISBLANK(G112),"",IF(ISTEXT(G112),"",INDEX(Sheet2!I$14:I$154,MATCH(F112,Sheet2!A$14:A$154,0))))</f>
        <v>1143.5</v>
      </c>
      <c r="M112" s="25" t="str">
        <f>IF(ISBLANK(G112),"",IF(ISTEXT(G112),"",IF(INDEX(Sheet2!H$14:H$154,MATCH(F112,Sheet2!A$14:A$154,0))&lt;&gt;0,IF(INDEX(Sheet2!I$14:I$154,MATCH(F112,Sheet2!A$14:A$154,0))&lt;&gt;0,"Loan","Loan"),"Cash")))</f>
        <v>Loan</v>
      </c>
      <c r="N112" s="25">
        <f>IF(ISTEXT(E112),"",IF(ISBLANK(E112),"",IF(ISTEXT(D112),"",IF(A107="Invoice No. : ",INDEX(Sheet2!D$14:D$154,MATCH(B107,Sheet2!A$14:A$154,0)),N111))))</f>
        <v>1</v>
      </c>
      <c r="O112" s="25" t="str">
        <f>IF(ISTEXT(E112),"",IF(ISBLANK(E112),"",IF(ISTEXT(D112),"",IF(A107="Invoice No. : ",INDEX(Sheet2!E$14:E$154,MATCH(B107,Sheet2!A$14:A$154,0)),O111))))</f>
        <v>BRAILLE</v>
      </c>
      <c r="P112" s="25" t="str">
        <f>IF(ISTEXT(E112),"",IF(ISBLANK(E112),"",IF(ISTEXT(D112),"",IF(A107="Invoice No. : ",INDEX(Sheet2!G$14:G$154,MATCH(B107,Sheet2!A$14:A$154,0)),P111))))</f>
        <v>GUITANGAN, JANET ORQUE</v>
      </c>
      <c r="Q112" s="25">
        <f t="shared" si="7"/>
        <v>128023.12</v>
      </c>
    </row>
    <row r="113" ht="15" spans="1:17">
      <c r="A113" s="24" t="s">
        <v>76</v>
      </c>
      <c r="B113" s="24" t="s">
        <v>77</v>
      </c>
      <c r="C113" s="13">
        <v>2</v>
      </c>
      <c r="D113" s="13">
        <v>146.5</v>
      </c>
      <c r="E113" s="13">
        <v>293</v>
      </c>
      <c r="F113" s="25">
        <f t="shared" si="4"/>
        <v>925474</v>
      </c>
      <c r="G113" s="25">
        <f>IF(ISTEXT(E113),"",IF(ISBLANK(E113),"",IF(ISTEXT(D113),"",IF(A108="Invoice No. : ",INDEX(Sheet2!F$14:F$154,MATCH(B108,Sheet2!A$14:A$154,0)),G112))))</f>
        <v>37794</v>
      </c>
      <c r="H113" s="25" t="str">
        <f t="shared" si="5"/>
        <v>01/28/2023</v>
      </c>
      <c r="I113" s="25" t="str">
        <f>IF(ISTEXT(E113),"",IF(ISBLANK(E113),"",IF(ISTEXT(D113),"",IF(A108="Invoice No. : ",TEXT(INDEX(Sheet2!C$14:C$154,MATCH(B108,Sheet2!A$14:A$154,0)),"hh:mm:ss"),I112))))</f>
        <v>10:39:03</v>
      </c>
      <c r="J113" s="25">
        <f t="shared" si="6"/>
        <v>4643.5</v>
      </c>
      <c r="K113" s="25">
        <f>IF(ISBLANK(G113),"",IF(ISTEXT(G113),"",INDEX(Sheet2!H$14:H$154,MATCH(F113,Sheet2!A$14:A$154,0))))</f>
        <v>3500</v>
      </c>
      <c r="L113" s="25">
        <f>IF(ISBLANK(G113),"",IF(ISTEXT(G113),"",INDEX(Sheet2!I$14:I$154,MATCH(F113,Sheet2!A$14:A$154,0))))</f>
        <v>1143.5</v>
      </c>
      <c r="M113" s="25" t="str">
        <f>IF(ISBLANK(G113),"",IF(ISTEXT(G113),"",IF(INDEX(Sheet2!H$14:H$154,MATCH(F113,Sheet2!A$14:A$154,0))&lt;&gt;0,IF(INDEX(Sheet2!I$14:I$154,MATCH(F113,Sheet2!A$14:A$154,0))&lt;&gt;0,"Loan","Loan"),"Cash")))</f>
        <v>Loan</v>
      </c>
      <c r="N113" s="25">
        <f>IF(ISTEXT(E113),"",IF(ISBLANK(E113),"",IF(ISTEXT(D113),"",IF(A108="Invoice No. : ",INDEX(Sheet2!D$14:D$154,MATCH(B108,Sheet2!A$14:A$154,0)),N112))))</f>
        <v>1</v>
      </c>
      <c r="O113" s="25" t="str">
        <f>IF(ISTEXT(E113),"",IF(ISBLANK(E113),"",IF(ISTEXT(D113),"",IF(A108="Invoice No. : ",INDEX(Sheet2!E$14:E$154,MATCH(B108,Sheet2!A$14:A$154,0)),O112))))</f>
        <v>BRAILLE</v>
      </c>
      <c r="P113" s="25" t="str">
        <f>IF(ISTEXT(E113),"",IF(ISBLANK(E113),"",IF(ISTEXT(D113),"",IF(A108="Invoice No. : ",INDEX(Sheet2!G$14:G$154,MATCH(B108,Sheet2!A$14:A$154,0)),P112))))</f>
        <v>GUITANGAN, JANET ORQUE</v>
      </c>
      <c r="Q113" s="25">
        <f t="shared" si="7"/>
        <v>128023.12</v>
      </c>
    </row>
    <row r="114" ht="15" spans="1:17">
      <c r="A114" s="24" t="s">
        <v>78</v>
      </c>
      <c r="B114" s="24" t="s">
        <v>79</v>
      </c>
      <c r="C114" s="13">
        <v>2</v>
      </c>
      <c r="D114" s="13">
        <v>31.25</v>
      </c>
      <c r="E114" s="13">
        <v>62.5</v>
      </c>
      <c r="F114" s="25">
        <f t="shared" si="4"/>
        <v>925474</v>
      </c>
      <c r="G114" s="25">
        <f>IF(ISTEXT(E114),"",IF(ISBLANK(E114),"",IF(ISTEXT(D114),"",IF(A109="Invoice No. : ",INDEX(Sheet2!F$14:F$154,MATCH(B109,Sheet2!A$14:A$154,0)),G113))))</f>
        <v>37794</v>
      </c>
      <c r="H114" s="25" t="str">
        <f t="shared" si="5"/>
        <v>01/28/2023</v>
      </c>
      <c r="I114" s="25" t="str">
        <f>IF(ISTEXT(E114),"",IF(ISBLANK(E114),"",IF(ISTEXT(D114),"",IF(A109="Invoice No. : ",TEXT(INDEX(Sheet2!C$14:C$154,MATCH(B109,Sheet2!A$14:A$154,0)),"hh:mm:ss"),I113))))</f>
        <v>10:39:03</v>
      </c>
      <c r="J114" s="25">
        <f t="shared" si="6"/>
        <v>4643.5</v>
      </c>
      <c r="K114" s="25">
        <f>IF(ISBLANK(G114),"",IF(ISTEXT(G114),"",INDEX(Sheet2!H$14:H$154,MATCH(F114,Sheet2!A$14:A$154,0))))</f>
        <v>3500</v>
      </c>
      <c r="L114" s="25">
        <f>IF(ISBLANK(G114),"",IF(ISTEXT(G114),"",INDEX(Sheet2!I$14:I$154,MATCH(F114,Sheet2!A$14:A$154,0))))</f>
        <v>1143.5</v>
      </c>
      <c r="M114" s="25" t="str">
        <f>IF(ISBLANK(G114),"",IF(ISTEXT(G114),"",IF(INDEX(Sheet2!H$14:H$154,MATCH(F114,Sheet2!A$14:A$154,0))&lt;&gt;0,IF(INDEX(Sheet2!I$14:I$154,MATCH(F114,Sheet2!A$14:A$154,0))&lt;&gt;0,"Loan","Loan"),"Cash")))</f>
        <v>Loan</v>
      </c>
      <c r="N114" s="25">
        <f>IF(ISTEXT(E114),"",IF(ISBLANK(E114),"",IF(ISTEXT(D114),"",IF(A109="Invoice No. : ",INDEX(Sheet2!D$14:D$154,MATCH(B109,Sheet2!A$14:A$154,0)),N113))))</f>
        <v>1</v>
      </c>
      <c r="O114" s="25" t="str">
        <f>IF(ISTEXT(E114),"",IF(ISBLANK(E114),"",IF(ISTEXT(D114),"",IF(A109="Invoice No. : ",INDEX(Sheet2!E$14:E$154,MATCH(B109,Sheet2!A$14:A$154,0)),O113))))</f>
        <v>BRAILLE</v>
      </c>
      <c r="P114" s="25" t="str">
        <f>IF(ISTEXT(E114),"",IF(ISBLANK(E114),"",IF(ISTEXT(D114),"",IF(A109="Invoice No. : ",INDEX(Sheet2!G$14:G$154,MATCH(B109,Sheet2!A$14:A$154,0)),P113))))</f>
        <v>GUITANGAN, JANET ORQUE</v>
      </c>
      <c r="Q114" s="25">
        <f t="shared" si="7"/>
        <v>128023.12</v>
      </c>
    </row>
    <row r="115" ht="15" spans="1:17">
      <c r="A115" s="24" t="s">
        <v>80</v>
      </c>
      <c r="B115" s="24" t="s">
        <v>81</v>
      </c>
      <c r="C115" s="13">
        <v>2</v>
      </c>
      <c r="D115" s="13">
        <v>16.5</v>
      </c>
      <c r="E115" s="13">
        <v>33</v>
      </c>
      <c r="F115" s="25">
        <f t="shared" si="4"/>
        <v>925474</v>
      </c>
      <c r="G115" s="25">
        <f>IF(ISTEXT(E115),"",IF(ISBLANK(E115),"",IF(ISTEXT(D115),"",IF(A110="Invoice No. : ",INDEX(Sheet2!F$14:F$154,MATCH(B110,Sheet2!A$14:A$154,0)),G114))))</f>
        <v>37794</v>
      </c>
      <c r="H115" s="25" t="str">
        <f t="shared" si="5"/>
        <v>01/28/2023</v>
      </c>
      <c r="I115" s="25" t="str">
        <f>IF(ISTEXT(E115),"",IF(ISBLANK(E115),"",IF(ISTEXT(D115),"",IF(A110="Invoice No. : ",TEXT(INDEX(Sheet2!C$14:C$154,MATCH(B110,Sheet2!A$14:A$154,0)),"hh:mm:ss"),I114))))</f>
        <v>10:39:03</v>
      </c>
      <c r="J115" s="25">
        <f t="shared" si="6"/>
        <v>4643.5</v>
      </c>
      <c r="K115" s="25">
        <f>IF(ISBLANK(G115),"",IF(ISTEXT(G115),"",INDEX(Sheet2!H$14:H$154,MATCH(F115,Sheet2!A$14:A$154,0))))</f>
        <v>3500</v>
      </c>
      <c r="L115" s="25">
        <f>IF(ISBLANK(G115),"",IF(ISTEXT(G115),"",INDEX(Sheet2!I$14:I$154,MATCH(F115,Sheet2!A$14:A$154,0))))</f>
        <v>1143.5</v>
      </c>
      <c r="M115" s="25" t="str">
        <f>IF(ISBLANK(G115),"",IF(ISTEXT(G115),"",IF(INDEX(Sheet2!H$14:H$154,MATCH(F115,Sheet2!A$14:A$154,0))&lt;&gt;0,IF(INDEX(Sheet2!I$14:I$154,MATCH(F115,Sheet2!A$14:A$154,0))&lt;&gt;0,"Loan","Loan"),"Cash")))</f>
        <v>Loan</v>
      </c>
      <c r="N115" s="25">
        <f>IF(ISTEXT(E115),"",IF(ISBLANK(E115),"",IF(ISTEXT(D115),"",IF(A110="Invoice No. : ",INDEX(Sheet2!D$14:D$154,MATCH(B110,Sheet2!A$14:A$154,0)),N114))))</f>
        <v>1</v>
      </c>
      <c r="O115" s="25" t="str">
        <f>IF(ISTEXT(E115),"",IF(ISBLANK(E115),"",IF(ISTEXT(D115),"",IF(A110="Invoice No. : ",INDEX(Sheet2!E$14:E$154,MATCH(B110,Sheet2!A$14:A$154,0)),O114))))</f>
        <v>BRAILLE</v>
      </c>
      <c r="P115" s="25" t="str">
        <f>IF(ISTEXT(E115),"",IF(ISBLANK(E115),"",IF(ISTEXT(D115),"",IF(A110="Invoice No. : ",INDEX(Sheet2!G$14:G$154,MATCH(B110,Sheet2!A$14:A$154,0)),P114))))</f>
        <v>GUITANGAN, JANET ORQUE</v>
      </c>
      <c r="Q115" s="25">
        <f t="shared" si="7"/>
        <v>128023.12</v>
      </c>
    </row>
    <row r="116" ht="15" spans="1:17">
      <c r="A116" s="24" t="s">
        <v>82</v>
      </c>
      <c r="B116" s="24" t="s">
        <v>83</v>
      </c>
      <c r="C116" s="13">
        <v>1</v>
      </c>
      <c r="D116" s="13">
        <v>63</v>
      </c>
      <c r="E116" s="13">
        <v>63</v>
      </c>
      <c r="F116" s="25">
        <f t="shared" si="4"/>
        <v>925474</v>
      </c>
      <c r="G116" s="25">
        <f>IF(ISTEXT(E116),"",IF(ISBLANK(E116),"",IF(ISTEXT(D116),"",IF(A111="Invoice No. : ",INDEX(Sheet2!F$14:F$154,MATCH(B111,Sheet2!A$14:A$154,0)),G115))))</f>
        <v>37794</v>
      </c>
      <c r="H116" s="25" t="str">
        <f t="shared" si="5"/>
        <v>01/28/2023</v>
      </c>
      <c r="I116" s="25" t="str">
        <f>IF(ISTEXT(E116),"",IF(ISBLANK(E116),"",IF(ISTEXT(D116),"",IF(A111="Invoice No. : ",TEXT(INDEX(Sheet2!C$14:C$154,MATCH(B111,Sheet2!A$14:A$154,0)),"hh:mm:ss"),I115))))</f>
        <v>10:39:03</v>
      </c>
      <c r="J116" s="25">
        <f t="shared" si="6"/>
        <v>4643.5</v>
      </c>
      <c r="K116" s="25">
        <f>IF(ISBLANK(G116),"",IF(ISTEXT(G116),"",INDEX(Sheet2!H$14:H$154,MATCH(F116,Sheet2!A$14:A$154,0))))</f>
        <v>3500</v>
      </c>
      <c r="L116" s="25">
        <f>IF(ISBLANK(G116),"",IF(ISTEXT(G116),"",INDEX(Sheet2!I$14:I$154,MATCH(F116,Sheet2!A$14:A$154,0))))</f>
        <v>1143.5</v>
      </c>
      <c r="M116" s="25" t="str">
        <f>IF(ISBLANK(G116),"",IF(ISTEXT(G116),"",IF(INDEX(Sheet2!H$14:H$154,MATCH(F116,Sheet2!A$14:A$154,0))&lt;&gt;0,IF(INDEX(Sheet2!I$14:I$154,MATCH(F116,Sheet2!A$14:A$154,0))&lt;&gt;0,"Loan","Loan"),"Cash")))</f>
        <v>Loan</v>
      </c>
      <c r="N116" s="25">
        <f>IF(ISTEXT(E116),"",IF(ISBLANK(E116),"",IF(ISTEXT(D116),"",IF(A111="Invoice No. : ",INDEX(Sheet2!D$14:D$154,MATCH(B111,Sheet2!A$14:A$154,0)),N115))))</f>
        <v>1</v>
      </c>
      <c r="O116" s="25" t="str">
        <f>IF(ISTEXT(E116),"",IF(ISBLANK(E116),"",IF(ISTEXT(D116),"",IF(A111="Invoice No. : ",INDEX(Sheet2!E$14:E$154,MATCH(B111,Sheet2!A$14:A$154,0)),O115))))</f>
        <v>BRAILLE</v>
      </c>
      <c r="P116" s="25" t="str">
        <f>IF(ISTEXT(E116),"",IF(ISBLANK(E116),"",IF(ISTEXT(D116),"",IF(A111="Invoice No. : ",INDEX(Sheet2!G$14:G$154,MATCH(B111,Sheet2!A$14:A$154,0)),P115))))</f>
        <v>GUITANGAN, JANET ORQUE</v>
      </c>
      <c r="Q116" s="25">
        <f t="shared" si="7"/>
        <v>128023.12</v>
      </c>
    </row>
    <row r="117" ht="15" spans="1:17">
      <c r="A117" s="24" t="s">
        <v>84</v>
      </c>
      <c r="B117" s="24" t="s">
        <v>85</v>
      </c>
      <c r="C117" s="13">
        <v>1</v>
      </c>
      <c r="D117" s="13">
        <v>39.5</v>
      </c>
      <c r="E117" s="13">
        <v>39.5</v>
      </c>
      <c r="F117" s="25">
        <f t="shared" si="4"/>
        <v>925474</v>
      </c>
      <c r="G117" s="25">
        <f>IF(ISTEXT(E117),"",IF(ISBLANK(E117),"",IF(ISTEXT(D117),"",IF(A112="Invoice No. : ",INDEX(Sheet2!F$14:F$154,MATCH(B112,Sheet2!A$14:A$154,0)),G116))))</f>
        <v>37794</v>
      </c>
      <c r="H117" s="25" t="str">
        <f t="shared" si="5"/>
        <v>01/28/2023</v>
      </c>
      <c r="I117" s="25" t="str">
        <f>IF(ISTEXT(E117),"",IF(ISBLANK(E117),"",IF(ISTEXT(D117),"",IF(A112="Invoice No. : ",TEXT(INDEX(Sheet2!C$14:C$154,MATCH(B112,Sheet2!A$14:A$154,0)),"hh:mm:ss"),I116))))</f>
        <v>10:39:03</v>
      </c>
      <c r="J117" s="25">
        <f t="shared" si="6"/>
        <v>4643.5</v>
      </c>
      <c r="K117" s="25">
        <f>IF(ISBLANK(G117),"",IF(ISTEXT(G117),"",INDEX(Sheet2!H$14:H$154,MATCH(F117,Sheet2!A$14:A$154,0))))</f>
        <v>3500</v>
      </c>
      <c r="L117" s="25">
        <f>IF(ISBLANK(G117),"",IF(ISTEXT(G117),"",INDEX(Sheet2!I$14:I$154,MATCH(F117,Sheet2!A$14:A$154,0))))</f>
        <v>1143.5</v>
      </c>
      <c r="M117" s="25" t="str">
        <f>IF(ISBLANK(G117),"",IF(ISTEXT(G117),"",IF(INDEX(Sheet2!H$14:H$154,MATCH(F117,Sheet2!A$14:A$154,0))&lt;&gt;0,IF(INDEX(Sheet2!I$14:I$154,MATCH(F117,Sheet2!A$14:A$154,0))&lt;&gt;0,"Loan","Loan"),"Cash")))</f>
        <v>Loan</v>
      </c>
      <c r="N117" s="25">
        <f>IF(ISTEXT(E117),"",IF(ISBLANK(E117),"",IF(ISTEXT(D117),"",IF(A112="Invoice No. : ",INDEX(Sheet2!D$14:D$154,MATCH(B112,Sheet2!A$14:A$154,0)),N116))))</f>
        <v>1</v>
      </c>
      <c r="O117" s="25" t="str">
        <f>IF(ISTEXT(E117),"",IF(ISBLANK(E117),"",IF(ISTEXT(D117),"",IF(A112="Invoice No. : ",INDEX(Sheet2!E$14:E$154,MATCH(B112,Sheet2!A$14:A$154,0)),O116))))</f>
        <v>BRAILLE</v>
      </c>
      <c r="P117" s="25" t="str">
        <f>IF(ISTEXT(E117),"",IF(ISBLANK(E117),"",IF(ISTEXT(D117),"",IF(A112="Invoice No. : ",INDEX(Sheet2!G$14:G$154,MATCH(B112,Sheet2!A$14:A$154,0)),P116))))</f>
        <v>GUITANGAN, JANET ORQUE</v>
      </c>
      <c r="Q117" s="25">
        <f t="shared" si="7"/>
        <v>128023.12</v>
      </c>
    </row>
    <row r="118" ht="15" spans="1:17">
      <c r="A118" s="24" t="s">
        <v>86</v>
      </c>
      <c r="B118" s="24" t="s">
        <v>87</v>
      </c>
      <c r="C118" s="13">
        <v>1</v>
      </c>
      <c r="D118" s="13">
        <v>57</v>
      </c>
      <c r="E118" s="13">
        <v>57</v>
      </c>
      <c r="F118" s="25">
        <f t="shared" si="4"/>
        <v>925474</v>
      </c>
      <c r="G118" s="25">
        <f>IF(ISTEXT(E118),"",IF(ISBLANK(E118),"",IF(ISTEXT(D118),"",IF(A113="Invoice No. : ",INDEX(Sheet2!F$14:F$154,MATCH(B113,Sheet2!A$14:A$154,0)),G117))))</f>
        <v>37794</v>
      </c>
      <c r="H118" s="25" t="str">
        <f t="shared" si="5"/>
        <v>01/28/2023</v>
      </c>
      <c r="I118" s="25" t="str">
        <f>IF(ISTEXT(E118),"",IF(ISBLANK(E118),"",IF(ISTEXT(D118),"",IF(A113="Invoice No. : ",TEXT(INDEX(Sheet2!C$14:C$154,MATCH(B113,Sheet2!A$14:A$154,0)),"hh:mm:ss"),I117))))</f>
        <v>10:39:03</v>
      </c>
      <c r="J118" s="25">
        <f t="shared" si="6"/>
        <v>4643.5</v>
      </c>
      <c r="K118" s="25">
        <f>IF(ISBLANK(G118),"",IF(ISTEXT(G118),"",INDEX(Sheet2!H$14:H$154,MATCH(F118,Sheet2!A$14:A$154,0))))</f>
        <v>3500</v>
      </c>
      <c r="L118" s="25">
        <f>IF(ISBLANK(G118),"",IF(ISTEXT(G118),"",INDEX(Sheet2!I$14:I$154,MATCH(F118,Sheet2!A$14:A$154,0))))</f>
        <v>1143.5</v>
      </c>
      <c r="M118" s="25" t="str">
        <f>IF(ISBLANK(G118),"",IF(ISTEXT(G118),"",IF(INDEX(Sheet2!H$14:H$154,MATCH(F118,Sheet2!A$14:A$154,0))&lt;&gt;0,IF(INDEX(Sheet2!I$14:I$154,MATCH(F118,Sheet2!A$14:A$154,0))&lt;&gt;0,"Loan","Loan"),"Cash")))</f>
        <v>Loan</v>
      </c>
      <c r="N118" s="25">
        <f>IF(ISTEXT(E118),"",IF(ISBLANK(E118),"",IF(ISTEXT(D118),"",IF(A113="Invoice No. : ",INDEX(Sheet2!D$14:D$154,MATCH(B113,Sheet2!A$14:A$154,0)),N117))))</f>
        <v>1</v>
      </c>
      <c r="O118" s="25" t="str">
        <f>IF(ISTEXT(E118),"",IF(ISBLANK(E118),"",IF(ISTEXT(D118),"",IF(A113="Invoice No. : ",INDEX(Sheet2!E$14:E$154,MATCH(B113,Sheet2!A$14:A$154,0)),O117))))</f>
        <v>BRAILLE</v>
      </c>
      <c r="P118" s="25" t="str">
        <f>IF(ISTEXT(E118),"",IF(ISBLANK(E118),"",IF(ISTEXT(D118),"",IF(A113="Invoice No. : ",INDEX(Sheet2!G$14:G$154,MATCH(B113,Sheet2!A$14:A$154,0)),P117))))</f>
        <v>GUITANGAN, JANET ORQUE</v>
      </c>
      <c r="Q118" s="25">
        <f t="shared" si="7"/>
        <v>128023.12</v>
      </c>
    </row>
    <row r="119" ht="15" spans="1:17">
      <c r="A119" s="24" t="s">
        <v>88</v>
      </c>
      <c r="B119" s="24" t="s">
        <v>89</v>
      </c>
      <c r="C119" s="13">
        <v>1</v>
      </c>
      <c r="D119" s="13">
        <v>147.25</v>
      </c>
      <c r="E119" s="13">
        <v>147.25</v>
      </c>
      <c r="F119" s="25">
        <f t="shared" si="4"/>
        <v>925474</v>
      </c>
      <c r="G119" s="25">
        <f>IF(ISTEXT(E119),"",IF(ISBLANK(E119),"",IF(ISTEXT(D119),"",IF(A114="Invoice No. : ",INDEX(Sheet2!F$14:F$154,MATCH(B114,Sheet2!A$14:A$154,0)),G118))))</f>
        <v>37794</v>
      </c>
      <c r="H119" s="25" t="str">
        <f t="shared" si="5"/>
        <v>01/28/2023</v>
      </c>
      <c r="I119" s="25" t="str">
        <f>IF(ISTEXT(E119),"",IF(ISBLANK(E119),"",IF(ISTEXT(D119),"",IF(A114="Invoice No. : ",TEXT(INDEX(Sheet2!C$14:C$154,MATCH(B114,Sheet2!A$14:A$154,0)),"hh:mm:ss"),I118))))</f>
        <v>10:39:03</v>
      </c>
      <c r="J119" s="25">
        <f t="shared" si="6"/>
        <v>4643.5</v>
      </c>
      <c r="K119" s="25">
        <f>IF(ISBLANK(G119),"",IF(ISTEXT(G119),"",INDEX(Sheet2!H$14:H$154,MATCH(F119,Sheet2!A$14:A$154,0))))</f>
        <v>3500</v>
      </c>
      <c r="L119" s="25">
        <f>IF(ISBLANK(G119),"",IF(ISTEXT(G119),"",INDEX(Sheet2!I$14:I$154,MATCH(F119,Sheet2!A$14:A$154,0))))</f>
        <v>1143.5</v>
      </c>
      <c r="M119" s="25" t="str">
        <f>IF(ISBLANK(G119),"",IF(ISTEXT(G119),"",IF(INDEX(Sheet2!H$14:H$154,MATCH(F119,Sheet2!A$14:A$154,0))&lt;&gt;0,IF(INDEX(Sheet2!I$14:I$154,MATCH(F119,Sheet2!A$14:A$154,0))&lt;&gt;0,"Loan","Loan"),"Cash")))</f>
        <v>Loan</v>
      </c>
      <c r="N119" s="25">
        <f>IF(ISTEXT(E119),"",IF(ISBLANK(E119),"",IF(ISTEXT(D119),"",IF(A114="Invoice No. : ",INDEX(Sheet2!D$14:D$154,MATCH(B114,Sheet2!A$14:A$154,0)),N118))))</f>
        <v>1</v>
      </c>
      <c r="O119" s="25" t="str">
        <f>IF(ISTEXT(E119),"",IF(ISBLANK(E119),"",IF(ISTEXT(D119),"",IF(A114="Invoice No. : ",INDEX(Sheet2!E$14:E$154,MATCH(B114,Sheet2!A$14:A$154,0)),O118))))</f>
        <v>BRAILLE</v>
      </c>
      <c r="P119" s="25" t="str">
        <f>IF(ISTEXT(E119),"",IF(ISBLANK(E119),"",IF(ISTEXT(D119),"",IF(A114="Invoice No. : ",INDEX(Sheet2!G$14:G$154,MATCH(B114,Sheet2!A$14:A$154,0)),P118))))</f>
        <v>GUITANGAN, JANET ORQUE</v>
      </c>
      <c r="Q119" s="25">
        <f t="shared" si="7"/>
        <v>128023.12</v>
      </c>
    </row>
    <row r="120" ht="15" spans="1:17">
      <c r="A120" s="24" t="s">
        <v>90</v>
      </c>
      <c r="B120" s="24" t="s">
        <v>91</v>
      </c>
      <c r="C120" s="13">
        <v>6</v>
      </c>
      <c r="D120" s="13">
        <v>9</v>
      </c>
      <c r="E120" s="13">
        <v>54</v>
      </c>
      <c r="F120" s="25">
        <f t="shared" si="4"/>
        <v>925474</v>
      </c>
      <c r="G120" s="25">
        <f>IF(ISTEXT(E120),"",IF(ISBLANK(E120),"",IF(ISTEXT(D120),"",IF(A115="Invoice No. : ",INDEX(Sheet2!F$14:F$154,MATCH(B115,Sheet2!A$14:A$154,0)),G119))))</f>
        <v>37794</v>
      </c>
      <c r="H120" s="25" t="str">
        <f t="shared" si="5"/>
        <v>01/28/2023</v>
      </c>
      <c r="I120" s="25" t="str">
        <f>IF(ISTEXT(E120),"",IF(ISBLANK(E120),"",IF(ISTEXT(D120),"",IF(A115="Invoice No. : ",TEXT(INDEX(Sheet2!C$14:C$154,MATCH(B115,Sheet2!A$14:A$154,0)),"hh:mm:ss"),I119))))</f>
        <v>10:39:03</v>
      </c>
      <c r="J120" s="25">
        <f t="shared" si="6"/>
        <v>4643.5</v>
      </c>
      <c r="K120" s="25">
        <f>IF(ISBLANK(G120),"",IF(ISTEXT(G120),"",INDEX(Sheet2!H$14:H$154,MATCH(F120,Sheet2!A$14:A$154,0))))</f>
        <v>3500</v>
      </c>
      <c r="L120" s="25">
        <f>IF(ISBLANK(G120),"",IF(ISTEXT(G120),"",INDEX(Sheet2!I$14:I$154,MATCH(F120,Sheet2!A$14:A$154,0))))</f>
        <v>1143.5</v>
      </c>
      <c r="M120" s="25" t="str">
        <f>IF(ISBLANK(G120),"",IF(ISTEXT(G120),"",IF(INDEX(Sheet2!H$14:H$154,MATCH(F120,Sheet2!A$14:A$154,0))&lt;&gt;0,IF(INDEX(Sheet2!I$14:I$154,MATCH(F120,Sheet2!A$14:A$154,0))&lt;&gt;0,"Loan","Loan"),"Cash")))</f>
        <v>Loan</v>
      </c>
      <c r="N120" s="25">
        <f>IF(ISTEXT(E120),"",IF(ISBLANK(E120),"",IF(ISTEXT(D120),"",IF(A115="Invoice No. : ",INDEX(Sheet2!D$14:D$154,MATCH(B115,Sheet2!A$14:A$154,0)),N119))))</f>
        <v>1</v>
      </c>
      <c r="O120" s="25" t="str">
        <f>IF(ISTEXT(E120),"",IF(ISBLANK(E120),"",IF(ISTEXT(D120),"",IF(A115="Invoice No. : ",INDEX(Sheet2!E$14:E$154,MATCH(B115,Sheet2!A$14:A$154,0)),O119))))</f>
        <v>BRAILLE</v>
      </c>
      <c r="P120" s="25" t="str">
        <f>IF(ISTEXT(E120),"",IF(ISBLANK(E120),"",IF(ISTEXT(D120),"",IF(A115="Invoice No. : ",INDEX(Sheet2!G$14:G$154,MATCH(B115,Sheet2!A$14:A$154,0)),P119))))</f>
        <v>GUITANGAN, JANET ORQUE</v>
      </c>
      <c r="Q120" s="25">
        <f t="shared" si="7"/>
        <v>128023.12</v>
      </c>
    </row>
    <row r="121" ht="15" spans="1:17">
      <c r="A121" s="24" t="s">
        <v>92</v>
      </c>
      <c r="B121" s="24" t="s">
        <v>93</v>
      </c>
      <c r="C121" s="13">
        <v>1</v>
      </c>
      <c r="D121" s="13">
        <v>88.5</v>
      </c>
      <c r="E121" s="13">
        <v>88.5</v>
      </c>
      <c r="F121" s="25">
        <f t="shared" si="4"/>
        <v>925474</v>
      </c>
      <c r="G121" s="25">
        <f>IF(ISTEXT(E121),"",IF(ISBLANK(E121),"",IF(ISTEXT(D121),"",IF(A116="Invoice No. : ",INDEX(Sheet2!F$14:F$154,MATCH(B116,Sheet2!A$14:A$154,0)),G120))))</f>
        <v>37794</v>
      </c>
      <c r="H121" s="25" t="str">
        <f t="shared" si="5"/>
        <v>01/28/2023</v>
      </c>
      <c r="I121" s="25" t="str">
        <f>IF(ISTEXT(E121),"",IF(ISBLANK(E121),"",IF(ISTEXT(D121),"",IF(A116="Invoice No. : ",TEXT(INDEX(Sheet2!C$14:C$154,MATCH(B116,Sheet2!A$14:A$154,0)),"hh:mm:ss"),I120))))</f>
        <v>10:39:03</v>
      </c>
      <c r="J121" s="25">
        <f t="shared" si="6"/>
        <v>4643.5</v>
      </c>
      <c r="K121" s="25">
        <f>IF(ISBLANK(G121),"",IF(ISTEXT(G121),"",INDEX(Sheet2!H$14:H$154,MATCH(F121,Sheet2!A$14:A$154,0))))</f>
        <v>3500</v>
      </c>
      <c r="L121" s="25">
        <f>IF(ISBLANK(G121),"",IF(ISTEXT(G121),"",INDEX(Sheet2!I$14:I$154,MATCH(F121,Sheet2!A$14:A$154,0))))</f>
        <v>1143.5</v>
      </c>
      <c r="M121" s="25" t="str">
        <f>IF(ISBLANK(G121),"",IF(ISTEXT(G121),"",IF(INDEX(Sheet2!H$14:H$154,MATCH(F121,Sheet2!A$14:A$154,0))&lt;&gt;0,IF(INDEX(Sheet2!I$14:I$154,MATCH(F121,Sheet2!A$14:A$154,0))&lt;&gt;0,"Loan","Loan"),"Cash")))</f>
        <v>Loan</v>
      </c>
      <c r="N121" s="25">
        <f>IF(ISTEXT(E121),"",IF(ISBLANK(E121),"",IF(ISTEXT(D121),"",IF(A116="Invoice No. : ",INDEX(Sheet2!D$14:D$154,MATCH(B116,Sheet2!A$14:A$154,0)),N120))))</f>
        <v>1</v>
      </c>
      <c r="O121" s="25" t="str">
        <f>IF(ISTEXT(E121),"",IF(ISBLANK(E121),"",IF(ISTEXT(D121),"",IF(A116="Invoice No. : ",INDEX(Sheet2!E$14:E$154,MATCH(B116,Sheet2!A$14:A$154,0)),O120))))</f>
        <v>BRAILLE</v>
      </c>
      <c r="P121" s="25" t="str">
        <f>IF(ISTEXT(E121),"",IF(ISBLANK(E121),"",IF(ISTEXT(D121),"",IF(A116="Invoice No. : ",INDEX(Sheet2!G$14:G$154,MATCH(B116,Sheet2!A$14:A$154,0)),P120))))</f>
        <v>GUITANGAN, JANET ORQUE</v>
      </c>
      <c r="Q121" s="25">
        <f t="shared" si="7"/>
        <v>128023.12</v>
      </c>
    </row>
    <row r="122" ht="15" spans="1:17">
      <c r="A122" s="24" t="s">
        <v>94</v>
      </c>
      <c r="B122" s="24" t="s">
        <v>95</v>
      </c>
      <c r="C122" s="13">
        <v>1</v>
      </c>
      <c r="D122" s="13">
        <v>56.25</v>
      </c>
      <c r="E122" s="13">
        <v>56.25</v>
      </c>
      <c r="F122" s="25">
        <f t="shared" si="4"/>
        <v>925474</v>
      </c>
      <c r="G122" s="25">
        <f>IF(ISTEXT(E122),"",IF(ISBLANK(E122),"",IF(ISTEXT(D122),"",IF(A117="Invoice No. : ",INDEX(Sheet2!F$14:F$154,MATCH(B117,Sheet2!A$14:A$154,0)),G121))))</f>
        <v>37794</v>
      </c>
      <c r="H122" s="25" t="str">
        <f t="shared" si="5"/>
        <v>01/28/2023</v>
      </c>
      <c r="I122" s="25" t="str">
        <f>IF(ISTEXT(E122),"",IF(ISBLANK(E122),"",IF(ISTEXT(D122),"",IF(A117="Invoice No. : ",TEXT(INDEX(Sheet2!C$14:C$154,MATCH(B117,Sheet2!A$14:A$154,0)),"hh:mm:ss"),I121))))</f>
        <v>10:39:03</v>
      </c>
      <c r="J122" s="25">
        <f t="shared" si="6"/>
        <v>4643.5</v>
      </c>
      <c r="K122" s="25">
        <f>IF(ISBLANK(G122),"",IF(ISTEXT(G122),"",INDEX(Sheet2!H$14:H$154,MATCH(F122,Sheet2!A$14:A$154,0))))</f>
        <v>3500</v>
      </c>
      <c r="L122" s="25">
        <f>IF(ISBLANK(G122),"",IF(ISTEXT(G122),"",INDEX(Sheet2!I$14:I$154,MATCH(F122,Sheet2!A$14:A$154,0))))</f>
        <v>1143.5</v>
      </c>
      <c r="M122" s="25" t="str">
        <f>IF(ISBLANK(G122),"",IF(ISTEXT(G122),"",IF(INDEX(Sheet2!H$14:H$154,MATCH(F122,Sheet2!A$14:A$154,0))&lt;&gt;0,IF(INDEX(Sheet2!I$14:I$154,MATCH(F122,Sheet2!A$14:A$154,0))&lt;&gt;0,"Loan","Loan"),"Cash")))</f>
        <v>Loan</v>
      </c>
      <c r="N122" s="25">
        <f>IF(ISTEXT(E122),"",IF(ISBLANK(E122),"",IF(ISTEXT(D122),"",IF(A117="Invoice No. : ",INDEX(Sheet2!D$14:D$154,MATCH(B117,Sheet2!A$14:A$154,0)),N121))))</f>
        <v>1</v>
      </c>
      <c r="O122" s="25" t="str">
        <f>IF(ISTEXT(E122),"",IF(ISBLANK(E122),"",IF(ISTEXT(D122),"",IF(A117="Invoice No. : ",INDEX(Sheet2!E$14:E$154,MATCH(B117,Sheet2!A$14:A$154,0)),O121))))</f>
        <v>BRAILLE</v>
      </c>
      <c r="P122" s="25" t="str">
        <f>IF(ISTEXT(E122),"",IF(ISBLANK(E122),"",IF(ISTEXT(D122),"",IF(A117="Invoice No. : ",INDEX(Sheet2!G$14:G$154,MATCH(B117,Sheet2!A$14:A$154,0)),P121))))</f>
        <v>GUITANGAN, JANET ORQUE</v>
      </c>
      <c r="Q122" s="25">
        <f t="shared" si="7"/>
        <v>128023.12</v>
      </c>
    </row>
    <row r="123" ht="15" spans="1:17">
      <c r="A123" s="24" t="s">
        <v>96</v>
      </c>
      <c r="B123" s="24" t="s">
        <v>97</v>
      </c>
      <c r="C123" s="13">
        <v>2</v>
      </c>
      <c r="D123" s="13">
        <v>25.25</v>
      </c>
      <c r="E123" s="13">
        <v>50.5</v>
      </c>
      <c r="F123" s="25">
        <f t="shared" si="4"/>
        <v>925474</v>
      </c>
      <c r="G123" s="25">
        <f>IF(ISTEXT(E123),"",IF(ISBLANK(E123),"",IF(ISTEXT(D123),"",IF(A118="Invoice No. : ",INDEX(Sheet2!F$14:F$154,MATCH(B118,Sheet2!A$14:A$154,0)),G122))))</f>
        <v>37794</v>
      </c>
      <c r="H123" s="25" t="str">
        <f t="shared" si="5"/>
        <v>01/28/2023</v>
      </c>
      <c r="I123" s="25" t="str">
        <f>IF(ISTEXT(E123),"",IF(ISBLANK(E123),"",IF(ISTEXT(D123),"",IF(A118="Invoice No. : ",TEXT(INDEX(Sheet2!C$14:C$154,MATCH(B118,Sheet2!A$14:A$154,0)),"hh:mm:ss"),I122))))</f>
        <v>10:39:03</v>
      </c>
      <c r="J123" s="25">
        <f t="shared" si="6"/>
        <v>4643.5</v>
      </c>
      <c r="K123" s="25">
        <f>IF(ISBLANK(G123),"",IF(ISTEXT(G123),"",INDEX(Sheet2!H$14:H$154,MATCH(F123,Sheet2!A$14:A$154,0))))</f>
        <v>3500</v>
      </c>
      <c r="L123" s="25">
        <f>IF(ISBLANK(G123),"",IF(ISTEXT(G123),"",INDEX(Sheet2!I$14:I$154,MATCH(F123,Sheet2!A$14:A$154,0))))</f>
        <v>1143.5</v>
      </c>
      <c r="M123" s="25" t="str">
        <f>IF(ISBLANK(G123),"",IF(ISTEXT(G123),"",IF(INDEX(Sheet2!H$14:H$154,MATCH(F123,Sheet2!A$14:A$154,0))&lt;&gt;0,IF(INDEX(Sheet2!I$14:I$154,MATCH(F123,Sheet2!A$14:A$154,0))&lt;&gt;0,"Loan","Loan"),"Cash")))</f>
        <v>Loan</v>
      </c>
      <c r="N123" s="25">
        <f>IF(ISTEXT(E123),"",IF(ISBLANK(E123),"",IF(ISTEXT(D123),"",IF(A118="Invoice No. : ",INDEX(Sheet2!D$14:D$154,MATCH(B118,Sheet2!A$14:A$154,0)),N122))))</f>
        <v>1</v>
      </c>
      <c r="O123" s="25" t="str">
        <f>IF(ISTEXT(E123),"",IF(ISBLANK(E123),"",IF(ISTEXT(D123),"",IF(A118="Invoice No. : ",INDEX(Sheet2!E$14:E$154,MATCH(B118,Sheet2!A$14:A$154,0)),O122))))</f>
        <v>BRAILLE</v>
      </c>
      <c r="P123" s="25" t="str">
        <f>IF(ISTEXT(E123),"",IF(ISBLANK(E123),"",IF(ISTEXT(D123),"",IF(A118="Invoice No. : ",INDEX(Sheet2!G$14:G$154,MATCH(B118,Sheet2!A$14:A$154,0)),P122))))</f>
        <v>GUITANGAN, JANET ORQUE</v>
      </c>
      <c r="Q123" s="25">
        <f t="shared" si="7"/>
        <v>128023.12</v>
      </c>
    </row>
    <row r="124" ht="15" spans="1:17">
      <c r="A124" s="24" t="s">
        <v>98</v>
      </c>
      <c r="B124" s="24" t="s">
        <v>99</v>
      </c>
      <c r="C124" s="13">
        <v>1</v>
      </c>
      <c r="D124" s="13">
        <v>214.25</v>
      </c>
      <c r="E124" s="13">
        <v>214.25</v>
      </c>
      <c r="F124" s="25">
        <f t="shared" si="4"/>
        <v>925474</v>
      </c>
      <c r="G124" s="25">
        <f>IF(ISTEXT(E124),"",IF(ISBLANK(E124),"",IF(ISTEXT(D124),"",IF(A119="Invoice No. : ",INDEX(Sheet2!F$14:F$154,MATCH(B119,Sheet2!A$14:A$154,0)),G123))))</f>
        <v>37794</v>
      </c>
      <c r="H124" s="25" t="str">
        <f t="shared" si="5"/>
        <v>01/28/2023</v>
      </c>
      <c r="I124" s="25" t="str">
        <f>IF(ISTEXT(E124),"",IF(ISBLANK(E124),"",IF(ISTEXT(D124),"",IF(A119="Invoice No. : ",TEXT(INDEX(Sheet2!C$14:C$154,MATCH(B119,Sheet2!A$14:A$154,0)),"hh:mm:ss"),I123))))</f>
        <v>10:39:03</v>
      </c>
      <c r="J124" s="25">
        <f t="shared" si="6"/>
        <v>4643.5</v>
      </c>
      <c r="K124" s="25">
        <f>IF(ISBLANK(G124),"",IF(ISTEXT(G124),"",INDEX(Sheet2!H$14:H$154,MATCH(F124,Sheet2!A$14:A$154,0))))</f>
        <v>3500</v>
      </c>
      <c r="L124" s="25">
        <f>IF(ISBLANK(G124),"",IF(ISTEXT(G124),"",INDEX(Sheet2!I$14:I$154,MATCH(F124,Sheet2!A$14:A$154,0))))</f>
        <v>1143.5</v>
      </c>
      <c r="M124" s="25" t="str">
        <f>IF(ISBLANK(G124),"",IF(ISTEXT(G124),"",IF(INDEX(Sheet2!H$14:H$154,MATCH(F124,Sheet2!A$14:A$154,0))&lt;&gt;0,IF(INDEX(Sheet2!I$14:I$154,MATCH(F124,Sheet2!A$14:A$154,0))&lt;&gt;0,"Loan","Loan"),"Cash")))</f>
        <v>Loan</v>
      </c>
      <c r="N124" s="25">
        <f>IF(ISTEXT(E124),"",IF(ISBLANK(E124),"",IF(ISTEXT(D124),"",IF(A119="Invoice No. : ",INDEX(Sheet2!D$14:D$154,MATCH(B119,Sheet2!A$14:A$154,0)),N123))))</f>
        <v>1</v>
      </c>
      <c r="O124" s="25" t="str">
        <f>IF(ISTEXT(E124),"",IF(ISBLANK(E124),"",IF(ISTEXT(D124),"",IF(A119="Invoice No. : ",INDEX(Sheet2!E$14:E$154,MATCH(B119,Sheet2!A$14:A$154,0)),O123))))</f>
        <v>BRAILLE</v>
      </c>
      <c r="P124" s="25" t="str">
        <f>IF(ISTEXT(E124),"",IF(ISBLANK(E124),"",IF(ISTEXT(D124),"",IF(A119="Invoice No. : ",INDEX(Sheet2!G$14:G$154,MATCH(B119,Sheet2!A$14:A$154,0)),P123))))</f>
        <v>GUITANGAN, JANET ORQUE</v>
      </c>
      <c r="Q124" s="25">
        <f t="shared" si="7"/>
        <v>128023.12</v>
      </c>
    </row>
    <row r="125" ht="15" spans="1:17">
      <c r="A125" s="24" t="s">
        <v>100</v>
      </c>
      <c r="B125" s="24" t="s">
        <v>101</v>
      </c>
      <c r="C125" s="13">
        <v>2</v>
      </c>
      <c r="D125" s="13">
        <v>288.5</v>
      </c>
      <c r="E125" s="13">
        <v>577</v>
      </c>
      <c r="F125" s="25">
        <f t="shared" si="4"/>
        <v>925474</v>
      </c>
      <c r="G125" s="25">
        <f>IF(ISTEXT(E125),"",IF(ISBLANK(E125),"",IF(ISTEXT(D125),"",IF(A120="Invoice No. : ",INDEX(Sheet2!F$14:F$154,MATCH(B120,Sheet2!A$14:A$154,0)),G124))))</f>
        <v>37794</v>
      </c>
      <c r="H125" s="25" t="str">
        <f t="shared" si="5"/>
        <v>01/28/2023</v>
      </c>
      <c r="I125" s="25" t="str">
        <f>IF(ISTEXT(E125),"",IF(ISBLANK(E125),"",IF(ISTEXT(D125),"",IF(A120="Invoice No. : ",TEXT(INDEX(Sheet2!C$14:C$154,MATCH(B120,Sheet2!A$14:A$154,0)),"hh:mm:ss"),I124))))</f>
        <v>10:39:03</v>
      </c>
      <c r="J125" s="25">
        <f t="shared" si="6"/>
        <v>4643.5</v>
      </c>
      <c r="K125" s="25">
        <f>IF(ISBLANK(G125),"",IF(ISTEXT(G125),"",INDEX(Sheet2!H$14:H$154,MATCH(F125,Sheet2!A$14:A$154,0))))</f>
        <v>3500</v>
      </c>
      <c r="L125" s="25">
        <f>IF(ISBLANK(G125),"",IF(ISTEXT(G125),"",INDEX(Sheet2!I$14:I$154,MATCH(F125,Sheet2!A$14:A$154,0))))</f>
        <v>1143.5</v>
      </c>
      <c r="M125" s="25" t="str">
        <f>IF(ISBLANK(G125),"",IF(ISTEXT(G125),"",IF(INDEX(Sheet2!H$14:H$154,MATCH(F125,Sheet2!A$14:A$154,0))&lt;&gt;0,IF(INDEX(Sheet2!I$14:I$154,MATCH(F125,Sheet2!A$14:A$154,0))&lt;&gt;0,"Loan","Loan"),"Cash")))</f>
        <v>Loan</v>
      </c>
      <c r="N125" s="25">
        <f>IF(ISTEXT(E125),"",IF(ISBLANK(E125),"",IF(ISTEXT(D125),"",IF(A120="Invoice No. : ",INDEX(Sheet2!D$14:D$154,MATCH(B120,Sheet2!A$14:A$154,0)),N124))))</f>
        <v>1</v>
      </c>
      <c r="O125" s="25" t="str">
        <f>IF(ISTEXT(E125),"",IF(ISBLANK(E125),"",IF(ISTEXT(D125),"",IF(A120="Invoice No. : ",INDEX(Sheet2!E$14:E$154,MATCH(B120,Sheet2!A$14:A$154,0)),O124))))</f>
        <v>BRAILLE</v>
      </c>
      <c r="P125" s="25" t="str">
        <f>IF(ISTEXT(E125),"",IF(ISBLANK(E125),"",IF(ISTEXT(D125),"",IF(A120="Invoice No. : ",INDEX(Sheet2!G$14:G$154,MATCH(B120,Sheet2!A$14:A$154,0)),P124))))</f>
        <v>GUITANGAN, JANET ORQUE</v>
      </c>
      <c r="Q125" s="25">
        <f t="shared" si="7"/>
        <v>128023.12</v>
      </c>
    </row>
    <row r="126" ht="15" spans="1:17">
      <c r="A126" s="24" t="s">
        <v>102</v>
      </c>
      <c r="B126" s="24" t="s">
        <v>103</v>
      </c>
      <c r="C126" s="13">
        <v>1</v>
      </c>
      <c r="D126" s="13">
        <v>74.75</v>
      </c>
      <c r="E126" s="13">
        <v>74.75</v>
      </c>
      <c r="F126" s="25">
        <f t="shared" si="4"/>
        <v>925474</v>
      </c>
      <c r="G126" s="25">
        <f>IF(ISTEXT(E126),"",IF(ISBLANK(E126),"",IF(ISTEXT(D126),"",IF(A121="Invoice No. : ",INDEX(Sheet2!F$14:F$154,MATCH(B121,Sheet2!A$14:A$154,0)),G125))))</f>
        <v>37794</v>
      </c>
      <c r="H126" s="25" t="str">
        <f t="shared" si="5"/>
        <v>01/28/2023</v>
      </c>
      <c r="I126" s="25" t="str">
        <f>IF(ISTEXT(E126),"",IF(ISBLANK(E126),"",IF(ISTEXT(D126),"",IF(A121="Invoice No. : ",TEXT(INDEX(Sheet2!C$14:C$154,MATCH(B121,Sheet2!A$14:A$154,0)),"hh:mm:ss"),I125))))</f>
        <v>10:39:03</v>
      </c>
      <c r="J126" s="25">
        <f t="shared" si="6"/>
        <v>4643.5</v>
      </c>
      <c r="K126" s="25">
        <f>IF(ISBLANK(G126),"",IF(ISTEXT(G126),"",INDEX(Sheet2!H$14:H$154,MATCH(F126,Sheet2!A$14:A$154,0))))</f>
        <v>3500</v>
      </c>
      <c r="L126" s="25">
        <f>IF(ISBLANK(G126),"",IF(ISTEXT(G126),"",INDEX(Sheet2!I$14:I$154,MATCH(F126,Sheet2!A$14:A$154,0))))</f>
        <v>1143.5</v>
      </c>
      <c r="M126" s="25" t="str">
        <f>IF(ISBLANK(G126),"",IF(ISTEXT(G126),"",IF(INDEX(Sheet2!H$14:H$154,MATCH(F126,Sheet2!A$14:A$154,0))&lt;&gt;0,IF(INDEX(Sheet2!I$14:I$154,MATCH(F126,Sheet2!A$14:A$154,0))&lt;&gt;0,"Loan","Loan"),"Cash")))</f>
        <v>Loan</v>
      </c>
      <c r="N126" s="25">
        <f>IF(ISTEXT(E126),"",IF(ISBLANK(E126),"",IF(ISTEXT(D126),"",IF(A121="Invoice No. : ",INDEX(Sheet2!D$14:D$154,MATCH(B121,Sheet2!A$14:A$154,0)),N125))))</f>
        <v>1</v>
      </c>
      <c r="O126" s="25" t="str">
        <f>IF(ISTEXT(E126),"",IF(ISBLANK(E126),"",IF(ISTEXT(D126),"",IF(A121="Invoice No. : ",INDEX(Sheet2!E$14:E$154,MATCH(B121,Sheet2!A$14:A$154,0)),O125))))</f>
        <v>BRAILLE</v>
      </c>
      <c r="P126" s="25" t="str">
        <f>IF(ISTEXT(E126),"",IF(ISBLANK(E126),"",IF(ISTEXT(D126),"",IF(A121="Invoice No. : ",INDEX(Sheet2!G$14:G$154,MATCH(B121,Sheet2!A$14:A$154,0)),P125))))</f>
        <v>GUITANGAN, JANET ORQUE</v>
      </c>
      <c r="Q126" s="25">
        <f t="shared" si="7"/>
        <v>128023.12</v>
      </c>
    </row>
    <row r="127" ht="15" spans="1:17">
      <c r="A127" s="24" t="s">
        <v>104</v>
      </c>
      <c r="B127" s="24" t="s">
        <v>105</v>
      </c>
      <c r="C127" s="13">
        <v>4</v>
      </c>
      <c r="D127" s="13">
        <v>6</v>
      </c>
      <c r="E127" s="13">
        <v>24</v>
      </c>
      <c r="F127" s="25">
        <f t="shared" si="4"/>
        <v>925474</v>
      </c>
      <c r="G127" s="25">
        <f>IF(ISTEXT(E127),"",IF(ISBLANK(E127),"",IF(ISTEXT(D127),"",IF(A122="Invoice No. : ",INDEX(Sheet2!F$14:F$154,MATCH(B122,Sheet2!A$14:A$154,0)),G126))))</f>
        <v>37794</v>
      </c>
      <c r="H127" s="25" t="str">
        <f t="shared" si="5"/>
        <v>01/28/2023</v>
      </c>
      <c r="I127" s="25" t="str">
        <f>IF(ISTEXT(E127),"",IF(ISBLANK(E127),"",IF(ISTEXT(D127),"",IF(A122="Invoice No. : ",TEXT(INDEX(Sheet2!C$14:C$154,MATCH(B122,Sheet2!A$14:A$154,0)),"hh:mm:ss"),I126))))</f>
        <v>10:39:03</v>
      </c>
      <c r="J127" s="25">
        <f t="shared" si="6"/>
        <v>4643.5</v>
      </c>
      <c r="K127" s="25">
        <f>IF(ISBLANK(G127),"",IF(ISTEXT(G127),"",INDEX(Sheet2!H$14:H$154,MATCH(F127,Sheet2!A$14:A$154,0))))</f>
        <v>3500</v>
      </c>
      <c r="L127" s="25">
        <f>IF(ISBLANK(G127),"",IF(ISTEXT(G127),"",INDEX(Sheet2!I$14:I$154,MATCH(F127,Sheet2!A$14:A$154,0))))</f>
        <v>1143.5</v>
      </c>
      <c r="M127" s="25" t="str">
        <f>IF(ISBLANK(G127),"",IF(ISTEXT(G127),"",IF(INDEX(Sheet2!H$14:H$154,MATCH(F127,Sheet2!A$14:A$154,0))&lt;&gt;0,IF(INDEX(Sheet2!I$14:I$154,MATCH(F127,Sheet2!A$14:A$154,0))&lt;&gt;0,"Loan","Loan"),"Cash")))</f>
        <v>Loan</v>
      </c>
      <c r="N127" s="25">
        <f>IF(ISTEXT(E127),"",IF(ISBLANK(E127),"",IF(ISTEXT(D127),"",IF(A122="Invoice No. : ",INDEX(Sheet2!D$14:D$154,MATCH(B122,Sheet2!A$14:A$154,0)),N126))))</f>
        <v>1</v>
      </c>
      <c r="O127" s="25" t="str">
        <f>IF(ISTEXT(E127),"",IF(ISBLANK(E127),"",IF(ISTEXT(D127),"",IF(A122="Invoice No. : ",INDEX(Sheet2!E$14:E$154,MATCH(B122,Sheet2!A$14:A$154,0)),O126))))</f>
        <v>BRAILLE</v>
      </c>
      <c r="P127" s="25" t="str">
        <f>IF(ISTEXT(E127),"",IF(ISBLANK(E127),"",IF(ISTEXT(D127),"",IF(A122="Invoice No. : ",INDEX(Sheet2!G$14:G$154,MATCH(B122,Sheet2!A$14:A$154,0)),P126))))</f>
        <v>GUITANGAN, JANET ORQUE</v>
      </c>
      <c r="Q127" s="25">
        <f t="shared" si="7"/>
        <v>128023.12</v>
      </c>
    </row>
    <row r="128" ht="15" spans="1:17">
      <c r="A128" s="24" t="s">
        <v>106</v>
      </c>
      <c r="B128" s="24" t="s">
        <v>107</v>
      </c>
      <c r="C128" s="13">
        <v>3</v>
      </c>
      <c r="D128" s="13">
        <v>6</v>
      </c>
      <c r="E128" s="13">
        <v>18</v>
      </c>
      <c r="F128" s="25">
        <f t="shared" si="4"/>
        <v>925474</v>
      </c>
      <c r="G128" s="25">
        <f>IF(ISTEXT(E128),"",IF(ISBLANK(E128),"",IF(ISTEXT(D128),"",IF(A123="Invoice No. : ",INDEX(Sheet2!F$14:F$154,MATCH(B123,Sheet2!A$14:A$154,0)),G127))))</f>
        <v>37794</v>
      </c>
      <c r="H128" s="25" t="str">
        <f t="shared" si="5"/>
        <v>01/28/2023</v>
      </c>
      <c r="I128" s="25" t="str">
        <f>IF(ISTEXT(E128),"",IF(ISBLANK(E128),"",IF(ISTEXT(D128),"",IF(A123="Invoice No. : ",TEXT(INDEX(Sheet2!C$14:C$154,MATCH(B123,Sheet2!A$14:A$154,0)),"hh:mm:ss"),I127))))</f>
        <v>10:39:03</v>
      </c>
      <c r="J128" s="25">
        <f t="shared" si="6"/>
        <v>4643.5</v>
      </c>
      <c r="K128" s="25">
        <f>IF(ISBLANK(G128),"",IF(ISTEXT(G128),"",INDEX(Sheet2!H$14:H$154,MATCH(F128,Sheet2!A$14:A$154,0))))</f>
        <v>3500</v>
      </c>
      <c r="L128" s="25">
        <f>IF(ISBLANK(G128),"",IF(ISTEXT(G128),"",INDEX(Sheet2!I$14:I$154,MATCH(F128,Sheet2!A$14:A$154,0))))</f>
        <v>1143.5</v>
      </c>
      <c r="M128" s="25" t="str">
        <f>IF(ISBLANK(G128),"",IF(ISTEXT(G128),"",IF(INDEX(Sheet2!H$14:H$154,MATCH(F128,Sheet2!A$14:A$154,0))&lt;&gt;0,IF(INDEX(Sheet2!I$14:I$154,MATCH(F128,Sheet2!A$14:A$154,0))&lt;&gt;0,"Loan","Loan"),"Cash")))</f>
        <v>Loan</v>
      </c>
      <c r="N128" s="25">
        <f>IF(ISTEXT(E128),"",IF(ISBLANK(E128),"",IF(ISTEXT(D128),"",IF(A123="Invoice No. : ",INDEX(Sheet2!D$14:D$154,MATCH(B123,Sheet2!A$14:A$154,0)),N127))))</f>
        <v>1</v>
      </c>
      <c r="O128" s="25" t="str">
        <f>IF(ISTEXT(E128),"",IF(ISBLANK(E128),"",IF(ISTEXT(D128),"",IF(A123="Invoice No. : ",INDEX(Sheet2!E$14:E$154,MATCH(B123,Sheet2!A$14:A$154,0)),O127))))</f>
        <v>BRAILLE</v>
      </c>
      <c r="P128" s="25" t="str">
        <f>IF(ISTEXT(E128),"",IF(ISBLANK(E128),"",IF(ISTEXT(D128),"",IF(A123="Invoice No. : ",INDEX(Sheet2!G$14:G$154,MATCH(B123,Sheet2!A$14:A$154,0)),P127))))</f>
        <v>GUITANGAN, JANET ORQUE</v>
      </c>
      <c r="Q128" s="25">
        <f t="shared" si="7"/>
        <v>128023.12</v>
      </c>
    </row>
    <row r="129" ht="15" spans="1:17">
      <c r="A129" s="24" t="s">
        <v>108</v>
      </c>
      <c r="B129" s="24" t="s">
        <v>109</v>
      </c>
      <c r="C129" s="13">
        <v>6</v>
      </c>
      <c r="D129" s="13">
        <v>15</v>
      </c>
      <c r="E129" s="13">
        <v>90</v>
      </c>
      <c r="F129" s="25">
        <f t="shared" si="4"/>
        <v>925474</v>
      </c>
      <c r="G129" s="25">
        <f>IF(ISTEXT(E129),"",IF(ISBLANK(E129),"",IF(ISTEXT(D129),"",IF(A124="Invoice No. : ",INDEX(Sheet2!F$14:F$154,MATCH(B124,Sheet2!A$14:A$154,0)),G128))))</f>
        <v>37794</v>
      </c>
      <c r="H129" s="25" t="str">
        <f t="shared" si="5"/>
        <v>01/28/2023</v>
      </c>
      <c r="I129" s="25" t="str">
        <f>IF(ISTEXT(E129),"",IF(ISBLANK(E129),"",IF(ISTEXT(D129),"",IF(A124="Invoice No. : ",TEXT(INDEX(Sheet2!C$14:C$154,MATCH(B124,Sheet2!A$14:A$154,0)),"hh:mm:ss"),I128))))</f>
        <v>10:39:03</v>
      </c>
      <c r="J129" s="25">
        <f t="shared" si="6"/>
        <v>4643.5</v>
      </c>
      <c r="K129" s="25">
        <f>IF(ISBLANK(G129),"",IF(ISTEXT(G129),"",INDEX(Sheet2!H$14:H$154,MATCH(F129,Sheet2!A$14:A$154,0))))</f>
        <v>3500</v>
      </c>
      <c r="L129" s="25">
        <f>IF(ISBLANK(G129),"",IF(ISTEXT(G129),"",INDEX(Sheet2!I$14:I$154,MATCH(F129,Sheet2!A$14:A$154,0))))</f>
        <v>1143.5</v>
      </c>
      <c r="M129" s="25" t="str">
        <f>IF(ISBLANK(G129),"",IF(ISTEXT(G129),"",IF(INDEX(Sheet2!H$14:H$154,MATCH(F129,Sheet2!A$14:A$154,0))&lt;&gt;0,IF(INDEX(Sheet2!I$14:I$154,MATCH(F129,Sheet2!A$14:A$154,0))&lt;&gt;0,"Loan","Loan"),"Cash")))</f>
        <v>Loan</v>
      </c>
      <c r="N129" s="25">
        <f>IF(ISTEXT(E129),"",IF(ISBLANK(E129),"",IF(ISTEXT(D129),"",IF(A124="Invoice No. : ",INDEX(Sheet2!D$14:D$154,MATCH(B124,Sheet2!A$14:A$154,0)),N128))))</f>
        <v>1</v>
      </c>
      <c r="O129" s="25" t="str">
        <f>IF(ISTEXT(E129),"",IF(ISBLANK(E129),"",IF(ISTEXT(D129),"",IF(A124="Invoice No. : ",INDEX(Sheet2!E$14:E$154,MATCH(B124,Sheet2!A$14:A$154,0)),O128))))</f>
        <v>BRAILLE</v>
      </c>
      <c r="P129" s="25" t="str">
        <f>IF(ISTEXT(E129),"",IF(ISBLANK(E129),"",IF(ISTEXT(D129),"",IF(A124="Invoice No. : ",INDEX(Sheet2!G$14:G$154,MATCH(B124,Sheet2!A$14:A$154,0)),P128))))</f>
        <v>GUITANGAN, JANET ORQUE</v>
      </c>
      <c r="Q129" s="25">
        <f t="shared" si="7"/>
        <v>128023.12</v>
      </c>
    </row>
    <row r="130" ht="15" spans="1:17">
      <c r="A130" s="24" t="s">
        <v>110</v>
      </c>
      <c r="B130" s="24" t="s">
        <v>111</v>
      </c>
      <c r="C130" s="13">
        <v>16</v>
      </c>
      <c r="D130" s="13">
        <v>13</v>
      </c>
      <c r="E130" s="13">
        <v>208</v>
      </c>
      <c r="F130" s="25">
        <f t="shared" si="4"/>
        <v>925474</v>
      </c>
      <c r="G130" s="25">
        <f>IF(ISTEXT(E130),"",IF(ISBLANK(E130),"",IF(ISTEXT(D130),"",IF(A125="Invoice No. : ",INDEX(Sheet2!F$14:F$154,MATCH(B125,Sheet2!A$14:A$154,0)),G129))))</f>
        <v>37794</v>
      </c>
      <c r="H130" s="25" t="str">
        <f t="shared" si="5"/>
        <v>01/28/2023</v>
      </c>
      <c r="I130" s="25" t="str">
        <f>IF(ISTEXT(E130),"",IF(ISBLANK(E130),"",IF(ISTEXT(D130),"",IF(A125="Invoice No. : ",TEXT(INDEX(Sheet2!C$14:C$154,MATCH(B125,Sheet2!A$14:A$154,0)),"hh:mm:ss"),I129))))</f>
        <v>10:39:03</v>
      </c>
      <c r="J130" s="25">
        <f t="shared" si="6"/>
        <v>4643.5</v>
      </c>
      <c r="K130" s="25">
        <f>IF(ISBLANK(G130),"",IF(ISTEXT(G130),"",INDEX(Sheet2!H$14:H$154,MATCH(F130,Sheet2!A$14:A$154,0))))</f>
        <v>3500</v>
      </c>
      <c r="L130" s="25">
        <f>IF(ISBLANK(G130),"",IF(ISTEXT(G130),"",INDEX(Sheet2!I$14:I$154,MATCH(F130,Sheet2!A$14:A$154,0))))</f>
        <v>1143.5</v>
      </c>
      <c r="M130" s="25" t="str">
        <f>IF(ISBLANK(G130),"",IF(ISTEXT(G130),"",IF(INDEX(Sheet2!H$14:H$154,MATCH(F130,Sheet2!A$14:A$154,0))&lt;&gt;0,IF(INDEX(Sheet2!I$14:I$154,MATCH(F130,Sheet2!A$14:A$154,0))&lt;&gt;0,"Loan","Loan"),"Cash")))</f>
        <v>Loan</v>
      </c>
      <c r="N130" s="25">
        <f>IF(ISTEXT(E130),"",IF(ISBLANK(E130),"",IF(ISTEXT(D130),"",IF(A125="Invoice No. : ",INDEX(Sheet2!D$14:D$154,MATCH(B125,Sheet2!A$14:A$154,0)),N129))))</f>
        <v>1</v>
      </c>
      <c r="O130" s="25" t="str">
        <f>IF(ISTEXT(E130),"",IF(ISBLANK(E130),"",IF(ISTEXT(D130),"",IF(A125="Invoice No. : ",INDEX(Sheet2!E$14:E$154,MATCH(B125,Sheet2!A$14:A$154,0)),O129))))</f>
        <v>BRAILLE</v>
      </c>
      <c r="P130" s="25" t="str">
        <f>IF(ISTEXT(E130),"",IF(ISBLANK(E130),"",IF(ISTEXT(D130),"",IF(A125="Invoice No. : ",INDEX(Sheet2!G$14:G$154,MATCH(B125,Sheet2!A$14:A$154,0)),P129))))</f>
        <v>GUITANGAN, JANET ORQUE</v>
      </c>
      <c r="Q130" s="25">
        <f t="shared" si="7"/>
        <v>128023.12</v>
      </c>
    </row>
    <row r="131" ht="15" spans="1:17">
      <c r="A131" s="24" t="s">
        <v>112</v>
      </c>
      <c r="B131" s="24" t="s">
        <v>113</v>
      </c>
      <c r="C131" s="13">
        <v>1</v>
      </c>
      <c r="D131" s="13">
        <v>197.5</v>
      </c>
      <c r="E131" s="13">
        <v>197.5</v>
      </c>
      <c r="F131" s="25">
        <f t="shared" si="4"/>
        <v>925474</v>
      </c>
      <c r="G131" s="25">
        <f>IF(ISTEXT(E131),"",IF(ISBLANK(E131),"",IF(ISTEXT(D131),"",IF(A126="Invoice No. : ",INDEX(Sheet2!F$14:F$154,MATCH(B126,Sheet2!A$14:A$154,0)),G130))))</f>
        <v>37794</v>
      </c>
      <c r="H131" s="25" t="str">
        <f t="shared" si="5"/>
        <v>01/28/2023</v>
      </c>
      <c r="I131" s="25" t="str">
        <f>IF(ISTEXT(E131),"",IF(ISBLANK(E131),"",IF(ISTEXT(D131),"",IF(A126="Invoice No. : ",TEXT(INDEX(Sheet2!C$14:C$154,MATCH(B126,Sheet2!A$14:A$154,0)),"hh:mm:ss"),I130))))</f>
        <v>10:39:03</v>
      </c>
      <c r="J131" s="25">
        <f t="shared" si="6"/>
        <v>4643.5</v>
      </c>
      <c r="K131" s="25">
        <f>IF(ISBLANK(G131),"",IF(ISTEXT(G131),"",INDEX(Sheet2!H$14:H$154,MATCH(F131,Sheet2!A$14:A$154,0))))</f>
        <v>3500</v>
      </c>
      <c r="L131" s="25">
        <f>IF(ISBLANK(G131),"",IF(ISTEXT(G131),"",INDEX(Sheet2!I$14:I$154,MATCH(F131,Sheet2!A$14:A$154,0))))</f>
        <v>1143.5</v>
      </c>
      <c r="M131" s="25" t="str">
        <f>IF(ISBLANK(G131),"",IF(ISTEXT(G131),"",IF(INDEX(Sheet2!H$14:H$154,MATCH(F131,Sheet2!A$14:A$154,0))&lt;&gt;0,IF(INDEX(Sheet2!I$14:I$154,MATCH(F131,Sheet2!A$14:A$154,0))&lt;&gt;0,"Loan","Loan"),"Cash")))</f>
        <v>Loan</v>
      </c>
      <c r="N131" s="25">
        <f>IF(ISTEXT(E131),"",IF(ISBLANK(E131),"",IF(ISTEXT(D131),"",IF(A126="Invoice No. : ",INDEX(Sheet2!D$14:D$154,MATCH(B126,Sheet2!A$14:A$154,0)),N130))))</f>
        <v>1</v>
      </c>
      <c r="O131" s="25" t="str">
        <f>IF(ISTEXT(E131),"",IF(ISBLANK(E131),"",IF(ISTEXT(D131),"",IF(A126="Invoice No. : ",INDEX(Sheet2!E$14:E$154,MATCH(B126,Sheet2!A$14:A$154,0)),O130))))</f>
        <v>BRAILLE</v>
      </c>
      <c r="P131" s="25" t="str">
        <f>IF(ISTEXT(E131),"",IF(ISBLANK(E131),"",IF(ISTEXT(D131),"",IF(A126="Invoice No. : ",INDEX(Sheet2!G$14:G$154,MATCH(B126,Sheet2!A$14:A$154,0)),P130))))</f>
        <v>GUITANGAN, JANET ORQUE</v>
      </c>
      <c r="Q131" s="25">
        <f t="shared" si="7"/>
        <v>128023.12</v>
      </c>
    </row>
    <row r="132" ht="15" spans="1:17">
      <c r="A132" s="24" t="s">
        <v>114</v>
      </c>
      <c r="B132" s="24" t="s">
        <v>115</v>
      </c>
      <c r="C132" s="13">
        <v>10</v>
      </c>
      <c r="D132" s="13">
        <v>8.75</v>
      </c>
      <c r="E132" s="13">
        <v>87.5</v>
      </c>
      <c r="F132" s="25">
        <f t="shared" si="4"/>
        <v>925474</v>
      </c>
      <c r="G132" s="25">
        <f>IF(ISTEXT(E132),"",IF(ISBLANK(E132),"",IF(ISTEXT(D132),"",IF(A127="Invoice No. : ",INDEX(Sheet2!F$14:F$154,MATCH(B127,Sheet2!A$14:A$154,0)),G131))))</f>
        <v>37794</v>
      </c>
      <c r="H132" s="25" t="str">
        <f t="shared" si="5"/>
        <v>01/28/2023</v>
      </c>
      <c r="I132" s="25" t="str">
        <f>IF(ISTEXT(E132),"",IF(ISBLANK(E132),"",IF(ISTEXT(D132),"",IF(A127="Invoice No. : ",TEXT(INDEX(Sheet2!C$14:C$154,MATCH(B127,Sheet2!A$14:A$154,0)),"hh:mm:ss"),I131))))</f>
        <v>10:39:03</v>
      </c>
      <c r="J132" s="25">
        <f t="shared" si="6"/>
        <v>4643.5</v>
      </c>
      <c r="K132" s="25">
        <f>IF(ISBLANK(G132),"",IF(ISTEXT(G132),"",INDEX(Sheet2!H$14:H$154,MATCH(F132,Sheet2!A$14:A$154,0))))</f>
        <v>3500</v>
      </c>
      <c r="L132" s="25">
        <f>IF(ISBLANK(G132),"",IF(ISTEXT(G132),"",INDEX(Sheet2!I$14:I$154,MATCH(F132,Sheet2!A$14:A$154,0))))</f>
        <v>1143.5</v>
      </c>
      <c r="M132" s="25" t="str">
        <f>IF(ISBLANK(G132),"",IF(ISTEXT(G132),"",IF(INDEX(Sheet2!H$14:H$154,MATCH(F132,Sheet2!A$14:A$154,0))&lt;&gt;0,IF(INDEX(Sheet2!I$14:I$154,MATCH(F132,Sheet2!A$14:A$154,0))&lt;&gt;0,"Loan","Loan"),"Cash")))</f>
        <v>Loan</v>
      </c>
      <c r="N132" s="25">
        <f>IF(ISTEXT(E132),"",IF(ISBLANK(E132),"",IF(ISTEXT(D132),"",IF(A127="Invoice No. : ",INDEX(Sheet2!D$14:D$154,MATCH(B127,Sheet2!A$14:A$154,0)),N131))))</f>
        <v>1</v>
      </c>
      <c r="O132" s="25" t="str">
        <f>IF(ISTEXT(E132),"",IF(ISBLANK(E132),"",IF(ISTEXT(D132),"",IF(A127="Invoice No. : ",INDEX(Sheet2!E$14:E$154,MATCH(B127,Sheet2!A$14:A$154,0)),O131))))</f>
        <v>BRAILLE</v>
      </c>
      <c r="P132" s="25" t="str">
        <f>IF(ISTEXT(E132),"",IF(ISBLANK(E132),"",IF(ISTEXT(D132),"",IF(A127="Invoice No. : ",INDEX(Sheet2!G$14:G$154,MATCH(B127,Sheet2!A$14:A$154,0)),P131))))</f>
        <v>GUITANGAN, JANET ORQUE</v>
      </c>
      <c r="Q132" s="25">
        <f t="shared" si="7"/>
        <v>128023.12</v>
      </c>
    </row>
    <row r="133" ht="15" spans="1:17">
      <c r="A133" s="24" t="s">
        <v>116</v>
      </c>
      <c r="B133" s="24" t="s">
        <v>117</v>
      </c>
      <c r="C133" s="13">
        <v>2</v>
      </c>
      <c r="D133" s="13">
        <v>75</v>
      </c>
      <c r="E133" s="13">
        <v>150</v>
      </c>
      <c r="F133" s="25">
        <f t="shared" si="4"/>
        <v>925474</v>
      </c>
      <c r="G133" s="25">
        <f>IF(ISTEXT(E133),"",IF(ISBLANK(E133),"",IF(ISTEXT(D133),"",IF(A128="Invoice No. : ",INDEX(Sheet2!F$14:F$154,MATCH(B128,Sheet2!A$14:A$154,0)),G132))))</f>
        <v>37794</v>
      </c>
      <c r="H133" s="25" t="str">
        <f t="shared" si="5"/>
        <v>01/28/2023</v>
      </c>
      <c r="I133" s="25" t="str">
        <f>IF(ISTEXT(E133),"",IF(ISBLANK(E133),"",IF(ISTEXT(D133),"",IF(A128="Invoice No. : ",TEXT(INDEX(Sheet2!C$14:C$154,MATCH(B128,Sheet2!A$14:A$154,0)),"hh:mm:ss"),I132))))</f>
        <v>10:39:03</v>
      </c>
      <c r="J133" s="25">
        <f t="shared" si="6"/>
        <v>4643.5</v>
      </c>
      <c r="K133" s="25">
        <f>IF(ISBLANK(G133),"",IF(ISTEXT(G133),"",INDEX(Sheet2!H$14:H$154,MATCH(F133,Sheet2!A$14:A$154,0))))</f>
        <v>3500</v>
      </c>
      <c r="L133" s="25">
        <f>IF(ISBLANK(G133),"",IF(ISTEXT(G133),"",INDEX(Sheet2!I$14:I$154,MATCH(F133,Sheet2!A$14:A$154,0))))</f>
        <v>1143.5</v>
      </c>
      <c r="M133" s="25" t="str">
        <f>IF(ISBLANK(G133),"",IF(ISTEXT(G133),"",IF(INDEX(Sheet2!H$14:H$154,MATCH(F133,Sheet2!A$14:A$154,0))&lt;&gt;0,IF(INDEX(Sheet2!I$14:I$154,MATCH(F133,Sheet2!A$14:A$154,0))&lt;&gt;0,"Loan","Loan"),"Cash")))</f>
        <v>Loan</v>
      </c>
      <c r="N133" s="25">
        <f>IF(ISTEXT(E133),"",IF(ISBLANK(E133),"",IF(ISTEXT(D133),"",IF(A128="Invoice No. : ",INDEX(Sheet2!D$14:D$154,MATCH(B128,Sheet2!A$14:A$154,0)),N132))))</f>
        <v>1</v>
      </c>
      <c r="O133" s="25" t="str">
        <f>IF(ISTEXT(E133),"",IF(ISBLANK(E133),"",IF(ISTEXT(D133),"",IF(A128="Invoice No. : ",INDEX(Sheet2!E$14:E$154,MATCH(B128,Sheet2!A$14:A$154,0)),O132))))</f>
        <v>BRAILLE</v>
      </c>
      <c r="P133" s="25" t="str">
        <f>IF(ISTEXT(E133),"",IF(ISBLANK(E133),"",IF(ISTEXT(D133),"",IF(A128="Invoice No. : ",INDEX(Sheet2!G$14:G$154,MATCH(B128,Sheet2!A$14:A$154,0)),P132))))</f>
        <v>GUITANGAN, JANET ORQUE</v>
      </c>
      <c r="Q133" s="25">
        <f t="shared" si="7"/>
        <v>128023.12</v>
      </c>
    </row>
    <row r="134" ht="15" spans="1:17">
      <c r="A134" s="24" t="s">
        <v>118</v>
      </c>
      <c r="B134" s="24" t="s">
        <v>119</v>
      </c>
      <c r="C134" s="13">
        <v>1</v>
      </c>
      <c r="D134" s="13">
        <v>75</v>
      </c>
      <c r="E134" s="13">
        <v>75</v>
      </c>
      <c r="F134" s="25">
        <f t="shared" si="4"/>
        <v>925474</v>
      </c>
      <c r="G134" s="25">
        <f>IF(ISTEXT(E134),"",IF(ISBLANK(E134),"",IF(ISTEXT(D134),"",IF(A129="Invoice No. : ",INDEX(Sheet2!F$14:F$154,MATCH(B129,Sheet2!A$14:A$154,0)),G133))))</f>
        <v>37794</v>
      </c>
      <c r="H134" s="25" t="str">
        <f t="shared" si="5"/>
        <v>01/28/2023</v>
      </c>
      <c r="I134" s="25" t="str">
        <f>IF(ISTEXT(E134),"",IF(ISBLANK(E134),"",IF(ISTEXT(D134),"",IF(A129="Invoice No. : ",TEXT(INDEX(Sheet2!C$14:C$154,MATCH(B129,Sheet2!A$14:A$154,0)),"hh:mm:ss"),I133))))</f>
        <v>10:39:03</v>
      </c>
      <c r="J134" s="25">
        <f t="shared" si="6"/>
        <v>4643.5</v>
      </c>
      <c r="K134" s="25">
        <f>IF(ISBLANK(G134),"",IF(ISTEXT(G134),"",INDEX(Sheet2!H$14:H$154,MATCH(F134,Sheet2!A$14:A$154,0))))</f>
        <v>3500</v>
      </c>
      <c r="L134" s="25">
        <f>IF(ISBLANK(G134),"",IF(ISTEXT(G134),"",INDEX(Sheet2!I$14:I$154,MATCH(F134,Sheet2!A$14:A$154,0))))</f>
        <v>1143.5</v>
      </c>
      <c r="M134" s="25" t="str">
        <f>IF(ISBLANK(G134),"",IF(ISTEXT(G134),"",IF(INDEX(Sheet2!H$14:H$154,MATCH(F134,Sheet2!A$14:A$154,0))&lt;&gt;0,IF(INDEX(Sheet2!I$14:I$154,MATCH(F134,Sheet2!A$14:A$154,0))&lt;&gt;0,"Loan","Loan"),"Cash")))</f>
        <v>Loan</v>
      </c>
      <c r="N134" s="25">
        <f>IF(ISTEXT(E134),"",IF(ISBLANK(E134),"",IF(ISTEXT(D134),"",IF(A129="Invoice No. : ",INDEX(Sheet2!D$14:D$154,MATCH(B129,Sheet2!A$14:A$154,0)),N133))))</f>
        <v>1</v>
      </c>
      <c r="O134" s="25" t="str">
        <f>IF(ISTEXT(E134),"",IF(ISBLANK(E134),"",IF(ISTEXT(D134),"",IF(A129="Invoice No. : ",INDEX(Sheet2!E$14:E$154,MATCH(B129,Sheet2!A$14:A$154,0)),O133))))</f>
        <v>BRAILLE</v>
      </c>
      <c r="P134" s="25" t="str">
        <f>IF(ISTEXT(E134),"",IF(ISBLANK(E134),"",IF(ISTEXT(D134),"",IF(A129="Invoice No. : ",INDEX(Sheet2!G$14:G$154,MATCH(B129,Sheet2!A$14:A$154,0)),P133))))</f>
        <v>GUITANGAN, JANET ORQUE</v>
      </c>
      <c r="Q134" s="25">
        <f t="shared" si="7"/>
        <v>128023.12</v>
      </c>
    </row>
    <row r="135" ht="15" spans="1:17">
      <c r="A135" s="24" t="s">
        <v>120</v>
      </c>
      <c r="B135" s="24" t="s">
        <v>121</v>
      </c>
      <c r="C135" s="13">
        <v>12</v>
      </c>
      <c r="D135" s="13">
        <v>6</v>
      </c>
      <c r="E135" s="13">
        <v>72</v>
      </c>
      <c r="F135" s="25">
        <f t="shared" si="4"/>
        <v>925474</v>
      </c>
      <c r="G135" s="25">
        <f>IF(ISTEXT(E135),"",IF(ISBLANK(E135),"",IF(ISTEXT(D135),"",IF(A130="Invoice No. : ",INDEX(Sheet2!F$14:F$154,MATCH(B130,Sheet2!A$14:A$154,0)),G134))))</f>
        <v>37794</v>
      </c>
      <c r="H135" s="25" t="str">
        <f t="shared" si="5"/>
        <v>01/28/2023</v>
      </c>
      <c r="I135" s="25" t="str">
        <f>IF(ISTEXT(E135),"",IF(ISBLANK(E135),"",IF(ISTEXT(D135),"",IF(A130="Invoice No. : ",TEXT(INDEX(Sheet2!C$14:C$154,MATCH(B130,Sheet2!A$14:A$154,0)),"hh:mm:ss"),I134))))</f>
        <v>10:39:03</v>
      </c>
      <c r="J135" s="25">
        <f t="shared" si="6"/>
        <v>4643.5</v>
      </c>
      <c r="K135" s="25">
        <f>IF(ISBLANK(G135),"",IF(ISTEXT(G135),"",INDEX(Sheet2!H$14:H$154,MATCH(F135,Sheet2!A$14:A$154,0))))</f>
        <v>3500</v>
      </c>
      <c r="L135" s="25">
        <f>IF(ISBLANK(G135),"",IF(ISTEXT(G135),"",INDEX(Sheet2!I$14:I$154,MATCH(F135,Sheet2!A$14:A$154,0))))</f>
        <v>1143.5</v>
      </c>
      <c r="M135" s="25" t="str">
        <f>IF(ISBLANK(G135),"",IF(ISTEXT(G135),"",IF(INDEX(Sheet2!H$14:H$154,MATCH(F135,Sheet2!A$14:A$154,0))&lt;&gt;0,IF(INDEX(Sheet2!I$14:I$154,MATCH(F135,Sheet2!A$14:A$154,0))&lt;&gt;0,"Loan","Loan"),"Cash")))</f>
        <v>Loan</v>
      </c>
      <c r="N135" s="25">
        <f>IF(ISTEXT(E135),"",IF(ISBLANK(E135),"",IF(ISTEXT(D135),"",IF(A130="Invoice No. : ",INDEX(Sheet2!D$14:D$154,MATCH(B130,Sheet2!A$14:A$154,0)),N134))))</f>
        <v>1</v>
      </c>
      <c r="O135" s="25" t="str">
        <f>IF(ISTEXT(E135),"",IF(ISBLANK(E135),"",IF(ISTEXT(D135),"",IF(A130="Invoice No. : ",INDEX(Sheet2!E$14:E$154,MATCH(B130,Sheet2!A$14:A$154,0)),O134))))</f>
        <v>BRAILLE</v>
      </c>
      <c r="P135" s="25" t="str">
        <f>IF(ISTEXT(E135),"",IF(ISBLANK(E135),"",IF(ISTEXT(D135),"",IF(A130="Invoice No. : ",INDEX(Sheet2!G$14:G$154,MATCH(B130,Sheet2!A$14:A$154,0)),P134))))</f>
        <v>GUITANGAN, JANET ORQUE</v>
      </c>
      <c r="Q135" s="25">
        <f t="shared" si="7"/>
        <v>128023.12</v>
      </c>
    </row>
    <row r="136" ht="15" spans="1:17">
      <c r="A136" s="24" t="s">
        <v>122</v>
      </c>
      <c r="B136" s="24" t="s">
        <v>123</v>
      </c>
      <c r="C136" s="13">
        <v>1</v>
      </c>
      <c r="D136" s="13">
        <v>123.25</v>
      </c>
      <c r="E136" s="13">
        <v>123.25</v>
      </c>
      <c r="F136" s="25">
        <f t="shared" si="4"/>
        <v>925474</v>
      </c>
      <c r="G136" s="25">
        <f>IF(ISTEXT(E136),"",IF(ISBLANK(E136),"",IF(ISTEXT(D136),"",IF(A131="Invoice No. : ",INDEX(Sheet2!F$14:F$154,MATCH(B131,Sheet2!A$14:A$154,0)),G135))))</f>
        <v>37794</v>
      </c>
      <c r="H136" s="25" t="str">
        <f t="shared" si="5"/>
        <v>01/28/2023</v>
      </c>
      <c r="I136" s="25" t="str">
        <f>IF(ISTEXT(E136),"",IF(ISBLANK(E136),"",IF(ISTEXT(D136),"",IF(A131="Invoice No. : ",TEXT(INDEX(Sheet2!C$14:C$154,MATCH(B131,Sheet2!A$14:A$154,0)),"hh:mm:ss"),I135))))</f>
        <v>10:39:03</v>
      </c>
      <c r="J136" s="25">
        <f t="shared" si="6"/>
        <v>4643.5</v>
      </c>
      <c r="K136" s="25">
        <f>IF(ISBLANK(G136),"",IF(ISTEXT(G136),"",INDEX(Sheet2!H$14:H$154,MATCH(F136,Sheet2!A$14:A$154,0))))</f>
        <v>3500</v>
      </c>
      <c r="L136" s="25">
        <f>IF(ISBLANK(G136),"",IF(ISTEXT(G136),"",INDEX(Sheet2!I$14:I$154,MATCH(F136,Sheet2!A$14:A$154,0))))</f>
        <v>1143.5</v>
      </c>
      <c r="M136" s="25" t="str">
        <f>IF(ISBLANK(G136),"",IF(ISTEXT(G136),"",IF(INDEX(Sheet2!H$14:H$154,MATCH(F136,Sheet2!A$14:A$154,0))&lt;&gt;0,IF(INDEX(Sheet2!I$14:I$154,MATCH(F136,Sheet2!A$14:A$154,0))&lt;&gt;0,"Loan","Loan"),"Cash")))</f>
        <v>Loan</v>
      </c>
      <c r="N136" s="25">
        <f>IF(ISTEXT(E136),"",IF(ISBLANK(E136),"",IF(ISTEXT(D136),"",IF(A131="Invoice No. : ",INDEX(Sheet2!D$14:D$154,MATCH(B131,Sheet2!A$14:A$154,0)),N135))))</f>
        <v>1</v>
      </c>
      <c r="O136" s="25" t="str">
        <f>IF(ISTEXT(E136),"",IF(ISBLANK(E136),"",IF(ISTEXT(D136),"",IF(A131="Invoice No. : ",INDEX(Sheet2!E$14:E$154,MATCH(B131,Sheet2!A$14:A$154,0)),O135))))</f>
        <v>BRAILLE</v>
      </c>
      <c r="P136" s="25" t="str">
        <f>IF(ISTEXT(E136),"",IF(ISBLANK(E136),"",IF(ISTEXT(D136),"",IF(A131="Invoice No. : ",INDEX(Sheet2!G$14:G$154,MATCH(B131,Sheet2!A$14:A$154,0)),P135))))</f>
        <v>GUITANGAN, JANET ORQUE</v>
      </c>
      <c r="Q136" s="25">
        <f t="shared" si="7"/>
        <v>128023.12</v>
      </c>
    </row>
    <row r="137" ht="15" spans="1:17">
      <c r="A137" s="24" t="s">
        <v>124</v>
      </c>
      <c r="B137" s="24" t="s">
        <v>125</v>
      </c>
      <c r="C137" s="13">
        <v>12</v>
      </c>
      <c r="D137" s="13">
        <v>6.25</v>
      </c>
      <c r="E137" s="13">
        <v>75</v>
      </c>
      <c r="F137" s="25">
        <f t="shared" si="4"/>
        <v>925474</v>
      </c>
      <c r="G137" s="25">
        <f>IF(ISTEXT(E137),"",IF(ISBLANK(E137),"",IF(ISTEXT(D137),"",IF(A132="Invoice No. : ",INDEX(Sheet2!F$14:F$154,MATCH(B132,Sheet2!A$14:A$154,0)),G136))))</f>
        <v>37794</v>
      </c>
      <c r="H137" s="25" t="str">
        <f t="shared" si="5"/>
        <v>01/28/2023</v>
      </c>
      <c r="I137" s="25" t="str">
        <f>IF(ISTEXT(E137),"",IF(ISBLANK(E137),"",IF(ISTEXT(D137),"",IF(A132="Invoice No. : ",TEXT(INDEX(Sheet2!C$14:C$154,MATCH(B132,Sheet2!A$14:A$154,0)),"hh:mm:ss"),I136))))</f>
        <v>10:39:03</v>
      </c>
      <c r="J137" s="25">
        <f t="shared" si="6"/>
        <v>4643.5</v>
      </c>
      <c r="K137" s="25">
        <f>IF(ISBLANK(G137),"",IF(ISTEXT(G137),"",INDEX(Sheet2!H$14:H$154,MATCH(F137,Sheet2!A$14:A$154,0))))</f>
        <v>3500</v>
      </c>
      <c r="L137" s="25">
        <f>IF(ISBLANK(G137),"",IF(ISTEXT(G137),"",INDEX(Sheet2!I$14:I$154,MATCH(F137,Sheet2!A$14:A$154,0))))</f>
        <v>1143.5</v>
      </c>
      <c r="M137" s="25" t="str">
        <f>IF(ISBLANK(G137),"",IF(ISTEXT(G137),"",IF(INDEX(Sheet2!H$14:H$154,MATCH(F137,Sheet2!A$14:A$154,0))&lt;&gt;0,IF(INDEX(Sheet2!I$14:I$154,MATCH(F137,Sheet2!A$14:A$154,0))&lt;&gt;0,"Loan","Loan"),"Cash")))</f>
        <v>Loan</v>
      </c>
      <c r="N137" s="25">
        <f>IF(ISTEXT(E137),"",IF(ISBLANK(E137),"",IF(ISTEXT(D137),"",IF(A132="Invoice No. : ",INDEX(Sheet2!D$14:D$154,MATCH(B132,Sheet2!A$14:A$154,0)),N136))))</f>
        <v>1</v>
      </c>
      <c r="O137" s="25" t="str">
        <f>IF(ISTEXT(E137),"",IF(ISBLANK(E137),"",IF(ISTEXT(D137),"",IF(A132="Invoice No. : ",INDEX(Sheet2!E$14:E$154,MATCH(B132,Sheet2!A$14:A$154,0)),O136))))</f>
        <v>BRAILLE</v>
      </c>
      <c r="P137" s="25" t="str">
        <f>IF(ISTEXT(E137),"",IF(ISBLANK(E137),"",IF(ISTEXT(D137),"",IF(A132="Invoice No. : ",INDEX(Sheet2!G$14:G$154,MATCH(B132,Sheet2!A$14:A$154,0)),P136))))</f>
        <v>GUITANGAN, JANET ORQUE</v>
      </c>
      <c r="Q137" s="25">
        <f t="shared" si="7"/>
        <v>128023.12</v>
      </c>
    </row>
    <row r="138" ht="15" spans="1:17">
      <c r="A138" s="24" t="s">
        <v>126</v>
      </c>
      <c r="B138" s="24" t="s">
        <v>127</v>
      </c>
      <c r="C138" s="13">
        <v>2</v>
      </c>
      <c r="D138" s="13">
        <v>58</v>
      </c>
      <c r="E138" s="13">
        <v>116</v>
      </c>
      <c r="F138" s="25">
        <f t="shared" si="4"/>
        <v>925474</v>
      </c>
      <c r="G138" s="25">
        <f>IF(ISTEXT(E138),"",IF(ISBLANK(E138),"",IF(ISTEXT(D138),"",IF(A133="Invoice No. : ",INDEX(Sheet2!F$14:F$154,MATCH(B133,Sheet2!A$14:A$154,0)),G137))))</f>
        <v>37794</v>
      </c>
      <c r="H138" s="25" t="str">
        <f t="shared" si="5"/>
        <v>01/28/2023</v>
      </c>
      <c r="I138" s="25" t="str">
        <f>IF(ISTEXT(E138),"",IF(ISBLANK(E138),"",IF(ISTEXT(D138),"",IF(A133="Invoice No. : ",TEXT(INDEX(Sheet2!C$14:C$154,MATCH(B133,Sheet2!A$14:A$154,0)),"hh:mm:ss"),I137))))</f>
        <v>10:39:03</v>
      </c>
      <c r="J138" s="25">
        <f t="shared" si="6"/>
        <v>4643.5</v>
      </c>
      <c r="K138" s="25">
        <f>IF(ISBLANK(G138),"",IF(ISTEXT(G138),"",INDEX(Sheet2!H$14:H$154,MATCH(F138,Sheet2!A$14:A$154,0))))</f>
        <v>3500</v>
      </c>
      <c r="L138" s="25">
        <f>IF(ISBLANK(G138),"",IF(ISTEXT(G138),"",INDEX(Sheet2!I$14:I$154,MATCH(F138,Sheet2!A$14:A$154,0))))</f>
        <v>1143.5</v>
      </c>
      <c r="M138" s="25" t="str">
        <f>IF(ISBLANK(G138),"",IF(ISTEXT(G138),"",IF(INDEX(Sheet2!H$14:H$154,MATCH(F138,Sheet2!A$14:A$154,0))&lt;&gt;0,IF(INDEX(Sheet2!I$14:I$154,MATCH(F138,Sheet2!A$14:A$154,0))&lt;&gt;0,"Loan","Loan"),"Cash")))</f>
        <v>Loan</v>
      </c>
      <c r="N138" s="25">
        <f>IF(ISTEXT(E138),"",IF(ISBLANK(E138),"",IF(ISTEXT(D138),"",IF(A133="Invoice No. : ",INDEX(Sheet2!D$14:D$154,MATCH(B133,Sheet2!A$14:A$154,0)),N137))))</f>
        <v>1</v>
      </c>
      <c r="O138" s="25" t="str">
        <f>IF(ISTEXT(E138),"",IF(ISBLANK(E138),"",IF(ISTEXT(D138),"",IF(A133="Invoice No. : ",INDEX(Sheet2!E$14:E$154,MATCH(B133,Sheet2!A$14:A$154,0)),O137))))</f>
        <v>BRAILLE</v>
      </c>
      <c r="P138" s="25" t="str">
        <f>IF(ISTEXT(E138),"",IF(ISBLANK(E138),"",IF(ISTEXT(D138),"",IF(A133="Invoice No. : ",INDEX(Sheet2!G$14:G$154,MATCH(B133,Sheet2!A$14:A$154,0)),P137))))</f>
        <v>GUITANGAN, JANET ORQUE</v>
      </c>
      <c r="Q138" s="25">
        <f t="shared" si="7"/>
        <v>128023.12</v>
      </c>
    </row>
    <row r="139" ht="15" spans="1:17">
      <c r="A139" s="24" t="s">
        <v>66</v>
      </c>
      <c r="B139" s="24" t="s">
        <v>67</v>
      </c>
      <c r="C139" s="13">
        <v>2</v>
      </c>
      <c r="D139" s="13">
        <v>57.75</v>
      </c>
      <c r="E139" s="13">
        <v>115.5</v>
      </c>
      <c r="F139" s="25">
        <f t="shared" si="4"/>
        <v>925474</v>
      </c>
      <c r="G139" s="25">
        <f>IF(ISTEXT(E139),"",IF(ISBLANK(E139),"",IF(ISTEXT(D139),"",IF(A134="Invoice No. : ",INDEX(Sheet2!F$14:F$154,MATCH(B134,Sheet2!A$14:A$154,0)),G138))))</f>
        <v>37794</v>
      </c>
      <c r="H139" s="25" t="str">
        <f t="shared" si="5"/>
        <v>01/28/2023</v>
      </c>
      <c r="I139" s="25" t="str">
        <f>IF(ISTEXT(E139),"",IF(ISBLANK(E139),"",IF(ISTEXT(D139),"",IF(A134="Invoice No. : ",TEXT(INDEX(Sheet2!C$14:C$154,MATCH(B134,Sheet2!A$14:A$154,0)),"hh:mm:ss"),I138))))</f>
        <v>10:39:03</v>
      </c>
      <c r="J139" s="25">
        <f t="shared" si="6"/>
        <v>4643.5</v>
      </c>
      <c r="K139" s="25">
        <f>IF(ISBLANK(G139),"",IF(ISTEXT(G139),"",INDEX(Sheet2!H$14:H$154,MATCH(F139,Sheet2!A$14:A$154,0))))</f>
        <v>3500</v>
      </c>
      <c r="L139" s="25">
        <f>IF(ISBLANK(G139),"",IF(ISTEXT(G139),"",INDEX(Sheet2!I$14:I$154,MATCH(F139,Sheet2!A$14:A$154,0))))</f>
        <v>1143.5</v>
      </c>
      <c r="M139" s="25" t="str">
        <f>IF(ISBLANK(G139),"",IF(ISTEXT(G139),"",IF(INDEX(Sheet2!H$14:H$154,MATCH(F139,Sheet2!A$14:A$154,0))&lt;&gt;0,IF(INDEX(Sheet2!I$14:I$154,MATCH(F139,Sheet2!A$14:A$154,0))&lt;&gt;0,"Loan","Loan"),"Cash")))</f>
        <v>Loan</v>
      </c>
      <c r="N139" s="25">
        <f>IF(ISTEXT(E139),"",IF(ISBLANK(E139),"",IF(ISTEXT(D139),"",IF(A134="Invoice No. : ",INDEX(Sheet2!D$14:D$154,MATCH(B134,Sheet2!A$14:A$154,0)),N138))))</f>
        <v>1</v>
      </c>
      <c r="O139" s="25" t="str">
        <f>IF(ISTEXT(E139),"",IF(ISBLANK(E139),"",IF(ISTEXT(D139),"",IF(A134="Invoice No. : ",INDEX(Sheet2!E$14:E$154,MATCH(B134,Sheet2!A$14:A$154,0)),O138))))</f>
        <v>BRAILLE</v>
      </c>
      <c r="P139" s="25" t="str">
        <f>IF(ISTEXT(E139),"",IF(ISBLANK(E139),"",IF(ISTEXT(D139),"",IF(A134="Invoice No. : ",INDEX(Sheet2!G$14:G$154,MATCH(B134,Sheet2!A$14:A$154,0)),P138))))</f>
        <v>GUITANGAN, JANET ORQUE</v>
      </c>
      <c r="Q139" s="25">
        <f t="shared" si="7"/>
        <v>128023.12</v>
      </c>
    </row>
    <row r="140" ht="15" spans="1:17">
      <c r="A140" s="24" t="s">
        <v>128</v>
      </c>
      <c r="B140" s="24" t="s">
        <v>129</v>
      </c>
      <c r="C140" s="13">
        <v>1</v>
      </c>
      <c r="D140" s="13">
        <v>121.5</v>
      </c>
      <c r="E140" s="13">
        <v>121.5</v>
      </c>
      <c r="F140" s="25">
        <f t="shared" si="4"/>
        <v>925474</v>
      </c>
      <c r="G140" s="25">
        <f>IF(ISTEXT(E140),"",IF(ISBLANK(E140),"",IF(ISTEXT(D140),"",IF(A135="Invoice No. : ",INDEX(Sheet2!F$14:F$154,MATCH(B135,Sheet2!A$14:A$154,0)),G139))))</f>
        <v>37794</v>
      </c>
      <c r="H140" s="25" t="str">
        <f t="shared" si="5"/>
        <v>01/28/2023</v>
      </c>
      <c r="I140" s="25" t="str">
        <f>IF(ISTEXT(E140),"",IF(ISBLANK(E140),"",IF(ISTEXT(D140),"",IF(A135="Invoice No. : ",TEXT(INDEX(Sheet2!C$14:C$154,MATCH(B135,Sheet2!A$14:A$154,0)),"hh:mm:ss"),I139))))</f>
        <v>10:39:03</v>
      </c>
      <c r="J140" s="25">
        <f t="shared" si="6"/>
        <v>4643.5</v>
      </c>
      <c r="K140" s="25">
        <f>IF(ISBLANK(G140),"",IF(ISTEXT(G140),"",INDEX(Sheet2!H$14:H$154,MATCH(F140,Sheet2!A$14:A$154,0))))</f>
        <v>3500</v>
      </c>
      <c r="L140" s="25">
        <f>IF(ISBLANK(G140),"",IF(ISTEXT(G140),"",INDEX(Sheet2!I$14:I$154,MATCH(F140,Sheet2!A$14:A$154,0))))</f>
        <v>1143.5</v>
      </c>
      <c r="M140" s="25" t="str">
        <f>IF(ISBLANK(G140),"",IF(ISTEXT(G140),"",IF(INDEX(Sheet2!H$14:H$154,MATCH(F140,Sheet2!A$14:A$154,0))&lt;&gt;0,IF(INDEX(Sheet2!I$14:I$154,MATCH(F140,Sheet2!A$14:A$154,0))&lt;&gt;0,"Loan","Loan"),"Cash")))</f>
        <v>Loan</v>
      </c>
      <c r="N140" s="25">
        <f>IF(ISTEXT(E140),"",IF(ISBLANK(E140),"",IF(ISTEXT(D140),"",IF(A135="Invoice No. : ",INDEX(Sheet2!D$14:D$154,MATCH(B135,Sheet2!A$14:A$154,0)),N139))))</f>
        <v>1</v>
      </c>
      <c r="O140" s="25" t="str">
        <f>IF(ISTEXT(E140),"",IF(ISBLANK(E140),"",IF(ISTEXT(D140),"",IF(A135="Invoice No. : ",INDEX(Sheet2!E$14:E$154,MATCH(B135,Sheet2!A$14:A$154,0)),O139))))</f>
        <v>BRAILLE</v>
      </c>
      <c r="P140" s="25" t="str">
        <f>IF(ISTEXT(E140),"",IF(ISBLANK(E140),"",IF(ISTEXT(D140),"",IF(A135="Invoice No. : ",INDEX(Sheet2!G$14:G$154,MATCH(B135,Sheet2!A$14:A$154,0)),P139))))</f>
        <v>GUITANGAN, JANET ORQUE</v>
      </c>
      <c r="Q140" s="25">
        <f t="shared" si="7"/>
        <v>128023.12</v>
      </c>
    </row>
    <row r="141" ht="15" spans="1:17">
      <c r="A141" s="24" t="s">
        <v>130</v>
      </c>
      <c r="B141" s="24" t="s">
        <v>131</v>
      </c>
      <c r="C141" s="13">
        <v>1</v>
      </c>
      <c r="D141" s="13">
        <v>69.5</v>
      </c>
      <c r="E141" s="13">
        <v>69.5</v>
      </c>
      <c r="F141" s="25">
        <f t="shared" si="4"/>
        <v>925474</v>
      </c>
      <c r="G141" s="25">
        <f>IF(ISTEXT(E141),"",IF(ISBLANK(E141),"",IF(ISTEXT(D141),"",IF(A136="Invoice No. : ",INDEX(Sheet2!F$14:F$154,MATCH(B136,Sheet2!A$14:A$154,0)),G140))))</f>
        <v>37794</v>
      </c>
      <c r="H141" s="25" t="str">
        <f t="shared" si="5"/>
        <v>01/28/2023</v>
      </c>
      <c r="I141" s="25" t="str">
        <f>IF(ISTEXT(E141),"",IF(ISBLANK(E141),"",IF(ISTEXT(D141),"",IF(A136="Invoice No. : ",TEXT(INDEX(Sheet2!C$14:C$154,MATCH(B136,Sheet2!A$14:A$154,0)),"hh:mm:ss"),I140))))</f>
        <v>10:39:03</v>
      </c>
      <c r="J141" s="25">
        <f t="shared" si="6"/>
        <v>4643.5</v>
      </c>
      <c r="K141" s="25">
        <f>IF(ISBLANK(G141),"",IF(ISTEXT(G141),"",INDEX(Sheet2!H$14:H$154,MATCH(F141,Sheet2!A$14:A$154,0))))</f>
        <v>3500</v>
      </c>
      <c r="L141" s="25">
        <f>IF(ISBLANK(G141),"",IF(ISTEXT(G141),"",INDEX(Sheet2!I$14:I$154,MATCH(F141,Sheet2!A$14:A$154,0))))</f>
        <v>1143.5</v>
      </c>
      <c r="M141" s="25" t="str">
        <f>IF(ISBLANK(G141),"",IF(ISTEXT(G141),"",IF(INDEX(Sheet2!H$14:H$154,MATCH(F141,Sheet2!A$14:A$154,0))&lt;&gt;0,IF(INDEX(Sheet2!I$14:I$154,MATCH(F141,Sheet2!A$14:A$154,0))&lt;&gt;0,"Loan","Loan"),"Cash")))</f>
        <v>Loan</v>
      </c>
      <c r="N141" s="25">
        <f>IF(ISTEXT(E141),"",IF(ISBLANK(E141),"",IF(ISTEXT(D141),"",IF(A136="Invoice No. : ",INDEX(Sheet2!D$14:D$154,MATCH(B136,Sheet2!A$14:A$154,0)),N140))))</f>
        <v>1</v>
      </c>
      <c r="O141" s="25" t="str">
        <f>IF(ISTEXT(E141),"",IF(ISBLANK(E141),"",IF(ISTEXT(D141),"",IF(A136="Invoice No. : ",INDEX(Sheet2!E$14:E$154,MATCH(B136,Sheet2!A$14:A$154,0)),O140))))</f>
        <v>BRAILLE</v>
      </c>
      <c r="P141" s="25" t="str">
        <f>IF(ISTEXT(E141),"",IF(ISBLANK(E141),"",IF(ISTEXT(D141),"",IF(A136="Invoice No. : ",INDEX(Sheet2!G$14:G$154,MATCH(B136,Sheet2!A$14:A$154,0)),P140))))</f>
        <v>GUITANGAN, JANET ORQUE</v>
      </c>
      <c r="Q141" s="25">
        <f t="shared" si="7"/>
        <v>128023.12</v>
      </c>
    </row>
    <row r="142" ht="15" spans="1:17">
      <c r="A142" s="24" t="s">
        <v>132</v>
      </c>
      <c r="B142" s="24" t="s">
        <v>133</v>
      </c>
      <c r="C142" s="13">
        <v>1</v>
      </c>
      <c r="D142" s="13">
        <v>22.75</v>
      </c>
      <c r="E142" s="13">
        <v>22.75</v>
      </c>
      <c r="F142" s="25">
        <f t="shared" si="4"/>
        <v>925474</v>
      </c>
      <c r="G142" s="25">
        <f>IF(ISTEXT(E142),"",IF(ISBLANK(E142),"",IF(ISTEXT(D142),"",IF(A137="Invoice No. : ",INDEX(Sheet2!F$14:F$154,MATCH(B137,Sheet2!A$14:A$154,0)),G141))))</f>
        <v>37794</v>
      </c>
      <c r="H142" s="25" t="str">
        <f t="shared" si="5"/>
        <v>01/28/2023</v>
      </c>
      <c r="I142" s="25" t="str">
        <f>IF(ISTEXT(E142),"",IF(ISBLANK(E142),"",IF(ISTEXT(D142),"",IF(A137="Invoice No. : ",TEXT(INDEX(Sheet2!C$14:C$154,MATCH(B137,Sheet2!A$14:A$154,0)),"hh:mm:ss"),I141))))</f>
        <v>10:39:03</v>
      </c>
      <c r="J142" s="25">
        <f t="shared" si="6"/>
        <v>4643.5</v>
      </c>
      <c r="K142" s="25">
        <f>IF(ISBLANK(G142),"",IF(ISTEXT(G142),"",INDEX(Sheet2!H$14:H$154,MATCH(F142,Sheet2!A$14:A$154,0))))</f>
        <v>3500</v>
      </c>
      <c r="L142" s="25">
        <f>IF(ISBLANK(G142),"",IF(ISTEXT(G142),"",INDEX(Sheet2!I$14:I$154,MATCH(F142,Sheet2!A$14:A$154,0))))</f>
        <v>1143.5</v>
      </c>
      <c r="M142" s="25" t="str">
        <f>IF(ISBLANK(G142),"",IF(ISTEXT(G142),"",IF(INDEX(Sheet2!H$14:H$154,MATCH(F142,Sheet2!A$14:A$154,0))&lt;&gt;0,IF(INDEX(Sheet2!I$14:I$154,MATCH(F142,Sheet2!A$14:A$154,0))&lt;&gt;0,"Loan","Loan"),"Cash")))</f>
        <v>Loan</v>
      </c>
      <c r="N142" s="25">
        <f>IF(ISTEXT(E142),"",IF(ISBLANK(E142),"",IF(ISTEXT(D142),"",IF(A137="Invoice No. : ",INDEX(Sheet2!D$14:D$154,MATCH(B137,Sheet2!A$14:A$154,0)),N141))))</f>
        <v>1</v>
      </c>
      <c r="O142" s="25" t="str">
        <f>IF(ISTEXT(E142),"",IF(ISBLANK(E142),"",IF(ISTEXT(D142),"",IF(A137="Invoice No. : ",INDEX(Sheet2!E$14:E$154,MATCH(B137,Sheet2!A$14:A$154,0)),O141))))</f>
        <v>BRAILLE</v>
      </c>
      <c r="P142" s="25" t="str">
        <f>IF(ISTEXT(E142),"",IF(ISBLANK(E142),"",IF(ISTEXT(D142),"",IF(A137="Invoice No. : ",INDEX(Sheet2!G$14:G$154,MATCH(B137,Sheet2!A$14:A$154,0)),P141))))</f>
        <v>GUITANGAN, JANET ORQUE</v>
      </c>
      <c r="Q142" s="25">
        <f t="shared" si="7"/>
        <v>128023.12</v>
      </c>
    </row>
    <row r="143" ht="15" spans="1:17">
      <c r="A143" s="24" t="s">
        <v>134</v>
      </c>
      <c r="B143" s="24" t="s">
        <v>135</v>
      </c>
      <c r="C143" s="13">
        <v>1</v>
      </c>
      <c r="D143" s="13">
        <v>20.25</v>
      </c>
      <c r="E143" s="13">
        <v>20.25</v>
      </c>
      <c r="F143" s="25">
        <f t="shared" si="4"/>
        <v>925474</v>
      </c>
      <c r="G143" s="25">
        <f>IF(ISTEXT(E143),"",IF(ISBLANK(E143),"",IF(ISTEXT(D143),"",IF(A138="Invoice No. : ",INDEX(Sheet2!F$14:F$154,MATCH(B138,Sheet2!A$14:A$154,0)),G142))))</f>
        <v>37794</v>
      </c>
      <c r="H143" s="25" t="str">
        <f t="shared" si="5"/>
        <v>01/28/2023</v>
      </c>
      <c r="I143" s="25" t="str">
        <f>IF(ISTEXT(E143),"",IF(ISBLANK(E143),"",IF(ISTEXT(D143),"",IF(A138="Invoice No. : ",TEXT(INDEX(Sheet2!C$14:C$154,MATCH(B138,Sheet2!A$14:A$154,0)),"hh:mm:ss"),I142))))</f>
        <v>10:39:03</v>
      </c>
      <c r="J143" s="25">
        <f t="shared" si="6"/>
        <v>4643.5</v>
      </c>
      <c r="K143" s="25">
        <f>IF(ISBLANK(G143),"",IF(ISTEXT(G143),"",INDEX(Sheet2!H$14:H$154,MATCH(F143,Sheet2!A$14:A$154,0))))</f>
        <v>3500</v>
      </c>
      <c r="L143" s="25">
        <f>IF(ISBLANK(G143),"",IF(ISTEXT(G143),"",INDEX(Sheet2!I$14:I$154,MATCH(F143,Sheet2!A$14:A$154,0))))</f>
        <v>1143.5</v>
      </c>
      <c r="M143" s="25" t="str">
        <f>IF(ISBLANK(G143),"",IF(ISTEXT(G143),"",IF(INDEX(Sheet2!H$14:H$154,MATCH(F143,Sheet2!A$14:A$154,0))&lt;&gt;0,IF(INDEX(Sheet2!I$14:I$154,MATCH(F143,Sheet2!A$14:A$154,0))&lt;&gt;0,"Loan","Loan"),"Cash")))</f>
        <v>Loan</v>
      </c>
      <c r="N143" s="25">
        <f>IF(ISTEXT(E143),"",IF(ISBLANK(E143),"",IF(ISTEXT(D143),"",IF(A138="Invoice No. : ",INDEX(Sheet2!D$14:D$154,MATCH(B138,Sheet2!A$14:A$154,0)),N142))))</f>
        <v>1</v>
      </c>
      <c r="O143" s="25" t="str">
        <f>IF(ISTEXT(E143),"",IF(ISBLANK(E143),"",IF(ISTEXT(D143),"",IF(A138="Invoice No. : ",INDEX(Sheet2!E$14:E$154,MATCH(B138,Sheet2!A$14:A$154,0)),O142))))</f>
        <v>BRAILLE</v>
      </c>
      <c r="P143" s="25" t="str">
        <f>IF(ISTEXT(E143),"",IF(ISBLANK(E143),"",IF(ISTEXT(D143),"",IF(A138="Invoice No. : ",INDEX(Sheet2!G$14:G$154,MATCH(B138,Sheet2!A$14:A$154,0)),P142))))</f>
        <v>GUITANGAN, JANET ORQUE</v>
      </c>
      <c r="Q143" s="25">
        <f t="shared" si="7"/>
        <v>128023.12</v>
      </c>
    </row>
    <row r="144" ht="15" spans="1:17">
      <c r="A144" s="24" t="s">
        <v>136</v>
      </c>
      <c r="B144" s="24" t="s">
        <v>137</v>
      </c>
      <c r="C144" s="13">
        <v>2</v>
      </c>
      <c r="D144" s="13">
        <v>28</v>
      </c>
      <c r="E144" s="13">
        <v>56</v>
      </c>
      <c r="F144" s="25">
        <f t="shared" si="4"/>
        <v>925474</v>
      </c>
      <c r="G144" s="25">
        <f>IF(ISTEXT(E144),"",IF(ISBLANK(E144),"",IF(ISTEXT(D144),"",IF(A139="Invoice No. : ",INDEX(Sheet2!F$14:F$154,MATCH(B139,Sheet2!A$14:A$154,0)),G143))))</f>
        <v>37794</v>
      </c>
      <c r="H144" s="25" t="str">
        <f t="shared" si="5"/>
        <v>01/28/2023</v>
      </c>
      <c r="I144" s="25" t="str">
        <f>IF(ISTEXT(E144),"",IF(ISBLANK(E144),"",IF(ISTEXT(D144),"",IF(A139="Invoice No. : ",TEXT(INDEX(Sheet2!C$14:C$154,MATCH(B139,Sheet2!A$14:A$154,0)),"hh:mm:ss"),I143))))</f>
        <v>10:39:03</v>
      </c>
      <c r="J144" s="25">
        <f t="shared" si="6"/>
        <v>4643.5</v>
      </c>
      <c r="K144" s="25">
        <f>IF(ISBLANK(G144),"",IF(ISTEXT(G144),"",INDEX(Sheet2!H$14:H$154,MATCH(F144,Sheet2!A$14:A$154,0))))</f>
        <v>3500</v>
      </c>
      <c r="L144" s="25">
        <f>IF(ISBLANK(G144),"",IF(ISTEXT(G144),"",INDEX(Sheet2!I$14:I$154,MATCH(F144,Sheet2!A$14:A$154,0))))</f>
        <v>1143.5</v>
      </c>
      <c r="M144" s="25" t="str">
        <f>IF(ISBLANK(G144),"",IF(ISTEXT(G144),"",IF(INDEX(Sheet2!H$14:H$154,MATCH(F144,Sheet2!A$14:A$154,0))&lt;&gt;0,IF(INDEX(Sheet2!I$14:I$154,MATCH(F144,Sheet2!A$14:A$154,0))&lt;&gt;0,"Loan","Loan"),"Cash")))</f>
        <v>Loan</v>
      </c>
      <c r="N144" s="25">
        <f>IF(ISTEXT(E144),"",IF(ISBLANK(E144),"",IF(ISTEXT(D144),"",IF(A139="Invoice No. : ",INDEX(Sheet2!D$14:D$154,MATCH(B139,Sheet2!A$14:A$154,0)),N143))))</f>
        <v>1</v>
      </c>
      <c r="O144" s="25" t="str">
        <f>IF(ISTEXT(E144),"",IF(ISBLANK(E144),"",IF(ISTEXT(D144),"",IF(A139="Invoice No. : ",INDEX(Sheet2!E$14:E$154,MATCH(B139,Sheet2!A$14:A$154,0)),O143))))</f>
        <v>BRAILLE</v>
      </c>
      <c r="P144" s="25" t="str">
        <f>IF(ISTEXT(E144),"",IF(ISBLANK(E144),"",IF(ISTEXT(D144),"",IF(A139="Invoice No. : ",INDEX(Sheet2!G$14:G$154,MATCH(B139,Sheet2!A$14:A$154,0)),P143))))</f>
        <v>GUITANGAN, JANET ORQUE</v>
      </c>
      <c r="Q144" s="25">
        <f t="shared" si="7"/>
        <v>128023.12</v>
      </c>
    </row>
    <row r="145" ht="15" spans="1:17">
      <c r="A145" s="24" t="s">
        <v>138</v>
      </c>
      <c r="B145" s="24" t="s">
        <v>139</v>
      </c>
      <c r="C145" s="13">
        <v>3</v>
      </c>
      <c r="D145" s="13">
        <v>25.25</v>
      </c>
      <c r="E145" s="13">
        <v>75.75</v>
      </c>
      <c r="F145" s="25">
        <f t="shared" ref="F145:F208" si="8">IF(ISTEXT(E145),"",IF(ISBLANK(E145),"",IF(ISTEXT(D145),"",IF(A140="Invoice No. : ",B140,F144))))</f>
        <v>925474</v>
      </c>
      <c r="G145" s="25">
        <f>IF(ISTEXT(E145),"",IF(ISBLANK(E145),"",IF(ISTEXT(D145),"",IF(A140="Invoice No. : ",INDEX(Sheet2!F$14:F$154,MATCH(B140,Sheet2!A$14:A$154,0)),G144))))</f>
        <v>37794</v>
      </c>
      <c r="H145" s="25" t="str">
        <f t="shared" ref="H145:H208" si="9">IF(ISTEXT(E145),"",IF(ISBLANK(E145),"",IF(ISTEXT(D145),"",IF(A140="Invoice No. : ",TEXT(B141,"mm/dd/yyyy"),H144))))</f>
        <v>01/28/2023</v>
      </c>
      <c r="I145" s="25" t="str">
        <f>IF(ISTEXT(E145),"",IF(ISBLANK(E145),"",IF(ISTEXT(D145),"",IF(A140="Invoice No. : ",TEXT(INDEX(Sheet2!C$14:C$154,MATCH(B140,Sheet2!A$14:A$154,0)),"hh:mm:ss"),I144))))</f>
        <v>10:39:03</v>
      </c>
      <c r="J145" s="25">
        <f t="shared" ref="J145:J208" si="10">IF(D146="Invoice Amount",E146,IF(ISBLANK(D145),"",J146))</f>
        <v>4643.5</v>
      </c>
      <c r="K145" s="25">
        <f>IF(ISBLANK(G145),"",IF(ISTEXT(G145),"",INDEX(Sheet2!H$14:H$154,MATCH(F145,Sheet2!A$14:A$154,0))))</f>
        <v>3500</v>
      </c>
      <c r="L145" s="25">
        <f>IF(ISBLANK(G145),"",IF(ISTEXT(G145),"",INDEX(Sheet2!I$14:I$154,MATCH(F145,Sheet2!A$14:A$154,0))))</f>
        <v>1143.5</v>
      </c>
      <c r="M145" s="25" t="str">
        <f>IF(ISBLANK(G145),"",IF(ISTEXT(G145),"",IF(INDEX(Sheet2!H$14:H$154,MATCH(F145,Sheet2!A$14:A$154,0))&lt;&gt;0,IF(INDEX(Sheet2!I$14:I$154,MATCH(F145,Sheet2!A$14:A$154,0))&lt;&gt;0,"Loan","Loan"),"Cash")))</f>
        <v>Loan</v>
      </c>
      <c r="N145" s="25">
        <f>IF(ISTEXT(E145),"",IF(ISBLANK(E145),"",IF(ISTEXT(D145),"",IF(A140="Invoice No. : ",INDEX(Sheet2!D$14:D$154,MATCH(B140,Sheet2!A$14:A$154,0)),N144))))</f>
        <v>1</v>
      </c>
      <c r="O145" s="25" t="str">
        <f>IF(ISTEXT(E145),"",IF(ISBLANK(E145),"",IF(ISTEXT(D145),"",IF(A140="Invoice No. : ",INDEX(Sheet2!E$14:E$154,MATCH(B140,Sheet2!A$14:A$154,0)),O144))))</f>
        <v>BRAILLE</v>
      </c>
      <c r="P145" s="25" t="str">
        <f>IF(ISTEXT(E145),"",IF(ISBLANK(E145),"",IF(ISTEXT(D145),"",IF(A140="Invoice No. : ",INDEX(Sheet2!G$14:G$154,MATCH(B140,Sheet2!A$14:A$154,0)),P144))))</f>
        <v>GUITANGAN, JANET ORQUE</v>
      </c>
      <c r="Q145" s="25">
        <f t="shared" ref="Q145:Q208" si="11">IF(ISBLANK(C145),"",IF(ISNUMBER(C145),VLOOKUP("Grand Total : ",D:E,2,FALSE),""))</f>
        <v>128023.12</v>
      </c>
    </row>
    <row r="146" ht="15" spans="1:17">
      <c r="A146" s="24" t="s">
        <v>140</v>
      </c>
      <c r="B146" s="24" t="s">
        <v>141</v>
      </c>
      <c r="C146" s="13">
        <v>3</v>
      </c>
      <c r="D146" s="13">
        <v>85</v>
      </c>
      <c r="E146" s="13">
        <v>255</v>
      </c>
      <c r="F146" s="25">
        <f t="shared" si="8"/>
        <v>925474</v>
      </c>
      <c r="G146" s="25">
        <f>IF(ISTEXT(E146),"",IF(ISBLANK(E146),"",IF(ISTEXT(D146),"",IF(A141="Invoice No. : ",INDEX(Sheet2!F$14:F$154,MATCH(B141,Sheet2!A$14:A$154,0)),G145))))</f>
        <v>37794</v>
      </c>
      <c r="H146" s="25" t="str">
        <f t="shared" si="9"/>
        <v>01/28/2023</v>
      </c>
      <c r="I146" s="25" t="str">
        <f>IF(ISTEXT(E146),"",IF(ISBLANK(E146),"",IF(ISTEXT(D146),"",IF(A141="Invoice No. : ",TEXT(INDEX(Sheet2!C$14:C$154,MATCH(B141,Sheet2!A$14:A$154,0)),"hh:mm:ss"),I145))))</f>
        <v>10:39:03</v>
      </c>
      <c r="J146" s="25">
        <f t="shared" si="10"/>
        <v>4643.5</v>
      </c>
      <c r="K146" s="25">
        <f>IF(ISBLANK(G146),"",IF(ISTEXT(G146),"",INDEX(Sheet2!H$14:H$154,MATCH(F146,Sheet2!A$14:A$154,0))))</f>
        <v>3500</v>
      </c>
      <c r="L146" s="25">
        <f>IF(ISBLANK(G146),"",IF(ISTEXT(G146),"",INDEX(Sheet2!I$14:I$154,MATCH(F146,Sheet2!A$14:A$154,0))))</f>
        <v>1143.5</v>
      </c>
      <c r="M146" s="25" t="str">
        <f>IF(ISBLANK(G146),"",IF(ISTEXT(G146),"",IF(INDEX(Sheet2!H$14:H$154,MATCH(F146,Sheet2!A$14:A$154,0))&lt;&gt;0,IF(INDEX(Sheet2!I$14:I$154,MATCH(F146,Sheet2!A$14:A$154,0))&lt;&gt;0,"Loan","Loan"),"Cash")))</f>
        <v>Loan</v>
      </c>
      <c r="N146" s="25">
        <f>IF(ISTEXT(E146),"",IF(ISBLANK(E146),"",IF(ISTEXT(D146),"",IF(A141="Invoice No. : ",INDEX(Sheet2!D$14:D$154,MATCH(B141,Sheet2!A$14:A$154,0)),N145))))</f>
        <v>1</v>
      </c>
      <c r="O146" s="25" t="str">
        <f>IF(ISTEXT(E146),"",IF(ISBLANK(E146),"",IF(ISTEXT(D146),"",IF(A141="Invoice No. : ",INDEX(Sheet2!E$14:E$154,MATCH(B141,Sheet2!A$14:A$154,0)),O145))))</f>
        <v>BRAILLE</v>
      </c>
      <c r="P146" s="25" t="str">
        <f>IF(ISTEXT(E146),"",IF(ISBLANK(E146),"",IF(ISTEXT(D146),"",IF(A141="Invoice No. : ",INDEX(Sheet2!G$14:G$154,MATCH(B141,Sheet2!A$14:A$154,0)),P145))))</f>
        <v>GUITANGAN, JANET ORQUE</v>
      </c>
      <c r="Q146" s="25">
        <f t="shared" si="11"/>
        <v>128023.12</v>
      </c>
    </row>
    <row r="147" ht="15" spans="1:17">
      <c r="A147" s="24" t="s">
        <v>142</v>
      </c>
      <c r="B147" s="24" t="s">
        <v>143</v>
      </c>
      <c r="C147" s="13">
        <v>1</v>
      </c>
      <c r="D147" s="13">
        <v>8.75</v>
      </c>
      <c r="E147" s="13">
        <v>8.75</v>
      </c>
      <c r="F147" s="25">
        <f t="shared" si="8"/>
        <v>925474</v>
      </c>
      <c r="G147" s="25">
        <f>IF(ISTEXT(E147),"",IF(ISBLANK(E147),"",IF(ISTEXT(D147),"",IF(A142="Invoice No. : ",INDEX(Sheet2!F$14:F$154,MATCH(B142,Sheet2!A$14:A$154,0)),G146))))</f>
        <v>37794</v>
      </c>
      <c r="H147" s="25" t="str">
        <f t="shared" si="9"/>
        <v>01/28/2023</v>
      </c>
      <c r="I147" s="25" t="str">
        <f>IF(ISTEXT(E147),"",IF(ISBLANK(E147),"",IF(ISTEXT(D147),"",IF(A142="Invoice No. : ",TEXT(INDEX(Sheet2!C$14:C$154,MATCH(B142,Sheet2!A$14:A$154,0)),"hh:mm:ss"),I146))))</f>
        <v>10:39:03</v>
      </c>
      <c r="J147" s="25">
        <f t="shared" si="10"/>
        <v>4643.5</v>
      </c>
      <c r="K147" s="25">
        <f>IF(ISBLANK(G147),"",IF(ISTEXT(G147),"",INDEX(Sheet2!H$14:H$154,MATCH(F147,Sheet2!A$14:A$154,0))))</f>
        <v>3500</v>
      </c>
      <c r="L147" s="25">
        <f>IF(ISBLANK(G147),"",IF(ISTEXT(G147),"",INDEX(Sheet2!I$14:I$154,MATCH(F147,Sheet2!A$14:A$154,0))))</f>
        <v>1143.5</v>
      </c>
      <c r="M147" s="25" t="str">
        <f>IF(ISBLANK(G147),"",IF(ISTEXT(G147),"",IF(INDEX(Sheet2!H$14:H$154,MATCH(F147,Sheet2!A$14:A$154,0))&lt;&gt;0,IF(INDEX(Sheet2!I$14:I$154,MATCH(F147,Sheet2!A$14:A$154,0))&lt;&gt;0,"Loan","Loan"),"Cash")))</f>
        <v>Loan</v>
      </c>
      <c r="N147" s="25">
        <f>IF(ISTEXT(E147),"",IF(ISBLANK(E147),"",IF(ISTEXT(D147),"",IF(A142="Invoice No. : ",INDEX(Sheet2!D$14:D$154,MATCH(B142,Sheet2!A$14:A$154,0)),N146))))</f>
        <v>1</v>
      </c>
      <c r="O147" s="25" t="str">
        <f>IF(ISTEXT(E147),"",IF(ISBLANK(E147),"",IF(ISTEXT(D147),"",IF(A142="Invoice No. : ",INDEX(Sheet2!E$14:E$154,MATCH(B142,Sheet2!A$14:A$154,0)),O146))))</f>
        <v>BRAILLE</v>
      </c>
      <c r="P147" s="25" t="str">
        <f>IF(ISTEXT(E147),"",IF(ISBLANK(E147),"",IF(ISTEXT(D147),"",IF(A142="Invoice No. : ",INDEX(Sheet2!G$14:G$154,MATCH(B142,Sheet2!A$14:A$154,0)),P146))))</f>
        <v>GUITANGAN, JANET ORQUE</v>
      </c>
      <c r="Q147" s="25">
        <f t="shared" si="11"/>
        <v>128023.12</v>
      </c>
    </row>
    <row r="148" ht="15" spans="1:17">
      <c r="A148" s="24" t="s">
        <v>144</v>
      </c>
      <c r="B148" s="24" t="s">
        <v>145</v>
      </c>
      <c r="C148" s="13">
        <v>1</v>
      </c>
      <c r="D148" s="13">
        <v>15</v>
      </c>
      <c r="E148" s="13">
        <v>15</v>
      </c>
      <c r="F148" s="25">
        <f t="shared" si="8"/>
        <v>925474</v>
      </c>
      <c r="G148" s="25">
        <f>IF(ISTEXT(E148),"",IF(ISBLANK(E148),"",IF(ISTEXT(D148),"",IF(A143="Invoice No. : ",INDEX(Sheet2!F$14:F$154,MATCH(B143,Sheet2!A$14:A$154,0)),G147))))</f>
        <v>37794</v>
      </c>
      <c r="H148" s="25" t="str">
        <f t="shared" si="9"/>
        <v>01/28/2023</v>
      </c>
      <c r="I148" s="25" t="str">
        <f>IF(ISTEXT(E148),"",IF(ISBLANK(E148),"",IF(ISTEXT(D148),"",IF(A143="Invoice No. : ",TEXT(INDEX(Sheet2!C$14:C$154,MATCH(B143,Sheet2!A$14:A$154,0)),"hh:mm:ss"),I147))))</f>
        <v>10:39:03</v>
      </c>
      <c r="J148" s="25">
        <f t="shared" si="10"/>
        <v>4643.5</v>
      </c>
      <c r="K148" s="25">
        <f>IF(ISBLANK(G148),"",IF(ISTEXT(G148),"",INDEX(Sheet2!H$14:H$154,MATCH(F148,Sheet2!A$14:A$154,0))))</f>
        <v>3500</v>
      </c>
      <c r="L148" s="25">
        <f>IF(ISBLANK(G148),"",IF(ISTEXT(G148),"",INDEX(Sheet2!I$14:I$154,MATCH(F148,Sheet2!A$14:A$154,0))))</f>
        <v>1143.5</v>
      </c>
      <c r="M148" s="25" t="str">
        <f>IF(ISBLANK(G148),"",IF(ISTEXT(G148),"",IF(INDEX(Sheet2!H$14:H$154,MATCH(F148,Sheet2!A$14:A$154,0))&lt;&gt;0,IF(INDEX(Sheet2!I$14:I$154,MATCH(F148,Sheet2!A$14:A$154,0))&lt;&gt;0,"Loan","Loan"),"Cash")))</f>
        <v>Loan</v>
      </c>
      <c r="N148" s="25">
        <f>IF(ISTEXT(E148),"",IF(ISBLANK(E148),"",IF(ISTEXT(D148),"",IF(A143="Invoice No. : ",INDEX(Sheet2!D$14:D$154,MATCH(B143,Sheet2!A$14:A$154,0)),N147))))</f>
        <v>1</v>
      </c>
      <c r="O148" s="25" t="str">
        <f>IF(ISTEXT(E148),"",IF(ISBLANK(E148),"",IF(ISTEXT(D148),"",IF(A143="Invoice No. : ",INDEX(Sheet2!E$14:E$154,MATCH(B143,Sheet2!A$14:A$154,0)),O147))))</f>
        <v>BRAILLE</v>
      </c>
      <c r="P148" s="25" t="str">
        <f>IF(ISTEXT(E148),"",IF(ISBLANK(E148),"",IF(ISTEXT(D148),"",IF(A143="Invoice No. : ",INDEX(Sheet2!G$14:G$154,MATCH(B143,Sheet2!A$14:A$154,0)),P147))))</f>
        <v>GUITANGAN, JANET ORQUE</v>
      </c>
      <c r="Q148" s="25">
        <f t="shared" si="11"/>
        <v>128023.12</v>
      </c>
    </row>
    <row r="149" ht="15" spans="1:17">
      <c r="A149" s="24" t="s">
        <v>146</v>
      </c>
      <c r="B149" s="24" t="s">
        <v>147</v>
      </c>
      <c r="C149" s="13">
        <v>2</v>
      </c>
      <c r="D149" s="13">
        <v>8.75</v>
      </c>
      <c r="E149" s="13">
        <v>17.5</v>
      </c>
      <c r="F149" s="25">
        <f t="shared" si="8"/>
        <v>925474</v>
      </c>
      <c r="G149" s="25">
        <f>IF(ISTEXT(E149),"",IF(ISBLANK(E149),"",IF(ISTEXT(D149),"",IF(A144="Invoice No. : ",INDEX(Sheet2!F$14:F$154,MATCH(B144,Sheet2!A$14:A$154,0)),G148))))</f>
        <v>37794</v>
      </c>
      <c r="H149" s="25" t="str">
        <f t="shared" si="9"/>
        <v>01/28/2023</v>
      </c>
      <c r="I149" s="25" t="str">
        <f>IF(ISTEXT(E149),"",IF(ISBLANK(E149),"",IF(ISTEXT(D149),"",IF(A144="Invoice No. : ",TEXT(INDEX(Sheet2!C$14:C$154,MATCH(B144,Sheet2!A$14:A$154,0)),"hh:mm:ss"),I148))))</f>
        <v>10:39:03</v>
      </c>
      <c r="J149" s="25">
        <f t="shared" si="10"/>
        <v>4643.5</v>
      </c>
      <c r="K149" s="25">
        <f>IF(ISBLANK(G149),"",IF(ISTEXT(G149),"",INDEX(Sheet2!H$14:H$154,MATCH(F149,Sheet2!A$14:A$154,0))))</f>
        <v>3500</v>
      </c>
      <c r="L149" s="25">
        <f>IF(ISBLANK(G149),"",IF(ISTEXT(G149),"",INDEX(Sheet2!I$14:I$154,MATCH(F149,Sheet2!A$14:A$154,0))))</f>
        <v>1143.5</v>
      </c>
      <c r="M149" s="25" t="str">
        <f>IF(ISBLANK(G149),"",IF(ISTEXT(G149),"",IF(INDEX(Sheet2!H$14:H$154,MATCH(F149,Sheet2!A$14:A$154,0))&lt;&gt;0,IF(INDEX(Sheet2!I$14:I$154,MATCH(F149,Sheet2!A$14:A$154,0))&lt;&gt;0,"Loan","Loan"),"Cash")))</f>
        <v>Loan</v>
      </c>
      <c r="N149" s="25">
        <f>IF(ISTEXT(E149),"",IF(ISBLANK(E149),"",IF(ISTEXT(D149),"",IF(A144="Invoice No. : ",INDEX(Sheet2!D$14:D$154,MATCH(B144,Sheet2!A$14:A$154,0)),N148))))</f>
        <v>1</v>
      </c>
      <c r="O149" s="25" t="str">
        <f>IF(ISTEXT(E149),"",IF(ISBLANK(E149),"",IF(ISTEXT(D149),"",IF(A144="Invoice No. : ",INDEX(Sheet2!E$14:E$154,MATCH(B144,Sheet2!A$14:A$154,0)),O148))))</f>
        <v>BRAILLE</v>
      </c>
      <c r="P149" s="25" t="str">
        <f>IF(ISTEXT(E149),"",IF(ISBLANK(E149),"",IF(ISTEXT(D149),"",IF(A144="Invoice No. : ",INDEX(Sheet2!G$14:G$154,MATCH(B144,Sheet2!A$14:A$154,0)),P148))))</f>
        <v>GUITANGAN, JANET ORQUE</v>
      </c>
      <c r="Q149" s="25">
        <f t="shared" si="11"/>
        <v>128023.12</v>
      </c>
    </row>
    <row r="150" ht="15" spans="1:17">
      <c r="A150" s="24" t="s">
        <v>148</v>
      </c>
      <c r="B150" s="24" t="s">
        <v>149</v>
      </c>
      <c r="C150" s="13">
        <v>1</v>
      </c>
      <c r="D150" s="13">
        <v>8.25</v>
      </c>
      <c r="E150" s="13">
        <v>8.25</v>
      </c>
      <c r="F150" s="25">
        <f t="shared" si="8"/>
        <v>925474</v>
      </c>
      <c r="G150" s="25">
        <f>IF(ISTEXT(E150),"",IF(ISBLANK(E150),"",IF(ISTEXT(D150),"",IF(A145="Invoice No. : ",INDEX(Sheet2!F$14:F$154,MATCH(B145,Sheet2!A$14:A$154,0)),G149))))</f>
        <v>37794</v>
      </c>
      <c r="H150" s="25" t="str">
        <f t="shared" si="9"/>
        <v>01/28/2023</v>
      </c>
      <c r="I150" s="25" t="str">
        <f>IF(ISTEXT(E150),"",IF(ISBLANK(E150),"",IF(ISTEXT(D150),"",IF(A145="Invoice No. : ",TEXT(INDEX(Sheet2!C$14:C$154,MATCH(B145,Sheet2!A$14:A$154,0)),"hh:mm:ss"),I149))))</f>
        <v>10:39:03</v>
      </c>
      <c r="J150" s="25">
        <f t="shared" si="10"/>
        <v>4643.5</v>
      </c>
      <c r="K150" s="25">
        <f>IF(ISBLANK(G150),"",IF(ISTEXT(G150),"",INDEX(Sheet2!H$14:H$154,MATCH(F150,Sheet2!A$14:A$154,0))))</f>
        <v>3500</v>
      </c>
      <c r="L150" s="25">
        <f>IF(ISBLANK(G150),"",IF(ISTEXT(G150),"",INDEX(Sheet2!I$14:I$154,MATCH(F150,Sheet2!A$14:A$154,0))))</f>
        <v>1143.5</v>
      </c>
      <c r="M150" s="25" t="str">
        <f>IF(ISBLANK(G150),"",IF(ISTEXT(G150),"",IF(INDEX(Sheet2!H$14:H$154,MATCH(F150,Sheet2!A$14:A$154,0))&lt;&gt;0,IF(INDEX(Sheet2!I$14:I$154,MATCH(F150,Sheet2!A$14:A$154,0))&lt;&gt;0,"Loan","Loan"),"Cash")))</f>
        <v>Loan</v>
      </c>
      <c r="N150" s="25">
        <f>IF(ISTEXT(E150),"",IF(ISBLANK(E150),"",IF(ISTEXT(D150),"",IF(A145="Invoice No. : ",INDEX(Sheet2!D$14:D$154,MATCH(B145,Sheet2!A$14:A$154,0)),N149))))</f>
        <v>1</v>
      </c>
      <c r="O150" s="25" t="str">
        <f>IF(ISTEXT(E150),"",IF(ISBLANK(E150),"",IF(ISTEXT(D150),"",IF(A145="Invoice No. : ",INDEX(Sheet2!E$14:E$154,MATCH(B145,Sheet2!A$14:A$154,0)),O149))))</f>
        <v>BRAILLE</v>
      </c>
      <c r="P150" s="25" t="str">
        <f>IF(ISTEXT(E150),"",IF(ISBLANK(E150),"",IF(ISTEXT(D150),"",IF(A145="Invoice No. : ",INDEX(Sheet2!G$14:G$154,MATCH(B145,Sheet2!A$14:A$154,0)),P149))))</f>
        <v>GUITANGAN, JANET ORQUE</v>
      </c>
      <c r="Q150" s="25">
        <f t="shared" si="11"/>
        <v>128023.12</v>
      </c>
    </row>
    <row r="151" ht="15" spans="1:17">
      <c r="A151" s="24" t="s">
        <v>150</v>
      </c>
      <c r="B151" s="24" t="s">
        <v>151</v>
      </c>
      <c r="C151" s="13">
        <v>1</v>
      </c>
      <c r="D151" s="13">
        <v>10</v>
      </c>
      <c r="E151" s="13">
        <v>10</v>
      </c>
      <c r="F151" s="25">
        <f t="shared" si="8"/>
        <v>925474</v>
      </c>
      <c r="G151" s="25">
        <f>IF(ISTEXT(E151),"",IF(ISBLANK(E151),"",IF(ISTEXT(D151),"",IF(A146="Invoice No. : ",INDEX(Sheet2!F$14:F$154,MATCH(B146,Sheet2!A$14:A$154,0)),G150))))</f>
        <v>37794</v>
      </c>
      <c r="H151" s="25" t="str">
        <f t="shared" si="9"/>
        <v>01/28/2023</v>
      </c>
      <c r="I151" s="25" t="str">
        <f>IF(ISTEXT(E151),"",IF(ISBLANK(E151),"",IF(ISTEXT(D151),"",IF(A146="Invoice No. : ",TEXT(INDEX(Sheet2!C$14:C$154,MATCH(B146,Sheet2!A$14:A$154,0)),"hh:mm:ss"),I150))))</f>
        <v>10:39:03</v>
      </c>
      <c r="J151" s="25">
        <f t="shared" si="10"/>
        <v>4643.5</v>
      </c>
      <c r="K151" s="25">
        <f>IF(ISBLANK(G151),"",IF(ISTEXT(G151),"",INDEX(Sheet2!H$14:H$154,MATCH(F151,Sheet2!A$14:A$154,0))))</f>
        <v>3500</v>
      </c>
      <c r="L151" s="25">
        <f>IF(ISBLANK(G151),"",IF(ISTEXT(G151),"",INDEX(Sheet2!I$14:I$154,MATCH(F151,Sheet2!A$14:A$154,0))))</f>
        <v>1143.5</v>
      </c>
      <c r="M151" s="25" t="str">
        <f>IF(ISBLANK(G151),"",IF(ISTEXT(G151),"",IF(INDEX(Sheet2!H$14:H$154,MATCH(F151,Sheet2!A$14:A$154,0))&lt;&gt;0,IF(INDEX(Sheet2!I$14:I$154,MATCH(F151,Sheet2!A$14:A$154,0))&lt;&gt;0,"Loan","Loan"),"Cash")))</f>
        <v>Loan</v>
      </c>
      <c r="N151" s="25">
        <f>IF(ISTEXT(E151),"",IF(ISBLANK(E151),"",IF(ISTEXT(D151),"",IF(A146="Invoice No. : ",INDEX(Sheet2!D$14:D$154,MATCH(B146,Sheet2!A$14:A$154,0)),N150))))</f>
        <v>1</v>
      </c>
      <c r="O151" s="25" t="str">
        <f>IF(ISTEXT(E151),"",IF(ISBLANK(E151),"",IF(ISTEXT(D151),"",IF(A146="Invoice No. : ",INDEX(Sheet2!E$14:E$154,MATCH(B146,Sheet2!A$14:A$154,0)),O150))))</f>
        <v>BRAILLE</v>
      </c>
      <c r="P151" s="25" t="str">
        <f>IF(ISTEXT(E151),"",IF(ISBLANK(E151),"",IF(ISTEXT(D151),"",IF(A146="Invoice No. : ",INDEX(Sheet2!G$14:G$154,MATCH(B146,Sheet2!A$14:A$154,0)),P150))))</f>
        <v>GUITANGAN, JANET ORQUE</v>
      </c>
      <c r="Q151" s="25">
        <f t="shared" si="11"/>
        <v>128023.12</v>
      </c>
    </row>
    <row r="152" ht="15" spans="1:17">
      <c r="A152" s="24" t="s">
        <v>152</v>
      </c>
      <c r="B152" s="24" t="s">
        <v>153</v>
      </c>
      <c r="C152" s="13">
        <v>1</v>
      </c>
      <c r="D152" s="13">
        <v>9.75</v>
      </c>
      <c r="E152" s="13">
        <v>9.75</v>
      </c>
      <c r="F152" s="25">
        <f t="shared" si="8"/>
        <v>925474</v>
      </c>
      <c r="G152" s="25">
        <f>IF(ISTEXT(E152),"",IF(ISBLANK(E152),"",IF(ISTEXT(D152),"",IF(A147="Invoice No. : ",INDEX(Sheet2!F$14:F$154,MATCH(B147,Sheet2!A$14:A$154,0)),G151))))</f>
        <v>37794</v>
      </c>
      <c r="H152" s="25" t="str">
        <f t="shared" si="9"/>
        <v>01/28/2023</v>
      </c>
      <c r="I152" s="25" t="str">
        <f>IF(ISTEXT(E152),"",IF(ISBLANK(E152),"",IF(ISTEXT(D152),"",IF(A147="Invoice No. : ",TEXT(INDEX(Sheet2!C$14:C$154,MATCH(B147,Sheet2!A$14:A$154,0)),"hh:mm:ss"),I151))))</f>
        <v>10:39:03</v>
      </c>
      <c r="J152" s="25">
        <f t="shared" si="10"/>
        <v>4643.5</v>
      </c>
      <c r="K152" s="25">
        <f>IF(ISBLANK(G152),"",IF(ISTEXT(G152),"",INDEX(Sheet2!H$14:H$154,MATCH(F152,Sheet2!A$14:A$154,0))))</f>
        <v>3500</v>
      </c>
      <c r="L152" s="25">
        <f>IF(ISBLANK(G152),"",IF(ISTEXT(G152),"",INDEX(Sheet2!I$14:I$154,MATCH(F152,Sheet2!A$14:A$154,0))))</f>
        <v>1143.5</v>
      </c>
      <c r="M152" s="25" t="str">
        <f>IF(ISBLANK(G152),"",IF(ISTEXT(G152),"",IF(INDEX(Sheet2!H$14:H$154,MATCH(F152,Sheet2!A$14:A$154,0))&lt;&gt;0,IF(INDEX(Sheet2!I$14:I$154,MATCH(F152,Sheet2!A$14:A$154,0))&lt;&gt;0,"Loan","Loan"),"Cash")))</f>
        <v>Loan</v>
      </c>
      <c r="N152" s="25">
        <f>IF(ISTEXT(E152),"",IF(ISBLANK(E152),"",IF(ISTEXT(D152),"",IF(A147="Invoice No. : ",INDEX(Sheet2!D$14:D$154,MATCH(B147,Sheet2!A$14:A$154,0)),N151))))</f>
        <v>1</v>
      </c>
      <c r="O152" s="25" t="str">
        <f>IF(ISTEXT(E152),"",IF(ISBLANK(E152),"",IF(ISTEXT(D152),"",IF(A147="Invoice No. : ",INDEX(Sheet2!E$14:E$154,MATCH(B147,Sheet2!A$14:A$154,0)),O151))))</f>
        <v>BRAILLE</v>
      </c>
      <c r="P152" s="25" t="str">
        <f>IF(ISTEXT(E152),"",IF(ISBLANK(E152),"",IF(ISTEXT(D152),"",IF(A147="Invoice No. : ",INDEX(Sheet2!G$14:G$154,MATCH(B147,Sheet2!A$14:A$154,0)),P151))))</f>
        <v>GUITANGAN, JANET ORQUE</v>
      </c>
      <c r="Q152" s="25">
        <f t="shared" si="11"/>
        <v>128023.12</v>
      </c>
    </row>
    <row r="153" ht="15" spans="1:17">
      <c r="A153" s="24" t="s">
        <v>154</v>
      </c>
      <c r="B153" s="24" t="s">
        <v>155</v>
      </c>
      <c r="C153" s="13">
        <v>1</v>
      </c>
      <c r="D153" s="13">
        <v>9.75</v>
      </c>
      <c r="E153" s="13">
        <v>9.75</v>
      </c>
      <c r="F153" s="25">
        <f t="shared" si="8"/>
        <v>925474</v>
      </c>
      <c r="G153" s="25">
        <f>IF(ISTEXT(E153),"",IF(ISBLANK(E153),"",IF(ISTEXT(D153),"",IF(A148="Invoice No. : ",INDEX(Sheet2!F$14:F$154,MATCH(B148,Sheet2!A$14:A$154,0)),G152))))</f>
        <v>37794</v>
      </c>
      <c r="H153" s="25" t="str">
        <f t="shared" si="9"/>
        <v>01/28/2023</v>
      </c>
      <c r="I153" s="25" t="str">
        <f>IF(ISTEXT(E153),"",IF(ISBLANK(E153),"",IF(ISTEXT(D153),"",IF(A148="Invoice No. : ",TEXT(INDEX(Sheet2!C$14:C$154,MATCH(B148,Sheet2!A$14:A$154,0)),"hh:mm:ss"),I152))))</f>
        <v>10:39:03</v>
      </c>
      <c r="J153" s="25">
        <f t="shared" si="10"/>
        <v>4643.5</v>
      </c>
      <c r="K153" s="25">
        <f>IF(ISBLANK(G153),"",IF(ISTEXT(G153),"",INDEX(Sheet2!H$14:H$154,MATCH(F153,Sheet2!A$14:A$154,0))))</f>
        <v>3500</v>
      </c>
      <c r="L153" s="25">
        <f>IF(ISBLANK(G153),"",IF(ISTEXT(G153),"",INDEX(Sheet2!I$14:I$154,MATCH(F153,Sheet2!A$14:A$154,0))))</f>
        <v>1143.5</v>
      </c>
      <c r="M153" s="25" t="str">
        <f>IF(ISBLANK(G153),"",IF(ISTEXT(G153),"",IF(INDEX(Sheet2!H$14:H$154,MATCH(F153,Sheet2!A$14:A$154,0))&lt;&gt;0,IF(INDEX(Sheet2!I$14:I$154,MATCH(F153,Sheet2!A$14:A$154,0))&lt;&gt;0,"Loan","Loan"),"Cash")))</f>
        <v>Loan</v>
      </c>
      <c r="N153" s="25">
        <f>IF(ISTEXT(E153),"",IF(ISBLANK(E153),"",IF(ISTEXT(D153),"",IF(A148="Invoice No. : ",INDEX(Sheet2!D$14:D$154,MATCH(B148,Sheet2!A$14:A$154,0)),N152))))</f>
        <v>1</v>
      </c>
      <c r="O153" s="25" t="str">
        <f>IF(ISTEXT(E153),"",IF(ISBLANK(E153),"",IF(ISTEXT(D153),"",IF(A148="Invoice No. : ",INDEX(Sheet2!E$14:E$154,MATCH(B148,Sheet2!A$14:A$154,0)),O152))))</f>
        <v>BRAILLE</v>
      </c>
      <c r="P153" s="25" t="str">
        <f>IF(ISTEXT(E153),"",IF(ISBLANK(E153),"",IF(ISTEXT(D153),"",IF(A148="Invoice No. : ",INDEX(Sheet2!G$14:G$154,MATCH(B148,Sheet2!A$14:A$154,0)),P152))))</f>
        <v>GUITANGAN, JANET ORQUE</v>
      </c>
      <c r="Q153" s="25">
        <f t="shared" si="11"/>
        <v>128023.12</v>
      </c>
    </row>
    <row r="154" ht="15" spans="1:17">
      <c r="A154" s="24" t="s">
        <v>156</v>
      </c>
      <c r="B154" s="24" t="s">
        <v>157</v>
      </c>
      <c r="C154" s="13">
        <v>3</v>
      </c>
      <c r="D154" s="13">
        <v>47</v>
      </c>
      <c r="E154" s="13">
        <v>141</v>
      </c>
      <c r="F154" s="25">
        <f t="shared" si="8"/>
        <v>925474</v>
      </c>
      <c r="G154" s="25">
        <f>IF(ISTEXT(E154),"",IF(ISBLANK(E154),"",IF(ISTEXT(D154),"",IF(A149="Invoice No. : ",INDEX(Sheet2!F$14:F$154,MATCH(B149,Sheet2!A$14:A$154,0)),G153))))</f>
        <v>37794</v>
      </c>
      <c r="H154" s="25" t="str">
        <f t="shared" si="9"/>
        <v>01/28/2023</v>
      </c>
      <c r="I154" s="25" t="str">
        <f>IF(ISTEXT(E154),"",IF(ISBLANK(E154),"",IF(ISTEXT(D154),"",IF(A149="Invoice No. : ",TEXT(INDEX(Sheet2!C$14:C$154,MATCH(B149,Sheet2!A$14:A$154,0)),"hh:mm:ss"),I153))))</f>
        <v>10:39:03</v>
      </c>
      <c r="J154" s="25">
        <f t="shared" si="10"/>
        <v>4643.5</v>
      </c>
      <c r="K154" s="25">
        <f>IF(ISBLANK(G154),"",IF(ISTEXT(G154),"",INDEX(Sheet2!H$14:H$154,MATCH(F154,Sheet2!A$14:A$154,0))))</f>
        <v>3500</v>
      </c>
      <c r="L154" s="25">
        <f>IF(ISBLANK(G154),"",IF(ISTEXT(G154),"",INDEX(Sheet2!I$14:I$154,MATCH(F154,Sheet2!A$14:A$154,0))))</f>
        <v>1143.5</v>
      </c>
      <c r="M154" s="25" t="str">
        <f>IF(ISBLANK(G154),"",IF(ISTEXT(G154),"",IF(INDEX(Sheet2!H$14:H$154,MATCH(F154,Sheet2!A$14:A$154,0))&lt;&gt;0,IF(INDEX(Sheet2!I$14:I$154,MATCH(F154,Sheet2!A$14:A$154,0))&lt;&gt;0,"Loan","Loan"),"Cash")))</f>
        <v>Loan</v>
      </c>
      <c r="N154" s="25">
        <f>IF(ISTEXT(E154),"",IF(ISBLANK(E154),"",IF(ISTEXT(D154),"",IF(A149="Invoice No. : ",INDEX(Sheet2!D$14:D$154,MATCH(B149,Sheet2!A$14:A$154,0)),N153))))</f>
        <v>1</v>
      </c>
      <c r="O154" s="25" t="str">
        <f>IF(ISTEXT(E154),"",IF(ISBLANK(E154),"",IF(ISTEXT(D154),"",IF(A149="Invoice No. : ",INDEX(Sheet2!E$14:E$154,MATCH(B149,Sheet2!A$14:A$154,0)),O153))))</f>
        <v>BRAILLE</v>
      </c>
      <c r="P154" s="25" t="str">
        <f>IF(ISTEXT(E154),"",IF(ISBLANK(E154),"",IF(ISTEXT(D154),"",IF(A149="Invoice No. : ",INDEX(Sheet2!G$14:G$154,MATCH(B149,Sheet2!A$14:A$154,0)),P153))))</f>
        <v>GUITANGAN, JANET ORQUE</v>
      </c>
      <c r="Q154" s="25">
        <f t="shared" si="11"/>
        <v>128023.12</v>
      </c>
    </row>
    <row r="155" ht="15" spans="4:17">
      <c r="D155" s="14" t="s">
        <v>18</v>
      </c>
      <c r="E155" s="26">
        <v>4643.5</v>
      </c>
      <c r="F155" s="25" t="str">
        <f t="shared" si="8"/>
        <v/>
      </c>
      <c r="G155" s="25" t="str">
        <f>IF(ISTEXT(E155),"",IF(ISBLANK(E155),"",IF(ISTEXT(D155),"",IF(A150="Invoice No. : ",INDEX(Sheet2!F$14:F$154,MATCH(B150,Sheet2!A$14:A$154,0)),G154))))</f>
        <v/>
      </c>
      <c r="H155" s="25" t="str">
        <f t="shared" si="9"/>
        <v/>
      </c>
      <c r="I155" s="25" t="str">
        <f>IF(ISTEXT(E155),"",IF(ISBLANK(E155),"",IF(ISTEXT(D155),"",IF(A150="Invoice No. : ",TEXT(INDEX(Sheet2!C$14:C$154,MATCH(B150,Sheet2!A$14:A$154,0)),"hh:mm:ss"),I154))))</f>
        <v/>
      </c>
      <c r="J155" s="25" t="str">
        <f t="shared" si="10"/>
        <v/>
      </c>
      <c r="K155" s="25" t="str">
        <f>IF(ISBLANK(G155),"",IF(ISTEXT(G155),"",INDEX(Sheet2!H$14:H$154,MATCH(F155,Sheet2!A$14:A$154,0))))</f>
        <v/>
      </c>
      <c r="L155" s="25" t="str">
        <f>IF(ISBLANK(G155),"",IF(ISTEXT(G155),"",INDEX(Sheet2!I$14:I$154,MATCH(F155,Sheet2!A$14:A$154,0))))</f>
        <v/>
      </c>
      <c r="M155" s="25" t="str">
        <f>IF(ISBLANK(G155),"",IF(ISTEXT(G155),"",IF(INDEX(Sheet2!H$14:H$154,MATCH(F155,Sheet2!A$14:A$154,0))&lt;&gt;0,IF(INDEX(Sheet2!I$14:I$154,MATCH(F155,Sheet2!A$14:A$154,0))&lt;&gt;0,"Loan","Loan"),"Cash")))</f>
        <v/>
      </c>
      <c r="N155" s="25" t="str">
        <f>IF(ISTEXT(E155),"",IF(ISBLANK(E155),"",IF(ISTEXT(D155),"",IF(A150="Invoice No. : ",INDEX(Sheet2!D$14:D$154,MATCH(B150,Sheet2!A$14:A$154,0)),N154))))</f>
        <v/>
      </c>
      <c r="O155" s="25" t="str">
        <f>IF(ISTEXT(E155),"",IF(ISBLANK(E155),"",IF(ISTEXT(D155),"",IF(A150="Invoice No. : ",INDEX(Sheet2!E$14:E$154,MATCH(B150,Sheet2!A$14:A$154,0)),O154))))</f>
        <v/>
      </c>
      <c r="P155" s="25" t="str">
        <f>IF(ISTEXT(E155),"",IF(ISBLANK(E155),"",IF(ISTEXT(D155),"",IF(A150="Invoice No. : ",INDEX(Sheet2!G$14:G$154,MATCH(B150,Sheet2!A$14:A$154,0)),P154))))</f>
        <v/>
      </c>
      <c r="Q155" s="25" t="str">
        <f t="shared" si="11"/>
        <v/>
      </c>
    </row>
    <row r="156" ht="15" spans="6:17">
      <c r="F156" s="25" t="str">
        <f t="shared" si="8"/>
        <v/>
      </c>
      <c r="G156" s="25" t="str">
        <f>IF(ISTEXT(E156),"",IF(ISBLANK(E156),"",IF(ISTEXT(D156),"",IF(A151="Invoice No. : ",INDEX(Sheet2!F$14:F$154,MATCH(B151,Sheet2!A$14:A$154,0)),G155))))</f>
        <v/>
      </c>
      <c r="H156" s="25" t="str">
        <f t="shared" si="9"/>
        <v/>
      </c>
      <c r="I156" s="25" t="str">
        <f>IF(ISTEXT(E156),"",IF(ISBLANK(E156),"",IF(ISTEXT(D156),"",IF(A151="Invoice No. : ",TEXT(INDEX(Sheet2!C$14:C$154,MATCH(B151,Sheet2!A$14:A$154,0)),"hh:mm:ss"),I155))))</f>
        <v/>
      </c>
      <c r="J156" s="25" t="str">
        <f t="shared" si="10"/>
        <v/>
      </c>
      <c r="K156" s="25" t="str">
        <f>IF(ISBLANK(G156),"",IF(ISTEXT(G156),"",INDEX(Sheet2!H$14:H$154,MATCH(F156,Sheet2!A$14:A$154,0))))</f>
        <v/>
      </c>
      <c r="L156" s="25" t="str">
        <f>IF(ISBLANK(G156),"",IF(ISTEXT(G156),"",INDEX(Sheet2!I$14:I$154,MATCH(F156,Sheet2!A$14:A$154,0))))</f>
        <v/>
      </c>
      <c r="M156" s="25" t="str">
        <f>IF(ISBLANK(G156),"",IF(ISTEXT(G156),"",IF(INDEX(Sheet2!H$14:H$154,MATCH(F156,Sheet2!A$14:A$154,0))&lt;&gt;0,IF(INDEX(Sheet2!I$14:I$154,MATCH(F156,Sheet2!A$14:A$154,0))&lt;&gt;0,"Loan","Loan"),"Cash")))</f>
        <v/>
      </c>
      <c r="N156" s="25" t="str">
        <f>IF(ISTEXT(E156),"",IF(ISBLANK(E156),"",IF(ISTEXT(D156),"",IF(A151="Invoice No. : ",INDEX(Sheet2!D$14:D$154,MATCH(B151,Sheet2!A$14:A$154,0)),N155))))</f>
        <v/>
      </c>
      <c r="O156" s="25" t="str">
        <f>IF(ISTEXT(E156),"",IF(ISBLANK(E156),"",IF(ISTEXT(D156),"",IF(A151="Invoice No. : ",INDEX(Sheet2!E$14:E$154,MATCH(B151,Sheet2!A$14:A$154,0)),O155))))</f>
        <v/>
      </c>
      <c r="P156" s="25" t="str">
        <f>IF(ISTEXT(E156),"",IF(ISBLANK(E156),"",IF(ISTEXT(D156),"",IF(A151="Invoice No. : ",INDEX(Sheet2!G$14:G$154,MATCH(B151,Sheet2!A$14:A$154,0)),P155))))</f>
        <v/>
      </c>
      <c r="Q156" s="25" t="str">
        <f t="shared" si="11"/>
        <v/>
      </c>
    </row>
    <row r="157" ht="15" spans="6:17">
      <c r="F157" s="25" t="str">
        <f t="shared" si="8"/>
        <v/>
      </c>
      <c r="G157" s="25" t="str">
        <f>IF(ISTEXT(E157),"",IF(ISBLANK(E157),"",IF(ISTEXT(D157),"",IF(A152="Invoice No. : ",INDEX(Sheet2!F$14:F$154,MATCH(B152,Sheet2!A$14:A$154,0)),G156))))</f>
        <v/>
      </c>
      <c r="H157" s="25" t="str">
        <f t="shared" si="9"/>
        <v/>
      </c>
      <c r="I157" s="25" t="str">
        <f>IF(ISTEXT(E157),"",IF(ISBLANK(E157),"",IF(ISTEXT(D157),"",IF(A152="Invoice No. : ",TEXT(INDEX(Sheet2!C$14:C$154,MATCH(B152,Sheet2!A$14:A$154,0)),"hh:mm:ss"),I156))))</f>
        <v/>
      </c>
      <c r="J157" s="25" t="str">
        <f t="shared" si="10"/>
        <v/>
      </c>
      <c r="K157" s="25" t="str">
        <f>IF(ISBLANK(G157),"",IF(ISTEXT(G157),"",INDEX(Sheet2!H$14:H$154,MATCH(F157,Sheet2!A$14:A$154,0))))</f>
        <v/>
      </c>
      <c r="L157" s="25" t="str">
        <f>IF(ISBLANK(G157),"",IF(ISTEXT(G157),"",INDEX(Sheet2!I$14:I$154,MATCH(F157,Sheet2!A$14:A$154,0))))</f>
        <v/>
      </c>
      <c r="M157" s="25" t="str">
        <f>IF(ISBLANK(G157),"",IF(ISTEXT(G157),"",IF(INDEX(Sheet2!H$14:H$154,MATCH(F157,Sheet2!A$14:A$154,0))&lt;&gt;0,IF(INDEX(Sheet2!I$14:I$154,MATCH(F157,Sheet2!A$14:A$154,0))&lt;&gt;0,"Loan","Loan"),"Cash")))</f>
        <v/>
      </c>
      <c r="N157" s="25" t="str">
        <f>IF(ISTEXT(E157),"",IF(ISBLANK(E157),"",IF(ISTEXT(D157),"",IF(A152="Invoice No. : ",INDEX(Sheet2!D$14:D$154,MATCH(B152,Sheet2!A$14:A$154,0)),N156))))</f>
        <v/>
      </c>
      <c r="O157" s="25" t="str">
        <f>IF(ISTEXT(E157),"",IF(ISBLANK(E157),"",IF(ISTEXT(D157),"",IF(A152="Invoice No. : ",INDEX(Sheet2!E$14:E$154,MATCH(B152,Sheet2!A$14:A$154,0)),O156))))</f>
        <v/>
      </c>
      <c r="P157" s="25" t="str">
        <f>IF(ISTEXT(E157),"",IF(ISBLANK(E157),"",IF(ISTEXT(D157),"",IF(A152="Invoice No. : ",INDEX(Sheet2!G$14:G$154,MATCH(B152,Sheet2!A$14:A$154,0)),P156))))</f>
        <v/>
      </c>
      <c r="Q157" s="25" t="str">
        <f t="shared" si="11"/>
        <v/>
      </c>
    </row>
    <row r="158" ht="15" spans="1:17">
      <c r="A158" s="16" t="s">
        <v>4</v>
      </c>
      <c r="B158" s="17">
        <v>925475</v>
      </c>
      <c r="C158" s="16" t="s">
        <v>5</v>
      </c>
      <c r="D158" s="18" t="s">
        <v>6</v>
      </c>
      <c r="F158" s="25" t="str">
        <f t="shared" si="8"/>
        <v/>
      </c>
      <c r="G158" s="25" t="str">
        <f>IF(ISTEXT(E158),"",IF(ISBLANK(E158),"",IF(ISTEXT(D158),"",IF(A153="Invoice No. : ",INDEX(Sheet2!F$14:F$154,MATCH(B153,Sheet2!A$14:A$154,0)),G157))))</f>
        <v/>
      </c>
      <c r="H158" s="25" t="str">
        <f t="shared" si="9"/>
        <v/>
      </c>
      <c r="I158" s="25" t="str">
        <f>IF(ISTEXT(E158),"",IF(ISBLANK(E158),"",IF(ISTEXT(D158),"",IF(A153="Invoice No. : ",TEXT(INDEX(Sheet2!C$14:C$154,MATCH(B153,Sheet2!A$14:A$154,0)),"hh:mm:ss"),I157))))</f>
        <v/>
      </c>
      <c r="J158" s="25" t="str">
        <f t="shared" si="10"/>
        <v/>
      </c>
      <c r="K158" s="25" t="str">
        <f>IF(ISBLANK(G158),"",IF(ISTEXT(G158),"",INDEX(Sheet2!H$14:H$154,MATCH(F158,Sheet2!A$14:A$154,0))))</f>
        <v/>
      </c>
      <c r="L158" s="25" t="str">
        <f>IF(ISBLANK(G158),"",IF(ISTEXT(G158),"",INDEX(Sheet2!I$14:I$154,MATCH(F158,Sheet2!A$14:A$154,0))))</f>
        <v/>
      </c>
      <c r="M158" s="25" t="str">
        <f>IF(ISBLANK(G158),"",IF(ISTEXT(G158),"",IF(INDEX(Sheet2!H$14:H$154,MATCH(F158,Sheet2!A$14:A$154,0))&lt;&gt;0,IF(INDEX(Sheet2!I$14:I$154,MATCH(F158,Sheet2!A$14:A$154,0))&lt;&gt;0,"Loan","Loan"),"Cash")))</f>
        <v/>
      </c>
      <c r="N158" s="25" t="str">
        <f>IF(ISTEXT(E158),"",IF(ISBLANK(E158),"",IF(ISTEXT(D158),"",IF(A153="Invoice No. : ",INDEX(Sheet2!D$14:D$154,MATCH(B153,Sheet2!A$14:A$154,0)),N157))))</f>
        <v/>
      </c>
      <c r="O158" s="25" t="str">
        <f>IF(ISTEXT(E158),"",IF(ISBLANK(E158),"",IF(ISTEXT(D158),"",IF(A153="Invoice No. : ",INDEX(Sheet2!E$14:E$154,MATCH(B153,Sheet2!A$14:A$154,0)),O157))))</f>
        <v/>
      </c>
      <c r="P158" s="25" t="str">
        <f>IF(ISTEXT(E158),"",IF(ISBLANK(E158),"",IF(ISTEXT(D158),"",IF(A153="Invoice No. : ",INDEX(Sheet2!G$14:G$154,MATCH(B153,Sheet2!A$14:A$154,0)),P157))))</f>
        <v/>
      </c>
      <c r="Q158" s="25" t="str">
        <f t="shared" si="11"/>
        <v/>
      </c>
    </row>
    <row r="159" ht="15" spans="1:17">
      <c r="A159" s="16" t="s">
        <v>7</v>
      </c>
      <c r="B159" s="19">
        <v>44954</v>
      </c>
      <c r="C159" s="16" t="s">
        <v>8</v>
      </c>
      <c r="D159" s="20">
        <v>1</v>
      </c>
      <c r="F159" s="25" t="str">
        <f t="shared" si="8"/>
        <v/>
      </c>
      <c r="G159" s="25" t="str">
        <f>IF(ISTEXT(E159),"",IF(ISBLANK(E159),"",IF(ISTEXT(D159),"",IF(A154="Invoice No. : ",INDEX(Sheet2!F$14:F$154,MATCH(B154,Sheet2!A$14:A$154,0)),G158))))</f>
        <v/>
      </c>
      <c r="H159" s="25" t="str">
        <f t="shared" si="9"/>
        <v/>
      </c>
      <c r="I159" s="25" t="str">
        <f>IF(ISTEXT(E159),"",IF(ISBLANK(E159),"",IF(ISTEXT(D159),"",IF(A154="Invoice No. : ",TEXT(INDEX(Sheet2!C$14:C$154,MATCH(B154,Sheet2!A$14:A$154,0)),"hh:mm:ss"),I158))))</f>
        <v/>
      </c>
      <c r="J159" s="25" t="str">
        <f t="shared" si="10"/>
        <v/>
      </c>
      <c r="K159" s="25" t="str">
        <f>IF(ISBLANK(G159),"",IF(ISTEXT(G159),"",INDEX(Sheet2!H$14:H$154,MATCH(F159,Sheet2!A$14:A$154,0))))</f>
        <v/>
      </c>
      <c r="L159" s="25" t="str">
        <f>IF(ISBLANK(G159),"",IF(ISTEXT(G159),"",INDEX(Sheet2!I$14:I$154,MATCH(F159,Sheet2!A$14:A$154,0))))</f>
        <v/>
      </c>
      <c r="M159" s="25" t="str">
        <f>IF(ISBLANK(G159),"",IF(ISTEXT(G159),"",IF(INDEX(Sheet2!H$14:H$154,MATCH(F159,Sheet2!A$14:A$154,0))&lt;&gt;0,IF(INDEX(Sheet2!I$14:I$154,MATCH(F159,Sheet2!A$14:A$154,0))&lt;&gt;0,"Loan","Loan"),"Cash")))</f>
        <v/>
      </c>
      <c r="N159" s="25" t="str">
        <f>IF(ISTEXT(E159),"",IF(ISBLANK(E159),"",IF(ISTEXT(D159),"",IF(A154="Invoice No. : ",INDEX(Sheet2!D$14:D$154,MATCH(B154,Sheet2!A$14:A$154,0)),N158))))</f>
        <v/>
      </c>
      <c r="O159" s="25" t="str">
        <f>IF(ISTEXT(E159),"",IF(ISBLANK(E159),"",IF(ISTEXT(D159),"",IF(A154="Invoice No. : ",INDEX(Sheet2!E$14:E$154,MATCH(B154,Sheet2!A$14:A$154,0)),O158))))</f>
        <v/>
      </c>
      <c r="P159" s="25" t="str">
        <f>IF(ISTEXT(E159),"",IF(ISBLANK(E159),"",IF(ISTEXT(D159),"",IF(A154="Invoice No. : ",INDEX(Sheet2!G$14:G$154,MATCH(B154,Sheet2!A$14:A$154,0)),P158))))</f>
        <v/>
      </c>
      <c r="Q159" s="25" t="str">
        <f t="shared" si="11"/>
        <v/>
      </c>
    </row>
    <row r="160" ht="15" spans="6:17">
      <c r="F160" s="25" t="str">
        <f t="shared" si="8"/>
        <v/>
      </c>
      <c r="G160" s="25" t="str">
        <f>IF(ISTEXT(E160),"",IF(ISBLANK(E160),"",IF(ISTEXT(D160),"",IF(A155="Invoice No. : ",INDEX(Sheet2!F$14:F$154,MATCH(B155,Sheet2!A$14:A$154,0)),G159))))</f>
        <v/>
      </c>
      <c r="H160" s="25" t="str">
        <f t="shared" si="9"/>
        <v/>
      </c>
      <c r="I160" s="25" t="str">
        <f>IF(ISTEXT(E160),"",IF(ISBLANK(E160),"",IF(ISTEXT(D160),"",IF(A155="Invoice No. : ",TEXT(INDEX(Sheet2!C$14:C$154,MATCH(B155,Sheet2!A$14:A$154,0)),"hh:mm:ss"),I159))))</f>
        <v/>
      </c>
      <c r="J160" s="25" t="str">
        <f t="shared" si="10"/>
        <v/>
      </c>
      <c r="K160" s="25" t="str">
        <f>IF(ISBLANK(G160),"",IF(ISTEXT(G160),"",INDEX(Sheet2!H$14:H$154,MATCH(F160,Sheet2!A$14:A$154,0))))</f>
        <v/>
      </c>
      <c r="L160" s="25" t="str">
        <f>IF(ISBLANK(G160),"",IF(ISTEXT(G160),"",INDEX(Sheet2!I$14:I$154,MATCH(F160,Sheet2!A$14:A$154,0))))</f>
        <v/>
      </c>
      <c r="M160" s="25" t="str">
        <f>IF(ISBLANK(G160),"",IF(ISTEXT(G160),"",IF(INDEX(Sheet2!H$14:H$154,MATCH(F160,Sheet2!A$14:A$154,0))&lt;&gt;0,IF(INDEX(Sheet2!I$14:I$154,MATCH(F160,Sheet2!A$14:A$154,0))&lt;&gt;0,"Loan","Loan"),"Cash")))</f>
        <v/>
      </c>
      <c r="N160" s="25" t="str">
        <f>IF(ISTEXT(E160),"",IF(ISBLANK(E160),"",IF(ISTEXT(D160),"",IF(A155="Invoice No. : ",INDEX(Sheet2!D$14:D$154,MATCH(B155,Sheet2!A$14:A$154,0)),N159))))</f>
        <v/>
      </c>
      <c r="O160" s="25" t="str">
        <f>IF(ISTEXT(E160),"",IF(ISBLANK(E160),"",IF(ISTEXT(D160),"",IF(A155="Invoice No. : ",INDEX(Sheet2!E$14:E$154,MATCH(B155,Sheet2!A$14:A$154,0)),O159))))</f>
        <v/>
      </c>
      <c r="P160" s="25" t="str">
        <f>IF(ISTEXT(E160),"",IF(ISBLANK(E160),"",IF(ISTEXT(D160),"",IF(A155="Invoice No. : ",INDEX(Sheet2!G$14:G$154,MATCH(B155,Sheet2!A$14:A$154,0)),P159))))</f>
        <v/>
      </c>
      <c r="Q160" s="25" t="str">
        <f t="shared" si="11"/>
        <v/>
      </c>
    </row>
    <row r="161" ht="15" spans="1:17">
      <c r="A161" s="21" t="s">
        <v>9</v>
      </c>
      <c r="B161" s="21" t="s">
        <v>10</v>
      </c>
      <c r="C161" s="22" t="s">
        <v>11</v>
      </c>
      <c r="D161" s="22" t="s">
        <v>12</v>
      </c>
      <c r="E161" s="22" t="s">
        <v>13</v>
      </c>
      <c r="F161" s="25" t="str">
        <f t="shared" si="8"/>
        <v/>
      </c>
      <c r="G161" s="25" t="str">
        <f>IF(ISTEXT(E161),"",IF(ISBLANK(E161),"",IF(ISTEXT(D161),"",IF(A156="Invoice No. : ",INDEX(Sheet2!F$14:F$154,MATCH(B156,Sheet2!A$14:A$154,0)),G160))))</f>
        <v/>
      </c>
      <c r="H161" s="25" t="str">
        <f t="shared" si="9"/>
        <v/>
      </c>
      <c r="I161" s="25" t="str">
        <f>IF(ISTEXT(E161),"",IF(ISBLANK(E161),"",IF(ISTEXT(D161),"",IF(A156="Invoice No. : ",TEXT(INDEX(Sheet2!C$14:C$154,MATCH(B156,Sheet2!A$14:A$154,0)),"hh:mm:ss"),I160))))</f>
        <v/>
      </c>
      <c r="J161" s="25" t="str">
        <f t="shared" si="10"/>
        <v/>
      </c>
      <c r="K161" s="25" t="str">
        <f>IF(ISBLANK(G161),"",IF(ISTEXT(G161),"",INDEX(Sheet2!H$14:H$154,MATCH(F161,Sheet2!A$14:A$154,0))))</f>
        <v/>
      </c>
      <c r="L161" s="25" t="str">
        <f>IF(ISBLANK(G161),"",IF(ISTEXT(G161),"",INDEX(Sheet2!I$14:I$154,MATCH(F161,Sheet2!A$14:A$154,0))))</f>
        <v/>
      </c>
      <c r="M161" s="25" t="str">
        <f>IF(ISBLANK(G161),"",IF(ISTEXT(G161),"",IF(INDEX(Sheet2!H$14:H$154,MATCH(F161,Sheet2!A$14:A$154,0))&lt;&gt;0,IF(INDEX(Sheet2!I$14:I$154,MATCH(F161,Sheet2!A$14:A$154,0))&lt;&gt;0,"Loan","Loan"),"Cash")))</f>
        <v/>
      </c>
      <c r="N161" s="25" t="str">
        <f>IF(ISTEXT(E161),"",IF(ISBLANK(E161),"",IF(ISTEXT(D161),"",IF(A156="Invoice No. : ",INDEX(Sheet2!D$14:D$154,MATCH(B156,Sheet2!A$14:A$154,0)),N160))))</f>
        <v/>
      </c>
      <c r="O161" s="25" t="str">
        <f>IF(ISTEXT(E161),"",IF(ISBLANK(E161),"",IF(ISTEXT(D161),"",IF(A156="Invoice No. : ",INDEX(Sheet2!E$14:E$154,MATCH(B156,Sheet2!A$14:A$154,0)),O160))))</f>
        <v/>
      </c>
      <c r="P161" s="25" t="str">
        <f>IF(ISTEXT(E161),"",IF(ISBLANK(E161),"",IF(ISTEXT(D161),"",IF(A156="Invoice No. : ",INDEX(Sheet2!G$14:G$154,MATCH(B156,Sheet2!A$14:A$154,0)),P160))))</f>
        <v/>
      </c>
      <c r="Q161" s="25" t="str">
        <f t="shared" si="11"/>
        <v/>
      </c>
    </row>
    <row r="162" ht="15" spans="6:17">
      <c r="F162" s="25" t="str">
        <f t="shared" si="8"/>
        <v/>
      </c>
      <c r="G162" s="25" t="str">
        <f>IF(ISTEXT(E162),"",IF(ISBLANK(E162),"",IF(ISTEXT(D162),"",IF(A157="Invoice No. : ",INDEX(Sheet2!F$14:F$154,MATCH(B157,Sheet2!A$14:A$154,0)),G161))))</f>
        <v/>
      </c>
      <c r="H162" s="25" t="str">
        <f t="shared" si="9"/>
        <v/>
      </c>
      <c r="I162" s="25" t="str">
        <f>IF(ISTEXT(E162),"",IF(ISBLANK(E162),"",IF(ISTEXT(D162),"",IF(A157="Invoice No. : ",TEXT(INDEX(Sheet2!C$14:C$154,MATCH(B157,Sheet2!A$14:A$154,0)),"hh:mm:ss"),I161))))</f>
        <v/>
      </c>
      <c r="J162" s="25" t="str">
        <f t="shared" si="10"/>
        <v/>
      </c>
      <c r="K162" s="25" t="str">
        <f>IF(ISBLANK(G162),"",IF(ISTEXT(G162),"",INDEX(Sheet2!H$14:H$154,MATCH(F162,Sheet2!A$14:A$154,0))))</f>
        <v/>
      </c>
      <c r="L162" s="25" t="str">
        <f>IF(ISBLANK(G162),"",IF(ISTEXT(G162),"",INDEX(Sheet2!I$14:I$154,MATCH(F162,Sheet2!A$14:A$154,0))))</f>
        <v/>
      </c>
      <c r="M162" s="25" t="str">
        <f>IF(ISBLANK(G162),"",IF(ISTEXT(G162),"",IF(INDEX(Sheet2!H$14:H$154,MATCH(F162,Sheet2!A$14:A$154,0))&lt;&gt;0,IF(INDEX(Sheet2!I$14:I$154,MATCH(F162,Sheet2!A$14:A$154,0))&lt;&gt;0,"Loan","Loan"),"Cash")))</f>
        <v/>
      </c>
      <c r="N162" s="25" t="str">
        <f>IF(ISTEXT(E162),"",IF(ISBLANK(E162),"",IF(ISTEXT(D162),"",IF(A157="Invoice No. : ",INDEX(Sheet2!D$14:D$154,MATCH(B157,Sheet2!A$14:A$154,0)),N161))))</f>
        <v/>
      </c>
      <c r="O162" s="25" t="str">
        <f>IF(ISTEXT(E162),"",IF(ISBLANK(E162),"",IF(ISTEXT(D162),"",IF(A157="Invoice No. : ",INDEX(Sheet2!E$14:E$154,MATCH(B157,Sheet2!A$14:A$154,0)),O161))))</f>
        <v/>
      </c>
      <c r="P162" s="25" t="str">
        <f>IF(ISTEXT(E162),"",IF(ISBLANK(E162),"",IF(ISTEXT(D162),"",IF(A157="Invoice No. : ",INDEX(Sheet2!G$14:G$154,MATCH(B157,Sheet2!A$14:A$154,0)),P161))))</f>
        <v/>
      </c>
      <c r="Q162" s="25" t="str">
        <f t="shared" si="11"/>
        <v/>
      </c>
    </row>
    <row r="163" ht="15" spans="1:17">
      <c r="A163" s="24" t="s">
        <v>158</v>
      </c>
      <c r="B163" s="24" t="s">
        <v>159</v>
      </c>
      <c r="C163" s="13">
        <v>3</v>
      </c>
      <c r="D163" s="13">
        <v>33.25</v>
      </c>
      <c r="E163" s="13">
        <v>99.75</v>
      </c>
      <c r="F163" s="25">
        <f t="shared" si="8"/>
        <v>925475</v>
      </c>
      <c r="G163" s="25">
        <f>IF(ISTEXT(E163),"",IF(ISBLANK(E163),"",IF(ISTEXT(D163),"",IF(A158="Invoice No. : ",INDEX(Sheet2!F$14:F$154,MATCH(B158,Sheet2!A$14:A$154,0)),G162))))</f>
        <v>51404</v>
      </c>
      <c r="H163" s="25" t="str">
        <f t="shared" si="9"/>
        <v>01/28/2023</v>
      </c>
      <c r="I163" s="25" t="str">
        <f>IF(ISTEXT(E163),"",IF(ISBLANK(E163),"",IF(ISTEXT(D163),"",IF(A158="Invoice No. : ",TEXT(INDEX(Sheet2!C$14:C$154,MATCH(B158,Sheet2!A$14:A$154,0)),"hh:mm:ss"),I162))))</f>
        <v>10:49:42</v>
      </c>
      <c r="J163" s="25">
        <f t="shared" si="10"/>
        <v>8044.25</v>
      </c>
      <c r="K163" s="25">
        <f>IF(ISBLANK(G163),"",IF(ISTEXT(G163),"",INDEX(Sheet2!H$14:H$154,MATCH(F163,Sheet2!A$14:A$154,0))))</f>
        <v>3500</v>
      </c>
      <c r="L163" s="25">
        <f>IF(ISBLANK(G163),"",IF(ISTEXT(G163),"",INDEX(Sheet2!I$14:I$154,MATCH(F163,Sheet2!A$14:A$154,0))))</f>
        <v>4544.25</v>
      </c>
      <c r="M163" s="25" t="str">
        <f>IF(ISBLANK(G163),"",IF(ISTEXT(G163),"",IF(INDEX(Sheet2!H$14:H$154,MATCH(F163,Sheet2!A$14:A$154,0))&lt;&gt;0,IF(INDEX(Sheet2!I$14:I$154,MATCH(F163,Sheet2!A$14:A$154,0))&lt;&gt;0,"Loan","Loan"),"Cash")))</f>
        <v>Loan</v>
      </c>
      <c r="N163" s="25">
        <f>IF(ISTEXT(E163),"",IF(ISBLANK(E163),"",IF(ISTEXT(D163),"",IF(A158="Invoice No. : ",INDEX(Sheet2!D$14:D$154,MATCH(B158,Sheet2!A$14:A$154,0)),N162))))</f>
        <v>1</v>
      </c>
      <c r="O163" s="25" t="str">
        <f>IF(ISTEXT(E163),"",IF(ISBLANK(E163),"",IF(ISTEXT(D163),"",IF(A158="Invoice No. : ",INDEX(Sheet2!E$14:E$154,MATCH(B158,Sheet2!A$14:A$154,0)),O162))))</f>
        <v>BRAILLE</v>
      </c>
      <c r="P163" s="25" t="str">
        <f>IF(ISTEXT(E163),"",IF(ISBLANK(E163),"",IF(ISTEXT(D163),"",IF(A158="Invoice No. : ",INDEX(Sheet2!G$14:G$154,MATCH(B158,Sheet2!A$14:A$154,0)),P162))))</f>
        <v>VALDEZ, ANN LILIAN ORTIZ</v>
      </c>
      <c r="Q163" s="25">
        <f t="shared" si="11"/>
        <v>128023.12</v>
      </c>
    </row>
    <row r="164" ht="15" spans="1:17">
      <c r="A164" s="24" t="s">
        <v>160</v>
      </c>
      <c r="B164" s="24" t="s">
        <v>161</v>
      </c>
      <c r="C164" s="13">
        <v>1</v>
      </c>
      <c r="D164" s="13">
        <v>24</v>
      </c>
      <c r="E164" s="13">
        <v>24</v>
      </c>
      <c r="F164" s="25">
        <f t="shared" si="8"/>
        <v>925475</v>
      </c>
      <c r="G164" s="25">
        <f>IF(ISTEXT(E164),"",IF(ISBLANK(E164),"",IF(ISTEXT(D164),"",IF(A159="Invoice No. : ",INDEX(Sheet2!F$14:F$154,MATCH(B159,Sheet2!A$14:A$154,0)),G163))))</f>
        <v>51404</v>
      </c>
      <c r="H164" s="25" t="str">
        <f t="shared" si="9"/>
        <v>01/28/2023</v>
      </c>
      <c r="I164" s="25" t="str">
        <f>IF(ISTEXT(E164),"",IF(ISBLANK(E164),"",IF(ISTEXT(D164),"",IF(A159="Invoice No. : ",TEXT(INDEX(Sheet2!C$14:C$154,MATCH(B159,Sheet2!A$14:A$154,0)),"hh:mm:ss"),I163))))</f>
        <v>10:49:42</v>
      </c>
      <c r="J164" s="25">
        <f t="shared" si="10"/>
        <v>8044.25</v>
      </c>
      <c r="K164" s="25">
        <f>IF(ISBLANK(G164),"",IF(ISTEXT(G164),"",INDEX(Sheet2!H$14:H$154,MATCH(F164,Sheet2!A$14:A$154,0))))</f>
        <v>3500</v>
      </c>
      <c r="L164" s="25">
        <f>IF(ISBLANK(G164),"",IF(ISTEXT(G164),"",INDEX(Sheet2!I$14:I$154,MATCH(F164,Sheet2!A$14:A$154,0))))</f>
        <v>4544.25</v>
      </c>
      <c r="M164" s="25" t="str">
        <f>IF(ISBLANK(G164),"",IF(ISTEXT(G164),"",IF(INDEX(Sheet2!H$14:H$154,MATCH(F164,Sheet2!A$14:A$154,0))&lt;&gt;0,IF(INDEX(Sheet2!I$14:I$154,MATCH(F164,Sheet2!A$14:A$154,0))&lt;&gt;0,"Loan","Loan"),"Cash")))</f>
        <v>Loan</v>
      </c>
      <c r="N164" s="25">
        <f>IF(ISTEXT(E164),"",IF(ISBLANK(E164),"",IF(ISTEXT(D164),"",IF(A159="Invoice No. : ",INDEX(Sheet2!D$14:D$154,MATCH(B159,Sheet2!A$14:A$154,0)),N163))))</f>
        <v>1</v>
      </c>
      <c r="O164" s="25" t="str">
        <f>IF(ISTEXT(E164),"",IF(ISBLANK(E164),"",IF(ISTEXT(D164),"",IF(A159="Invoice No. : ",INDEX(Sheet2!E$14:E$154,MATCH(B159,Sheet2!A$14:A$154,0)),O163))))</f>
        <v>BRAILLE</v>
      </c>
      <c r="P164" s="25" t="str">
        <f>IF(ISTEXT(E164),"",IF(ISBLANK(E164),"",IF(ISTEXT(D164),"",IF(A159="Invoice No. : ",INDEX(Sheet2!G$14:G$154,MATCH(B159,Sheet2!A$14:A$154,0)),P163))))</f>
        <v>VALDEZ, ANN LILIAN ORTIZ</v>
      </c>
      <c r="Q164" s="25">
        <f t="shared" si="11"/>
        <v>128023.12</v>
      </c>
    </row>
    <row r="165" ht="15" spans="1:17">
      <c r="A165" s="24" t="s">
        <v>162</v>
      </c>
      <c r="B165" s="24" t="s">
        <v>163</v>
      </c>
      <c r="C165" s="13">
        <v>1</v>
      </c>
      <c r="D165" s="13">
        <v>33</v>
      </c>
      <c r="E165" s="13">
        <v>33</v>
      </c>
      <c r="F165" s="25">
        <f t="shared" si="8"/>
        <v>925475</v>
      </c>
      <c r="G165" s="25">
        <f>IF(ISTEXT(E165),"",IF(ISBLANK(E165),"",IF(ISTEXT(D165),"",IF(A160="Invoice No. : ",INDEX(Sheet2!F$14:F$154,MATCH(B160,Sheet2!A$14:A$154,0)),G164))))</f>
        <v>51404</v>
      </c>
      <c r="H165" s="25" t="str">
        <f t="shared" si="9"/>
        <v>01/28/2023</v>
      </c>
      <c r="I165" s="25" t="str">
        <f>IF(ISTEXT(E165),"",IF(ISBLANK(E165),"",IF(ISTEXT(D165),"",IF(A160="Invoice No. : ",TEXT(INDEX(Sheet2!C$14:C$154,MATCH(B160,Sheet2!A$14:A$154,0)),"hh:mm:ss"),I164))))</f>
        <v>10:49:42</v>
      </c>
      <c r="J165" s="25">
        <f t="shared" si="10"/>
        <v>8044.25</v>
      </c>
      <c r="K165" s="25">
        <f>IF(ISBLANK(G165),"",IF(ISTEXT(G165),"",INDEX(Sheet2!H$14:H$154,MATCH(F165,Sheet2!A$14:A$154,0))))</f>
        <v>3500</v>
      </c>
      <c r="L165" s="25">
        <f>IF(ISBLANK(G165),"",IF(ISTEXT(G165),"",INDEX(Sheet2!I$14:I$154,MATCH(F165,Sheet2!A$14:A$154,0))))</f>
        <v>4544.25</v>
      </c>
      <c r="M165" s="25" t="str">
        <f>IF(ISBLANK(G165),"",IF(ISTEXT(G165),"",IF(INDEX(Sheet2!H$14:H$154,MATCH(F165,Sheet2!A$14:A$154,0))&lt;&gt;0,IF(INDEX(Sheet2!I$14:I$154,MATCH(F165,Sheet2!A$14:A$154,0))&lt;&gt;0,"Loan","Loan"),"Cash")))</f>
        <v>Loan</v>
      </c>
      <c r="N165" s="25">
        <f>IF(ISTEXT(E165),"",IF(ISBLANK(E165),"",IF(ISTEXT(D165),"",IF(A160="Invoice No. : ",INDEX(Sheet2!D$14:D$154,MATCH(B160,Sheet2!A$14:A$154,0)),N164))))</f>
        <v>1</v>
      </c>
      <c r="O165" s="25" t="str">
        <f>IF(ISTEXT(E165),"",IF(ISBLANK(E165),"",IF(ISTEXT(D165),"",IF(A160="Invoice No. : ",INDEX(Sheet2!E$14:E$154,MATCH(B160,Sheet2!A$14:A$154,0)),O164))))</f>
        <v>BRAILLE</v>
      </c>
      <c r="P165" s="25" t="str">
        <f>IF(ISTEXT(E165),"",IF(ISBLANK(E165),"",IF(ISTEXT(D165),"",IF(A160="Invoice No. : ",INDEX(Sheet2!G$14:G$154,MATCH(B160,Sheet2!A$14:A$154,0)),P164))))</f>
        <v>VALDEZ, ANN LILIAN ORTIZ</v>
      </c>
      <c r="Q165" s="25">
        <f t="shared" si="11"/>
        <v>128023.12</v>
      </c>
    </row>
    <row r="166" ht="15" spans="1:17">
      <c r="A166" s="24" t="s">
        <v>164</v>
      </c>
      <c r="B166" s="24" t="s">
        <v>165</v>
      </c>
      <c r="C166" s="13">
        <v>1</v>
      </c>
      <c r="D166" s="13">
        <v>230.75</v>
      </c>
      <c r="E166" s="13">
        <v>230.75</v>
      </c>
      <c r="F166" s="25">
        <f t="shared" si="8"/>
        <v>925475</v>
      </c>
      <c r="G166" s="25">
        <f>IF(ISTEXT(E166),"",IF(ISBLANK(E166),"",IF(ISTEXT(D166),"",IF(A161="Invoice No. : ",INDEX(Sheet2!F$14:F$154,MATCH(B161,Sheet2!A$14:A$154,0)),G165))))</f>
        <v>51404</v>
      </c>
      <c r="H166" s="25" t="str">
        <f t="shared" si="9"/>
        <v>01/28/2023</v>
      </c>
      <c r="I166" s="25" t="str">
        <f>IF(ISTEXT(E166),"",IF(ISBLANK(E166),"",IF(ISTEXT(D166),"",IF(A161="Invoice No. : ",TEXT(INDEX(Sheet2!C$14:C$154,MATCH(B161,Sheet2!A$14:A$154,0)),"hh:mm:ss"),I165))))</f>
        <v>10:49:42</v>
      </c>
      <c r="J166" s="25">
        <f t="shared" si="10"/>
        <v>8044.25</v>
      </c>
      <c r="K166" s="25">
        <f>IF(ISBLANK(G166),"",IF(ISTEXT(G166),"",INDEX(Sheet2!H$14:H$154,MATCH(F166,Sheet2!A$14:A$154,0))))</f>
        <v>3500</v>
      </c>
      <c r="L166" s="25">
        <f>IF(ISBLANK(G166),"",IF(ISTEXT(G166),"",INDEX(Sheet2!I$14:I$154,MATCH(F166,Sheet2!A$14:A$154,0))))</f>
        <v>4544.25</v>
      </c>
      <c r="M166" s="25" t="str">
        <f>IF(ISBLANK(G166),"",IF(ISTEXT(G166),"",IF(INDEX(Sheet2!H$14:H$154,MATCH(F166,Sheet2!A$14:A$154,0))&lt;&gt;0,IF(INDEX(Sheet2!I$14:I$154,MATCH(F166,Sheet2!A$14:A$154,0))&lt;&gt;0,"Loan","Loan"),"Cash")))</f>
        <v>Loan</v>
      </c>
      <c r="N166" s="25">
        <f>IF(ISTEXT(E166),"",IF(ISBLANK(E166),"",IF(ISTEXT(D166),"",IF(A161="Invoice No. : ",INDEX(Sheet2!D$14:D$154,MATCH(B161,Sheet2!A$14:A$154,0)),N165))))</f>
        <v>1</v>
      </c>
      <c r="O166" s="25" t="str">
        <f>IF(ISTEXT(E166),"",IF(ISBLANK(E166),"",IF(ISTEXT(D166),"",IF(A161="Invoice No. : ",INDEX(Sheet2!E$14:E$154,MATCH(B161,Sheet2!A$14:A$154,0)),O165))))</f>
        <v>BRAILLE</v>
      </c>
      <c r="P166" s="25" t="str">
        <f>IF(ISTEXT(E166),"",IF(ISBLANK(E166),"",IF(ISTEXT(D166),"",IF(A161="Invoice No. : ",INDEX(Sheet2!G$14:G$154,MATCH(B161,Sheet2!A$14:A$154,0)),P165))))</f>
        <v>VALDEZ, ANN LILIAN ORTIZ</v>
      </c>
      <c r="Q166" s="25">
        <f t="shared" si="11"/>
        <v>128023.12</v>
      </c>
    </row>
    <row r="167" ht="15" spans="1:17">
      <c r="A167" s="24" t="s">
        <v>166</v>
      </c>
      <c r="B167" s="24" t="s">
        <v>167</v>
      </c>
      <c r="C167" s="13">
        <v>1</v>
      </c>
      <c r="D167" s="13">
        <v>438.25</v>
      </c>
      <c r="E167" s="13">
        <v>438.25</v>
      </c>
      <c r="F167" s="25">
        <f t="shared" si="8"/>
        <v>925475</v>
      </c>
      <c r="G167" s="25">
        <f>IF(ISTEXT(E167),"",IF(ISBLANK(E167),"",IF(ISTEXT(D167),"",IF(A162="Invoice No. : ",INDEX(Sheet2!F$14:F$154,MATCH(B162,Sheet2!A$14:A$154,0)),G166))))</f>
        <v>51404</v>
      </c>
      <c r="H167" s="25" t="str">
        <f t="shared" si="9"/>
        <v>01/28/2023</v>
      </c>
      <c r="I167" s="25" t="str">
        <f>IF(ISTEXT(E167),"",IF(ISBLANK(E167),"",IF(ISTEXT(D167),"",IF(A162="Invoice No. : ",TEXT(INDEX(Sheet2!C$14:C$154,MATCH(B162,Sheet2!A$14:A$154,0)),"hh:mm:ss"),I166))))</f>
        <v>10:49:42</v>
      </c>
      <c r="J167" s="25">
        <f t="shared" si="10"/>
        <v>8044.25</v>
      </c>
      <c r="K167" s="25">
        <f>IF(ISBLANK(G167),"",IF(ISTEXT(G167),"",INDEX(Sheet2!H$14:H$154,MATCH(F167,Sheet2!A$14:A$154,0))))</f>
        <v>3500</v>
      </c>
      <c r="L167" s="25">
        <f>IF(ISBLANK(G167),"",IF(ISTEXT(G167),"",INDEX(Sheet2!I$14:I$154,MATCH(F167,Sheet2!A$14:A$154,0))))</f>
        <v>4544.25</v>
      </c>
      <c r="M167" s="25" t="str">
        <f>IF(ISBLANK(G167),"",IF(ISTEXT(G167),"",IF(INDEX(Sheet2!H$14:H$154,MATCH(F167,Sheet2!A$14:A$154,0))&lt;&gt;0,IF(INDEX(Sheet2!I$14:I$154,MATCH(F167,Sheet2!A$14:A$154,0))&lt;&gt;0,"Loan","Loan"),"Cash")))</f>
        <v>Loan</v>
      </c>
      <c r="N167" s="25">
        <f>IF(ISTEXT(E167),"",IF(ISBLANK(E167),"",IF(ISTEXT(D167),"",IF(A162="Invoice No. : ",INDEX(Sheet2!D$14:D$154,MATCH(B162,Sheet2!A$14:A$154,0)),N166))))</f>
        <v>1</v>
      </c>
      <c r="O167" s="25" t="str">
        <f>IF(ISTEXT(E167),"",IF(ISBLANK(E167),"",IF(ISTEXT(D167),"",IF(A162="Invoice No. : ",INDEX(Sheet2!E$14:E$154,MATCH(B162,Sheet2!A$14:A$154,0)),O166))))</f>
        <v>BRAILLE</v>
      </c>
      <c r="P167" s="25" t="str">
        <f>IF(ISTEXT(E167),"",IF(ISBLANK(E167),"",IF(ISTEXT(D167),"",IF(A162="Invoice No. : ",INDEX(Sheet2!G$14:G$154,MATCH(B162,Sheet2!A$14:A$154,0)),P166))))</f>
        <v>VALDEZ, ANN LILIAN ORTIZ</v>
      </c>
      <c r="Q167" s="25">
        <f t="shared" si="11"/>
        <v>128023.12</v>
      </c>
    </row>
    <row r="168" ht="15" spans="1:17">
      <c r="A168" s="24" t="s">
        <v>168</v>
      </c>
      <c r="B168" s="24" t="s">
        <v>169</v>
      </c>
      <c r="C168" s="13">
        <v>1</v>
      </c>
      <c r="D168" s="13">
        <v>223.5</v>
      </c>
      <c r="E168" s="13">
        <v>223.5</v>
      </c>
      <c r="F168" s="25">
        <f t="shared" si="8"/>
        <v>925475</v>
      </c>
      <c r="G168" s="25">
        <f>IF(ISTEXT(E168),"",IF(ISBLANK(E168),"",IF(ISTEXT(D168),"",IF(A163="Invoice No. : ",INDEX(Sheet2!F$14:F$154,MATCH(B163,Sheet2!A$14:A$154,0)),G167))))</f>
        <v>51404</v>
      </c>
      <c r="H168" s="25" t="str">
        <f t="shared" si="9"/>
        <v>01/28/2023</v>
      </c>
      <c r="I168" s="25" t="str">
        <f>IF(ISTEXT(E168),"",IF(ISBLANK(E168),"",IF(ISTEXT(D168),"",IF(A163="Invoice No. : ",TEXT(INDEX(Sheet2!C$14:C$154,MATCH(B163,Sheet2!A$14:A$154,0)),"hh:mm:ss"),I167))))</f>
        <v>10:49:42</v>
      </c>
      <c r="J168" s="25">
        <f t="shared" si="10"/>
        <v>8044.25</v>
      </c>
      <c r="K168" s="25">
        <f>IF(ISBLANK(G168),"",IF(ISTEXT(G168),"",INDEX(Sheet2!H$14:H$154,MATCH(F168,Sheet2!A$14:A$154,0))))</f>
        <v>3500</v>
      </c>
      <c r="L168" s="25">
        <f>IF(ISBLANK(G168),"",IF(ISTEXT(G168),"",INDEX(Sheet2!I$14:I$154,MATCH(F168,Sheet2!A$14:A$154,0))))</f>
        <v>4544.25</v>
      </c>
      <c r="M168" s="25" t="str">
        <f>IF(ISBLANK(G168),"",IF(ISTEXT(G168),"",IF(INDEX(Sheet2!H$14:H$154,MATCH(F168,Sheet2!A$14:A$154,0))&lt;&gt;0,IF(INDEX(Sheet2!I$14:I$154,MATCH(F168,Sheet2!A$14:A$154,0))&lt;&gt;0,"Loan","Loan"),"Cash")))</f>
        <v>Loan</v>
      </c>
      <c r="N168" s="25">
        <f>IF(ISTEXT(E168),"",IF(ISBLANK(E168),"",IF(ISTEXT(D168),"",IF(A163="Invoice No. : ",INDEX(Sheet2!D$14:D$154,MATCH(B163,Sheet2!A$14:A$154,0)),N167))))</f>
        <v>1</v>
      </c>
      <c r="O168" s="25" t="str">
        <f>IF(ISTEXT(E168),"",IF(ISBLANK(E168),"",IF(ISTEXT(D168),"",IF(A163="Invoice No. : ",INDEX(Sheet2!E$14:E$154,MATCH(B163,Sheet2!A$14:A$154,0)),O167))))</f>
        <v>BRAILLE</v>
      </c>
      <c r="P168" s="25" t="str">
        <f>IF(ISTEXT(E168),"",IF(ISBLANK(E168),"",IF(ISTEXT(D168),"",IF(A163="Invoice No. : ",INDEX(Sheet2!G$14:G$154,MATCH(B163,Sheet2!A$14:A$154,0)),P167))))</f>
        <v>VALDEZ, ANN LILIAN ORTIZ</v>
      </c>
      <c r="Q168" s="25">
        <f t="shared" si="11"/>
        <v>128023.12</v>
      </c>
    </row>
    <row r="169" ht="15" spans="1:17">
      <c r="A169" s="24" t="s">
        <v>170</v>
      </c>
      <c r="B169" s="24" t="s">
        <v>171</v>
      </c>
      <c r="C169" s="13">
        <v>2</v>
      </c>
      <c r="D169" s="13">
        <v>39.5</v>
      </c>
      <c r="E169" s="13">
        <v>79</v>
      </c>
      <c r="F169" s="25">
        <f t="shared" si="8"/>
        <v>925475</v>
      </c>
      <c r="G169" s="25">
        <f>IF(ISTEXT(E169),"",IF(ISBLANK(E169),"",IF(ISTEXT(D169),"",IF(A164="Invoice No. : ",INDEX(Sheet2!F$14:F$154,MATCH(B164,Sheet2!A$14:A$154,0)),G168))))</f>
        <v>51404</v>
      </c>
      <c r="H169" s="25" t="str">
        <f t="shared" si="9"/>
        <v>01/28/2023</v>
      </c>
      <c r="I169" s="25" t="str">
        <f>IF(ISTEXT(E169),"",IF(ISBLANK(E169),"",IF(ISTEXT(D169),"",IF(A164="Invoice No. : ",TEXT(INDEX(Sheet2!C$14:C$154,MATCH(B164,Sheet2!A$14:A$154,0)),"hh:mm:ss"),I168))))</f>
        <v>10:49:42</v>
      </c>
      <c r="J169" s="25">
        <f t="shared" si="10"/>
        <v>8044.25</v>
      </c>
      <c r="K169" s="25">
        <f>IF(ISBLANK(G169),"",IF(ISTEXT(G169),"",INDEX(Sheet2!H$14:H$154,MATCH(F169,Sheet2!A$14:A$154,0))))</f>
        <v>3500</v>
      </c>
      <c r="L169" s="25">
        <f>IF(ISBLANK(G169),"",IF(ISTEXT(G169),"",INDEX(Sheet2!I$14:I$154,MATCH(F169,Sheet2!A$14:A$154,0))))</f>
        <v>4544.25</v>
      </c>
      <c r="M169" s="25" t="str">
        <f>IF(ISBLANK(G169),"",IF(ISTEXT(G169),"",IF(INDEX(Sheet2!H$14:H$154,MATCH(F169,Sheet2!A$14:A$154,0))&lt;&gt;0,IF(INDEX(Sheet2!I$14:I$154,MATCH(F169,Sheet2!A$14:A$154,0))&lt;&gt;0,"Loan","Loan"),"Cash")))</f>
        <v>Loan</v>
      </c>
      <c r="N169" s="25">
        <f>IF(ISTEXT(E169),"",IF(ISBLANK(E169),"",IF(ISTEXT(D169),"",IF(A164="Invoice No. : ",INDEX(Sheet2!D$14:D$154,MATCH(B164,Sheet2!A$14:A$154,0)),N168))))</f>
        <v>1</v>
      </c>
      <c r="O169" s="25" t="str">
        <f>IF(ISTEXT(E169),"",IF(ISBLANK(E169),"",IF(ISTEXT(D169),"",IF(A164="Invoice No. : ",INDEX(Sheet2!E$14:E$154,MATCH(B164,Sheet2!A$14:A$154,0)),O168))))</f>
        <v>BRAILLE</v>
      </c>
      <c r="P169" s="25" t="str">
        <f>IF(ISTEXT(E169),"",IF(ISBLANK(E169),"",IF(ISTEXT(D169),"",IF(A164="Invoice No. : ",INDEX(Sheet2!G$14:G$154,MATCH(B164,Sheet2!A$14:A$154,0)),P168))))</f>
        <v>VALDEZ, ANN LILIAN ORTIZ</v>
      </c>
      <c r="Q169" s="25">
        <f t="shared" si="11"/>
        <v>128023.12</v>
      </c>
    </row>
    <row r="170" ht="15" spans="1:17">
      <c r="A170" s="24" t="s">
        <v>172</v>
      </c>
      <c r="B170" s="24" t="s">
        <v>173</v>
      </c>
      <c r="C170" s="13">
        <v>2</v>
      </c>
      <c r="D170" s="13">
        <v>38.75</v>
      </c>
      <c r="E170" s="13">
        <v>77.5</v>
      </c>
      <c r="F170" s="25">
        <f t="shared" si="8"/>
        <v>925475</v>
      </c>
      <c r="G170" s="25">
        <f>IF(ISTEXT(E170),"",IF(ISBLANK(E170),"",IF(ISTEXT(D170),"",IF(A165="Invoice No. : ",INDEX(Sheet2!F$14:F$154,MATCH(B165,Sheet2!A$14:A$154,0)),G169))))</f>
        <v>51404</v>
      </c>
      <c r="H170" s="25" t="str">
        <f t="shared" si="9"/>
        <v>01/28/2023</v>
      </c>
      <c r="I170" s="25" t="str">
        <f>IF(ISTEXT(E170),"",IF(ISBLANK(E170),"",IF(ISTEXT(D170),"",IF(A165="Invoice No. : ",TEXT(INDEX(Sheet2!C$14:C$154,MATCH(B165,Sheet2!A$14:A$154,0)),"hh:mm:ss"),I169))))</f>
        <v>10:49:42</v>
      </c>
      <c r="J170" s="25">
        <f t="shared" si="10"/>
        <v>8044.25</v>
      </c>
      <c r="K170" s="25">
        <f>IF(ISBLANK(G170),"",IF(ISTEXT(G170),"",INDEX(Sheet2!H$14:H$154,MATCH(F170,Sheet2!A$14:A$154,0))))</f>
        <v>3500</v>
      </c>
      <c r="L170" s="25">
        <f>IF(ISBLANK(G170),"",IF(ISTEXT(G170),"",INDEX(Sheet2!I$14:I$154,MATCH(F170,Sheet2!A$14:A$154,0))))</f>
        <v>4544.25</v>
      </c>
      <c r="M170" s="25" t="str">
        <f>IF(ISBLANK(G170),"",IF(ISTEXT(G170),"",IF(INDEX(Sheet2!H$14:H$154,MATCH(F170,Sheet2!A$14:A$154,0))&lt;&gt;0,IF(INDEX(Sheet2!I$14:I$154,MATCH(F170,Sheet2!A$14:A$154,0))&lt;&gt;0,"Loan","Loan"),"Cash")))</f>
        <v>Loan</v>
      </c>
      <c r="N170" s="25">
        <f>IF(ISTEXT(E170),"",IF(ISBLANK(E170),"",IF(ISTEXT(D170),"",IF(A165="Invoice No. : ",INDEX(Sheet2!D$14:D$154,MATCH(B165,Sheet2!A$14:A$154,0)),N169))))</f>
        <v>1</v>
      </c>
      <c r="O170" s="25" t="str">
        <f>IF(ISTEXT(E170),"",IF(ISBLANK(E170),"",IF(ISTEXT(D170),"",IF(A165="Invoice No. : ",INDEX(Sheet2!E$14:E$154,MATCH(B165,Sheet2!A$14:A$154,0)),O169))))</f>
        <v>BRAILLE</v>
      </c>
      <c r="P170" s="25" t="str">
        <f>IF(ISTEXT(E170),"",IF(ISBLANK(E170),"",IF(ISTEXT(D170),"",IF(A165="Invoice No. : ",INDEX(Sheet2!G$14:G$154,MATCH(B165,Sheet2!A$14:A$154,0)),P169))))</f>
        <v>VALDEZ, ANN LILIAN ORTIZ</v>
      </c>
      <c r="Q170" s="25">
        <f t="shared" si="11"/>
        <v>128023.12</v>
      </c>
    </row>
    <row r="171" ht="15" spans="1:17">
      <c r="A171" s="24" t="s">
        <v>174</v>
      </c>
      <c r="B171" s="24" t="s">
        <v>175</v>
      </c>
      <c r="C171" s="13">
        <v>2</v>
      </c>
      <c r="D171" s="13">
        <v>38.75</v>
      </c>
      <c r="E171" s="13">
        <v>77.5</v>
      </c>
      <c r="F171" s="25">
        <f t="shared" si="8"/>
        <v>925475</v>
      </c>
      <c r="G171" s="25">
        <f>IF(ISTEXT(E171),"",IF(ISBLANK(E171),"",IF(ISTEXT(D171),"",IF(A166="Invoice No. : ",INDEX(Sheet2!F$14:F$154,MATCH(B166,Sheet2!A$14:A$154,0)),G170))))</f>
        <v>51404</v>
      </c>
      <c r="H171" s="25" t="str">
        <f t="shared" si="9"/>
        <v>01/28/2023</v>
      </c>
      <c r="I171" s="25" t="str">
        <f>IF(ISTEXT(E171),"",IF(ISBLANK(E171),"",IF(ISTEXT(D171),"",IF(A166="Invoice No. : ",TEXT(INDEX(Sheet2!C$14:C$154,MATCH(B166,Sheet2!A$14:A$154,0)),"hh:mm:ss"),I170))))</f>
        <v>10:49:42</v>
      </c>
      <c r="J171" s="25">
        <f t="shared" si="10"/>
        <v>8044.25</v>
      </c>
      <c r="K171" s="25">
        <f>IF(ISBLANK(G171),"",IF(ISTEXT(G171),"",INDEX(Sheet2!H$14:H$154,MATCH(F171,Sheet2!A$14:A$154,0))))</f>
        <v>3500</v>
      </c>
      <c r="L171" s="25">
        <f>IF(ISBLANK(G171),"",IF(ISTEXT(G171),"",INDEX(Sheet2!I$14:I$154,MATCH(F171,Sheet2!A$14:A$154,0))))</f>
        <v>4544.25</v>
      </c>
      <c r="M171" s="25" t="str">
        <f>IF(ISBLANK(G171),"",IF(ISTEXT(G171),"",IF(INDEX(Sheet2!H$14:H$154,MATCH(F171,Sheet2!A$14:A$154,0))&lt;&gt;0,IF(INDEX(Sheet2!I$14:I$154,MATCH(F171,Sheet2!A$14:A$154,0))&lt;&gt;0,"Loan","Loan"),"Cash")))</f>
        <v>Loan</v>
      </c>
      <c r="N171" s="25">
        <f>IF(ISTEXT(E171),"",IF(ISBLANK(E171),"",IF(ISTEXT(D171),"",IF(A166="Invoice No. : ",INDEX(Sheet2!D$14:D$154,MATCH(B166,Sheet2!A$14:A$154,0)),N170))))</f>
        <v>1</v>
      </c>
      <c r="O171" s="25" t="str">
        <f>IF(ISTEXT(E171),"",IF(ISBLANK(E171),"",IF(ISTEXT(D171),"",IF(A166="Invoice No. : ",INDEX(Sheet2!E$14:E$154,MATCH(B166,Sheet2!A$14:A$154,0)),O170))))</f>
        <v>BRAILLE</v>
      </c>
      <c r="P171" s="25" t="str">
        <f>IF(ISTEXT(E171),"",IF(ISBLANK(E171),"",IF(ISTEXT(D171),"",IF(A166="Invoice No. : ",INDEX(Sheet2!G$14:G$154,MATCH(B166,Sheet2!A$14:A$154,0)),P170))))</f>
        <v>VALDEZ, ANN LILIAN ORTIZ</v>
      </c>
      <c r="Q171" s="25">
        <f t="shared" si="11"/>
        <v>128023.12</v>
      </c>
    </row>
    <row r="172" ht="15" spans="1:17">
      <c r="A172" s="24" t="s">
        <v>176</v>
      </c>
      <c r="B172" s="24" t="s">
        <v>177</v>
      </c>
      <c r="C172" s="13">
        <v>1</v>
      </c>
      <c r="D172" s="13">
        <v>94.25</v>
      </c>
      <c r="E172" s="13">
        <v>94.25</v>
      </c>
      <c r="F172" s="25">
        <f t="shared" si="8"/>
        <v>925475</v>
      </c>
      <c r="G172" s="25">
        <f>IF(ISTEXT(E172),"",IF(ISBLANK(E172),"",IF(ISTEXT(D172),"",IF(A167="Invoice No. : ",INDEX(Sheet2!F$14:F$154,MATCH(B167,Sheet2!A$14:A$154,0)),G171))))</f>
        <v>51404</v>
      </c>
      <c r="H172" s="25" t="str">
        <f t="shared" si="9"/>
        <v>01/28/2023</v>
      </c>
      <c r="I172" s="25" t="str">
        <f>IF(ISTEXT(E172),"",IF(ISBLANK(E172),"",IF(ISTEXT(D172),"",IF(A167="Invoice No. : ",TEXT(INDEX(Sheet2!C$14:C$154,MATCH(B167,Sheet2!A$14:A$154,0)),"hh:mm:ss"),I171))))</f>
        <v>10:49:42</v>
      </c>
      <c r="J172" s="25">
        <f t="shared" si="10"/>
        <v>8044.25</v>
      </c>
      <c r="K172" s="25">
        <f>IF(ISBLANK(G172),"",IF(ISTEXT(G172),"",INDEX(Sheet2!H$14:H$154,MATCH(F172,Sheet2!A$14:A$154,0))))</f>
        <v>3500</v>
      </c>
      <c r="L172" s="25">
        <f>IF(ISBLANK(G172),"",IF(ISTEXT(G172),"",INDEX(Sheet2!I$14:I$154,MATCH(F172,Sheet2!A$14:A$154,0))))</f>
        <v>4544.25</v>
      </c>
      <c r="M172" s="25" t="str">
        <f>IF(ISBLANK(G172),"",IF(ISTEXT(G172),"",IF(INDEX(Sheet2!H$14:H$154,MATCH(F172,Sheet2!A$14:A$154,0))&lt;&gt;0,IF(INDEX(Sheet2!I$14:I$154,MATCH(F172,Sheet2!A$14:A$154,0))&lt;&gt;0,"Loan","Loan"),"Cash")))</f>
        <v>Loan</v>
      </c>
      <c r="N172" s="25">
        <f>IF(ISTEXT(E172),"",IF(ISBLANK(E172),"",IF(ISTEXT(D172),"",IF(A167="Invoice No. : ",INDEX(Sheet2!D$14:D$154,MATCH(B167,Sheet2!A$14:A$154,0)),N171))))</f>
        <v>1</v>
      </c>
      <c r="O172" s="25" t="str">
        <f>IF(ISTEXT(E172),"",IF(ISBLANK(E172),"",IF(ISTEXT(D172),"",IF(A167="Invoice No. : ",INDEX(Sheet2!E$14:E$154,MATCH(B167,Sheet2!A$14:A$154,0)),O171))))</f>
        <v>BRAILLE</v>
      </c>
      <c r="P172" s="25" t="str">
        <f>IF(ISTEXT(E172),"",IF(ISBLANK(E172),"",IF(ISTEXT(D172),"",IF(A167="Invoice No. : ",INDEX(Sheet2!G$14:G$154,MATCH(B167,Sheet2!A$14:A$154,0)),P171))))</f>
        <v>VALDEZ, ANN LILIAN ORTIZ</v>
      </c>
      <c r="Q172" s="25">
        <f t="shared" si="11"/>
        <v>128023.12</v>
      </c>
    </row>
    <row r="173" ht="15" spans="1:17">
      <c r="A173" s="24" t="s">
        <v>178</v>
      </c>
      <c r="B173" s="24" t="s">
        <v>179</v>
      </c>
      <c r="C173" s="13">
        <v>1</v>
      </c>
      <c r="D173" s="13">
        <v>190</v>
      </c>
      <c r="E173" s="13">
        <v>190</v>
      </c>
      <c r="F173" s="25">
        <f t="shared" si="8"/>
        <v>925475</v>
      </c>
      <c r="G173" s="25">
        <f>IF(ISTEXT(E173),"",IF(ISBLANK(E173),"",IF(ISTEXT(D173),"",IF(A168="Invoice No. : ",INDEX(Sheet2!F$14:F$154,MATCH(B168,Sheet2!A$14:A$154,0)),G172))))</f>
        <v>51404</v>
      </c>
      <c r="H173" s="25" t="str">
        <f t="shared" si="9"/>
        <v>01/28/2023</v>
      </c>
      <c r="I173" s="25" t="str">
        <f>IF(ISTEXT(E173),"",IF(ISBLANK(E173),"",IF(ISTEXT(D173),"",IF(A168="Invoice No. : ",TEXT(INDEX(Sheet2!C$14:C$154,MATCH(B168,Sheet2!A$14:A$154,0)),"hh:mm:ss"),I172))))</f>
        <v>10:49:42</v>
      </c>
      <c r="J173" s="25">
        <f t="shared" si="10"/>
        <v>8044.25</v>
      </c>
      <c r="K173" s="25">
        <f>IF(ISBLANK(G173),"",IF(ISTEXT(G173),"",INDEX(Sheet2!H$14:H$154,MATCH(F173,Sheet2!A$14:A$154,0))))</f>
        <v>3500</v>
      </c>
      <c r="L173" s="25">
        <f>IF(ISBLANK(G173),"",IF(ISTEXT(G173),"",INDEX(Sheet2!I$14:I$154,MATCH(F173,Sheet2!A$14:A$154,0))))</f>
        <v>4544.25</v>
      </c>
      <c r="M173" s="25" t="str">
        <f>IF(ISBLANK(G173),"",IF(ISTEXT(G173),"",IF(INDEX(Sheet2!H$14:H$154,MATCH(F173,Sheet2!A$14:A$154,0))&lt;&gt;0,IF(INDEX(Sheet2!I$14:I$154,MATCH(F173,Sheet2!A$14:A$154,0))&lt;&gt;0,"Loan","Loan"),"Cash")))</f>
        <v>Loan</v>
      </c>
      <c r="N173" s="25">
        <f>IF(ISTEXT(E173),"",IF(ISBLANK(E173),"",IF(ISTEXT(D173),"",IF(A168="Invoice No. : ",INDEX(Sheet2!D$14:D$154,MATCH(B168,Sheet2!A$14:A$154,0)),N172))))</f>
        <v>1</v>
      </c>
      <c r="O173" s="25" t="str">
        <f>IF(ISTEXT(E173),"",IF(ISBLANK(E173),"",IF(ISTEXT(D173),"",IF(A168="Invoice No. : ",INDEX(Sheet2!E$14:E$154,MATCH(B168,Sheet2!A$14:A$154,0)),O172))))</f>
        <v>BRAILLE</v>
      </c>
      <c r="P173" s="25" t="str">
        <f>IF(ISTEXT(E173),"",IF(ISBLANK(E173),"",IF(ISTEXT(D173),"",IF(A168="Invoice No. : ",INDEX(Sheet2!G$14:G$154,MATCH(B168,Sheet2!A$14:A$154,0)),P172))))</f>
        <v>VALDEZ, ANN LILIAN ORTIZ</v>
      </c>
      <c r="Q173" s="25">
        <f t="shared" si="11"/>
        <v>128023.12</v>
      </c>
    </row>
    <row r="174" ht="15" spans="1:17">
      <c r="A174" s="24" t="s">
        <v>180</v>
      </c>
      <c r="B174" s="24" t="s">
        <v>181</v>
      </c>
      <c r="C174" s="13">
        <v>1</v>
      </c>
      <c r="D174" s="13">
        <v>190</v>
      </c>
      <c r="E174" s="13">
        <v>190</v>
      </c>
      <c r="F174" s="25">
        <f t="shared" si="8"/>
        <v>925475</v>
      </c>
      <c r="G174" s="25">
        <f>IF(ISTEXT(E174),"",IF(ISBLANK(E174),"",IF(ISTEXT(D174),"",IF(A169="Invoice No. : ",INDEX(Sheet2!F$14:F$154,MATCH(B169,Sheet2!A$14:A$154,0)),G173))))</f>
        <v>51404</v>
      </c>
      <c r="H174" s="25" t="str">
        <f t="shared" si="9"/>
        <v>01/28/2023</v>
      </c>
      <c r="I174" s="25" t="str">
        <f>IF(ISTEXT(E174),"",IF(ISBLANK(E174),"",IF(ISTEXT(D174),"",IF(A169="Invoice No. : ",TEXT(INDEX(Sheet2!C$14:C$154,MATCH(B169,Sheet2!A$14:A$154,0)),"hh:mm:ss"),I173))))</f>
        <v>10:49:42</v>
      </c>
      <c r="J174" s="25">
        <f t="shared" si="10"/>
        <v>8044.25</v>
      </c>
      <c r="K174" s="25">
        <f>IF(ISBLANK(G174),"",IF(ISTEXT(G174),"",INDEX(Sheet2!H$14:H$154,MATCH(F174,Sheet2!A$14:A$154,0))))</f>
        <v>3500</v>
      </c>
      <c r="L174" s="25">
        <f>IF(ISBLANK(G174),"",IF(ISTEXT(G174),"",INDEX(Sheet2!I$14:I$154,MATCH(F174,Sheet2!A$14:A$154,0))))</f>
        <v>4544.25</v>
      </c>
      <c r="M174" s="25" t="str">
        <f>IF(ISBLANK(G174),"",IF(ISTEXT(G174),"",IF(INDEX(Sheet2!H$14:H$154,MATCH(F174,Sheet2!A$14:A$154,0))&lt;&gt;0,IF(INDEX(Sheet2!I$14:I$154,MATCH(F174,Sheet2!A$14:A$154,0))&lt;&gt;0,"Loan","Loan"),"Cash")))</f>
        <v>Loan</v>
      </c>
      <c r="N174" s="25">
        <f>IF(ISTEXT(E174),"",IF(ISBLANK(E174),"",IF(ISTEXT(D174),"",IF(A169="Invoice No. : ",INDEX(Sheet2!D$14:D$154,MATCH(B169,Sheet2!A$14:A$154,0)),N173))))</f>
        <v>1</v>
      </c>
      <c r="O174" s="25" t="str">
        <f>IF(ISTEXT(E174),"",IF(ISBLANK(E174),"",IF(ISTEXT(D174),"",IF(A169="Invoice No. : ",INDEX(Sheet2!E$14:E$154,MATCH(B169,Sheet2!A$14:A$154,0)),O173))))</f>
        <v>BRAILLE</v>
      </c>
      <c r="P174" s="25" t="str">
        <f>IF(ISTEXT(E174),"",IF(ISBLANK(E174),"",IF(ISTEXT(D174),"",IF(A169="Invoice No. : ",INDEX(Sheet2!G$14:G$154,MATCH(B169,Sheet2!A$14:A$154,0)),P173))))</f>
        <v>VALDEZ, ANN LILIAN ORTIZ</v>
      </c>
      <c r="Q174" s="25">
        <f t="shared" si="11"/>
        <v>128023.12</v>
      </c>
    </row>
    <row r="175" ht="15" spans="1:17">
      <c r="A175" s="24" t="s">
        <v>182</v>
      </c>
      <c r="B175" s="24" t="s">
        <v>183</v>
      </c>
      <c r="C175" s="13">
        <v>2</v>
      </c>
      <c r="D175" s="13">
        <v>89</v>
      </c>
      <c r="E175" s="13">
        <v>178</v>
      </c>
      <c r="F175" s="25">
        <f t="shared" si="8"/>
        <v>925475</v>
      </c>
      <c r="G175" s="25">
        <f>IF(ISTEXT(E175),"",IF(ISBLANK(E175),"",IF(ISTEXT(D175),"",IF(A170="Invoice No. : ",INDEX(Sheet2!F$14:F$154,MATCH(B170,Sheet2!A$14:A$154,0)),G174))))</f>
        <v>51404</v>
      </c>
      <c r="H175" s="25" t="str">
        <f t="shared" si="9"/>
        <v>01/28/2023</v>
      </c>
      <c r="I175" s="25" t="str">
        <f>IF(ISTEXT(E175),"",IF(ISBLANK(E175),"",IF(ISTEXT(D175),"",IF(A170="Invoice No. : ",TEXT(INDEX(Sheet2!C$14:C$154,MATCH(B170,Sheet2!A$14:A$154,0)),"hh:mm:ss"),I174))))</f>
        <v>10:49:42</v>
      </c>
      <c r="J175" s="25">
        <f t="shared" si="10"/>
        <v>8044.25</v>
      </c>
      <c r="K175" s="25">
        <f>IF(ISBLANK(G175),"",IF(ISTEXT(G175),"",INDEX(Sheet2!H$14:H$154,MATCH(F175,Sheet2!A$14:A$154,0))))</f>
        <v>3500</v>
      </c>
      <c r="L175" s="25">
        <f>IF(ISBLANK(G175),"",IF(ISTEXT(G175),"",INDEX(Sheet2!I$14:I$154,MATCH(F175,Sheet2!A$14:A$154,0))))</f>
        <v>4544.25</v>
      </c>
      <c r="M175" s="25" t="str">
        <f>IF(ISBLANK(G175),"",IF(ISTEXT(G175),"",IF(INDEX(Sheet2!H$14:H$154,MATCH(F175,Sheet2!A$14:A$154,0))&lt;&gt;0,IF(INDEX(Sheet2!I$14:I$154,MATCH(F175,Sheet2!A$14:A$154,0))&lt;&gt;0,"Loan","Loan"),"Cash")))</f>
        <v>Loan</v>
      </c>
      <c r="N175" s="25">
        <f>IF(ISTEXT(E175),"",IF(ISBLANK(E175),"",IF(ISTEXT(D175),"",IF(A170="Invoice No. : ",INDEX(Sheet2!D$14:D$154,MATCH(B170,Sheet2!A$14:A$154,0)),N174))))</f>
        <v>1</v>
      </c>
      <c r="O175" s="25" t="str">
        <f>IF(ISTEXT(E175),"",IF(ISBLANK(E175),"",IF(ISTEXT(D175),"",IF(A170="Invoice No. : ",INDEX(Sheet2!E$14:E$154,MATCH(B170,Sheet2!A$14:A$154,0)),O174))))</f>
        <v>BRAILLE</v>
      </c>
      <c r="P175" s="25" t="str">
        <f>IF(ISTEXT(E175),"",IF(ISBLANK(E175),"",IF(ISTEXT(D175),"",IF(A170="Invoice No. : ",INDEX(Sheet2!G$14:G$154,MATCH(B170,Sheet2!A$14:A$154,0)),P174))))</f>
        <v>VALDEZ, ANN LILIAN ORTIZ</v>
      </c>
      <c r="Q175" s="25">
        <f t="shared" si="11"/>
        <v>128023.12</v>
      </c>
    </row>
    <row r="176" ht="15" spans="1:17">
      <c r="A176" s="24" t="s">
        <v>184</v>
      </c>
      <c r="B176" s="24" t="s">
        <v>185</v>
      </c>
      <c r="C176" s="13">
        <v>1</v>
      </c>
      <c r="D176" s="13">
        <v>202.75</v>
      </c>
      <c r="E176" s="13">
        <v>202.75</v>
      </c>
      <c r="F176" s="25">
        <f t="shared" si="8"/>
        <v>925475</v>
      </c>
      <c r="G176" s="25">
        <f>IF(ISTEXT(E176),"",IF(ISBLANK(E176),"",IF(ISTEXT(D176),"",IF(A171="Invoice No. : ",INDEX(Sheet2!F$14:F$154,MATCH(B171,Sheet2!A$14:A$154,0)),G175))))</f>
        <v>51404</v>
      </c>
      <c r="H176" s="25" t="str">
        <f t="shared" si="9"/>
        <v>01/28/2023</v>
      </c>
      <c r="I176" s="25" t="str">
        <f>IF(ISTEXT(E176),"",IF(ISBLANK(E176),"",IF(ISTEXT(D176),"",IF(A171="Invoice No. : ",TEXT(INDEX(Sheet2!C$14:C$154,MATCH(B171,Sheet2!A$14:A$154,0)),"hh:mm:ss"),I175))))</f>
        <v>10:49:42</v>
      </c>
      <c r="J176" s="25">
        <f t="shared" si="10"/>
        <v>8044.25</v>
      </c>
      <c r="K176" s="25">
        <f>IF(ISBLANK(G176),"",IF(ISTEXT(G176),"",INDEX(Sheet2!H$14:H$154,MATCH(F176,Sheet2!A$14:A$154,0))))</f>
        <v>3500</v>
      </c>
      <c r="L176" s="25">
        <f>IF(ISBLANK(G176),"",IF(ISTEXT(G176),"",INDEX(Sheet2!I$14:I$154,MATCH(F176,Sheet2!A$14:A$154,0))))</f>
        <v>4544.25</v>
      </c>
      <c r="M176" s="25" t="str">
        <f>IF(ISBLANK(G176),"",IF(ISTEXT(G176),"",IF(INDEX(Sheet2!H$14:H$154,MATCH(F176,Sheet2!A$14:A$154,0))&lt;&gt;0,IF(INDEX(Sheet2!I$14:I$154,MATCH(F176,Sheet2!A$14:A$154,0))&lt;&gt;0,"Loan","Loan"),"Cash")))</f>
        <v>Loan</v>
      </c>
      <c r="N176" s="25">
        <f>IF(ISTEXT(E176),"",IF(ISBLANK(E176),"",IF(ISTEXT(D176),"",IF(A171="Invoice No. : ",INDEX(Sheet2!D$14:D$154,MATCH(B171,Sheet2!A$14:A$154,0)),N175))))</f>
        <v>1</v>
      </c>
      <c r="O176" s="25" t="str">
        <f>IF(ISTEXT(E176),"",IF(ISBLANK(E176),"",IF(ISTEXT(D176),"",IF(A171="Invoice No. : ",INDEX(Sheet2!E$14:E$154,MATCH(B171,Sheet2!A$14:A$154,0)),O175))))</f>
        <v>BRAILLE</v>
      </c>
      <c r="P176" s="25" t="str">
        <f>IF(ISTEXT(E176),"",IF(ISBLANK(E176),"",IF(ISTEXT(D176),"",IF(A171="Invoice No. : ",INDEX(Sheet2!G$14:G$154,MATCH(B171,Sheet2!A$14:A$154,0)),P175))))</f>
        <v>VALDEZ, ANN LILIAN ORTIZ</v>
      </c>
      <c r="Q176" s="25">
        <f t="shared" si="11"/>
        <v>128023.12</v>
      </c>
    </row>
    <row r="177" ht="15" spans="1:17">
      <c r="A177" s="24" t="s">
        <v>186</v>
      </c>
      <c r="B177" s="24" t="s">
        <v>187</v>
      </c>
      <c r="C177" s="13">
        <v>1</v>
      </c>
      <c r="D177" s="13">
        <v>173.25</v>
      </c>
      <c r="E177" s="13">
        <v>173.25</v>
      </c>
      <c r="F177" s="25">
        <f t="shared" si="8"/>
        <v>925475</v>
      </c>
      <c r="G177" s="25">
        <f>IF(ISTEXT(E177),"",IF(ISBLANK(E177),"",IF(ISTEXT(D177),"",IF(A172="Invoice No. : ",INDEX(Sheet2!F$14:F$154,MATCH(B172,Sheet2!A$14:A$154,0)),G176))))</f>
        <v>51404</v>
      </c>
      <c r="H177" s="25" t="str">
        <f t="shared" si="9"/>
        <v>01/28/2023</v>
      </c>
      <c r="I177" s="25" t="str">
        <f>IF(ISTEXT(E177),"",IF(ISBLANK(E177),"",IF(ISTEXT(D177),"",IF(A172="Invoice No. : ",TEXT(INDEX(Sheet2!C$14:C$154,MATCH(B172,Sheet2!A$14:A$154,0)),"hh:mm:ss"),I176))))</f>
        <v>10:49:42</v>
      </c>
      <c r="J177" s="25">
        <f t="shared" si="10"/>
        <v>8044.25</v>
      </c>
      <c r="K177" s="25">
        <f>IF(ISBLANK(G177),"",IF(ISTEXT(G177),"",INDEX(Sheet2!H$14:H$154,MATCH(F177,Sheet2!A$14:A$154,0))))</f>
        <v>3500</v>
      </c>
      <c r="L177" s="25">
        <f>IF(ISBLANK(G177),"",IF(ISTEXT(G177),"",INDEX(Sheet2!I$14:I$154,MATCH(F177,Sheet2!A$14:A$154,0))))</f>
        <v>4544.25</v>
      </c>
      <c r="M177" s="25" t="str">
        <f>IF(ISBLANK(G177),"",IF(ISTEXT(G177),"",IF(INDEX(Sheet2!H$14:H$154,MATCH(F177,Sheet2!A$14:A$154,0))&lt;&gt;0,IF(INDEX(Sheet2!I$14:I$154,MATCH(F177,Sheet2!A$14:A$154,0))&lt;&gt;0,"Loan","Loan"),"Cash")))</f>
        <v>Loan</v>
      </c>
      <c r="N177" s="25">
        <f>IF(ISTEXT(E177),"",IF(ISBLANK(E177),"",IF(ISTEXT(D177),"",IF(A172="Invoice No. : ",INDEX(Sheet2!D$14:D$154,MATCH(B172,Sheet2!A$14:A$154,0)),N176))))</f>
        <v>1</v>
      </c>
      <c r="O177" s="25" t="str">
        <f>IF(ISTEXT(E177),"",IF(ISBLANK(E177),"",IF(ISTEXT(D177),"",IF(A172="Invoice No. : ",INDEX(Sheet2!E$14:E$154,MATCH(B172,Sheet2!A$14:A$154,0)),O176))))</f>
        <v>BRAILLE</v>
      </c>
      <c r="P177" s="25" t="str">
        <f>IF(ISTEXT(E177),"",IF(ISBLANK(E177),"",IF(ISTEXT(D177),"",IF(A172="Invoice No. : ",INDEX(Sheet2!G$14:G$154,MATCH(B172,Sheet2!A$14:A$154,0)),P176))))</f>
        <v>VALDEZ, ANN LILIAN ORTIZ</v>
      </c>
      <c r="Q177" s="25">
        <f t="shared" si="11"/>
        <v>128023.12</v>
      </c>
    </row>
    <row r="178" ht="15" spans="1:17">
      <c r="A178" s="24" t="s">
        <v>188</v>
      </c>
      <c r="B178" s="24" t="s">
        <v>189</v>
      </c>
      <c r="C178" s="13">
        <v>2</v>
      </c>
      <c r="D178" s="13">
        <v>43.5</v>
      </c>
      <c r="E178" s="13">
        <v>87</v>
      </c>
      <c r="F178" s="25">
        <f t="shared" si="8"/>
        <v>925475</v>
      </c>
      <c r="G178" s="25">
        <f>IF(ISTEXT(E178),"",IF(ISBLANK(E178),"",IF(ISTEXT(D178),"",IF(A173="Invoice No. : ",INDEX(Sheet2!F$14:F$154,MATCH(B173,Sheet2!A$14:A$154,0)),G177))))</f>
        <v>51404</v>
      </c>
      <c r="H178" s="25" t="str">
        <f t="shared" si="9"/>
        <v>01/28/2023</v>
      </c>
      <c r="I178" s="25" t="str">
        <f>IF(ISTEXT(E178),"",IF(ISBLANK(E178),"",IF(ISTEXT(D178),"",IF(A173="Invoice No. : ",TEXT(INDEX(Sheet2!C$14:C$154,MATCH(B173,Sheet2!A$14:A$154,0)),"hh:mm:ss"),I177))))</f>
        <v>10:49:42</v>
      </c>
      <c r="J178" s="25">
        <f t="shared" si="10"/>
        <v>8044.25</v>
      </c>
      <c r="K178" s="25">
        <f>IF(ISBLANK(G178),"",IF(ISTEXT(G178),"",INDEX(Sheet2!H$14:H$154,MATCH(F178,Sheet2!A$14:A$154,0))))</f>
        <v>3500</v>
      </c>
      <c r="L178" s="25">
        <f>IF(ISBLANK(G178),"",IF(ISTEXT(G178),"",INDEX(Sheet2!I$14:I$154,MATCH(F178,Sheet2!A$14:A$154,0))))</f>
        <v>4544.25</v>
      </c>
      <c r="M178" s="25" t="str">
        <f>IF(ISBLANK(G178),"",IF(ISTEXT(G178),"",IF(INDEX(Sheet2!H$14:H$154,MATCH(F178,Sheet2!A$14:A$154,0))&lt;&gt;0,IF(INDEX(Sheet2!I$14:I$154,MATCH(F178,Sheet2!A$14:A$154,0))&lt;&gt;0,"Loan","Loan"),"Cash")))</f>
        <v>Loan</v>
      </c>
      <c r="N178" s="25">
        <f>IF(ISTEXT(E178),"",IF(ISBLANK(E178),"",IF(ISTEXT(D178),"",IF(A173="Invoice No. : ",INDEX(Sheet2!D$14:D$154,MATCH(B173,Sheet2!A$14:A$154,0)),N177))))</f>
        <v>1</v>
      </c>
      <c r="O178" s="25" t="str">
        <f>IF(ISTEXT(E178),"",IF(ISBLANK(E178),"",IF(ISTEXT(D178),"",IF(A173="Invoice No. : ",INDEX(Sheet2!E$14:E$154,MATCH(B173,Sheet2!A$14:A$154,0)),O177))))</f>
        <v>BRAILLE</v>
      </c>
      <c r="P178" s="25" t="str">
        <f>IF(ISTEXT(E178),"",IF(ISBLANK(E178),"",IF(ISTEXT(D178),"",IF(A173="Invoice No. : ",INDEX(Sheet2!G$14:G$154,MATCH(B173,Sheet2!A$14:A$154,0)),P177))))</f>
        <v>VALDEZ, ANN LILIAN ORTIZ</v>
      </c>
      <c r="Q178" s="25">
        <f t="shared" si="11"/>
        <v>128023.12</v>
      </c>
    </row>
    <row r="179" ht="15" spans="1:17">
      <c r="A179" s="24" t="s">
        <v>190</v>
      </c>
      <c r="B179" s="24" t="s">
        <v>191</v>
      </c>
      <c r="C179" s="13">
        <v>2</v>
      </c>
      <c r="D179" s="13">
        <v>47.5</v>
      </c>
      <c r="E179" s="13">
        <v>95</v>
      </c>
      <c r="F179" s="25">
        <f t="shared" si="8"/>
        <v>925475</v>
      </c>
      <c r="G179" s="25">
        <f>IF(ISTEXT(E179),"",IF(ISBLANK(E179),"",IF(ISTEXT(D179),"",IF(A174="Invoice No. : ",INDEX(Sheet2!F$14:F$154,MATCH(B174,Sheet2!A$14:A$154,0)),G178))))</f>
        <v>51404</v>
      </c>
      <c r="H179" s="25" t="str">
        <f t="shared" si="9"/>
        <v>01/28/2023</v>
      </c>
      <c r="I179" s="25" t="str">
        <f>IF(ISTEXT(E179),"",IF(ISBLANK(E179),"",IF(ISTEXT(D179),"",IF(A174="Invoice No. : ",TEXT(INDEX(Sheet2!C$14:C$154,MATCH(B174,Sheet2!A$14:A$154,0)),"hh:mm:ss"),I178))))</f>
        <v>10:49:42</v>
      </c>
      <c r="J179" s="25">
        <f t="shared" si="10"/>
        <v>8044.25</v>
      </c>
      <c r="K179" s="25">
        <f>IF(ISBLANK(G179),"",IF(ISTEXT(G179),"",INDEX(Sheet2!H$14:H$154,MATCH(F179,Sheet2!A$14:A$154,0))))</f>
        <v>3500</v>
      </c>
      <c r="L179" s="25">
        <f>IF(ISBLANK(G179),"",IF(ISTEXT(G179),"",INDEX(Sheet2!I$14:I$154,MATCH(F179,Sheet2!A$14:A$154,0))))</f>
        <v>4544.25</v>
      </c>
      <c r="M179" s="25" t="str">
        <f>IF(ISBLANK(G179),"",IF(ISTEXT(G179),"",IF(INDEX(Sheet2!H$14:H$154,MATCH(F179,Sheet2!A$14:A$154,0))&lt;&gt;0,IF(INDEX(Sheet2!I$14:I$154,MATCH(F179,Sheet2!A$14:A$154,0))&lt;&gt;0,"Loan","Loan"),"Cash")))</f>
        <v>Loan</v>
      </c>
      <c r="N179" s="25">
        <f>IF(ISTEXT(E179),"",IF(ISBLANK(E179),"",IF(ISTEXT(D179),"",IF(A174="Invoice No. : ",INDEX(Sheet2!D$14:D$154,MATCH(B174,Sheet2!A$14:A$154,0)),N178))))</f>
        <v>1</v>
      </c>
      <c r="O179" s="25" t="str">
        <f>IF(ISTEXT(E179),"",IF(ISBLANK(E179),"",IF(ISTEXT(D179),"",IF(A174="Invoice No. : ",INDEX(Sheet2!E$14:E$154,MATCH(B174,Sheet2!A$14:A$154,0)),O178))))</f>
        <v>BRAILLE</v>
      </c>
      <c r="P179" s="25" t="str">
        <f>IF(ISTEXT(E179),"",IF(ISBLANK(E179),"",IF(ISTEXT(D179),"",IF(A174="Invoice No. : ",INDEX(Sheet2!G$14:G$154,MATCH(B174,Sheet2!A$14:A$154,0)),P178))))</f>
        <v>VALDEZ, ANN LILIAN ORTIZ</v>
      </c>
      <c r="Q179" s="25">
        <f t="shared" si="11"/>
        <v>128023.12</v>
      </c>
    </row>
    <row r="180" ht="15" spans="1:17">
      <c r="A180" s="24" t="s">
        <v>192</v>
      </c>
      <c r="B180" s="24" t="s">
        <v>193</v>
      </c>
      <c r="C180" s="13">
        <v>1</v>
      </c>
      <c r="D180" s="13">
        <v>160.5</v>
      </c>
      <c r="E180" s="13">
        <v>160.5</v>
      </c>
      <c r="F180" s="25">
        <f t="shared" si="8"/>
        <v>925475</v>
      </c>
      <c r="G180" s="25">
        <f>IF(ISTEXT(E180),"",IF(ISBLANK(E180),"",IF(ISTEXT(D180),"",IF(A175="Invoice No. : ",INDEX(Sheet2!F$14:F$154,MATCH(B175,Sheet2!A$14:A$154,0)),G179))))</f>
        <v>51404</v>
      </c>
      <c r="H180" s="25" t="str">
        <f t="shared" si="9"/>
        <v>01/28/2023</v>
      </c>
      <c r="I180" s="25" t="str">
        <f>IF(ISTEXT(E180),"",IF(ISBLANK(E180),"",IF(ISTEXT(D180),"",IF(A175="Invoice No. : ",TEXT(INDEX(Sheet2!C$14:C$154,MATCH(B175,Sheet2!A$14:A$154,0)),"hh:mm:ss"),I179))))</f>
        <v>10:49:42</v>
      </c>
      <c r="J180" s="25">
        <f t="shared" si="10"/>
        <v>8044.25</v>
      </c>
      <c r="K180" s="25">
        <f>IF(ISBLANK(G180),"",IF(ISTEXT(G180),"",INDEX(Sheet2!H$14:H$154,MATCH(F180,Sheet2!A$14:A$154,0))))</f>
        <v>3500</v>
      </c>
      <c r="L180" s="25">
        <f>IF(ISBLANK(G180),"",IF(ISTEXT(G180),"",INDEX(Sheet2!I$14:I$154,MATCH(F180,Sheet2!A$14:A$154,0))))</f>
        <v>4544.25</v>
      </c>
      <c r="M180" s="25" t="str">
        <f>IF(ISBLANK(G180),"",IF(ISTEXT(G180),"",IF(INDEX(Sheet2!H$14:H$154,MATCH(F180,Sheet2!A$14:A$154,0))&lt;&gt;0,IF(INDEX(Sheet2!I$14:I$154,MATCH(F180,Sheet2!A$14:A$154,0))&lt;&gt;0,"Loan","Loan"),"Cash")))</f>
        <v>Loan</v>
      </c>
      <c r="N180" s="25">
        <f>IF(ISTEXT(E180),"",IF(ISBLANK(E180),"",IF(ISTEXT(D180),"",IF(A175="Invoice No. : ",INDEX(Sheet2!D$14:D$154,MATCH(B175,Sheet2!A$14:A$154,0)),N179))))</f>
        <v>1</v>
      </c>
      <c r="O180" s="25" t="str">
        <f>IF(ISTEXT(E180),"",IF(ISBLANK(E180),"",IF(ISTEXT(D180),"",IF(A175="Invoice No. : ",INDEX(Sheet2!E$14:E$154,MATCH(B175,Sheet2!A$14:A$154,0)),O179))))</f>
        <v>BRAILLE</v>
      </c>
      <c r="P180" s="25" t="str">
        <f>IF(ISTEXT(E180),"",IF(ISBLANK(E180),"",IF(ISTEXT(D180),"",IF(A175="Invoice No. : ",INDEX(Sheet2!G$14:G$154,MATCH(B175,Sheet2!A$14:A$154,0)),P179))))</f>
        <v>VALDEZ, ANN LILIAN ORTIZ</v>
      </c>
      <c r="Q180" s="25">
        <f t="shared" si="11"/>
        <v>128023.12</v>
      </c>
    </row>
    <row r="181" ht="15" spans="1:17">
      <c r="A181" s="24" t="s">
        <v>194</v>
      </c>
      <c r="B181" s="24" t="s">
        <v>195</v>
      </c>
      <c r="C181" s="13">
        <v>1</v>
      </c>
      <c r="D181" s="13">
        <v>188.5</v>
      </c>
      <c r="E181" s="13">
        <v>188.5</v>
      </c>
      <c r="F181" s="25">
        <f t="shared" si="8"/>
        <v>925475</v>
      </c>
      <c r="G181" s="25">
        <f>IF(ISTEXT(E181),"",IF(ISBLANK(E181),"",IF(ISTEXT(D181),"",IF(A176="Invoice No. : ",INDEX(Sheet2!F$14:F$154,MATCH(B176,Sheet2!A$14:A$154,0)),G180))))</f>
        <v>51404</v>
      </c>
      <c r="H181" s="25" t="str">
        <f t="shared" si="9"/>
        <v>01/28/2023</v>
      </c>
      <c r="I181" s="25" t="str">
        <f>IF(ISTEXT(E181),"",IF(ISBLANK(E181),"",IF(ISTEXT(D181),"",IF(A176="Invoice No. : ",TEXT(INDEX(Sheet2!C$14:C$154,MATCH(B176,Sheet2!A$14:A$154,0)),"hh:mm:ss"),I180))))</f>
        <v>10:49:42</v>
      </c>
      <c r="J181" s="25">
        <f t="shared" si="10"/>
        <v>8044.25</v>
      </c>
      <c r="K181" s="25">
        <f>IF(ISBLANK(G181),"",IF(ISTEXT(G181),"",INDEX(Sheet2!H$14:H$154,MATCH(F181,Sheet2!A$14:A$154,0))))</f>
        <v>3500</v>
      </c>
      <c r="L181" s="25">
        <f>IF(ISBLANK(G181),"",IF(ISTEXT(G181),"",INDEX(Sheet2!I$14:I$154,MATCH(F181,Sheet2!A$14:A$154,0))))</f>
        <v>4544.25</v>
      </c>
      <c r="M181" s="25" t="str">
        <f>IF(ISBLANK(G181),"",IF(ISTEXT(G181),"",IF(INDEX(Sheet2!H$14:H$154,MATCH(F181,Sheet2!A$14:A$154,0))&lt;&gt;0,IF(INDEX(Sheet2!I$14:I$154,MATCH(F181,Sheet2!A$14:A$154,0))&lt;&gt;0,"Loan","Loan"),"Cash")))</f>
        <v>Loan</v>
      </c>
      <c r="N181" s="25">
        <f>IF(ISTEXT(E181),"",IF(ISBLANK(E181),"",IF(ISTEXT(D181),"",IF(A176="Invoice No. : ",INDEX(Sheet2!D$14:D$154,MATCH(B176,Sheet2!A$14:A$154,0)),N180))))</f>
        <v>1</v>
      </c>
      <c r="O181" s="25" t="str">
        <f>IF(ISTEXT(E181),"",IF(ISBLANK(E181),"",IF(ISTEXT(D181),"",IF(A176="Invoice No. : ",INDEX(Sheet2!E$14:E$154,MATCH(B176,Sheet2!A$14:A$154,0)),O180))))</f>
        <v>BRAILLE</v>
      </c>
      <c r="P181" s="25" t="str">
        <f>IF(ISTEXT(E181),"",IF(ISBLANK(E181),"",IF(ISTEXT(D181),"",IF(A176="Invoice No. : ",INDEX(Sheet2!G$14:G$154,MATCH(B176,Sheet2!A$14:A$154,0)),P180))))</f>
        <v>VALDEZ, ANN LILIAN ORTIZ</v>
      </c>
      <c r="Q181" s="25">
        <f t="shared" si="11"/>
        <v>128023.12</v>
      </c>
    </row>
    <row r="182" ht="15" spans="1:17">
      <c r="A182" s="24" t="s">
        <v>196</v>
      </c>
      <c r="B182" s="24" t="s">
        <v>197</v>
      </c>
      <c r="C182" s="13">
        <v>3</v>
      </c>
      <c r="D182" s="13">
        <v>39.25</v>
      </c>
      <c r="E182" s="13">
        <v>117.75</v>
      </c>
      <c r="F182" s="25">
        <f t="shared" si="8"/>
        <v>925475</v>
      </c>
      <c r="G182" s="25">
        <f>IF(ISTEXT(E182),"",IF(ISBLANK(E182),"",IF(ISTEXT(D182),"",IF(A177="Invoice No. : ",INDEX(Sheet2!F$14:F$154,MATCH(B177,Sheet2!A$14:A$154,0)),G181))))</f>
        <v>51404</v>
      </c>
      <c r="H182" s="25" t="str">
        <f t="shared" si="9"/>
        <v>01/28/2023</v>
      </c>
      <c r="I182" s="25" t="str">
        <f>IF(ISTEXT(E182),"",IF(ISBLANK(E182),"",IF(ISTEXT(D182),"",IF(A177="Invoice No. : ",TEXT(INDEX(Sheet2!C$14:C$154,MATCH(B177,Sheet2!A$14:A$154,0)),"hh:mm:ss"),I181))))</f>
        <v>10:49:42</v>
      </c>
      <c r="J182" s="25">
        <f t="shared" si="10"/>
        <v>8044.25</v>
      </c>
      <c r="K182" s="25">
        <f>IF(ISBLANK(G182),"",IF(ISTEXT(G182),"",INDEX(Sheet2!H$14:H$154,MATCH(F182,Sheet2!A$14:A$154,0))))</f>
        <v>3500</v>
      </c>
      <c r="L182" s="25">
        <f>IF(ISBLANK(G182),"",IF(ISTEXT(G182),"",INDEX(Sheet2!I$14:I$154,MATCH(F182,Sheet2!A$14:A$154,0))))</f>
        <v>4544.25</v>
      </c>
      <c r="M182" s="25" t="str">
        <f>IF(ISBLANK(G182),"",IF(ISTEXT(G182),"",IF(INDEX(Sheet2!H$14:H$154,MATCH(F182,Sheet2!A$14:A$154,0))&lt;&gt;0,IF(INDEX(Sheet2!I$14:I$154,MATCH(F182,Sheet2!A$14:A$154,0))&lt;&gt;0,"Loan","Loan"),"Cash")))</f>
        <v>Loan</v>
      </c>
      <c r="N182" s="25">
        <f>IF(ISTEXT(E182),"",IF(ISBLANK(E182),"",IF(ISTEXT(D182),"",IF(A177="Invoice No. : ",INDEX(Sheet2!D$14:D$154,MATCH(B177,Sheet2!A$14:A$154,0)),N181))))</f>
        <v>1</v>
      </c>
      <c r="O182" s="25" t="str">
        <f>IF(ISTEXT(E182),"",IF(ISBLANK(E182),"",IF(ISTEXT(D182),"",IF(A177="Invoice No. : ",INDEX(Sheet2!E$14:E$154,MATCH(B177,Sheet2!A$14:A$154,0)),O181))))</f>
        <v>BRAILLE</v>
      </c>
      <c r="P182" s="25" t="str">
        <f>IF(ISTEXT(E182),"",IF(ISBLANK(E182),"",IF(ISTEXT(D182),"",IF(A177="Invoice No. : ",INDEX(Sheet2!G$14:G$154,MATCH(B177,Sheet2!A$14:A$154,0)),P181))))</f>
        <v>VALDEZ, ANN LILIAN ORTIZ</v>
      </c>
      <c r="Q182" s="25">
        <f t="shared" si="11"/>
        <v>128023.12</v>
      </c>
    </row>
    <row r="183" ht="15" spans="1:17">
      <c r="A183" s="24" t="s">
        <v>198</v>
      </c>
      <c r="B183" s="24" t="s">
        <v>199</v>
      </c>
      <c r="C183" s="13">
        <v>1</v>
      </c>
      <c r="D183" s="13">
        <v>100.5</v>
      </c>
      <c r="E183" s="13">
        <v>100.5</v>
      </c>
      <c r="F183" s="25">
        <f t="shared" si="8"/>
        <v>925475</v>
      </c>
      <c r="G183" s="25">
        <f>IF(ISTEXT(E183),"",IF(ISBLANK(E183),"",IF(ISTEXT(D183),"",IF(A178="Invoice No. : ",INDEX(Sheet2!F$14:F$154,MATCH(B178,Sheet2!A$14:A$154,0)),G182))))</f>
        <v>51404</v>
      </c>
      <c r="H183" s="25" t="str">
        <f t="shared" si="9"/>
        <v>01/28/2023</v>
      </c>
      <c r="I183" s="25" t="str">
        <f>IF(ISTEXT(E183),"",IF(ISBLANK(E183),"",IF(ISTEXT(D183),"",IF(A178="Invoice No. : ",TEXT(INDEX(Sheet2!C$14:C$154,MATCH(B178,Sheet2!A$14:A$154,0)),"hh:mm:ss"),I182))))</f>
        <v>10:49:42</v>
      </c>
      <c r="J183" s="25">
        <f t="shared" si="10"/>
        <v>8044.25</v>
      </c>
      <c r="K183" s="25">
        <f>IF(ISBLANK(G183),"",IF(ISTEXT(G183),"",INDEX(Sheet2!H$14:H$154,MATCH(F183,Sheet2!A$14:A$154,0))))</f>
        <v>3500</v>
      </c>
      <c r="L183" s="25">
        <f>IF(ISBLANK(G183),"",IF(ISTEXT(G183),"",INDEX(Sheet2!I$14:I$154,MATCH(F183,Sheet2!A$14:A$154,0))))</f>
        <v>4544.25</v>
      </c>
      <c r="M183" s="25" t="str">
        <f>IF(ISBLANK(G183),"",IF(ISTEXT(G183),"",IF(INDEX(Sheet2!H$14:H$154,MATCH(F183,Sheet2!A$14:A$154,0))&lt;&gt;0,IF(INDEX(Sheet2!I$14:I$154,MATCH(F183,Sheet2!A$14:A$154,0))&lt;&gt;0,"Loan","Loan"),"Cash")))</f>
        <v>Loan</v>
      </c>
      <c r="N183" s="25">
        <f>IF(ISTEXT(E183),"",IF(ISBLANK(E183),"",IF(ISTEXT(D183),"",IF(A178="Invoice No. : ",INDEX(Sheet2!D$14:D$154,MATCH(B178,Sheet2!A$14:A$154,0)),N182))))</f>
        <v>1</v>
      </c>
      <c r="O183" s="25" t="str">
        <f>IF(ISTEXT(E183),"",IF(ISBLANK(E183),"",IF(ISTEXT(D183),"",IF(A178="Invoice No. : ",INDEX(Sheet2!E$14:E$154,MATCH(B178,Sheet2!A$14:A$154,0)),O182))))</f>
        <v>BRAILLE</v>
      </c>
      <c r="P183" s="25" t="str">
        <f>IF(ISTEXT(E183),"",IF(ISBLANK(E183),"",IF(ISTEXT(D183),"",IF(A178="Invoice No. : ",INDEX(Sheet2!G$14:G$154,MATCH(B178,Sheet2!A$14:A$154,0)),P182))))</f>
        <v>VALDEZ, ANN LILIAN ORTIZ</v>
      </c>
      <c r="Q183" s="25">
        <f t="shared" si="11"/>
        <v>128023.12</v>
      </c>
    </row>
    <row r="184" ht="15" spans="1:17">
      <c r="A184" s="24" t="s">
        <v>92</v>
      </c>
      <c r="B184" s="24" t="s">
        <v>93</v>
      </c>
      <c r="C184" s="13">
        <v>2</v>
      </c>
      <c r="D184" s="13">
        <v>88.5</v>
      </c>
      <c r="E184" s="13">
        <v>177</v>
      </c>
      <c r="F184" s="25">
        <f t="shared" si="8"/>
        <v>925475</v>
      </c>
      <c r="G184" s="25">
        <f>IF(ISTEXT(E184),"",IF(ISBLANK(E184),"",IF(ISTEXT(D184),"",IF(A179="Invoice No. : ",INDEX(Sheet2!F$14:F$154,MATCH(B179,Sheet2!A$14:A$154,0)),G183))))</f>
        <v>51404</v>
      </c>
      <c r="H184" s="25" t="str">
        <f t="shared" si="9"/>
        <v>01/28/2023</v>
      </c>
      <c r="I184" s="25" t="str">
        <f>IF(ISTEXT(E184),"",IF(ISBLANK(E184),"",IF(ISTEXT(D184),"",IF(A179="Invoice No. : ",TEXT(INDEX(Sheet2!C$14:C$154,MATCH(B179,Sheet2!A$14:A$154,0)),"hh:mm:ss"),I183))))</f>
        <v>10:49:42</v>
      </c>
      <c r="J184" s="25">
        <f t="shared" si="10"/>
        <v>8044.25</v>
      </c>
      <c r="K184" s="25">
        <f>IF(ISBLANK(G184),"",IF(ISTEXT(G184),"",INDEX(Sheet2!H$14:H$154,MATCH(F184,Sheet2!A$14:A$154,0))))</f>
        <v>3500</v>
      </c>
      <c r="L184" s="25">
        <f>IF(ISBLANK(G184),"",IF(ISTEXT(G184),"",INDEX(Sheet2!I$14:I$154,MATCH(F184,Sheet2!A$14:A$154,0))))</f>
        <v>4544.25</v>
      </c>
      <c r="M184" s="25" t="str">
        <f>IF(ISBLANK(G184),"",IF(ISTEXT(G184),"",IF(INDEX(Sheet2!H$14:H$154,MATCH(F184,Sheet2!A$14:A$154,0))&lt;&gt;0,IF(INDEX(Sheet2!I$14:I$154,MATCH(F184,Sheet2!A$14:A$154,0))&lt;&gt;0,"Loan","Loan"),"Cash")))</f>
        <v>Loan</v>
      </c>
      <c r="N184" s="25">
        <f>IF(ISTEXT(E184),"",IF(ISBLANK(E184),"",IF(ISTEXT(D184),"",IF(A179="Invoice No. : ",INDEX(Sheet2!D$14:D$154,MATCH(B179,Sheet2!A$14:A$154,0)),N183))))</f>
        <v>1</v>
      </c>
      <c r="O184" s="25" t="str">
        <f>IF(ISTEXT(E184),"",IF(ISBLANK(E184),"",IF(ISTEXT(D184),"",IF(A179="Invoice No. : ",INDEX(Sheet2!E$14:E$154,MATCH(B179,Sheet2!A$14:A$154,0)),O183))))</f>
        <v>BRAILLE</v>
      </c>
      <c r="P184" s="25" t="str">
        <f>IF(ISTEXT(E184),"",IF(ISBLANK(E184),"",IF(ISTEXT(D184),"",IF(A179="Invoice No. : ",INDEX(Sheet2!G$14:G$154,MATCH(B179,Sheet2!A$14:A$154,0)),P183))))</f>
        <v>VALDEZ, ANN LILIAN ORTIZ</v>
      </c>
      <c r="Q184" s="25">
        <f t="shared" si="11"/>
        <v>128023.12</v>
      </c>
    </row>
    <row r="185" ht="15" spans="1:17">
      <c r="A185" s="24" t="s">
        <v>200</v>
      </c>
      <c r="B185" s="24" t="s">
        <v>201</v>
      </c>
      <c r="C185" s="13">
        <v>8</v>
      </c>
      <c r="D185" s="13">
        <v>11.5</v>
      </c>
      <c r="E185" s="13">
        <v>92</v>
      </c>
      <c r="F185" s="25">
        <f t="shared" si="8"/>
        <v>925475</v>
      </c>
      <c r="G185" s="25">
        <f>IF(ISTEXT(E185),"",IF(ISBLANK(E185),"",IF(ISTEXT(D185),"",IF(A180="Invoice No. : ",INDEX(Sheet2!F$14:F$154,MATCH(B180,Sheet2!A$14:A$154,0)),G184))))</f>
        <v>51404</v>
      </c>
      <c r="H185" s="25" t="str">
        <f t="shared" si="9"/>
        <v>01/28/2023</v>
      </c>
      <c r="I185" s="25" t="str">
        <f>IF(ISTEXT(E185),"",IF(ISBLANK(E185),"",IF(ISTEXT(D185),"",IF(A180="Invoice No. : ",TEXT(INDEX(Sheet2!C$14:C$154,MATCH(B180,Sheet2!A$14:A$154,0)),"hh:mm:ss"),I184))))</f>
        <v>10:49:42</v>
      </c>
      <c r="J185" s="25">
        <f t="shared" si="10"/>
        <v>8044.25</v>
      </c>
      <c r="K185" s="25">
        <f>IF(ISBLANK(G185),"",IF(ISTEXT(G185),"",INDEX(Sheet2!H$14:H$154,MATCH(F185,Sheet2!A$14:A$154,0))))</f>
        <v>3500</v>
      </c>
      <c r="L185" s="25">
        <f>IF(ISBLANK(G185),"",IF(ISTEXT(G185),"",INDEX(Sheet2!I$14:I$154,MATCH(F185,Sheet2!A$14:A$154,0))))</f>
        <v>4544.25</v>
      </c>
      <c r="M185" s="25" t="str">
        <f>IF(ISBLANK(G185),"",IF(ISTEXT(G185),"",IF(INDEX(Sheet2!H$14:H$154,MATCH(F185,Sheet2!A$14:A$154,0))&lt;&gt;0,IF(INDEX(Sheet2!I$14:I$154,MATCH(F185,Sheet2!A$14:A$154,0))&lt;&gt;0,"Loan","Loan"),"Cash")))</f>
        <v>Loan</v>
      </c>
      <c r="N185" s="25">
        <f>IF(ISTEXT(E185),"",IF(ISBLANK(E185),"",IF(ISTEXT(D185),"",IF(A180="Invoice No. : ",INDEX(Sheet2!D$14:D$154,MATCH(B180,Sheet2!A$14:A$154,0)),N184))))</f>
        <v>1</v>
      </c>
      <c r="O185" s="25" t="str">
        <f>IF(ISTEXT(E185),"",IF(ISBLANK(E185),"",IF(ISTEXT(D185),"",IF(A180="Invoice No. : ",INDEX(Sheet2!E$14:E$154,MATCH(B180,Sheet2!A$14:A$154,0)),O184))))</f>
        <v>BRAILLE</v>
      </c>
      <c r="P185" s="25" t="str">
        <f>IF(ISTEXT(E185),"",IF(ISBLANK(E185),"",IF(ISTEXT(D185),"",IF(A180="Invoice No. : ",INDEX(Sheet2!G$14:G$154,MATCH(B180,Sheet2!A$14:A$154,0)),P184))))</f>
        <v>VALDEZ, ANN LILIAN ORTIZ</v>
      </c>
      <c r="Q185" s="25">
        <f t="shared" si="11"/>
        <v>128023.12</v>
      </c>
    </row>
    <row r="186" ht="15" spans="1:17">
      <c r="A186" s="24" t="s">
        <v>202</v>
      </c>
      <c r="B186" s="24" t="s">
        <v>203</v>
      </c>
      <c r="C186" s="13">
        <v>8</v>
      </c>
      <c r="D186" s="13">
        <v>11.5</v>
      </c>
      <c r="E186" s="13">
        <v>92</v>
      </c>
      <c r="F186" s="25">
        <f t="shared" si="8"/>
        <v>925475</v>
      </c>
      <c r="G186" s="25">
        <f>IF(ISTEXT(E186),"",IF(ISBLANK(E186),"",IF(ISTEXT(D186),"",IF(A181="Invoice No. : ",INDEX(Sheet2!F$14:F$154,MATCH(B181,Sheet2!A$14:A$154,0)),G185))))</f>
        <v>51404</v>
      </c>
      <c r="H186" s="25" t="str">
        <f t="shared" si="9"/>
        <v>01/28/2023</v>
      </c>
      <c r="I186" s="25" t="str">
        <f>IF(ISTEXT(E186),"",IF(ISBLANK(E186),"",IF(ISTEXT(D186),"",IF(A181="Invoice No. : ",TEXT(INDEX(Sheet2!C$14:C$154,MATCH(B181,Sheet2!A$14:A$154,0)),"hh:mm:ss"),I185))))</f>
        <v>10:49:42</v>
      </c>
      <c r="J186" s="25">
        <f t="shared" si="10"/>
        <v>8044.25</v>
      </c>
      <c r="K186" s="25">
        <f>IF(ISBLANK(G186),"",IF(ISTEXT(G186),"",INDEX(Sheet2!H$14:H$154,MATCH(F186,Sheet2!A$14:A$154,0))))</f>
        <v>3500</v>
      </c>
      <c r="L186" s="25">
        <f>IF(ISBLANK(G186),"",IF(ISTEXT(G186),"",INDEX(Sheet2!I$14:I$154,MATCH(F186,Sheet2!A$14:A$154,0))))</f>
        <v>4544.25</v>
      </c>
      <c r="M186" s="25" t="str">
        <f>IF(ISBLANK(G186),"",IF(ISTEXT(G186),"",IF(INDEX(Sheet2!H$14:H$154,MATCH(F186,Sheet2!A$14:A$154,0))&lt;&gt;0,IF(INDEX(Sheet2!I$14:I$154,MATCH(F186,Sheet2!A$14:A$154,0))&lt;&gt;0,"Loan","Loan"),"Cash")))</f>
        <v>Loan</v>
      </c>
      <c r="N186" s="25">
        <f>IF(ISTEXT(E186),"",IF(ISBLANK(E186),"",IF(ISTEXT(D186),"",IF(A181="Invoice No. : ",INDEX(Sheet2!D$14:D$154,MATCH(B181,Sheet2!A$14:A$154,0)),N185))))</f>
        <v>1</v>
      </c>
      <c r="O186" s="25" t="str">
        <f>IF(ISTEXT(E186),"",IF(ISBLANK(E186),"",IF(ISTEXT(D186),"",IF(A181="Invoice No. : ",INDEX(Sheet2!E$14:E$154,MATCH(B181,Sheet2!A$14:A$154,0)),O185))))</f>
        <v>BRAILLE</v>
      </c>
      <c r="P186" s="25" t="str">
        <f>IF(ISTEXT(E186),"",IF(ISBLANK(E186),"",IF(ISTEXT(D186),"",IF(A181="Invoice No. : ",INDEX(Sheet2!G$14:G$154,MATCH(B181,Sheet2!A$14:A$154,0)),P185))))</f>
        <v>VALDEZ, ANN LILIAN ORTIZ</v>
      </c>
      <c r="Q186" s="25">
        <f t="shared" si="11"/>
        <v>128023.12</v>
      </c>
    </row>
    <row r="187" ht="15" spans="1:17">
      <c r="A187" s="24" t="s">
        <v>58</v>
      </c>
      <c r="B187" s="24" t="s">
        <v>59</v>
      </c>
      <c r="C187" s="13">
        <v>1</v>
      </c>
      <c r="D187" s="13">
        <v>55.25</v>
      </c>
      <c r="E187" s="13">
        <v>55.25</v>
      </c>
      <c r="F187" s="25">
        <f t="shared" si="8"/>
        <v>925475</v>
      </c>
      <c r="G187" s="25">
        <f>IF(ISTEXT(E187),"",IF(ISBLANK(E187),"",IF(ISTEXT(D187),"",IF(A182="Invoice No. : ",INDEX(Sheet2!F$14:F$154,MATCH(B182,Sheet2!A$14:A$154,0)),G186))))</f>
        <v>51404</v>
      </c>
      <c r="H187" s="25" t="str">
        <f t="shared" si="9"/>
        <v>01/28/2023</v>
      </c>
      <c r="I187" s="25" t="str">
        <f>IF(ISTEXT(E187),"",IF(ISBLANK(E187),"",IF(ISTEXT(D187),"",IF(A182="Invoice No. : ",TEXT(INDEX(Sheet2!C$14:C$154,MATCH(B182,Sheet2!A$14:A$154,0)),"hh:mm:ss"),I186))))</f>
        <v>10:49:42</v>
      </c>
      <c r="J187" s="25">
        <f t="shared" si="10"/>
        <v>8044.25</v>
      </c>
      <c r="K187" s="25">
        <f>IF(ISBLANK(G187),"",IF(ISTEXT(G187),"",INDEX(Sheet2!H$14:H$154,MATCH(F187,Sheet2!A$14:A$154,0))))</f>
        <v>3500</v>
      </c>
      <c r="L187" s="25">
        <f>IF(ISBLANK(G187),"",IF(ISTEXT(G187),"",INDEX(Sheet2!I$14:I$154,MATCH(F187,Sheet2!A$14:A$154,0))))</f>
        <v>4544.25</v>
      </c>
      <c r="M187" s="25" t="str">
        <f>IF(ISBLANK(G187),"",IF(ISTEXT(G187),"",IF(INDEX(Sheet2!H$14:H$154,MATCH(F187,Sheet2!A$14:A$154,0))&lt;&gt;0,IF(INDEX(Sheet2!I$14:I$154,MATCH(F187,Sheet2!A$14:A$154,0))&lt;&gt;0,"Loan","Loan"),"Cash")))</f>
        <v>Loan</v>
      </c>
      <c r="N187" s="25">
        <f>IF(ISTEXT(E187),"",IF(ISBLANK(E187),"",IF(ISTEXT(D187),"",IF(A182="Invoice No. : ",INDEX(Sheet2!D$14:D$154,MATCH(B182,Sheet2!A$14:A$154,0)),N186))))</f>
        <v>1</v>
      </c>
      <c r="O187" s="25" t="str">
        <f>IF(ISTEXT(E187),"",IF(ISBLANK(E187),"",IF(ISTEXT(D187),"",IF(A182="Invoice No. : ",INDEX(Sheet2!E$14:E$154,MATCH(B182,Sheet2!A$14:A$154,0)),O186))))</f>
        <v>BRAILLE</v>
      </c>
      <c r="P187" s="25" t="str">
        <f>IF(ISTEXT(E187),"",IF(ISBLANK(E187),"",IF(ISTEXT(D187),"",IF(A182="Invoice No. : ",INDEX(Sheet2!G$14:G$154,MATCH(B182,Sheet2!A$14:A$154,0)),P186))))</f>
        <v>VALDEZ, ANN LILIAN ORTIZ</v>
      </c>
      <c r="Q187" s="25">
        <f t="shared" si="11"/>
        <v>128023.12</v>
      </c>
    </row>
    <row r="188" ht="15" spans="1:17">
      <c r="A188" s="24" t="s">
        <v>204</v>
      </c>
      <c r="B188" s="24" t="s">
        <v>205</v>
      </c>
      <c r="C188" s="13">
        <v>1</v>
      </c>
      <c r="D188" s="13">
        <v>40</v>
      </c>
      <c r="E188" s="13">
        <v>40</v>
      </c>
      <c r="F188" s="25">
        <f t="shared" si="8"/>
        <v>925475</v>
      </c>
      <c r="G188" s="25">
        <f>IF(ISTEXT(E188),"",IF(ISBLANK(E188),"",IF(ISTEXT(D188),"",IF(A183="Invoice No. : ",INDEX(Sheet2!F$14:F$154,MATCH(B183,Sheet2!A$14:A$154,0)),G187))))</f>
        <v>51404</v>
      </c>
      <c r="H188" s="25" t="str">
        <f t="shared" si="9"/>
        <v>01/28/2023</v>
      </c>
      <c r="I188" s="25" t="str">
        <f>IF(ISTEXT(E188),"",IF(ISBLANK(E188),"",IF(ISTEXT(D188),"",IF(A183="Invoice No. : ",TEXT(INDEX(Sheet2!C$14:C$154,MATCH(B183,Sheet2!A$14:A$154,0)),"hh:mm:ss"),I187))))</f>
        <v>10:49:42</v>
      </c>
      <c r="J188" s="25">
        <f t="shared" si="10"/>
        <v>8044.25</v>
      </c>
      <c r="K188" s="25">
        <f>IF(ISBLANK(G188),"",IF(ISTEXT(G188),"",INDEX(Sheet2!H$14:H$154,MATCH(F188,Sheet2!A$14:A$154,0))))</f>
        <v>3500</v>
      </c>
      <c r="L188" s="25">
        <f>IF(ISBLANK(G188),"",IF(ISTEXT(G188),"",INDEX(Sheet2!I$14:I$154,MATCH(F188,Sheet2!A$14:A$154,0))))</f>
        <v>4544.25</v>
      </c>
      <c r="M188" s="25" t="str">
        <f>IF(ISBLANK(G188),"",IF(ISTEXT(G188),"",IF(INDEX(Sheet2!H$14:H$154,MATCH(F188,Sheet2!A$14:A$154,0))&lt;&gt;0,IF(INDEX(Sheet2!I$14:I$154,MATCH(F188,Sheet2!A$14:A$154,0))&lt;&gt;0,"Loan","Loan"),"Cash")))</f>
        <v>Loan</v>
      </c>
      <c r="N188" s="25">
        <f>IF(ISTEXT(E188),"",IF(ISBLANK(E188),"",IF(ISTEXT(D188),"",IF(A183="Invoice No. : ",INDEX(Sheet2!D$14:D$154,MATCH(B183,Sheet2!A$14:A$154,0)),N187))))</f>
        <v>1</v>
      </c>
      <c r="O188" s="25" t="str">
        <f>IF(ISTEXT(E188),"",IF(ISBLANK(E188),"",IF(ISTEXT(D188),"",IF(A183="Invoice No. : ",INDEX(Sheet2!E$14:E$154,MATCH(B183,Sheet2!A$14:A$154,0)),O187))))</f>
        <v>BRAILLE</v>
      </c>
      <c r="P188" s="25" t="str">
        <f>IF(ISTEXT(E188),"",IF(ISBLANK(E188),"",IF(ISTEXT(D188),"",IF(A183="Invoice No. : ",INDEX(Sheet2!G$14:G$154,MATCH(B183,Sheet2!A$14:A$154,0)),P187))))</f>
        <v>VALDEZ, ANN LILIAN ORTIZ</v>
      </c>
      <c r="Q188" s="25">
        <f t="shared" si="11"/>
        <v>128023.12</v>
      </c>
    </row>
    <row r="189" ht="15" spans="1:17">
      <c r="A189" s="24" t="s">
        <v>206</v>
      </c>
      <c r="B189" s="24" t="s">
        <v>207</v>
      </c>
      <c r="C189" s="13">
        <v>1</v>
      </c>
      <c r="D189" s="13">
        <v>82</v>
      </c>
      <c r="E189" s="13">
        <v>82</v>
      </c>
      <c r="F189" s="25">
        <f t="shared" si="8"/>
        <v>925475</v>
      </c>
      <c r="G189" s="25">
        <f>IF(ISTEXT(E189),"",IF(ISBLANK(E189),"",IF(ISTEXT(D189),"",IF(A184="Invoice No. : ",INDEX(Sheet2!F$14:F$154,MATCH(B184,Sheet2!A$14:A$154,0)),G188))))</f>
        <v>51404</v>
      </c>
      <c r="H189" s="25" t="str">
        <f t="shared" si="9"/>
        <v>01/28/2023</v>
      </c>
      <c r="I189" s="25" t="str">
        <f>IF(ISTEXT(E189),"",IF(ISBLANK(E189),"",IF(ISTEXT(D189),"",IF(A184="Invoice No. : ",TEXT(INDEX(Sheet2!C$14:C$154,MATCH(B184,Sheet2!A$14:A$154,0)),"hh:mm:ss"),I188))))</f>
        <v>10:49:42</v>
      </c>
      <c r="J189" s="25">
        <f t="shared" si="10"/>
        <v>8044.25</v>
      </c>
      <c r="K189" s="25">
        <f>IF(ISBLANK(G189),"",IF(ISTEXT(G189),"",INDEX(Sheet2!H$14:H$154,MATCH(F189,Sheet2!A$14:A$154,0))))</f>
        <v>3500</v>
      </c>
      <c r="L189" s="25">
        <f>IF(ISBLANK(G189),"",IF(ISTEXT(G189),"",INDEX(Sheet2!I$14:I$154,MATCH(F189,Sheet2!A$14:A$154,0))))</f>
        <v>4544.25</v>
      </c>
      <c r="M189" s="25" t="str">
        <f>IF(ISBLANK(G189),"",IF(ISTEXT(G189),"",IF(INDEX(Sheet2!H$14:H$154,MATCH(F189,Sheet2!A$14:A$154,0))&lt;&gt;0,IF(INDEX(Sheet2!I$14:I$154,MATCH(F189,Sheet2!A$14:A$154,0))&lt;&gt;0,"Loan","Loan"),"Cash")))</f>
        <v>Loan</v>
      </c>
      <c r="N189" s="25">
        <f>IF(ISTEXT(E189),"",IF(ISBLANK(E189),"",IF(ISTEXT(D189),"",IF(A184="Invoice No. : ",INDEX(Sheet2!D$14:D$154,MATCH(B184,Sheet2!A$14:A$154,0)),N188))))</f>
        <v>1</v>
      </c>
      <c r="O189" s="25" t="str">
        <f>IF(ISTEXT(E189),"",IF(ISBLANK(E189),"",IF(ISTEXT(D189),"",IF(A184="Invoice No. : ",INDEX(Sheet2!E$14:E$154,MATCH(B184,Sheet2!A$14:A$154,0)),O188))))</f>
        <v>BRAILLE</v>
      </c>
      <c r="P189" s="25" t="str">
        <f>IF(ISTEXT(E189),"",IF(ISBLANK(E189),"",IF(ISTEXT(D189),"",IF(A184="Invoice No. : ",INDEX(Sheet2!G$14:G$154,MATCH(B184,Sheet2!A$14:A$154,0)),P188))))</f>
        <v>VALDEZ, ANN LILIAN ORTIZ</v>
      </c>
      <c r="Q189" s="25">
        <f t="shared" si="11"/>
        <v>128023.12</v>
      </c>
    </row>
    <row r="190" ht="15" spans="1:17">
      <c r="A190" s="24" t="s">
        <v>208</v>
      </c>
      <c r="B190" s="24" t="s">
        <v>209</v>
      </c>
      <c r="C190" s="13">
        <v>20</v>
      </c>
      <c r="D190" s="13">
        <v>12</v>
      </c>
      <c r="E190" s="13">
        <v>240</v>
      </c>
      <c r="F190" s="25">
        <f t="shared" si="8"/>
        <v>925475</v>
      </c>
      <c r="G190" s="25">
        <f>IF(ISTEXT(E190),"",IF(ISBLANK(E190),"",IF(ISTEXT(D190),"",IF(A185="Invoice No. : ",INDEX(Sheet2!F$14:F$154,MATCH(B185,Sheet2!A$14:A$154,0)),G189))))</f>
        <v>51404</v>
      </c>
      <c r="H190" s="25" t="str">
        <f t="shared" si="9"/>
        <v>01/28/2023</v>
      </c>
      <c r="I190" s="25" t="str">
        <f>IF(ISTEXT(E190),"",IF(ISBLANK(E190),"",IF(ISTEXT(D190),"",IF(A185="Invoice No. : ",TEXT(INDEX(Sheet2!C$14:C$154,MATCH(B185,Sheet2!A$14:A$154,0)),"hh:mm:ss"),I189))))</f>
        <v>10:49:42</v>
      </c>
      <c r="J190" s="25">
        <f t="shared" si="10"/>
        <v>8044.25</v>
      </c>
      <c r="K190" s="25">
        <f>IF(ISBLANK(G190),"",IF(ISTEXT(G190),"",INDEX(Sheet2!H$14:H$154,MATCH(F190,Sheet2!A$14:A$154,0))))</f>
        <v>3500</v>
      </c>
      <c r="L190" s="25">
        <f>IF(ISBLANK(G190),"",IF(ISTEXT(G190),"",INDEX(Sheet2!I$14:I$154,MATCH(F190,Sheet2!A$14:A$154,0))))</f>
        <v>4544.25</v>
      </c>
      <c r="M190" s="25" t="str">
        <f>IF(ISBLANK(G190),"",IF(ISTEXT(G190),"",IF(INDEX(Sheet2!H$14:H$154,MATCH(F190,Sheet2!A$14:A$154,0))&lt;&gt;0,IF(INDEX(Sheet2!I$14:I$154,MATCH(F190,Sheet2!A$14:A$154,0))&lt;&gt;0,"Loan","Loan"),"Cash")))</f>
        <v>Loan</v>
      </c>
      <c r="N190" s="25">
        <f>IF(ISTEXT(E190),"",IF(ISBLANK(E190),"",IF(ISTEXT(D190),"",IF(A185="Invoice No. : ",INDEX(Sheet2!D$14:D$154,MATCH(B185,Sheet2!A$14:A$154,0)),N189))))</f>
        <v>1</v>
      </c>
      <c r="O190" s="25" t="str">
        <f>IF(ISTEXT(E190),"",IF(ISBLANK(E190),"",IF(ISTEXT(D190),"",IF(A185="Invoice No. : ",INDEX(Sheet2!E$14:E$154,MATCH(B185,Sheet2!A$14:A$154,0)),O189))))</f>
        <v>BRAILLE</v>
      </c>
      <c r="P190" s="25" t="str">
        <f>IF(ISTEXT(E190),"",IF(ISBLANK(E190),"",IF(ISTEXT(D190),"",IF(A185="Invoice No. : ",INDEX(Sheet2!G$14:G$154,MATCH(B185,Sheet2!A$14:A$154,0)),P189))))</f>
        <v>VALDEZ, ANN LILIAN ORTIZ</v>
      </c>
      <c r="Q190" s="25">
        <f t="shared" si="11"/>
        <v>128023.12</v>
      </c>
    </row>
    <row r="191" ht="15" spans="1:17">
      <c r="A191" s="24" t="s">
        <v>98</v>
      </c>
      <c r="B191" s="24" t="s">
        <v>99</v>
      </c>
      <c r="C191" s="13">
        <v>1</v>
      </c>
      <c r="D191" s="13">
        <v>214.25</v>
      </c>
      <c r="E191" s="13">
        <v>214.25</v>
      </c>
      <c r="F191" s="25">
        <f t="shared" si="8"/>
        <v>925475</v>
      </c>
      <c r="G191" s="25">
        <f>IF(ISTEXT(E191),"",IF(ISBLANK(E191),"",IF(ISTEXT(D191),"",IF(A186="Invoice No. : ",INDEX(Sheet2!F$14:F$154,MATCH(B186,Sheet2!A$14:A$154,0)),G190))))</f>
        <v>51404</v>
      </c>
      <c r="H191" s="25" t="str">
        <f t="shared" si="9"/>
        <v>01/28/2023</v>
      </c>
      <c r="I191" s="25" t="str">
        <f>IF(ISTEXT(E191),"",IF(ISBLANK(E191),"",IF(ISTEXT(D191),"",IF(A186="Invoice No. : ",TEXT(INDEX(Sheet2!C$14:C$154,MATCH(B186,Sheet2!A$14:A$154,0)),"hh:mm:ss"),I190))))</f>
        <v>10:49:42</v>
      </c>
      <c r="J191" s="25">
        <f t="shared" si="10"/>
        <v>8044.25</v>
      </c>
      <c r="K191" s="25">
        <f>IF(ISBLANK(G191),"",IF(ISTEXT(G191),"",INDEX(Sheet2!H$14:H$154,MATCH(F191,Sheet2!A$14:A$154,0))))</f>
        <v>3500</v>
      </c>
      <c r="L191" s="25">
        <f>IF(ISBLANK(G191),"",IF(ISTEXT(G191),"",INDEX(Sheet2!I$14:I$154,MATCH(F191,Sheet2!A$14:A$154,0))))</f>
        <v>4544.25</v>
      </c>
      <c r="M191" s="25" t="str">
        <f>IF(ISBLANK(G191),"",IF(ISTEXT(G191),"",IF(INDEX(Sheet2!H$14:H$154,MATCH(F191,Sheet2!A$14:A$154,0))&lt;&gt;0,IF(INDEX(Sheet2!I$14:I$154,MATCH(F191,Sheet2!A$14:A$154,0))&lt;&gt;0,"Loan","Loan"),"Cash")))</f>
        <v>Loan</v>
      </c>
      <c r="N191" s="25">
        <f>IF(ISTEXT(E191),"",IF(ISBLANK(E191),"",IF(ISTEXT(D191),"",IF(A186="Invoice No. : ",INDEX(Sheet2!D$14:D$154,MATCH(B186,Sheet2!A$14:A$154,0)),N190))))</f>
        <v>1</v>
      </c>
      <c r="O191" s="25" t="str">
        <f>IF(ISTEXT(E191),"",IF(ISBLANK(E191),"",IF(ISTEXT(D191),"",IF(A186="Invoice No. : ",INDEX(Sheet2!E$14:E$154,MATCH(B186,Sheet2!A$14:A$154,0)),O190))))</f>
        <v>BRAILLE</v>
      </c>
      <c r="P191" s="25" t="str">
        <f>IF(ISTEXT(E191),"",IF(ISBLANK(E191),"",IF(ISTEXT(D191),"",IF(A186="Invoice No. : ",INDEX(Sheet2!G$14:G$154,MATCH(B186,Sheet2!A$14:A$154,0)),P190))))</f>
        <v>VALDEZ, ANN LILIAN ORTIZ</v>
      </c>
      <c r="Q191" s="25">
        <f t="shared" si="11"/>
        <v>128023.12</v>
      </c>
    </row>
    <row r="192" ht="15" spans="1:17">
      <c r="A192" s="24" t="s">
        <v>210</v>
      </c>
      <c r="B192" s="24" t="s">
        <v>211</v>
      </c>
      <c r="C192" s="13">
        <v>1</v>
      </c>
      <c r="D192" s="13">
        <v>83</v>
      </c>
      <c r="E192" s="13">
        <v>83</v>
      </c>
      <c r="F192" s="25">
        <f t="shared" si="8"/>
        <v>925475</v>
      </c>
      <c r="G192" s="25">
        <f>IF(ISTEXT(E192),"",IF(ISBLANK(E192),"",IF(ISTEXT(D192),"",IF(A187="Invoice No. : ",INDEX(Sheet2!F$14:F$154,MATCH(B187,Sheet2!A$14:A$154,0)),G191))))</f>
        <v>51404</v>
      </c>
      <c r="H192" s="25" t="str">
        <f t="shared" si="9"/>
        <v>01/28/2023</v>
      </c>
      <c r="I192" s="25" t="str">
        <f>IF(ISTEXT(E192),"",IF(ISBLANK(E192),"",IF(ISTEXT(D192),"",IF(A187="Invoice No. : ",TEXT(INDEX(Sheet2!C$14:C$154,MATCH(B187,Sheet2!A$14:A$154,0)),"hh:mm:ss"),I191))))</f>
        <v>10:49:42</v>
      </c>
      <c r="J192" s="25">
        <f t="shared" si="10"/>
        <v>8044.25</v>
      </c>
      <c r="K192" s="25">
        <f>IF(ISBLANK(G192),"",IF(ISTEXT(G192),"",INDEX(Sheet2!H$14:H$154,MATCH(F192,Sheet2!A$14:A$154,0))))</f>
        <v>3500</v>
      </c>
      <c r="L192" s="25">
        <f>IF(ISBLANK(G192),"",IF(ISTEXT(G192),"",INDEX(Sheet2!I$14:I$154,MATCH(F192,Sheet2!A$14:A$154,0))))</f>
        <v>4544.25</v>
      </c>
      <c r="M192" s="25" t="str">
        <f>IF(ISBLANK(G192),"",IF(ISTEXT(G192),"",IF(INDEX(Sheet2!H$14:H$154,MATCH(F192,Sheet2!A$14:A$154,0))&lt;&gt;0,IF(INDEX(Sheet2!I$14:I$154,MATCH(F192,Sheet2!A$14:A$154,0))&lt;&gt;0,"Loan","Loan"),"Cash")))</f>
        <v>Loan</v>
      </c>
      <c r="N192" s="25">
        <f>IF(ISTEXT(E192),"",IF(ISBLANK(E192),"",IF(ISTEXT(D192),"",IF(A187="Invoice No. : ",INDEX(Sheet2!D$14:D$154,MATCH(B187,Sheet2!A$14:A$154,0)),N191))))</f>
        <v>1</v>
      </c>
      <c r="O192" s="25" t="str">
        <f>IF(ISTEXT(E192),"",IF(ISBLANK(E192),"",IF(ISTEXT(D192),"",IF(A187="Invoice No. : ",INDEX(Sheet2!E$14:E$154,MATCH(B187,Sheet2!A$14:A$154,0)),O191))))</f>
        <v>BRAILLE</v>
      </c>
      <c r="P192" s="25" t="str">
        <f>IF(ISTEXT(E192),"",IF(ISBLANK(E192),"",IF(ISTEXT(D192),"",IF(A187="Invoice No. : ",INDEX(Sheet2!G$14:G$154,MATCH(B187,Sheet2!A$14:A$154,0)),P191))))</f>
        <v>VALDEZ, ANN LILIAN ORTIZ</v>
      </c>
      <c r="Q192" s="25">
        <f t="shared" si="11"/>
        <v>128023.12</v>
      </c>
    </row>
    <row r="193" ht="15" spans="1:17">
      <c r="A193" s="24" t="s">
        <v>212</v>
      </c>
      <c r="B193" s="24" t="s">
        <v>213</v>
      </c>
      <c r="C193" s="13">
        <v>24</v>
      </c>
      <c r="D193" s="13">
        <v>6.25</v>
      </c>
      <c r="E193" s="13">
        <v>150</v>
      </c>
      <c r="F193" s="25">
        <f t="shared" si="8"/>
        <v>925475</v>
      </c>
      <c r="G193" s="25">
        <f>IF(ISTEXT(E193),"",IF(ISBLANK(E193),"",IF(ISTEXT(D193),"",IF(A188="Invoice No. : ",INDEX(Sheet2!F$14:F$154,MATCH(B188,Sheet2!A$14:A$154,0)),G192))))</f>
        <v>51404</v>
      </c>
      <c r="H193" s="25" t="str">
        <f t="shared" si="9"/>
        <v>01/28/2023</v>
      </c>
      <c r="I193" s="25" t="str">
        <f>IF(ISTEXT(E193),"",IF(ISBLANK(E193),"",IF(ISTEXT(D193),"",IF(A188="Invoice No. : ",TEXT(INDEX(Sheet2!C$14:C$154,MATCH(B188,Sheet2!A$14:A$154,0)),"hh:mm:ss"),I192))))</f>
        <v>10:49:42</v>
      </c>
      <c r="J193" s="25">
        <f t="shared" si="10"/>
        <v>8044.25</v>
      </c>
      <c r="K193" s="25">
        <f>IF(ISBLANK(G193),"",IF(ISTEXT(G193),"",INDEX(Sheet2!H$14:H$154,MATCH(F193,Sheet2!A$14:A$154,0))))</f>
        <v>3500</v>
      </c>
      <c r="L193" s="25">
        <f>IF(ISBLANK(G193),"",IF(ISTEXT(G193),"",INDEX(Sheet2!I$14:I$154,MATCH(F193,Sheet2!A$14:A$154,0))))</f>
        <v>4544.25</v>
      </c>
      <c r="M193" s="25" t="str">
        <f>IF(ISBLANK(G193),"",IF(ISTEXT(G193),"",IF(INDEX(Sheet2!H$14:H$154,MATCH(F193,Sheet2!A$14:A$154,0))&lt;&gt;0,IF(INDEX(Sheet2!I$14:I$154,MATCH(F193,Sheet2!A$14:A$154,0))&lt;&gt;0,"Loan","Loan"),"Cash")))</f>
        <v>Loan</v>
      </c>
      <c r="N193" s="25">
        <f>IF(ISTEXT(E193),"",IF(ISBLANK(E193),"",IF(ISTEXT(D193),"",IF(A188="Invoice No. : ",INDEX(Sheet2!D$14:D$154,MATCH(B188,Sheet2!A$14:A$154,0)),N192))))</f>
        <v>1</v>
      </c>
      <c r="O193" s="25" t="str">
        <f>IF(ISTEXT(E193),"",IF(ISBLANK(E193),"",IF(ISTEXT(D193),"",IF(A188="Invoice No. : ",INDEX(Sheet2!E$14:E$154,MATCH(B188,Sheet2!A$14:A$154,0)),O192))))</f>
        <v>BRAILLE</v>
      </c>
      <c r="P193" s="25" t="str">
        <f>IF(ISTEXT(E193),"",IF(ISBLANK(E193),"",IF(ISTEXT(D193),"",IF(A188="Invoice No. : ",INDEX(Sheet2!G$14:G$154,MATCH(B188,Sheet2!A$14:A$154,0)),P192))))</f>
        <v>VALDEZ, ANN LILIAN ORTIZ</v>
      </c>
      <c r="Q193" s="25">
        <f t="shared" si="11"/>
        <v>128023.12</v>
      </c>
    </row>
    <row r="194" ht="15" spans="1:17">
      <c r="A194" s="24" t="s">
        <v>214</v>
      </c>
      <c r="B194" s="24" t="s">
        <v>215</v>
      </c>
      <c r="C194" s="13">
        <v>2</v>
      </c>
      <c r="D194" s="13">
        <v>108</v>
      </c>
      <c r="E194" s="13">
        <v>216</v>
      </c>
      <c r="F194" s="25">
        <f t="shared" si="8"/>
        <v>925475</v>
      </c>
      <c r="G194" s="25">
        <f>IF(ISTEXT(E194),"",IF(ISBLANK(E194),"",IF(ISTEXT(D194),"",IF(A189="Invoice No. : ",INDEX(Sheet2!F$14:F$154,MATCH(B189,Sheet2!A$14:A$154,0)),G193))))</f>
        <v>51404</v>
      </c>
      <c r="H194" s="25" t="str">
        <f t="shared" si="9"/>
        <v>01/28/2023</v>
      </c>
      <c r="I194" s="25" t="str">
        <f>IF(ISTEXT(E194),"",IF(ISBLANK(E194),"",IF(ISTEXT(D194),"",IF(A189="Invoice No. : ",TEXT(INDEX(Sheet2!C$14:C$154,MATCH(B189,Sheet2!A$14:A$154,0)),"hh:mm:ss"),I193))))</f>
        <v>10:49:42</v>
      </c>
      <c r="J194" s="25">
        <f t="shared" si="10"/>
        <v>8044.25</v>
      </c>
      <c r="K194" s="25">
        <f>IF(ISBLANK(G194),"",IF(ISTEXT(G194),"",INDEX(Sheet2!H$14:H$154,MATCH(F194,Sheet2!A$14:A$154,0))))</f>
        <v>3500</v>
      </c>
      <c r="L194" s="25">
        <f>IF(ISBLANK(G194),"",IF(ISTEXT(G194),"",INDEX(Sheet2!I$14:I$154,MATCH(F194,Sheet2!A$14:A$154,0))))</f>
        <v>4544.25</v>
      </c>
      <c r="M194" s="25" t="str">
        <f>IF(ISBLANK(G194),"",IF(ISTEXT(G194),"",IF(INDEX(Sheet2!H$14:H$154,MATCH(F194,Sheet2!A$14:A$154,0))&lt;&gt;0,IF(INDEX(Sheet2!I$14:I$154,MATCH(F194,Sheet2!A$14:A$154,0))&lt;&gt;0,"Loan","Loan"),"Cash")))</f>
        <v>Loan</v>
      </c>
      <c r="N194" s="25">
        <f>IF(ISTEXT(E194),"",IF(ISBLANK(E194),"",IF(ISTEXT(D194),"",IF(A189="Invoice No. : ",INDEX(Sheet2!D$14:D$154,MATCH(B189,Sheet2!A$14:A$154,0)),N193))))</f>
        <v>1</v>
      </c>
      <c r="O194" s="25" t="str">
        <f>IF(ISTEXT(E194),"",IF(ISBLANK(E194),"",IF(ISTEXT(D194),"",IF(A189="Invoice No. : ",INDEX(Sheet2!E$14:E$154,MATCH(B189,Sheet2!A$14:A$154,0)),O193))))</f>
        <v>BRAILLE</v>
      </c>
      <c r="P194" s="25" t="str">
        <f>IF(ISTEXT(E194),"",IF(ISBLANK(E194),"",IF(ISTEXT(D194),"",IF(A189="Invoice No. : ",INDEX(Sheet2!G$14:G$154,MATCH(B189,Sheet2!A$14:A$154,0)),P193))))</f>
        <v>VALDEZ, ANN LILIAN ORTIZ</v>
      </c>
      <c r="Q194" s="25">
        <f t="shared" si="11"/>
        <v>128023.12</v>
      </c>
    </row>
    <row r="195" ht="15" spans="1:17">
      <c r="A195" s="24" t="s">
        <v>216</v>
      </c>
      <c r="B195" s="24" t="s">
        <v>217</v>
      </c>
      <c r="C195" s="13">
        <v>2</v>
      </c>
      <c r="D195" s="13">
        <v>101.25</v>
      </c>
      <c r="E195" s="13">
        <v>202.5</v>
      </c>
      <c r="F195" s="25">
        <f t="shared" si="8"/>
        <v>925475</v>
      </c>
      <c r="G195" s="25">
        <f>IF(ISTEXT(E195),"",IF(ISBLANK(E195),"",IF(ISTEXT(D195),"",IF(A190="Invoice No. : ",INDEX(Sheet2!F$14:F$154,MATCH(B190,Sheet2!A$14:A$154,0)),G194))))</f>
        <v>51404</v>
      </c>
      <c r="H195" s="25" t="str">
        <f t="shared" si="9"/>
        <v>01/28/2023</v>
      </c>
      <c r="I195" s="25" t="str">
        <f>IF(ISTEXT(E195),"",IF(ISBLANK(E195),"",IF(ISTEXT(D195),"",IF(A190="Invoice No. : ",TEXT(INDEX(Sheet2!C$14:C$154,MATCH(B190,Sheet2!A$14:A$154,0)),"hh:mm:ss"),I194))))</f>
        <v>10:49:42</v>
      </c>
      <c r="J195" s="25">
        <f t="shared" si="10"/>
        <v>8044.25</v>
      </c>
      <c r="K195" s="25">
        <f>IF(ISBLANK(G195),"",IF(ISTEXT(G195),"",INDEX(Sheet2!H$14:H$154,MATCH(F195,Sheet2!A$14:A$154,0))))</f>
        <v>3500</v>
      </c>
      <c r="L195" s="25">
        <f>IF(ISBLANK(G195),"",IF(ISTEXT(G195),"",INDEX(Sheet2!I$14:I$154,MATCH(F195,Sheet2!A$14:A$154,0))))</f>
        <v>4544.25</v>
      </c>
      <c r="M195" s="25" t="str">
        <f>IF(ISBLANK(G195),"",IF(ISTEXT(G195),"",IF(INDEX(Sheet2!H$14:H$154,MATCH(F195,Sheet2!A$14:A$154,0))&lt;&gt;0,IF(INDEX(Sheet2!I$14:I$154,MATCH(F195,Sheet2!A$14:A$154,0))&lt;&gt;0,"Loan","Loan"),"Cash")))</f>
        <v>Loan</v>
      </c>
      <c r="N195" s="25">
        <f>IF(ISTEXT(E195),"",IF(ISBLANK(E195),"",IF(ISTEXT(D195),"",IF(A190="Invoice No. : ",INDEX(Sheet2!D$14:D$154,MATCH(B190,Sheet2!A$14:A$154,0)),N194))))</f>
        <v>1</v>
      </c>
      <c r="O195" s="25" t="str">
        <f>IF(ISTEXT(E195),"",IF(ISBLANK(E195),"",IF(ISTEXT(D195),"",IF(A190="Invoice No. : ",INDEX(Sheet2!E$14:E$154,MATCH(B190,Sheet2!A$14:A$154,0)),O194))))</f>
        <v>BRAILLE</v>
      </c>
      <c r="P195" s="25" t="str">
        <f>IF(ISTEXT(E195),"",IF(ISBLANK(E195),"",IF(ISTEXT(D195),"",IF(A190="Invoice No. : ",INDEX(Sheet2!G$14:G$154,MATCH(B190,Sheet2!A$14:A$154,0)),P194))))</f>
        <v>VALDEZ, ANN LILIAN ORTIZ</v>
      </c>
      <c r="Q195" s="25">
        <f t="shared" si="11"/>
        <v>128023.12</v>
      </c>
    </row>
    <row r="196" ht="15" spans="1:17">
      <c r="A196" s="24" t="s">
        <v>218</v>
      </c>
      <c r="B196" s="24" t="s">
        <v>219</v>
      </c>
      <c r="C196" s="13">
        <v>1</v>
      </c>
      <c r="D196" s="13">
        <v>180</v>
      </c>
      <c r="E196" s="13">
        <v>180</v>
      </c>
      <c r="F196" s="25">
        <f t="shared" si="8"/>
        <v>925475</v>
      </c>
      <c r="G196" s="25">
        <f>IF(ISTEXT(E196),"",IF(ISBLANK(E196),"",IF(ISTEXT(D196),"",IF(A191="Invoice No. : ",INDEX(Sheet2!F$14:F$154,MATCH(B191,Sheet2!A$14:A$154,0)),G195))))</f>
        <v>51404</v>
      </c>
      <c r="H196" s="25" t="str">
        <f t="shared" si="9"/>
        <v>01/28/2023</v>
      </c>
      <c r="I196" s="25" t="str">
        <f>IF(ISTEXT(E196),"",IF(ISBLANK(E196),"",IF(ISTEXT(D196),"",IF(A191="Invoice No. : ",TEXT(INDEX(Sheet2!C$14:C$154,MATCH(B191,Sheet2!A$14:A$154,0)),"hh:mm:ss"),I195))))</f>
        <v>10:49:42</v>
      </c>
      <c r="J196" s="25">
        <f t="shared" si="10"/>
        <v>8044.25</v>
      </c>
      <c r="K196" s="25">
        <f>IF(ISBLANK(G196),"",IF(ISTEXT(G196),"",INDEX(Sheet2!H$14:H$154,MATCH(F196,Sheet2!A$14:A$154,0))))</f>
        <v>3500</v>
      </c>
      <c r="L196" s="25">
        <f>IF(ISBLANK(G196),"",IF(ISTEXT(G196),"",INDEX(Sheet2!I$14:I$154,MATCH(F196,Sheet2!A$14:A$154,0))))</f>
        <v>4544.25</v>
      </c>
      <c r="M196" s="25" t="str">
        <f>IF(ISBLANK(G196),"",IF(ISTEXT(G196),"",IF(INDEX(Sheet2!H$14:H$154,MATCH(F196,Sheet2!A$14:A$154,0))&lt;&gt;0,IF(INDEX(Sheet2!I$14:I$154,MATCH(F196,Sheet2!A$14:A$154,0))&lt;&gt;0,"Loan","Loan"),"Cash")))</f>
        <v>Loan</v>
      </c>
      <c r="N196" s="25">
        <f>IF(ISTEXT(E196),"",IF(ISBLANK(E196),"",IF(ISTEXT(D196),"",IF(A191="Invoice No. : ",INDEX(Sheet2!D$14:D$154,MATCH(B191,Sheet2!A$14:A$154,0)),N195))))</f>
        <v>1</v>
      </c>
      <c r="O196" s="25" t="str">
        <f>IF(ISTEXT(E196),"",IF(ISBLANK(E196),"",IF(ISTEXT(D196),"",IF(A191="Invoice No. : ",INDEX(Sheet2!E$14:E$154,MATCH(B191,Sheet2!A$14:A$154,0)),O195))))</f>
        <v>BRAILLE</v>
      </c>
      <c r="P196" s="25" t="str">
        <f>IF(ISTEXT(E196),"",IF(ISBLANK(E196),"",IF(ISTEXT(D196),"",IF(A191="Invoice No. : ",INDEX(Sheet2!G$14:G$154,MATCH(B191,Sheet2!A$14:A$154,0)),P195))))</f>
        <v>VALDEZ, ANN LILIAN ORTIZ</v>
      </c>
      <c r="Q196" s="25">
        <f t="shared" si="11"/>
        <v>128023.12</v>
      </c>
    </row>
    <row r="197" ht="15" spans="1:17">
      <c r="A197" s="24" t="s">
        <v>220</v>
      </c>
      <c r="B197" s="24" t="s">
        <v>221</v>
      </c>
      <c r="C197" s="13">
        <v>2</v>
      </c>
      <c r="D197" s="13">
        <v>95</v>
      </c>
      <c r="E197" s="13">
        <v>190</v>
      </c>
      <c r="F197" s="25">
        <f t="shared" si="8"/>
        <v>925475</v>
      </c>
      <c r="G197" s="25">
        <f>IF(ISTEXT(E197),"",IF(ISBLANK(E197),"",IF(ISTEXT(D197),"",IF(A192="Invoice No. : ",INDEX(Sheet2!F$14:F$154,MATCH(B192,Sheet2!A$14:A$154,0)),G196))))</f>
        <v>51404</v>
      </c>
      <c r="H197" s="25" t="str">
        <f t="shared" si="9"/>
        <v>01/28/2023</v>
      </c>
      <c r="I197" s="25" t="str">
        <f>IF(ISTEXT(E197),"",IF(ISBLANK(E197),"",IF(ISTEXT(D197),"",IF(A192="Invoice No. : ",TEXT(INDEX(Sheet2!C$14:C$154,MATCH(B192,Sheet2!A$14:A$154,0)),"hh:mm:ss"),I196))))</f>
        <v>10:49:42</v>
      </c>
      <c r="J197" s="25">
        <f t="shared" si="10"/>
        <v>8044.25</v>
      </c>
      <c r="K197" s="25">
        <f>IF(ISBLANK(G197),"",IF(ISTEXT(G197),"",INDEX(Sheet2!H$14:H$154,MATCH(F197,Sheet2!A$14:A$154,0))))</f>
        <v>3500</v>
      </c>
      <c r="L197" s="25">
        <f>IF(ISBLANK(G197),"",IF(ISTEXT(G197),"",INDEX(Sheet2!I$14:I$154,MATCH(F197,Sheet2!A$14:A$154,0))))</f>
        <v>4544.25</v>
      </c>
      <c r="M197" s="25" t="str">
        <f>IF(ISBLANK(G197),"",IF(ISTEXT(G197),"",IF(INDEX(Sheet2!H$14:H$154,MATCH(F197,Sheet2!A$14:A$154,0))&lt;&gt;0,IF(INDEX(Sheet2!I$14:I$154,MATCH(F197,Sheet2!A$14:A$154,0))&lt;&gt;0,"Loan","Loan"),"Cash")))</f>
        <v>Loan</v>
      </c>
      <c r="N197" s="25">
        <f>IF(ISTEXT(E197),"",IF(ISBLANK(E197),"",IF(ISTEXT(D197),"",IF(A192="Invoice No. : ",INDEX(Sheet2!D$14:D$154,MATCH(B192,Sheet2!A$14:A$154,0)),N196))))</f>
        <v>1</v>
      </c>
      <c r="O197" s="25" t="str">
        <f>IF(ISTEXT(E197),"",IF(ISBLANK(E197),"",IF(ISTEXT(D197),"",IF(A192="Invoice No. : ",INDEX(Sheet2!E$14:E$154,MATCH(B192,Sheet2!A$14:A$154,0)),O196))))</f>
        <v>BRAILLE</v>
      </c>
      <c r="P197" s="25" t="str">
        <f>IF(ISTEXT(E197),"",IF(ISBLANK(E197),"",IF(ISTEXT(D197),"",IF(A192="Invoice No. : ",INDEX(Sheet2!G$14:G$154,MATCH(B192,Sheet2!A$14:A$154,0)),P196))))</f>
        <v>VALDEZ, ANN LILIAN ORTIZ</v>
      </c>
      <c r="Q197" s="25">
        <f t="shared" si="11"/>
        <v>128023.12</v>
      </c>
    </row>
    <row r="198" ht="15" spans="1:17">
      <c r="A198" s="24" t="s">
        <v>222</v>
      </c>
      <c r="B198" s="24" t="s">
        <v>223</v>
      </c>
      <c r="C198" s="13">
        <v>1</v>
      </c>
      <c r="D198" s="13">
        <v>102</v>
      </c>
      <c r="E198" s="13">
        <v>102</v>
      </c>
      <c r="F198" s="25">
        <f t="shared" si="8"/>
        <v>925475</v>
      </c>
      <c r="G198" s="25">
        <f>IF(ISTEXT(E198),"",IF(ISBLANK(E198),"",IF(ISTEXT(D198),"",IF(A193="Invoice No. : ",INDEX(Sheet2!F$14:F$154,MATCH(B193,Sheet2!A$14:A$154,0)),G197))))</f>
        <v>51404</v>
      </c>
      <c r="H198" s="25" t="str">
        <f t="shared" si="9"/>
        <v>01/28/2023</v>
      </c>
      <c r="I198" s="25" t="str">
        <f>IF(ISTEXT(E198),"",IF(ISBLANK(E198),"",IF(ISTEXT(D198),"",IF(A193="Invoice No. : ",TEXT(INDEX(Sheet2!C$14:C$154,MATCH(B193,Sheet2!A$14:A$154,0)),"hh:mm:ss"),I197))))</f>
        <v>10:49:42</v>
      </c>
      <c r="J198" s="25">
        <f t="shared" si="10"/>
        <v>8044.25</v>
      </c>
      <c r="K198" s="25">
        <f>IF(ISBLANK(G198),"",IF(ISTEXT(G198),"",INDEX(Sheet2!H$14:H$154,MATCH(F198,Sheet2!A$14:A$154,0))))</f>
        <v>3500</v>
      </c>
      <c r="L198" s="25">
        <f>IF(ISBLANK(G198),"",IF(ISTEXT(G198),"",INDEX(Sheet2!I$14:I$154,MATCH(F198,Sheet2!A$14:A$154,0))))</f>
        <v>4544.25</v>
      </c>
      <c r="M198" s="25" t="str">
        <f>IF(ISBLANK(G198),"",IF(ISTEXT(G198),"",IF(INDEX(Sheet2!H$14:H$154,MATCH(F198,Sheet2!A$14:A$154,0))&lt;&gt;0,IF(INDEX(Sheet2!I$14:I$154,MATCH(F198,Sheet2!A$14:A$154,0))&lt;&gt;0,"Loan","Loan"),"Cash")))</f>
        <v>Loan</v>
      </c>
      <c r="N198" s="25">
        <f>IF(ISTEXT(E198),"",IF(ISBLANK(E198),"",IF(ISTEXT(D198),"",IF(A193="Invoice No. : ",INDEX(Sheet2!D$14:D$154,MATCH(B193,Sheet2!A$14:A$154,0)),N197))))</f>
        <v>1</v>
      </c>
      <c r="O198" s="25" t="str">
        <f>IF(ISTEXT(E198),"",IF(ISBLANK(E198),"",IF(ISTEXT(D198),"",IF(A193="Invoice No. : ",INDEX(Sheet2!E$14:E$154,MATCH(B193,Sheet2!A$14:A$154,0)),O197))))</f>
        <v>BRAILLE</v>
      </c>
      <c r="P198" s="25" t="str">
        <f>IF(ISTEXT(E198),"",IF(ISBLANK(E198),"",IF(ISTEXT(D198),"",IF(A193="Invoice No. : ",INDEX(Sheet2!G$14:G$154,MATCH(B193,Sheet2!A$14:A$154,0)),P197))))</f>
        <v>VALDEZ, ANN LILIAN ORTIZ</v>
      </c>
      <c r="Q198" s="25">
        <f t="shared" si="11"/>
        <v>128023.12</v>
      </c>
    </row>
    <row r="199" ht="15" spans="1:17">
      <c r="A199" s="24" t="s">
        <v>224</v>
      </c>
      <c r="B199" s="24" t="s">
        <v>225</v>
      </c>
      <c r="C199" s="13">
        <v>2</v>
      </c>
      <c r="D199" s="13">
        <v>38.25</v>
      </c>
      <c r="E199" s="13">
        <v>76.5</v>
      </c>
      <c r="F199" s="25">
        <f t="shared" si="8"/>
        <v>925475</v>
      </c>
      <c r="G199" s="25">
        <f>IF(ISTEXT(E199),"",IF(ISBLANK(E199),"",IF(ISTEXT(D199),"",IF(A194="Invoice No. : ",INDEX(Sheet2!F$14:F$154,MATCH(B194,Sheet2!A$14:A$154,0)),G198))))</f>
        <v>51404</v>
      </c>
      <c r="H199" s="25" t="str">
        <f t="shared" si="9"/>
        <v>01/28/2023</v>
      </c>
      <c r="I199" s="25" t="str">
        <f>IF(ISTEXT(E199),"",IF(ISBLANK(E199),"",IF(ISTEXT(D199),"",IF(A194="Invoice No. : ",TEXT(INDEX(Sheet2!C$14:C$154,MATCH(B194,Sheet2!A$14:A$154,0)),"hh:mm:ss"),I198))))</f>
        <v>10:49:42</v>
      </c>
      <c r="J199" s="25">
        <f t="shared" si="10"/>
        <v>8044.25</v>
      </c>
      <c r="K199" s="25">
        <f>IF(ISBLANK(G199),"",IF(ISTEXT(G199),"",INDEX(Sheet2!H$14:H$154,MATCH(F199,Sheet2!A$14:A$154,0))))</f>
        <v>3500</v>
      </c>
      <c r="L199" s="25">
        <f>IF(ISBLANK(G199),"",IF(ISTEXT(G199),"",INDEX(Sheet2!I$14:I$154,MATCH(F199,Sheet2!A$14:A$154,0))))</f>
        <v>4544.25</v>
      </c>
      <c r="M199" s="25" t="str">
        <f>IF(ISBLANK(G199),"",IF(ISTEXT(G199),"",IF(INDEX(Sheet2!H$14:H$154,MATCH(F199,Sheet2!A$14:A$154,0))&lt;&gt;0,IF(INDEX(Sheet2!I$14:I$154,MATCH(F199,Sheet2!A$14:A$154,0))&lt;&gt;0,"Loan","Loan"),"Cash")))</f>
        <v>Loan</v>
      </c>
      <c r="N199" s="25">
        <f>IF(ISTEXT(E199),"",IF(ISBLANK(E199),"",IF(ISTEXT(D199),"",IF(A194="Invoice No. : ",INDEX(Sheet2!D$14:D$154,MATCH(B194,Sheet2!A$14:A$154,0)),N198))))</f>
        <v>1</v>
      </c>
      <c r="O199" s="25" t="str">
        <f>IF(ISTEXT(E199),"",IF(ISBLANK(E199),"",IF(ISTEXT(D199),"",IF(A194="Invoice No. : ",INDEX(Sheet2!E$14:E$154,MATCH(B194,Sheet2!A$14:A$154,0)),O198))))</f>
        <v>BRAILLE</v>
      </c>
      <c r="P199" s="25" t="str">
        <f>IF(ISTEXT(E199),"",IF(ISBLANK(E199),"",IF(ISTEXT(D199),"",IF(A194="Invoice No. : ",INDEX(Sheet2!G$14:G$154,MATCH(B194,Sheet2!A$14:A$154,0)),P198))))</f>
        <v>VALDEZ, ANN LILIAN ORTIZ</v>
      </c>
      <c r="Q199" s="25">
        <f t="shared" si="11"/>
        <v>128023.12</v>
      </c>
    </row>
    <row r="200" ht="15" spans="1:17">
      <c r="A200" s="24" t="s">
        <v>226</v>
      </c>
      <c r="B200" s="24" t="s">
        <v>227</v>
      </c>
      <c r="C200" s="13">
        <v>3</v>
      </c>
      <c r="D200" s="13">
        <v>64.75</v>
      </c>
      <c r="E200" s="13">
        <v>194.25</v>
      </c>
      <c r="F200" s="25">
        <f t="shared" si="8"/>
        <v>925475</v>
      </c>
      <c r="G200" s="25">
        <f>IF(ISTEXT(E200),"",IF(ISBLANK(E200),"",IF(ISTEXT(D200),"",IF(A195="Invoice No. : ",INDEX(Sheet2!F$14:F$154,MATCH(B195,Sheet2!A$14:A$154,0)),G199))))</f>
        <v>51404</v>
      </c>
      <c r="H200" s="25" t="str">
        <f t="shared" si="9"/>
        <v>01/28/2023</v>
      </c>
      <c r="I200" s="25" t="str">
        <f>IF(ISTEXT(E200),"",IF(ISBLANK(E200),"",IF(ISTEXT(D200),"",IF(A195="Invoice No. : ",TEXT(INDEX(Sheet2!C$14:C$154,MATCH(B195,Sheet2!A$14:A$154,0)),"hh:mm:ss"),I199))))</f>
        <v>10:49:42</v>
      </c>
      <c r="J200" s="25">
        <f t="shared" si="10"/>
        <v>8044.25</v>
      </c>
      <c r="K200" s="25">
        <f>IF(ISBLANK(G200),"",IF(ISTEXT(G200),"",INDEX(Sheet2!H$14:H$154,MATCH(F200,Sheet2!A$14:A$154,0))))</f>
        <v>3500</v>
      </c>
      <c r="L200" s="25">
        <f>IF(ISBLANK(G200),"",IF(ISTEXT(G200),"",INDEX(Sheet2!I$14:I$154,MATCH(F200,Sheet2!A$14:A$154,0))))</f>
        <v>4544.25</v>
      </c>
      <c r="M200" s="25" t="str">
        <f>IF(ISBLANK(G200),"",IF(ISTEXT(G200),"",IF(INDEX(Sheet2!H$14:H$154,MATCH(F200,Sheet2!A$14:A$154,0))&lt;&gt;0,IF(INDEX(Sheet2!I$14:I$154,MATCH(F200,Sheet2!A$14:A$154,0))&lt;&gt;0,"Loan","Loan"),"Cash")))</f>
        <v>Loan</v>
      </c>
      <c r="N200" s="25">
        <f>IF(ISTEXT(E200),"",IF(ISBLANK(E200),"",IF(ISTEXT(D200),"",IF(A195="Invoice No. : ",INDEX(Sheet2!D$14:D$154,MATCH(B195,Sheet2!A$14:A$154,0)),N199))))</f>
        <v>1</v>
      </c>
      <c r="O200" s="25" t="str">
        <f>IF(ISTEXT(E200),"",IF(ISBLANK(E200),"",IF(ISTEXT(D200),"",IF(A195="Invoice No. : ",INDEX(Sheet2!E$14:E$154,MATCH(B195,Sheet2!A$14:A$154,0)),O199))))</f>
        <v>BRAILLE</v>
      </c>
      <c r="P200" s="25" t="str">
        <f>IF(ISTEXT(E200),"",IF(ISBLANK(E200),"",IF(ISTEXT(D200),"",IF(A195="Invoice No. : ",INDEX(Sheet2!G$14:G$154,MATCH(B195,Sheet2!A$14:A$154,0)),P199))))</f>
        <v>VALDEZ, ANN LILIAN ORTIZ</v>
      </c>
      <c r="Q200" s="25">
        <f t="shared" si="11"/>
        <v>128023.12</v>
      </c>
    </row>
    <row r="201" ht="15" spans="1:17">
      <c r="A201" s="24" t="s">
        <v>228</v>
      </c>
      <c r="B201" s="24" t="s">
        <v>229</v>
      </c>
      <c r="C201" s="13">
        <v>1</v>
      </c>
      <c r="D201" s="13">
        <v>75</v>
      </c>
      <c r="E201" s="13">
        <v>75</v>
      </c>
      <c r="F201" s="25">
        <f t="shared" si="8"/>
        <v>925475</v>
      </c>
      <c r="G201" s="25">
        <f>IF(ISTEXT(E201),"",IF(ISBLANK(E201),"",IF(ISTEXT(D201),"",IF(A196="Invoice No. : ",INDEX(Sheet2!F$14:F$154,MATCH(B196,Sheet2!A$14:A$154,0)),G200))))</f>
        <v>51404</v>
      </c>
      <c r="H201" s="25" t="str">
        <f t="shared" si="9"/>
        <v>01/28/2023</v>
      </c>
      <c r="I201" s="25" t="str">
        <f>IF(ISTEXT(E201),"",IF(ISBLANK(E201),"",IF(ISTEXT(D201),"",IF(A196="Invoice No. : ",TEXT(INDEX(Sheet2!C$14:C$154,MATCH(B196,Sheet2!A$14:A$154,0)),"hh:mm:ss"),I200))))</f>
        <v>10:49:42</v>
      </c>
      <c r="J201" s="25">
        <f t="shared" si="10"/>
        <v>8044.25</v>
      </c>
      <c r="K201" s="25">
        <f>IF(ISBLANK(G201),"",IF(ISTEXT(G201),"",INDEX(Sheet2!H$14:H$154,MATCH(F201,Sheet2!A$14:A$154,0))))</f>
        <v>3500</v>
      </c>
      <c r="L201" s="25">
        <f>IF(ISBLANK(G201),"",IF(ISTEXT(G201),"",INDEX(Sheet2!I$14:I$154,MATCH(F201,Sheet2!A$14:A$154,0))))</f>
        <v>4544.25</v>
      </c>
      <c r="M201" s="25" t="str">
        <f>IF(ISBLANK(G201),"",IF(ISTEXT(G201),"",IF(INDEX(Sheet2!H$14:H$154,MATCH(F201,Sheet2!A$14:A$154,0))&lt;&gt;0,IF(INDEX(Sheet2!I$14:I$154,MATCH(F201,Sheet2!A$14:A$154,0))&lt;&gt;0,"Loan","Loan"),"Cash")))</f>
        <v>Loan</v>
      </c>
      <c r="N201" s="25">
        <f>IF(ISTEXT(E201),"",IF(ISBLANK(E201),"",IF(ISTEXT(D201),"",IF(A196="Invoice No. : ",INDEX(Sheet2!D$14:D$154,MATCH(B196,Sheet2!A$14:A$154,0)),N200))))</f>
        <v>1</v>
      </c>
      <c r="O201" s="25" t="str">
        <f>IF(ISTEXT(E201),"",IF(ISBLANK(E201),"",IF(ISTEXT(D201),"",IF(A196="Invoice No. : ",INDEX(Sheet2!E$14:E$154,MATCH(B196,Sheet2!A$14:A$154,0)),O200))))</f>
        <v>BRAILLE</v>
      </c>
      <c r="P201" s="25" t="str">
        <f>IF(ISTEXT(E201),"",IF(ISBLANK(E201),"",IF(ISTEXT(D201),"",IF(A196="Invoice No. : ",INDEX(Sheet2!G$14:G$154,MATCH(B196,Sheet2!A$14:A$154,0)),P200))))</f>
        <v>VALDEZ, ANN LILIAN ORTIZ</v>
      </c>
      <c r="Q201" s="25">
        <f t="shared" si="11"/>
        <v>128023.12</v>
      </c>
    </row>
    <row r="202" ht="15" spans="1:17">
      <c r="A202" s="24" t="s">
        <v>230</v>
      </c>
      <c r="B202" s="24" t="s">
        <v>231</v>
      </c>
      <c r="C202" s="13">
        <v>1</v>
      </c>
      <c r="D202" s="13">
        <v>136.25</v>
      </c>
      <c r="E202" s="13">
        <v>136.25</v>
      </c>
      <c r="F202" s="25">
        <f t="shared" si="8"/>
        <v>925475</v>
      </c>
      <c r="G202" s="25">
        <f>IF(ISTEXT(E202),"",IF(ISBLANK(E202),"",IF(ISTEXT(D202),"",IF(A197="Invoice No. : ",INDEX(Sheet2!F$14:F$154,MATCH(B197,Sheet2!A$14:A$154,0)),G201))))</f>
        <v>51404</v>
      </c>
      <c r="H202" s="25" t="str">
        <f t="shared" si="9"/>
        <v>01/28/2023</v>
      </c>
      <c r="I202" s="25" t="str">
        <f>IF(ISTEXT(E202),"",IF(ISBLANK(E202),"",IF(ISTEXT(D202),"",IF(A197="Invoice No. : ",TEXT(INDEX(Sheet2!C$14:C$154,MATCH(B197,Sheet2!A$14:A$154,0)),"hh:mm:ss"),I201))))</f>
        <v>10:49:42</v>
      </c>
      <c r="J202" s="25">
        <f t="shared" si="10"/>
        <v>8044.25</v>
      </c>
      <c r="K202" s="25">
        <f>IF(ISBLANK(G202),"",IF(ISTEXT(G202),"",INDEX(Sheet2!H$14:H$154,MATCH(F202,Sheet2!A$14:A$154,0))))</f>
        <v>3500</v>
      </c>
      <c r="L202" s="25">
        <f>IF(ISBLANK(G202),"",IF(ISTEXT(G202),"",INDEX(Sheet2!I$14:I$154,MATCH(F202,Sheet2!A$14:A$154,0))))</f>
        <v>4544.25</v>
      </c>
      <c r="M202" s="25" t="str">
        <f>IF(ISBLANK(G202),"",IF(ISTEXT(G202),"",IF(INDEX(Sheet2!H$14:H$154,MATCH(F202,Sheet2!A$14:A$154,0))&lt;&gt;0,IF(INDEX(Sheet2!I$14:I$154,MATCH(F202,Sheet2!A$14:A$154,0))&lt;&gt;0,"Loan","Loan"),"Cash")))</f>
        <v>Loan</v>
      </c>
      <c r="N202" s="25">
        <f>IF(ISTEXT(E202),"",IF(ISBLANK(E202),"",IF(ISTEXT(D202),"",IF(A197="Invoice No. : ",INDEX(Sheet2!D$14:D$154,MATCH(B197,Sheet2!A$14:A$154,0)),N201))))</f>
        <v>1</v>
      </c>
      <c r="O202" s="25" t="str">
        <f>IF(ISTEXT(E202),"",IF(ISBLANK(E202),"",IF(ISTEXT(D202),"",IF(A197="Invoice No. : ",INDEX(Sheet2!E$14:E$154,MATCH(B197,Sheet2!A$14:A$154,0)),O201))))</f>
        <v>BRAILLE</v>
      </c>
      <c r="P202" s="25" t="str">
        <f>IF(ISTEXT(E202),"",IF(ISBLANK(E202),"",IF(ISTEXT(D202),"",IF(A197="Invoice No. : ",INDEX(Sheet2!G$14:G$154,MATCH(B197,Sheet2!A$14:A$154,0)),P201))))</f>
        <v>VALDEZ, ANN LILIAN ORTIZ</v>
      </c>
      <c r="Q202" s="25">
        <f t="shared" si="11"/>
        <v>128023.12</v>
      </c>
    </row>
    <row r="203" ht="15" spans="1:17">
      <c r="A203" s="24" t="s">
        <v>232</v>
      </c>
      <c r="B203" s="24" t="s">
        <v>233</v>
      </c>
      <c r="C203" s="13">
        <v>1</v>
      </c>
      <c r="D203" s="13">
        <v>105</v>
      </c>
      <c r="E203" s="13">
        <v>105</v>
      </c>
      <c r="F203" s="25">
        <f t="shared" si="8"/>
        <v>925475</v>
      </c>
      <c r="G203" s="25">
        <f>IF(ISTEXT(E203),"",IF(ISBLANK(E203),"",IF(ISTEXT(D203),"",IF(A198="Invoice No. : ",INDEX(Sheet2!F$14:F$154,MATCH(B198,Sheet2!A$14:A$154,0)),G202))))</f>
        <v>51404</v>
      </c>
      <c r="H203" s="25" t="str">
        <f t="shared" si="9"/>
        <v>01/28/2023</v>
      </c>
      <c r="I203" s="25" t="str">
        <f>IF(ISTEXT(E203),"",IF(ISBLANK(E203),"",IF(ISTEXT(D203),"",IF(A198="Invoice No. : ",TEXT(INDEX(Sheet2!C$14:C$154,MATCH(B198,Sheet2!A$14:A$154,0)),"hh:mm:ss"),I202))))</f>
        <v>10:49:42</v>
      </c>
      <c r="J203" s="25">
        <f t="shared" si="10"/>
        <v>8044.25</v>
      </c>
      <c r="K203" s="25">
        <f>IF(ISBLANK(G203),"",IF(ISTEXT(G203),"",INDEX(Sheet2!H$14:H$154,MATCH(F203,Sheet2!A$14:A$154,0))))</f>
        <v>3500</v>
      </c>
      <c r="L203" s="25">
        <f>IF(ISBLANK(G203),"",IF(ISTEXT(G203),"",INDEX(Sheet2!I$14:I$154,MATCH(F203,Sheet2!A$14:A$154,0))))</f>
        <v>4544.25</v>
      </c>
      <c r="M203" s="25" t="str">
        <f>IF(ISBLANK(G203),"",IF(ISTEXT(G203),"",IF(INDEX(Sheet2!H$14:H$154,MATCH(F203,Sheet2!A$14:A$154,0))&lt;&gt;0,IF(INDEX(Sheet2!I$14:I$154,MATCH(F203,Sheet2!A$14:A$154,0))&lt;&gt;0,"Loan","Loan"),"Cash")))</f>
        <v>Loan</v>
      </c>
      <c r="N203" s="25">
        <f>IF(ISTEXT(E203),"",IF(ISBLANK(E203),"",IF(ISTEXT(D203),"",IF(A198="Invoice No. : ",INDEX(Sheet2!D$14:D$154,MATCH(B198,Sheet2!A$14:A$154,0)),N202))))</f>
        <v>1</v>
      </c>
      <c r="O203" s="25" t="str">
        <f>IF(ISTEXT(E203),"",IF(ISBLANK(E203),"",IF(ISTEXT(D203),"",IF(A198="Invoice No. : ",INDEX(Sheet2!E$14:E$154,MATCH(B198,Sheet2!A$14:A$154,0)),O202))))</f>
        <v>BRAILLE</v>
      </c>
      <c r="P203" s="25" t="str">
        <f>IF(ISTEXT(E203),"",IF(ISBLANK(E203),"",IF(ISTEXT(D203),"",IF(A198="Invoice No. : ",INDEX(Sheet2!G$14:G$154,MATCH(B198,Sheet2!A$14:A$154,0)),P202))))</f>
        <v>VALDEZ, ANN LILIAN ORTIZ</v>
      </c>
      <c r="Q203" s="25">
        <f t="shared" si="11"/>
        <v>128023.12</v>
      </c>
    </row>
    <row r="204" ht="15" spans="1:17">
      <c r="A204" s="24" t="s">
        <v>234</v>
      </c>
      <c r="B204" s="24" t="s">
        <v>235</v>
      </c>
      <c r="C204" s="13">
        <v>2</v>
      </c>
      <c r="D204" s="13">
        <v>93.25</v>
      </c>
      <c r="E204" s="13">
        <v>186.5</v>
      </c>
      <c r="F204" s="25">
        <f t="shared" si="8"/>
        <v>925475</v>
      </c>
      <c r="G204" s="25">
        <f>IF(ISTEXT(E204),"",IF(ISBLANK(E204),"",IF(ISTEXT(D204),"",IF(A199="Invoice No. : ",INDEX(Sheet2!F$14:F$154,MATCH(B199,Sheet2!A$14:A$154,0)),G203))))</f>
        <v>51404</v>
      </c>
      <c r="H204" s="25" t="str">
        <f t="shared" si="9"/>
        <v>01/28/2023</v>
      </c>
      <c r="I204" s="25" t="str">
        <f>IF(ISTEXT(E204),"",IF(ISBLANK(E204),"",IF(ISTEXT(D204),"",IF(A199="Invoice No. : ",TEXT(INDEX(Sheet2!C$14:C$154,MATCH(B199,Sheet2!A$14:A$154,0)),"hh:mm:ss"),I203))))</f>
        <v>10:49:42</v>
      </c>
      <c r="J204" s="25">
        <f t="shared" si="10"/>
        <v>8044.25</v>
      </c>
      <c r="K204" s="25">
        <f>IF(ISBLANK(G204),"",IF(ISTEXT(G204),"",INDEX(Sheet2!H$14:H$154,MATCH(F204,Sheet2!A$14:A$154,0))))</f>
        <v>3500</v>
      </c>
      <c r="L204" s="25">
        <f>IF(ISBLANK(G204),"",IF(ISTEXT(G204),"",INDEX(Sheet2!I$14:I$154,MATCH(F204,Sheet2!A$14:A$154,0))))</f>
        <v>4544.25</v>
      </c>
      <c r="M204" s="25" t="str">
        <f>IF(ISBLANK(G204),"",IF(ISTEXT(G204),"",IF(INDEX(Sheet2!H$14:H$154,MATCH(F204,Sheet2!A$14:A$154,0))&lt;&gt;0,IF(INDEX(Sheet2!I$14:I$154,MATCH(F204,Sheet2!A$14:A$154,0))&lt;&gt;0,"Loan","Loan"),"Cash")))</f>
        <v>Loan</v>
      </c>
      <c r="N204" s="25">
        <f>IF(ISTEXT(E204),"",IF(ISBLANK(E204),"",IF(ISTEXT(D204),"",IF(A199="Invoice No. : ",INDEX(Sheet2!D$14:D$154,MATCH(B199,Sheet2!A$14:A$154,0)),N203))))</f>
        <v>1</v>
      </c>
      <c r="O204" s="25" t="str">
        <f>IF(ISTEXT(E204),"",IF(ISBLANK(E204),"",IF(ISTEXT(D204),"",IF(A199="Invoice No. : ",INDEX(Sheet2!E$14:E$154,MATCH(B199,Sheet2!A$14:A$154,0)),O203))))</f>
        <v>BRAILLE</v>
      </c>
      <c r="P204" s="25" t="str">
        <f>IF(ISTEXT(E204),"",IF(ISBLANK(E204),"",IF(ISTEXT(D204),"",IF(A199="Invoice No. : ",INDEX(Sheet2!G$14:G$154,MATCH(B199,Sheet2!A$14:A$154,0)),P203))))</f>
        <v>VALDEZ, ANN LILIAN ORTIZ</v>
      </c>
      <c r="Q204" s="25">
        <f t="shared" si="11"/>
        <v>128023.12</v>
      </c>
    </row>
    <row r="205" ht="15" spans="1:17">
      <c r="A205" s="24" t="s">
        <v>236</v>
      </c>
      <c r="B205" s="24" t="s">
        <v>237</v>
      </c>
      <c r="C205" s="13">
        <v>1</v>
      </c>
      <c r="D205" s="13">
        <v>76.75</v>
      </c>
      <c r="E205" s="13">
        <v>76.75</v>
      </c>
      <c r="F205" s="25">
        <f t="shared" si="8"/>
        <v>925475</v>
      </c>
      <c r="G205" s="25">
        <f>IF(ISTEXT(E205),"",IF(ISBLANK(E205),"",IF(ISTEXT(D205),"",IF(A200="Invoice No. : ",INDEX(Sheet2!F$14:F$154,MATCH(B200,Sheet2!A$14:A$154,0)),G204))))</f>
        <v>51404</v>
      </c>
      <c r="H205" s="25" t="str">
        <f t="shared" si="9"/>
        <v>01/28/2023</v>
      </c>
      <c r="I205" s="25" t="str">
        <f>IF(ISTEXT(E205),"",IF(ISBLANK(E205),"",IF(ISTEXT(D205),"",IF(A200="Invoice No. : ",TEXT(INDEX(Sheet2!C$14:C$154,MATCH(B200,Sheet2!A$14:A$154,0)),"hh:mm:ss"),I204))))</f>
        <v>10:49:42</v>
      </c>
      <c r="J205" s="25">
        <f t="shared" si="10"/>
        <v>8044.25</v>
      </c>
      <c r="K205" s="25">
        <f>IF(ISBLANK(G205),"",IF(ISTEXT(G205),"",INDEX(Sheet2!H$14:H$154,MATCH(F205,Sheet2!A$14:A$154,0))))</f>
        <v>3500</v>
      </c>
      <c r="L205" s="25">
        <f>IF(ISBLANK(G205),"",IF(ISTEXT(G205),"",INDEX(Sheet2!I$14:I$154,MATCH(F205,Sheet2!A$14:A$154,0))))</f>
        <v>4544.25</v>
      </c>
      <c r="M205" s="25" t="str">
        <f>IF(ISBLANK(G205),"",IF(ISTEXT(G205),"",IF(INDEX(Sheet2!H$14:H$154,MATCH(F205,Sheet2!A$14:A$154,0))&lt;&gt;0,IF(INDEX(Sheet2!I$14:I$154,MATCH(F205,Sheet2!A$14:A$154,0))&lt;&gt;0,"Loan","Loan"),"Cash")))</f>
        <v>Loan</v>
      </c>
      <c r="N205" s="25">
        <f>IF(ISTEXT(E205),"",IF(ISBLANK(E205),"",IF(ISTEXT(D205),"",IF(A200="Invoice No. : ",INDEX(Sheet2!D$14:D$154,MATCH(B200,Sheet2!A$14:A$154,0)),N204))))</f>
        <v>1</v>
      </c>
      <c r="O205" s="25" t="str">
        <f>IF(ISTEXT(E205),"",IF(ISBLANK(E205),"",IF(ISTEXT(D205),"",IF(A200="Invoice No. : ",INDEX(Sheet2!E$14:E$154,MATCH(B200,Sheet2!A$14:A$154,0)),O204))))</f>
        <v>BRAILLE</v>
      </c>
      <c r="P205" s="25" t="str">
        <f>IF(ISTEXT(E205),"",IF(ISBLANK(E205),"",IF(ISTEXT(D205),"",IF(A200="Invoice No. : ",INDEX(Sheet2!G$14:G$154,MATCH(B200,Sheet2!A$14:A$154,0)),P204))))</f>
        <v>VALDEZ, ANN LILIAN ORTIZ</v>
      </c>
      <c r="Q205" s="25">
        <f t="shared" si="11"/>
        <v>128023.12</v>
      </c>
    </row>
    <row r="206" ht="15" spans="1:17">
      <c r="A206" s="24" t="s">
        <v>238</v>
      </c>
      <c r="B206" s="24" t="s">
        <v>239</v>
      </c>
      <c r="C206" s="13">
        <v>1</v>
      </c>
      <c r="D206" s="13">
        <v>321.5</v>
      </c>
      <c r="E206" s="13">
        <v>321.5</v>
      </c>
      <c r="F206" s="25">
        <f t="shared" si="8"/>
        <v>925475</v>
      </c>
      <c r="G206" s="25">
        <f>IF(ISTEXT(E206),"",IF(ISBLANK(E206),"",IF(ISTEXT(D206),"",IF(A201="Invoice No. : ",INDEX(Sheet2!F$14:F$154,MATCH(B201,Sheet2!A$14:A$154,0)),G205))))</f>
        <v>51404</v>
      </c>
      <c r="H206" s="25" t="str">
        <f t="shared" si="9"/>
        <v>01/28/2023</v>
      </c>
      <c r="I206" s="25" t="str">
        <f>IF(ISTEXT(E206),"",IF(ISBLANK(E206),"",IF(ISTEXT(D206),"",IF(A201="Invoice No. : ",TEXT(INDEX(Sheet2!C$14:C$154,MATCH(B201,Sheet2!A$14:A$154,0)),"hh:mm:ss"),I205))))</f>
        <v>10:49:42</v>
      </c>
      <c r="J206" s="25">
        <f t="shared" si="10"/>
        <v>8044.25</v>
      </c>
      <c r="K206" s="25">
        <f>IF(ISBLANK(G206),"",IF(ISTEXT(G206),"",INDEX(Sheet2!H$14:H$154,MATCH(F206,Sheet2!A$14:A$154,0))))</f>
        <v>3500</v>
      </c>
      <c r="L206" s="25">
        <f>IF(ISBLANK(G206),"",IF(ISTEXT(G206),"",INDEX(Sheet2!I$14:I$154,MATCH(F206,Sheet2!A$14:A$154,0))))</f>
        <v>4544.25</v>
      </c>
      <c r="M206" s="25" t="str">
        <f>IF(ISBLANK(G206),"",IF(ISTEXT(G206),"",IF(INDEX(Sheet2!H$14:H$154,MATCH(F206,Sheet2!A$14:A$154,0))&lt;&gt;0,IF(INDEX(Sheet2!I$14:I$154,MATCH(F206,Sheet2!A$14:A$154,0))&lt;&gt;0,"Loan","Loan"),"Cash")))</f>
        <v>Loan</v>
      </c>
      <c r="N206" s="25">
        <f>IF(ISTEXT(E206),"",IF(ISBLANK(E206),"",IF(ISTEXT(D206),"",IF(A201="Invoice No. : ",INDEX(Sheet2!D$14:D$154,MATCH(B201,Sheet2!A$14:A$154,0)),N205))))</f>
        <v>1</v>
      </c>
      <c r="O206" s="25" t="str">
        <f>IF(ISTEXT(E206),"",IF(ISBLANK(E206),"",IF(ISTEXT(D206),"",IF(A201="Invoice No. : ",INDEX(Sheet2!E$14:E$154,MATCH(B201,Sheet2!A$14:A$154,0)),O205))))</f>
        <v>BRAILLE</v>
      </c>
      <c r="P206" s="25" t="str">
        <f>IF(ISTEXT(E206),"",IF(ISBLANK(E206),"",IF(ISTEXT(D206),"",IF(A201="Invoice No. : ",INDEX(Sheet2!G$14:G$154,MATCH(B201,Sheet2!A$14:A$154,0)),P205))))</f>
        <v>VALDEZ, ANN LILIAN ORTIZ</v>
      </c>
      <c r="Q206" s="25">
        <f t="shared" si="11"/>
        <v>128023.12</v>
      </c>
    </row>
    <row r="207" ht="15" spans="1:17">
      <c r="A207" s="24" t="s">
        <v>240</v>
      </c>
      <c r="B207" s="24" t="s">
        <v>241</v>
      </c>
      <c r="C207" s="13">
        <v>1</v>
      </c>
      <c r="D207" s="13">
        <v>29.75</v>
      </c>
      <c r="E207" s="13">
        <v>29.75</v>
      </c>
      <c r="F207" s="25">
        <f t="shared" si="8"/>
        <v>925475</v>
      </c>
      <c r="G207" s="25">
        <f>IF(ISTEXT(E207),"",IF(ISBLANK(E207),"",IF(ISTEXT(D207),"",IF(A202="Invoice No. : ",INDEX(Sheet2!F$14:F$154,MATCH(B202,Sheet2!A$14:A$154,0)),G206))))</f>
        <v>51404</v>
      </c>
      <c r="H207" s="25" t="str">
        <f t="shared" si="9"/>
        <v>01/28/2023</v>
      </c>
      <c r="I207" s="25" t="str">
        <f>IF(ISTEXT(E207),"",IF(ISBLANK(E207),"",IF(ISTEXT(D207),"",IF(A202="Invoice No. : ",TEXT(INDEX(Sheet2!C$14:C$154,MATCH(B202,Sheet2!A$14:A$154,0)),"hh:mm:ss"),I206))))</f>
        <v>10:49:42</v>
      </c>
      <c r="J207" s="25">
        <f t="shared" si="10"/>
        <v>8044.25</v>
      </c>
      <c r="K207" s="25">
        <f>IF(ISBLANK(G207),"",IF(ISTEXT(G207),"",INDEX(Sheet2!H$14:H$154,MATCH(F207,Sheet2!A$14:A$154,0))))</f>
        <v>3500</v>
      </c>
      <c r="L207" s="25">
        <f>IF(ISBLANK(G207),"",IF(ISTEXT(G207),"",INDEX(Sheet2!I$14:I$154,MATCH(F207,Sheet2!A$14:A$154,0))))</f>
        <v>4544.25</v>
      </c>
      <c r="M207" s="25" t="str">
        <f>IF(ISBLANK(G207),"",IF(ISTEXT(G207),"",IF(INDEX(Sheet2!H$14:H$154,MATCH(F207,Sheet2!A$14:A$154,0))&lt;&gt;0,IF(INDEX(Sheet2!I$14:I$154,MATCH(F207,Sheet2!A$14:A$154,0))&lt;&gt;0,"Loan","Loan"),"Cash")))</f>
        <v>Loan</v>
      </c>
      <c r="N207" s="25">
        <f>IF(ISTEXT(E207),"",IF(ISBLANK(E207),"",IF(ISTEXT(D207),"",IF(A202="Invoice No. : ",INDEX(Sheet2!D$14:D$154,MATCH(B202,Sheet2!A$14:A$154,0)),N206))))</f>
        <v>1</v>
      </c>
      <c r="O207" s="25" t="str">
        <f>IF(ISTEXT(E207),"",IF(ISBLANK(E207),"",IF(ISTEXT(D207),"",IF(A202="Invoice No. : ",INDEX(Sheet2!E$14:E$154,MATCH(B202,Sheet2!A$14:A$154,0)),O206))))</f>
        <v>BRAILLE</v>
      </c>
      <c r="P207" s="25" t="str">
        <f>IF(ISTEXT(E207),"",IF(ISBLANK(E207),"",IF(ISTEXT(D207),"",IF(A202="Invoice No. : ",INDEX(Sheet2!G$14:G$154,MATCH(B202,Sheet2!A$14:A$154,0)),P206))))</f>
        <v>VALDEZ, ANN LILIAN ORTIZ</v>
      </c>
      <c r="Q207" s="25">
        <f t="shared" si="11"/>
        <v>128023.12</v>
      </c>
    </row>
    <row r="208" ht="15" spans="1:17">
      <c r="A208" s="24" t="s">
        <v>242</v>
      </c>
      <c r="B208" s="24" t="s">
        <v>243</v>
      </c>
      <c r="C208" s="13">
        <v>1</v>
      </c>
      <c r="D208" s="13">
        <v>66</v>
      </c>
      <c r="E208" s="13">
        <v>66</v>
      </c>
      <c r="F208" s="25">
        <f t="shared" si="8"/>
        <v>925475</v>
      </c>
      <c r="G208" s="25">
        <f>IF(ISTEXT(E208),"",IF(ISBLANK(E208),"",IF(ISTEXT(D208),"",IF(A203="Invoice No. : ",INDEX(Sheet2!F$14:F$154,MATCH(B203,Sheet2!A$14:A$154,0)),G207))))</f>
        <v>51404</v>
      </c>
      <c r="H208" s="25" t="str">
        <f t="shared" si="9"/>
        <v>01/28/2023</v>
      </c>
      <c r="I208" s="25" t="str">
        <f>IF(ISTEXT(E208),"",IF(ISBLANK(E208),"",IF(ISTEXT(D208),"",IF(A203="Invoice No. : ",TEXT(INDEX(Sheet2!C$14:C$154,MATCH(B203,Sheet2!A$14:A$154,0)),"hh:mm:ss"),I207))))</f>
        <v>10:49:42</v>
      </c>
      <c r="J208" s="25">
        <f t="shared" si="10"/>
        <v>8044.25</v>
      </c>
      <c r="K208" s="25">
        <f>IF(ISBLANK(G208),"",IF(ISTEXT(G208),"",INDEX(Sheet2!H$14:H$154,MATCH(F208,Sheet2!A$14:A$154,0))))</f>
        <v>3500</v>
      </c>
      <c r="L208" s="25">
        <f>IF(ISBLANK(G208),"",IF(ISTEXT(G208),"",INDEX(Sheet2!I$14:I$154,MATCH(F208,Sheet2!A$14:A$154,0))))</f>
        <v>4544.25</v>
      </c>
      <c r="M208" s="25" t="str">
        <f>IF(ISBLANK(G208),"",IF(ISTEXT(G208),"",IF(INDEX(Sheet2!H$14:H$154,MATCH(F208,Sheet2!A$14:A$154,0))&lt;&gt;0,IF(INDEX(Sheet2!I$14:I$154,MATCH(F208,Sheet2!A$14:A$154,0))&lt;&gt;0,"Loan","Loan"),"Cash")))</f>
        <v>Loan</v>
      </c>
      <c r="N208" s="25">
        <f>IF(ISTEXT(E208),"",IF(ISBLANK(E208),"",IF(ISTEXT(D208),"",IF(A203="Invoice No. : ",INDEX(Sheet2!D$14:D$154,MATCH(B203,Sheet2!A$14:A$154,0)),N207))))</f>
        <v>1</v>
      </c>
      <c r="O208" s="25" t="str">
        <f>IF(ISTEXT(E208),"",IF(ISBLANK(E208),"",IF(ISTEXT(D208),"",IF(A203="Invoice No. : ",INDEX(Sheet2!E$14:E$154,MATCH(B203,Sheet2!A$14:A$154,0)),O207))))</f>
        <v>BRAILLE</v>
      </c>
      <c r="P208" s="25" t="str">
        <f>IF(ISTEXT(E208),"",IF(ISBLANK(E208),"",IF(ISTEXT(D208),"",IF(A203="Invoice No. : ",INDEX(Sheet2!G$14:G$154,MATCH(B203,Sheet2!A$14:A$154,0)),P207))))</f>
        <v>VALDEZ, ANN LILIAN ORTIZ</v>
      </c>
      <c r="Q208" s="25">
        <f t="shared" si="11"/>
        <v>128023.12</v>
      </c>
    </row>
    <row r="209" ht="15" spans="1:17">
      <c r="A209" s="24" t="s">
        <v>244</v>
      </c>
      <c r="B209" s="24" t="s">
        <v>245</v>
      </c>
      <c r="C209" s="13">
        <v>10</v>
      </c>
      <c r="D209" s="13">
        <v>13.5</v>
      </c>
      <c r="E209" s="13">
        <v>135</v>
      </c>
      <c r="F209" s="25">
        <f t="shared" ref="F209:F272" si="12">IF(ISTEXT(E209),"",IF(ISBLANK(E209),"",IF(ISTEXT(D209),"",IF(A204="Invoice No. : ",B204,F208))))</f>
        <v>925475</v>
      </c>
      <c r="G209" s="25">
        <f>IF(ISTEXT(E209),"",IF(ISBLANK(E209),"",IF(ISTEXT(D209),"",IF(A204="Invoice No. : ",INDEX(Sheet2!F$14:F$154,MATCH(B204,Sheet2!A$14:A$154,0)),G208))))</f>
        <v>51404</v>
      </c>
      <c r="H209" s="25" t="str">
        <f t="shared" ref="H209:H272" si="13">IF(ISTEXT(E209),"",IF(ISBLANK(E209),"",IF(ISTEXT(D209),"",IF(A204="Invoice No. : ",TEXT(B205,"mm/dd/yyyy"),H208))))</f>
        <v>01/28/2023</v>
      </c>
      <c r="I209" s="25" t="str">
        <f>IF(ISTEXT(E209),"",IF(ISBLANK(E209),"",IF(ISTEXT(D209),"",IF(A204="Invoice No. : ",TEXT(INDEX(Sheet2!C$14:C$154,MATCH(B204,Sheet2!A$14:A$154,0)),"hh:mm:ss"),I208))))</f>
        <v>10:49:42</v>
      </c>
      <c r="J209" s="25">
        <f t="shared" ref="J209:J272" si="14">IF(D210="Invoice Amount",E210,IF(ISBLANK(D209),"",J210))</f>
        <v>8044.25</v>
      </c>
      <c r="K209" s="25">
        <f>IF(ISBLANK(G209),"",IF(ISTEXT(G209),"",INDEX(Sheet2!H$14:H$154,MATCH(F209,Sheet2!A$14:A$154,0))))</f>
        <v>3500</v>
      </c>
      <c r="L209" s="25">
        <f>IF(ISBLANK(G209),"",IF(ISTEXT(G209),"",INDEX(Sheet2!I$14:I$154,MATCH(F209,Sheet2!A$14:A$154,0))))</f>
        <v>4544.25</v>
      </c>
      <c r="M209" s="25" t="str">
        <f>IF(ISBLANK(G209),"",IF(ISTEXT(G209),"",IF(INDEX(Sheet2!H$14:H$154,MATCH(F209,Sheet2!A$14:A$154,0))&lt;&gt;0,IF(INDEX(Sheet2!I$14:I$154,MATCH(F209,Sheet2!A$14:A$154,0))&lt;&gt;0,"Loan","Loan"),"Cash")))</f>
        <v>Loan</v>
      </c>
      <c r="N209" s="25">
        <f>IF(ISTEXT(E209),"",IF(ISBLANK(E209),"",IF(ISTEXT(D209),"",IF(A204="Invoice No. : ",INDEX(Sheet2!D$14:D$154,MATCH(B204,Sheet2!A$14:A$154,0)),N208))))</f>
        <v>1</v>
      </c>
      <c r="O209" s="25" t="str">
        <f>IF(ISTEXT(E209),"",IF(ISBLANK(E209),"",IF(ISTEXT(D209),"",IF(A204="Invoice No. : ",INDEX(Sheet2!E$14:E$154,MATCH(B204,Sheet2!A$14:A$154,0)),O208))))</f>
        <v>BRAILLE</v>
      </c>
      <c r="P209" s="25" t="str">
        <f>IF(ISTEXT(E209),"",IF(ISBLANK(E209),"",IF(ISTEXT(D209),"",IF(A204="Invoice No. : ",INDEX(Sheet2!G$14:G$154,MATCH(B204,Sheet2!A$14:A$154,0)),P208))))</f>
        <v>VALDEZ, ANN LILIAN ORTIZ</v>
      </c>
      <c r="Q209" s="25">
        <f t="shared" ref="Q209:Q272" si="15">IF(ISBLANK(C209),"",IF(ISNUMBER(C209),VLOOKUP("Grand Total : ",D:E,2,FALSE),""))</f>
        <v>128023.12</v>
      </c>
    </row>
    <row r="210" ht="15" spans="1:17">
      <c r="A210" s="24" t="s">
        <v>246</v>
      </c>
      <c r="B210" s="24" t="s">
        <v>247</v>
      </c>
      <c r="C210" s="13">
        <v>1</v>
      </c>
      <c r="D210" s="13">
        <v>72</v>
      </c>
      <c r="E210" s="13">
        <v>72</v>
      </c>
      <c r="F210" s="25">
        <f t="shared" si="12"/>
        <v>925475</v>
      </c>
      <c r="G210" s="25">
        <f>IF(ISTEXT(E210),"",IF(ISBLANK(E210),"",IF(ISTEXT(D210),"",IF(A205="Invoice No. : ",INDEX(Sheet2!F$14:F$154,MATCH(B205,Sheet2!A$14:A$154,0)),G209))))</f>
        <v>51404</v>
      </c>
      <c r="H210" s="25" t="str">
        <f t="shared" si="13"/>
        <v>01/28/2023</v>
      </c>
      <c r="I210" s="25" t="str">
        <f>IF(ISTEXT(E210),"",IF(ISBLANK(E210),"",IF(ISTEXT(D210),"",IF(A205="Invoice No. : ",TEXT(INDEX(Sheet2!C$14:C$154,MATCH(B205,Sheet2!A$14:A$154,0)),"hh:mm:ss"),I209))))</f>
        <v>10:49:42</v>
      </c>
      <c r="J210" s="25">
        <f t="shared" si="14"/>
        <v>8044.25</v>
      </c>
      <c r="K210" s="25">
        <f>IF(ISBLANK(G210),"",IF(ISTEXT(G210),"",INDEX(Sheet2!H$14:H$154,MATCH(F210,Sheet2!A$14:A$154,0))))</f>
        <v>3500</v>
      </c>
      <c r="L210" s="25">
        <f>IF(ISBLANK(G210),"",IF(ISTEXT(G210),"",INDEX(Sheet2!I$14:I$154,MATCH(F210,Sheet2!A$14:A$154,0))))</f>
        <v>4544.25</v>
      </c>
      <c r="M210" s="25" t="str">
        <f>IF(ISBLANK(G210),"",IF(ISTEXT(G210),"",IF(INDEX(Sheet2!H$14:H$154,MATCH(F210,Sheet2!A$14:A$154,0))&lt;&gt;0,IF(INDEX(Sheet2!I$14:I$154,MATCH(F210,Sheet2!A$14:A$154,0))&lt;&gt;0,"Loan","Loan"),"Cash")))</f>
        <v>Loan</v>
      </c>
      <c r="N210" s="25">
        <f>IF(ISTEXT(E210),"",IF(ISBLANK(E210),"",IF(ISTEXT(D210),"",IF(A205="Invoice No. : ",INDEX(Sheet2!D$14:D$154,MATCH(B205,Sheet2!A$14:A$154,0)),N209))))</f>
        <v>1</v>
      </c>
      <c r="O210" s="25" t="str">
        <f>IF(ISTEXT(E210),"",IF(ISBLANK(E210),"",IF(ISTEXT(D210),"",IF(A205="Invoice No. : ",INDEX(Sheet2!E$14:E$154,MATCH(B205,Sheet2!A$14:A$154,0)),O209))))</f>
        <v>BRAILLE</v>
      </c>
      <c r="P210" s="25" t="str">
        <f>IF(ISTEXT(E210),"",IF(ISBLANK(E210),"",IF(ISTEXT(D210),"",IF(A205="Invoice No. : ",INDEX(Sheet2!G$14:G$154,MATCH(B205,Sheet2!A$14:A$154,0)),P209))))</f>
        <v>VALDEZ, ANN LILIAN ORTIZ</v>
      </c>
      <c r="Q210" s="25">
        <f t="shared" si="15"/>
        <v>128023.12</v>
      </c>
    </row>
    <row r="211" ht="15" spans="1:17">
      <c r="A211" s="24" t="s">
        <v>248</v>
      </c>
      <c r="B211" s="24" t="s">
        <v>249</v>
      </c>
      <c r="C211" s="13">
        <v>1</v>
      </c>
      <c r="D211" s="13">
        <v>65.75</v>
      </c>
      <c r="E211" s="13">
        <v>65.75</v>
      </c>
      <c r="F211" s="25">
        <f t="shared" si="12"/>
        <v>925475</v>
      </c>
      <c r="G211" s="25">
        <f>IF(ISTEXT(E211),"",IF(ISBLANK(E211),"",IF(ISTEXT(D211),"",IF(A206="Invoice No. : ",INDEX(Sheet2!F$14:F$154,MATCH(B206,Sheet2!A$14:A$154,0)),G210))))</f>
        <v>51404</v>
      </c>
      <c r="H211" s="25" t="str">
        <f t="shared" si="13"/>
        <v>01/28/2023</v>
      </c>
      <c r="I211" s="25" t="str">
        <f>IF(ISTEXT(E211),"",IF(ISBLANK(E211),"",IF(ISTEXT(D211),"",IF(A206="Invoice No. : ",TEXT(INDEX(Sheet2!C$14:C$154,MATCH(B206,Sheet2!A$14:A$154,0)),"hh:mm:ss"),I210))))</f>
        <v>10:49:42</v>
      </c>
      <c r="J211" s="25">
        <f t="shared" si="14"/>
        <v>8044.25</v>
      </c>
      <c r="K211" s="25">
        <f>IF(ISBLANK(G211),"",IF(ISTEXT(G211),"",INDEX(Sheet2!H$14:H$154,MATCH(F211,Sheet2!A$14:A$154,0))))</f>
        <v>3500</v>
      </c>
      <c r="L211" s="25">
        <f>IF(ISBLANK(G211),"",IF(ISTEXT(G211),"",INDEX(Sheet2!I$14:I$154,MATCH(F211,Sheet2!A$14:A$154,0))))</f>
        <v>4544.25</v>
      </c>
      <c r="M211" s="25" t="str">
        <f>IF(ISBLANK(G211),"",IF(ISTEXT(G211),"",IF(INDEX(Sheet2!H$14:H$154,MATCH(F211,Sheet2!A$14:A$154,0))&lt;&gt;0,IF(INDEX(Sheet2!I$14:I$154,MATCH(F211,Sheet2!A$14:A$154,0))&lt;&gt;0,"Loan","Loan"),"Cash")))</f>
        <v>Loan</v>
      </c>
      <c r="N211" s="25">
        <f>IF(ISTEXT(E211),"",IF(ISBLANK(E211),"",IF(ISTEXT(D211),"",IF(A206="Invoice No. : ",INDEX(Sheet2!D$14:D$154,MATCH(B206,Sheet2!A$14:A$154,0)),N210))))</f>
        <v>1</v>
      </c>
      <c r="O211" s="25" t="str">
        <f>IF(ISTEXT(E211),"",IF(ISBLANK(E211),"",IF(ISTEXT(D211),"",IF(A206="Invoice No. : ",INDEX(Sheet2!E$14:E$154,MATCH(B206,Sheet2!A$14:A$154,0)),O210))))</f>
        <v>BRAILLE</v>
      </c>
      <c r="P211" s="25" t="str">
        <f>IF(ISTEXT(E211),"",IF(ISBLANK(E211),"",IF(ISTEXT(D211),"",IF(A206="Invoice No. : ",INDEX(Sheet2!G$14:G$154,MATCH(B206,Sheet2!A$14:A$154,0)),P210))))</f>
        <v>VALDEZ, ANN LILIAN ORTIZ</v>
      </c>
      <c r="Q211" s="25">
        <f t="shared" si="15"/>
        <v>128023.12</v>
      </c>
    </row>
    <row r="212" ht="15" spans="1:17">
      <c r="A212" s="24" t="s">
        <v>250</v>
      </c>
      <c r="B212" s="24" t="s">
        <v>251</v>
      </c>
      <c r="C212" s="13">
        <v>12</v>
      </c>
      <c r="D212" s="13">
        <v>5.75</v>
      </c>
      <c r="E212" s="13">
        <v>69</v>
      </c>
      <c r="F212" s="25">
        <f t="shared" si="12"/>
        <v>925475</v>
      </c>
      <c r="G212" s="25">
        <f>IF(ISTEXT(E212),"",IF(ISBLANK(E212),"",IF(ISTEXT(D212),"",IF(A207="Invoice No. : ",INDEX(Sheet2!F$14:F$154,MATCH(B207,Sheet2!A$14:A$154,0)),G211))))</f>
        <v>51404</v>
      </c>
      <c r="H212" s="25" t="str">
        <f t="shared" si="13"/>
        <v>01/28/2023</v>
      </c>
      <c r="I212" s="25" t="str">
        <f>IF(ISTEXT(E212),"",IF(ISBLANK(E212),"",IF(ISTEXT(D212),"",IF(A207="Invoice No. : ",TEXT(INDEX(Sheet2!C$14:C$154,MATCH(B207,Sheet2!A$14:A$154,0)),"hh:mm:ss"),I211))))</f>
        <v>10:49:42</v>
      </c>
      <c r="J212" s="25">
        <f t="shared" si="14"/>
        <v>8044.25</v>
      </c>
      <c r="K212" s="25">
        <f>IF(ISBLANK(G212),"",IF(ISTEXT(G212),"",INDEX(Sheet2!H$14:H$154,MATCH(F212,Sheet2!A$14:A$154,0))))</f>
        <v>3500</v>
      </c>
      <c r="L212" s="25">
        <f>IF(ISBLANK(G212),"",IF(ISTEXT(G212),"",INDEX(Sheet2!I$14:I$154,MATCH(F212,Sheet2!A$14:A$154,0))))</f>
        <v>4544.25</v>
      </c>
      <c r="M212" s="25" t="str">
        <f>IF(ISBLANK(G212),"",IF(ISTEXT(G212),"",IF(INDEX(Sheet2!H$14:H$154,MATCH(F212,Sheet2!A$14:A$154,0))&lt;&gt;0,IF(INDEX(Sheet2!I$14:I$154,MATCH(F212,Sheet2!A$14:A$154,0))&lt;&gt;0,"Loan","Loan"),"Cash")))</f>
        <v>Loan</v>
      </c>
      <c r="N212" s="25">
        <f>IF(ISTEXT(E212),"",IF(ISBLANK(E212),"",IF(ISTEXT(D212),"",IF(A207="Invoice No. : ",INDEX(Sheet2!D$14:D$154,MATCH(B207,Sheet2!A$14:A$154,0)),N211))))</f>
        <v>1</v>
      </c>
      <c r="O212" s="25" t="str">
        <f>IF(ISTEXT(E212),"",IF(ISBLANK(E212),"",IF(ISTEXT(D212),"",IF(A207="Invoice No. : ",INDEX(Sheet2!E$14:E$154,MATCH(B207,Sheet2!A$14:A$154,0)),O211))))</f>
        <v>BRAILLE</v>
      </c>
      <c r="P212" s="25" t="str">
        <f>IF(ISTEXT(E212),"",IF(ISBLANK(E212),"",IF(ISTEXT(D212),"",IF(A207="Invoice No. : ",INDEX(Sheet2!G$14:G$154,MATCH(B207,Sheet2!A$14:A$154,0)),P211))))</f>
        <v>VALDEZ, ANN LILIAN ORTIZ</v>
      </c>
      <c r="Q212" s="25">
        <f t="shared" si="15"/>
        <v>128023.12</v>
      </c>
    </row>
    <row r="213" ht="15" spans="1:17">
      <c r="A213" s="24" t="s">
        <v>252</v>
      </c>
      <c r="B213" s="24" t="s">
        <v>253</v>
      </c>
      <c r="C213" s="13">
        <v>6</v>
      </c>
      <c r="D213" s="13">
        <v>7.25</v>
      </c>
      <c r="E213" s="13">
        <v>43.5</v>
      </c>
      <c r="F213" s="25">
        <f t="shared" si="12"/>
        <v>925475</v>
      </c>
      <c r="G213" s="25">
        <f>IF(ISTEXT(E213),"",IF(ISBLANK(E213),"",IF(ISTEXT(D213),"",IF(A208="Invoice No. : ",INDEX(Sheet2!F$14:F$154,MATCH(B208,Sheet2!A$14:A$154,0)),G212))))</f>
        <v>51404</v>
      </c>
      <c r="H213" s="25" t="str">
        <f t="shared" si="13"/>
        <v>01/28/2023</v>
      </c>
      <c r="I213" s="25" t="str">
        <f>IF(ISTEXT(E213),"",IF(ISBLANK(E213),"",IF(ISTEXT(D213),"",IF(A208="Invoice No. : ",TEXT(INDEX(Sheet2!C$14:C$154,MATCH(B208,Sheet2!A$14:A$154,0)),"hh:mm:ss"),I212))))</f>
        <v>10:49:42</v>
      </c>
      <c r="J213" s="25">
        <f t="shared" si="14"/>
        <v>8044.25</v>
      </c>
      <c r="K213" s="25">
        <f>IF(ISBLANK(G213),"",IF(ISTEXT(G213),"",INDEX(Sheet2!H$14:H$154,MATCH(F213,Sheet2!A$14:A$154,0))))</f>
        <v>3500</v>
      </c>
      <c r="L213" s="25">
        <f>IF(ISBLANK(G213),"",IF(ISTEXT(G213),"",INDEX(Sheet2!I$14:I$154,MATCH(F213,Sheet2!A$14:A$154,0))))</f>
        <v>4544.25</v>
      </c>
      <c r="M213" s="25" t="str">
        <f>IF(ISBLANK(G213),"",IF(ISTEXT(G213),"",IF(INDEX(Sheet2!H$14:H$154,MATCH(F213,Sheet2!A$14:A$154,0))&lt;&gt;0,IF(INDEX(Sheet2!I$14:I$154,MATCH(F213,Sheet2!A$14:A$154,0))&lt;&gt;0,"Loan","Loan"),"Cash")))</f>
        <v>Loan</v>
      </c>
      <c r="N213" s="25">
        <f>IF(ISTEXT(E213),"",IF(ISBLANK(E213),"",IF(ISTEXT(D213),"",IF(A208="Invoice No. : ",INDEX(Sheet2!D$14:D$154,MATCH(B208,Sheet2!A$14:A$154,0)),N212))))</f>
        <v>1</v>
      </c>
      <c r="O213" s="25" t="str">
        <f>IF(ISTEXT(E213),"",IF(ISBLANK(E213),"",IF(ISTEXT(D213),"",IF(A208="Invoice No. : ",INDEX(Sheet2!E$14:E$154,MATCH(B208,Sheet2!A$14:A$154,0)),O212))))</f>
        <v>BRAILLE</v>
      </c>
      <c r="P213" s="25" t="str">
        <f>IF(ISTEXT(E213),"",IF(ISBLANK(E213),"",IF(ISTEXT(D213),"",IF(A208="Invoice No. : ",INDEX(Sheet2!G$14:G$154,MATCH(B208,Sheet2!A$14:A$154,0)),P212))))</f>
        <v>VALDEZ, ANN LILIAN ORTIZ</v>
      </c>
      <c r="Q213" s="25">
        <f t="shared" si="15"/>
        <v>128023.12</v>
      </c>
    </row>
    <row r="214" ht="15" spans="1:17">
      <c r="A214" s="24" t="s">
        <v>254</v>
      </c>
      <c r="B214" s="24" t="s">
        <v>255</v>
      </c>
      <c r="C214" s="13">
        <v>6</v>
      </c>
      <c r="D214" s="13">
        <v>7.25</v>
      </c>
      <c r="E214" s="13">
        <v>43.5</v>
      </c>
      <c r="F214" s="25">
        <f t="shared" si="12"/>
        <v>925475</v>
      </c>
      <c r="G214" s="25">
        <f>IF(ISTEXT(E214),"",IF(ISBLANK(E214),"",IF(ISTEXT(D214),"",IF(A209="Invoice No. : ",INDEX(Sheet2!F$14:F$154,MATCH(B209,Sheet2!A$14:A$154,0)),G213))))</f>
        <v>51404</v>
      </c>
      <c r="H214" s="25" t="str">
        <f t="shared" si="13"/>
        <v>01/28/2023</v>
      </c>
      <c r="I214" s="25" t="str">
        <f>IF(ISTEXT(E214),"",IF(ISBLANK(E214),"",IF(ISTEXT(D214),"",IF(A209="Invoice No. : ",TEXT(INDEX(Sheet2!C$14:C$154,MATCH(B209,Sheet2!A$14:A$154,0)),"hh:mm:ss"),I213))))</f>
        <v>10:49:42</v>
      </c>
      <c r="J214" s="25">
        <f t="shared" si="14"/>
        <v>8044.25</v>
      </c>
      <c r="K214" s="25">
        <f>IF(ISBLANK(G214),"",IF(ISTEXT(G214),"",INDEX(Sheet2!H$14:H$154,MATCH(F214,Sheet2!A$14:A$154,0))))</f>
        <v>3500</v>
      </c>
      <c r="L214" s="25">
        <f>IF(ISBLANK(G214),"",IF(ISTEXT(G214),"",INDEX(Sheet2!I$14:I$154,MATCH(F214,Sheet2!A$14:A$154,0))))</f>
        <v>4544.25</v>
      </c>
      <c r="M214" s="25" t="str">
        <f>IF(ISBLANK(G214),"",IF(ISTEXT(G214),"",IF(INDEX(Sheet2!H$14:H$154,MATCH(F214,Sheet2!A$14:A$154,0))&lt;&gt;0,IF(INDEX(Sheet2!I$14:I$154,MATCH(F214,Sheet2!A$14:A$154,0))&lt;&gt;0,"Loan","Loan"),"Cash")))</f>
        <v>Loan</v>
      </c>
      <c r="N214" s="25">
        <f>IF(ISTEXT(E214),"",IF(ISBLANK(E214),"",IF(ISTEXT(D214),"",IF(A209="Invoice No. : ",INDEX(Sheet2!D$14:D$154,MATCH(B209,Sheet2!A$14:A$154,0)),N213))))</f>
        <v>1</v>
      </c>
      <c r="O214" s="25" t="str">
        <f>IF(ISTEXT(E214),"",IF(ISBLANK(E214),"",IF(ISTEXT(D214),"",IF(A209="Invoice No. : ",INDEX(Sheet2!E$14:E$154,MATCH(B209,Sheet2!A$14:A$154,0)),O213))))</f>
        <v>BRAILLE</v>
      </c>
      <c r="P214" s="25" t="str">
        <f>IF(ISTEXT(E214),"",IF(ISBLANK(E214),"",IF(ISTEXT(D214),"",IF(A209="Invoice No. : ",INDEX(Sheet2!G$14:G$154,MATCH(B209,Sheet2!A$14:A$154,0)),P213))))</f>
        <v>VALDEZ, ANN LILIAN ORTIZ</v>
      </c>
      <c r="Q214" s="25">
        <f t="shared" si="15"/>
        <v>128023.12</v>
      </c>
    </row>
    <row r="215" ht="15" spans="1:17">
      <c r="A215" s="24" t="s">
        <v>256</v>
      </c>
      <c r="B215" s="24" t="s">
        <v>257</v>
      </c>
      <c r="C215" s="13">
        <v>3</v>
      </c>
      <c r="D215" s="13">
        <v>46</v>
      </c>
      <c r="E215" s="13">
        <v>138</v>
      </c>
      <c r="F215" s="25">
        <f t="shared" si="12"/>
        <v>925475</v>
      </c>
      <c r="G215" s="25">
        <f>IF(ISTEXT(E215),"",IF(ISBLANK(E215),"",IF(ISTEXT(D215),"",IF(A210="Invoice No. : ",INDEX(Sheet2!F$14:F$154,MATCH(B210,Sheet2!A$14:A$154,0)),G214))))</f>
        <v>51404</v>
      </c>
      <c r="H215" s="25" t="str">
        <f t="shared" si="13"/>
        <v>01/28/2023</v>
      </c>
      <c r="I215" s="25" t="str">
        <f>IF(ISTEXT(E215),"",IF(ISBLANK(E215),"",IF(ISTEXT(D215),"",IF(A210="Invoice No. : ",TEXT(INDEX(Sheet2!C$14:C$154,MATCH(B210,Sheet2!A$14:A$154,0)),"hh:mm:ss"),I214))))</f>
        <v>10:49:42</v>
      </c>
      <c r="J215" s="25">
        <f t="shared" si="14"/>
        <v>8044.25</v>
      </c>
      <c r="K215" s="25">
        <f>IF(ISBLANK(G215),"",IF(ISTEXT(G215),"",INDEX(Sheet2!H$14:H$154,MATCH(F215,Sheet2!A$14:A$154,0))))</f>
        <v>3500</v>
      </c>
      <c r="L215" s="25">
        <f>IF(ISBLANK(G215),"",IF(ISTEXT(G215),"",INDEX(Sheet2!I$14:I$154,MATCH(F215,Sheet2!A$14:A$154,0))))</f>
        <v>4544.25</v>
      </c>
      <c r="M215" s="25" t="str">
        <f>IF(ISBLANK(G215),"",IF(ISTEXT(G215),"",IF(INDEX(Sheet2!H$14:H$154,MATCH(F215,Sheet2!A$14:A$154,0))&lt;&gt;0,IF(INDEX(Sheet2!I$14:I$154,MATCH(F215,Sheet2!A$14:A$154,0))&lt;&gt;0,"Loan","Loan"),"Cash")))</f>
        <v>Loan</v>
      </c>
      <c r="N215" s="25">
        <f>IF(ISTEXT(E215),"",IF(ISBLANK(E215),"",IF(ISTEXT(D215),"",IF(A210="Invoice No. : ",INDEX(Sheet2!D$14:D$154,MATCH(B210,Sheet2!A$14:A$154,0)),N214))))</f>
        <v>1</v>
      </c>
      <c r="O215" s="25" t="str">
        <f>IF(ISTEXT(E215),"",IF(ISBLANK(E215),"",IF(ISTEXT(D215),"",IF(A210="Invoice No. : ",INDEX(Sheet2!E$14:E$154,MATCH(B210,Sheet2!A$14:A$154,0)),O214))))</f>
        <v>BRAILLE</v>
      </c>
      <c r="P215" s="25" t="str">
        <f>IF(ISTEXT(E215),"",IF(ISBLANK(E215),"",IF(ISTEXT(D215),"",IF(A210="Invoice No. : ",INDEX(Sheet2!G$14:G$154,MATCH(B210,Sheet2!A$14:A$154,0)),P214))))</f>
        <v>VALDEZ, ANN LILIAN ORTIZ</v>
      </c>
      <c r="Q215" s="25">
        <f t="shared" si="15"/>
        <v>128023.12</v>
      </c>
    </row>
    <row r="216" ht="15" spans="1:17">
      <c r="A216" s="24" t="s">
        <v>258</v>
      </c>
      <c r="B216" s="24" t="s">
        <v>259</v>
      </c>
      <c r="C216" s="13">
        <v>1</v>
      </c>
      <c r="D216" s="13">
        <v>55.25</v>
      </c>
      <c r="E216" s="13">
        <v>55.25</v>
      </c>
      <c r="F216" s="25">
        <f t="shared" si="12"/>
        <v>925475</v>
      </c>
      <c r="G216" s="25">
        <f>IF(ISTEXT(E216),"",IF(ISBLANK(E216),"",IF(ISTEXT(D216),"",IF(A211="Invoice No. : ",INDEX(Sheet2!F$14:F$154,MATCH(B211,Sheet2!A$14:A$154,0)),G215))))</f>
        <v>51404</v>
      </c>
      <c r="H216" s="25" t="str">
        <f t="shared" si="13"/>
        <v>01/28/2023</v>
      </c>
      <c r="I216" s="25" t="str">
        <f>IF(ISTEXT(E216),"",IF(ISBLANK(E216),"",IF(ISTEXT(D216),"",IF(A211="Invoice No. : ",TEXT(INDEX(Sheet2!C$14:C$154,MATCH(B211,Sheet2!A$14:A$154,0)),"hh:mm:ss"),I215))))</f>
        <v>10:49:42</v>
      </c>
      <c r="J216" s="25">
        <f t="shared" si="14"/>
        <v>8044.25</v>
      </c>
      <c r="K216" s="25">
        <f>IF(ISBLANK(G216),"",IF(ISTEXT(G216),"",INDEX(Sheet2!H$14:H$154,MATCH(F216,Sheet2!A$14:A$154,0))))</f>
        <v>3500</v>
      </c>
      <c r="L216" s="25">
        <f>IF(ISBLANK(G216),"",IF(ISTEXT(G216),"",INDEX(Sheet2!I$14:I$154,MATCH(F216,Sheet2!A$14:A$154,0))))</f>
        <v>4544.25</v>
      </c>
      <c r="M216" s="25" t="str">
        <f>IF(ISBLANK(G216),"",IF(ISTEXT(G216),"",IF(INDEX(Sheet2!H$14:H$154,MATCH(F216,Sheet2!A$14:A$154,0))&lt;&gt;0,IF(INDEX(Sheet2!I$14:I$154,MATCH(F216,Sheet2!A$14:A$154,0))&lt;&gt;0,"Loan","Loan"),"Cash")))</f>
        <v>Loan</v>
      </c>
      <c r="N216" s="25">
        <f>IF(ISTEXT(E216),"",IF(ISBLANK(E216),"",IF(ISTEXT(D216),"",IF(A211="Invoice No. : ",INDEX(Sheet2!D$14:D$154,MATCH(B211,Sheet2!A$14:A$154,0)),N215))))</f>
        <v>1</v>
      </c>
      <c r="O216" s="25" t="str">
        <f>IF(ISTEXT(E216),"",IF(ISBLANK(E216),"",IF(ISTEXT(D216),"",IF(A211="Invoice No. : ",INDEX(Sheet2!E$14:E$154,MATCH(B211,Sheet2!A$14:A$154,0)),O215))))</f>
        <v>BRAILLE</v>
      </c>
      <c r="P216" s="25" t="str">
        <f>IF(ISTEXT(E216),"",IF(ISBLANK(E216),"",IF(ISTEXT(D216),"",IF(A211="Invoice No. : ",INDEX(Sheet2!G$14:G$154,MATCH(B211,Sheet2!A$14:A$154,0)),P215))))</f>
        <v>VALDEZ, ANN LILIAN ORTIZ</v>
      </c>
      <c r="Q216" s="25">
        <f t="shared" si="15"/>
        <v>128023.12</v>
      </c>
    </row>
    <row r="217" ht="15" spans="1:17">
      <c r="A217" s="24" t="s">
        <v>260</v>
      </c>
      <c r="B217" s="24" t="s">
        <v>261</v>
      </c>
      <c r="C217" s="13">
        <v>1</v>
      </c>
      <c r="D217" s="13">
        <v>116.25</v>
      </c>
      <c r="E217" s="13">
        <v>116.25</v>
      </c>
      <c r="F217" s="25">
        <f t="shared" si="12"/>
        <v>925475</v>
      </c>
      <c r="G217" s="25">
        <f>IF(ISTEXT(E217),"",IF(ISBLANK(E217),"",IF(ISTEXT(D217),"",IF(A212="Invoice No. : ",INDEX(Sheet2!F$14:F$154,MATCH(B212,Sheet2!A$14:A$154,0)),G216))))</f>
        <v>51404</v>
      </c>
      <c r="H217" s="25" t="str">
        <f t="shared" si="13"/>
        <v>01/28/2023</v>
      </c>
      <c r="I217" s="25" t="str">
        <f>IF(ISTEXT(E217),"",IF(ISBLANK(E217),"",IF(ISTEXT(D217),"",IF(A212="Invoice No. : ",TEXT(INDEX(Sheet2!C$14:C$154,MATCH(B212,Sheet2!A$14:A$154,0)),"hh:mm:ss"),I216))))</f>
        <v>10:49:42</v>
      </c>
      <c r="J217" s="25">
        <f t="shared" si="14"/>
        <v>8044.25</v>
      </c>
      <c r="K217" s="25">
        <f>IF(ISBLANK(G217),"",IF(ISTEXT(G217),"",INDEX(Sheet2!H$14:H$154,MATCH(F217,Sheet2!A$14:A$154,0))))</f>
        <v>3500</v>
      </c>
      <c r="L217" s="25">
        <f>IF(ISBLANK(G217),"",IF(ISTEXT(G217),"",INDEX(Sheet2!I$14:I$154,MATCH(F217,Sheet2!A$14:A$154,0))))</f>
        <v>4544.25</v>
      </c>
      <c r="M217" s="25" t="str">
        <f>IF(ISBLANK(G217),"",IF(ISTEXT(G217),"",IF(INDEX(Sheet2!H$14:H$154,MATCH(F217,Sheet2!A$14:A$154,0))&lt;&gt;0,IF(INDEX(Sheet2!I$14:I$154,MATCH(F217,Sheet2!A$14:A$154,0))&lt;&gt;0,"Loan","Loan"),"Cash")))</f>
        <v>Loan</v>
      </c>
      <c r="N217" s="25">
        <f>IF(ISTEXT(E217),"",IF(ISBLANK(E217),"",IF(ISTEXT(D217),"",IF(A212="Invoice No. : ",INDEX(Sheet2!D$14:D$154,MATCH(B212,Sheet2!A$14:A$154,0)),N216))))</f>
        <v>1</v>
      </c>
      <c r="O217" s="25" t="str">
        <f>IF(ISTEXT(E217),"",IF(ISBLANK(E217),"",IF(ISTEXT(D217),"",IF(A212="Invoice No. : ",INDEX(Sheet2!E$14:E$154,MATCH(B212,Sheet2!A$14:A$154,0)),O216))))</f>
        <v>BRAILLE</v>
      </c>
      <c r="P217" s="25" t="str">
        <f>IF(ISTEXT(E217),"",IF(ISBLANK(E217),"",IF(ISTEXT(D217),"",IF(A212="Invoice No. : ",INDEX(Sheet2!G$14:G$154,MATCH(B212,Sheet2!A$14:A$154,0)),P216))))</f>
        <v>VALDEZ, ANN LILIAN ORTIZ</v>
      </c>
      <c r="Q217" s="25">
        <f t="shared" si="15"/>
        <v>128023.12</v>
      </c>
    </row>
    <row r="218" ht="15" spans="1:17">
      <c r="A218" s="24" t="s">
        <v>262</v>
      </c>
      <c r="B218" s="24" t="s">
        <v>263</v>
      </c>
      <c r="C218" s="13">
        <v>1</v>
      </c>
      <c r="D218" s="13">
        <v>57.75</v>
      </c>
      <c r="E218" s="13">
        <v>57.75</v>
      </c>
      <c r="F218" s="25">
        <f t="shared" si="12"/>
        <v>925475</v>
      </c>
      <c r="G218" s="25">
        <f>IF(ISTEXT(E218),"",IF(ISBLANK(E218),"",IF(ISTEXT(D218),"",IF(A213="Invoice No. : ",INDEX(Sheet2!F$14:F$154,MATCH(B213,Sheet2!A$14:A$154,0)),G217))))</f>
        <v>51404</v>
      </c>
      <c r="H218" s="25" t="str">
        <f t="shared" si="13"/>
        <v>01/28/2023</v>
      </c>
      <c r="I218" s="25" t="str">
        <f>IF(ISTEXT(E218),"",IF(ISBLANK(E218),"",IF(ISTEXT(D218),"",IF(A213="Invoice No. : ",TEXT(INDEX(Sheet2!C$14:C$154,MATCH(B213,Sheet2!A$14:A$154,0)),"hh:mm:ss"),I217))))</f>
        <v>10:49:42</v>
      </c>
      <c r="J218" s="25">
        <f t="shared" si="14"/>
        <v>8044.25</v>
      </c>
      <c r="K218" s="25">
        <f>IF(ISBLANK(G218),"",IF(ISTEXT(G218),"",INDEX(Sheet2!H$14:H$154,MATCH(F218,Sheet2!A$14:A$154,0))))</f>
        <v>3500</v>
      </c>
      <c r="L218" s="25">
        <f>IF(ISBLANK(G218),"",IF(ISTEXT(G218),"",INDEX(Sheet2!I$14:I$154,MATCH(F218,Sheet2!A$14:A$154,0))))</f>
        <v>4544.25</v>
      </c>
      <c r="M218" s="25" t="str">
        <f>IF(ISBLANK(G218),"",IF(ISTEXT(G218),"",IF(INDEX(Sheet2!H$14:H$154,MATCH(F218,Sheet2!A$14:A$154,0))&lt;&gt;0,IF(INDEX(Sheet2!I$14:I$154,MATCH(F218,Sheet2!A$14:A$154,0))&lt;&gt;0,"Loan","Loan"),"Cash")))</f>
        <v>Loan</v>
      </c>
      <c r="N218" s="25">
        <f>IF(ISTEXT(E218),"",IF(ISBLANK(E218),"",IF(ISTEXT(D218),"",IF(A213="Invoice No. : ",INDEX(Sheet2!D$14:D$154,MATCH(B213,Sheet2!A$14:A$154,0)),N217))))</f>
        <v>1</v>
      </c>
      <c r="O218" s="25" t="str">
        <f>IF(ISTEXT(E218),"",IF(ISBLANK(E218),"",IF(ISTEXT(D218),"",IF(A213="Invoice No. : ",INDEX(Sheet2!E$14:E$154,MATCH(B213,Sheet2!A$14:A$154,0)),O217))))</f>
        <v>BRAILLE</v>
      </c>
      <c r="P218" s="25" t="str">
        <f>IF(ISTEXT(E218),"",IF(ISBLANK(E218),"",IF(ISTEXT(D218),"",IF(A213="Invoice No. : ",INDEX(Sheet2!G$14:G$154,MATCH(B213,Sheet2!A$14:A$154,0)),P217))))</f>
        <v>VALDEZ, ANN LILIAN ORTIZ</v>
      </c>
      <c r="Q218" s="25">
        <f t="shared" si="15"/>
        <v>128023.12</v>
      </c>
    </row>
    <row r="219" ht="15" spans="1:17">
      <c r="A219" s="24" t="s">
        <v>126</v>
      </c>
      <c r="B219" s="24" t="s">
        <v>127</v>
      </c>
      <c r="C219" s="13">
        <v>1</v>
      </c>
      <c r="D219" s="13">
        <v>58</v>
      </c>
      <c r="E219" s="13">
        <v>58</v>
      </c>
      <c r="F219" s="25">
        <f t="shared" si="12"/>
        <v>925475</v>
      </c>
      <c r="G219" s="25">
        <f>IF(ISTEXT(E219),"",IF(ISBLANK(E219),"",IF(ISTEXT(D219),"",IF(A214="Invoice No. : ",INDEX(Sheet2!F$14:F$154,MATCH(B214,Sheet2!A$14:A$154,0)),G218))))</f>
        <v>51404</v>
      </c>
      <c r="H219" s="25" t="str">
        <f t="shared" si="13"/>
        <v>01/28/2023</v>
      </c>
      <c r="I219" s="25" t="str">
        <f>IF(ISTEXT(E219),"",IF(ISBLANK(E219),"",IF(ISTEXT(D219),"",IF(A214="Invoice No. : ",TEXT(INDEX(Sheet2!C$14:C$154,MATCH(B214,Sheet2!A$14:A$154,0)),"hh:mm:ss"),I218))))</f>
        <v>10:49:42</v>
      </c>
      <c r="J219" s="25">
        <f t="shared" si="14"/>
        <v>8044.25</v>
      </c>
      <c r="K219" s="25">
        <f>IF(ISBLANK(G219),"",IF(ISTEXT(G219),"",INDEX(Sheet2!H$14:H$154,MATCH(F219,Sheet2!A$14:A$154,0))))</f>
        <v>3500</v>
      </c>
      <c r="L219" s="25">
        <f>IF(ISBLANK(G219),"",IF(ISTEXT(G219),"",INDEX(Sheet2!I$14:I$154,MATCH(F219,Sheet2!A$14:A$154,0))))</f>
        <v>4544.25</v>
      </c>
      <c r="M219" s="25" t="str">
        <f>IF(ISBLANK(G219),"",IF(ISTEXT(G219),"",IF(INDEX(Sheet2!H$14:H$154,MATCH(F219,Sheet2!A$14:A$154,0))&lt;&gt;0,IF(INDEX(Sheet2!I$14:I$154,MATCH(F219,Sheet2!A$14:A$154,0))&lt;&gt;0,"Loan","Loan"),"Cash")))</f>
        <v>Loan</v>
      </c>
      <c r="N219" s="25">
        <f>IF(ISTEXT(E219),"",IF(ISBLANK(E219),"",IF(ISTEXT(D219),"",IF(A214="Invoice No. : ",INDEX(Sheet2!D$14:D$154,MATCH(B214,Sheet2!A$14:A$154,0)),N218))))</f>
        <v>1</v>
      </c>
      <c r="O219" s="25" t="str">
        <f>IF(ISTEXT(E219),"",IF(ISBLANK(E219),"",IF(ISTEXT(D219),"",IF(A214="Invoice No. : ",INDEX(Sheet2!E$14:E$154,MATCH(B214,Sheet2!A$14:A$154,0)),O218))))</f>
        <v>BRAILLE</v>
      </c>
      <c r="P219" s="25" t="str">
        <f>IF(ISTEXT(E219),"",IF(ISBLANK(E219),"",IF(ISTEXT(D219),"",IF(A214="Invoice No. : ",INDEX(Sheet2!G$14:G$154,MATCH(B214,Sheet2!A$14:A$154,0)),P218))))</f>
        <v>VALDEZ, ANN LILIAN ORTIZ</v>
      </c>
      <c r="Q219" s="25">
        <f t="shared" si="15"/>
        <v>128023.12</v>
      </c>
    </row>
    <row r="220" ht="15" spans="1:17">
      <c r="A220" s="24" t="s">
        <v>64</v>
      </c>
      <c r="B220" s="24" t="s">
        <v>65</v>
      </c>
      <c r="C220" s="13">
        <v>1</v>
      </c>
      <c r="D220" s="13">
        <v>57.75</v>
      </c>
      <c r="E220" s="13">
        <v>57.75</v>
      </c>
      <c r="F220" s="25">
        <f t="shared" si="12"/>
        <v>925475</v>
      </c>
      <c r="G220" s="25">
        <f>IF(ISTEXT(E220),"",IF(ISBLANK(E220),"",IF(ISTEXT(D220),"",IF(A215="Invoice No. : ",INDEX(Sheet2!F$14:F$154,MATCH(B215,Sheet2!A$14:A$154,0)),G219))))</f>
        <v>51404</v>
      </c>
      <c r="H220" s="25" t="str">
        <f t="shared" si="13"/>
        <v>01/28/2023</v>
      </c>
      <c r="I220" s="25" t="str">
        <f>IF(ISTEXT(E220),"",IF(ISBLANK(E220),"",IF(ISTEXT(D220),"",IF(A215="Invoice No. : ",TEXT(INDEX(Sheet2!C$14:C$154,MATCH(B215,Sheet2!A$14:A$154,0)),"hh:mm:ss"),I219))))</f>
        <v>10:49:42</v>
      </c>
      <c r="J220" s="25">
        <f t="shared" si="14"/>
        <v>8044.25</v>
      </c>
      <c r="K220" s="25">
        <f>IF(ISBLANK(G220),"",IF(ISTEXT(G220),"",INDEX(Sheet2!H$14:H$154,MATCH(F220,Sheet2!A$14:A$154,0))))</f>
        <v>3500</v>
      </c>
      <c r="L220" s="25">
        <f>IF(ISBLANK(G220),"",IF(ISTEXT(G220),"",INDEX(Sheet2!I$14:I$154,MATCH(F220,Sheet2!A$14:A$154,0))))</f>
        <v>4544.25</v>
      </c>
      <c r="M220" s="25" t="str">
        <f>IF(ISBLANK(G220),"",IF(ISTEXT(G220),"",IF(INDEX(Sheet2!H$14:H$154,MATCH(F220,Sheet2!A$14:A$154,0))&lt;&gt;0,IF(INDEX(Sheet2!I$14:I$154,MATCH(F220,Sheet2!A$14:A$154,0))&lt;&gt;0,"Loan","Loan"),"Cash")))</f>
        <v>Loan</v>
      </c>
      <c r="N220" s="25">
        <f>IF(ISTEXT(E220),"",IF(ISBLANK(E220),"",IF(ISTEXT(D220),"",IF(A215="Invoice No. : ",INDEX(Sheet2!D$14:D$154,MATCH(B215,Sheet2!A$14:A$154,0)),N219))))</f>
        <v>1</v>
      </c>
      <c r="O220" s="25" t="str">
        <f>IF(ISTEXT(E220),"",IF(ISBLANK(E220),"",IF(ISTEXT(D220),"",IF(A215="Invoice No. : ",INDEX(Sheet2!E$14:E$154,MATCH(B215,Sheet2!A$14:A$154,0)),O219))))</f>
        <v>BRAILLE</v>
      </c>
      <c r="P220" s="25" t="str">
        <f>IF(ISTEXT(E220),"",IF(ISBLANK(E220),"",IF(ISTEXT(D220),"",IF(A215="Invoice No. : ",INDEX(Sheet2!G$14:G$154,MATCH(B215,Sheet2!A$14:A$154,0)),P219))))</f>
        <v>VALDEZ, ANN LILIAN ORTIZ</v>
      </c>
      <c r="Q220" s="25">
        <f t="shared" si="15"/>
        <v>128023.12</v>
      </c>
    </row>
    <row r="221" ht="15" spans="1:17">
      <c r="A221" s="24" t="s">
        <v>264</v>
      </c>
      <c r="B221" s="24" t="s">
        <v>265</v>
      </c>
      <c r="C221" s="13">
        <v>1</v>
      </c>
      <c r="D221" s="13">
        <v>57.75</v>
      </c>
      <c r="E221" s="13">
        <v>57.75</v>
      </c>
      <c r="F221" s="25">
        <f t="shared" si="12"/>
        <v>925475</v>
      </c>
      <c r="G221" s="25">
        <f>IF(ISTEXT(E221),"",IF(ISBLANK(E221),"",IF(ISTEXT(D221),"",IF(A216="Invoice No. : ",INDEX(Sheet2!F$14:F$154,MATCH(B216,Sheet2!A$14:A$154,0)),G220))))</f>
        <v>51404</v>
      </c>
      <c r="H221" s="25" t="str">
        <f t="shared" si="13"/>
        <v>01/28/2023</v>
      </c>
      <c r="I221" s="25" t="str">
        <f>IF(ISTEXT(E221),"",IF(ISBLANK(E221),"",IF(ISTEXT(D221),"",IF(A216="Invoice No. : ",TEXT(INDEX(Sheet2!C$14:C$154,MATCH(B216,Sheet2!A$14:A$154,0)),"hh:mm:ss"),I220))))</f>
        <v>10:49:42</v>
      </c>
      <c r="J221" s="25">
        <f t="shared" si="14"/>
        <v>8044.25</v>
      </c>
      <c r="K221" s="25">
        <f>IF(ISBLANK(G221),"",IF(ISTEXT(G221),"",INDEX(Sheet2!H$14:H$154,MATCH(F221,Sheet2!A$14:A$154,0))))</f>
        <v>3500</v>
      </c>
      <c r="L221" s="25">
        <f>IF(ISBLANK(G221),"",IF(ISTEXT(G221),"",INDEX(Sheet2!I$14:I$154,MATCH(F221,Sheet2!A$14:A$154,0))))</f>
        <v>4544.25</v>
      </c>
      <c r="M221" s="25" t="str">
        <f>IF(ISBLANK(G221),"",IF(ISTEXT(G221),"",IF(INDEX(Sheet2!H$14:H$154,MATCH(F221,Sheet2!A$14:A$154,0))&lt;&gt;0,IF(INDEX(Sheet2!I$14:I$154,MATCH(F221,Sheet2!A$14:A$154,0))&lt;&gt;0,"Loan","Loan"),"Cash")))</f>
        <v>Loan</v>
      </c>
      <c r="N221" s="25">
        <f>IF(ISTEXT(E221),"",IF(ISBLANK(E221),"",IF(ISTEXT(D221),"",IF(A216="Invoice No. : ",INDEX(Sheet2!D$14:D$154,MATCH(B216,Sheet2!A$14:A$154,0)),N220))))</f>
        <v>1</v>
      </c>
      <c r="O221" s="25" t="str">
        <f>IF(ISTEXT(E221),"",IF(ISBLANK(E221),"",IF(ISTEXT(D221),"",IF(A216="Invoice No. : ",INDEX(Sheet2!E$14:E$154,MATCH(B216,Sheet2!A$14:A$154,0)),O220))))</f>
        <v>BRAILLE</v>
      </c>
      <c r="P221" s="25" t="str">
        <f>IF(ISTEXT(E221),"",IF(ISBLANK(E221),"",IF(ISTEXT(D221),"",IF(A216="Invoice No. : ",INDEX(Sheet2!G$14:G$154,MATCH(B216,Sheet2!A$14:A$154,0)),P220))))</f>
        <v>VALDEZ, ANN LILIAN ORTIZ</v>
      </c>
      <c r="Q221" s="25">
        <f t="shared" si="15"/>
        <v>128023.12</v>
      </c>
    </row>
    <row r="222" ht="15" spans="1:17">
      <c r="A222" s="24" t="s">
        <v>266</v>
      </c>
      <c r="B222" s="24" t="s">
        <v>267</v>
      </c>
      <c r="C222" s="13">
        <v>1</v>
      </c>
      <c r="D222" s="13">
        <v>57</v>
      </c>
      <c r="E222" s="13">
        <v>57</v>
      </c>
      <c r="F222" s="25">
        <f t="shared" si="12"/>
        <v>925475</v>
      </c>
      <c r="G222" s="25">
        <f>IF(ISTEXT(E222),"",IF(ISBLANK(E222),"",IF(ISTEXT(D222),"",IF(A217="Invoice No. : ",INDEX(Sheet2!F$14:F$154,MATCH(B217,Sheet2!A$14:A$154,0)),G221))))</f>
        <v>51404</v>
      </c>
      <c r="H222" s="25" t="str">
        <f t="shared" si="13"/>
        <v>01/28/2023</v>
      </c>
      <c r="I222" s="25" t="str">
        <f>IF(ISTEXT(E222),"",IF(ISBLANK(E222),"",IF(ISTEXT(D222),"",IF(A217="Invoice No. : ",TEXT(INDEX(Sheet2!C$14:C$154,MATCH(B217,Sheet2!A$14:A$154,0)),"hh:mm:ss"),I221))))</f>
        <v>10:49:42</v>
      </c>
      <c r="J222" s="25">
        <f t="shared" si="14"/>
        <v>8044.25</v>
      </c>
      <c r="K222" s="25">
        <f>IF(ISBLANK(G222),"",IF(ISTEXT(G222),"",INDEX(Sheet2!H$14:H$154,MATCH(F222,Sheet2!A$14:A$154,0))))</f>
        <v>3500</v>
      </c>
      <c r="L222" s="25">
        <f>IF(ISBLANK(G222),"",IF(ISTEXT(G222),"",INDEX(Sheet2!I$14:I$154,MATCH(F222,Sheet2!A$14:A$154,0))))</f>
        <v>4544.25</v>
      </c>
      <c r="M222" s="25" t="str">
        <f>IF(ISBLANK(G222),"",IF(ISTEXT(G222),"",IF(INDEX(Sheet2!H$14:H$154,MATCH(F222,Sheet2!A$14:A$154,0))&lt;&gt;0,IF(INDEX(Sheet2!I$14:I$154,MATCH(F222,Sheet2!A$14:A$154,0))&lt;&gt;0,"Loan","Loan"),"Cash")))</f>
        <v>Loan</v>
      </c>
      <c r="N222" s="25">
        <f>IF(ISTEXT(E222),"",IF(ISBLANK(E222),"",IF(ISTEXT(D222),"",IF(A217="Invoice No. : ",INDEX(Sheet2!D$14:D$154,MATCH(B217,Sheet2!A$14:A$154,0)),N221))))</f>
        <v>1</v>
      </c>
      <c r="O222" s="25" t="str">
        <f>IF(ISTEXT(E222),"",IF(ISBLANK(E222),"",IF(ISTEXT(D222),"",IF(A217="Invoice No. : ",INDEX(Sheet2!E$14:E$154,MATCH(B217,Sheet2!A$14:A$154,0)),O221))))</f>
        <v>BRAILLE</v>
      </c>
      <c r="P222" s="25" t="str">
        <f>IF(ISTEXT(E222),"",IF(ISBLANK(E222),"",IF(ISTEXT(D222),"",IF(A217="Invoice No. : ",INDEX(Sheet2!G$14:G$154,MATCH(B217,Sheet2!A$14:A$154,0)),P221))))</f>
        <v>VALDEZ, ANN LILIAN ORTIZ</v>
      </c>
      <c r="Q222" s="25">
        <f t="shared" si="15"/>
        <v>128023.12</v>
      </c>
    </row>
    <row r="223" ht="15" spans="1:17">
      <c r="A223" s="24" t="s">
        <v>268</v>
      </c>
      <c r="B223" s="24" t="s">
        <v>269</v>
      </c>
      <c r="C223" s="13">
        <v>1</v>
      </c>
      <c r="D223" s="13">
        <v>38.5</v>
      </c>
      <c r="E223" s="13">
        <v>38.5</v>
      </c>
      <c r="F223" s="25">
        <f t="shared" si="12"/>
        <v>925475</v>
      </c>
      <c r="G223" s="25">
        <f>IF(ISTEXT(E223),"",IF(ISBLANK(E223),"",IF(ISTEXT(D223),"",IF(A218="Invoice No. : ",INDEX(Sheet2!F$14:F$154,MATCH(B218,Sheet2!A$14:A$154,0)),G222))))</f>
        <v>51404</v>
      </c>
      <c r="H223" s="25" t="str">
        <f t="shared" si="13"/>
        <v>01/28/2023</v>
      </c>
      <c r="I223" s="25" t="str">
        <f>IF(ISTEXT(E223),"",IF(ISBLANK(E223),"",IF(ISTEXT(D223),"",IF(A218="Invoice No. : ",TEXT(INDEX(Sheet2!C$14:C$154,MATCH(B218,Sheet2!A$14:A$154,0)),"hh:mm:ss"),I222))))</f>
        <v>10:49:42</v>
      </c>
      <c r="J223" s="25">
        <f t="shared" si="14"/>
        <v>8044.25</v>
      </c>
      <c r="K223" s="25">
        <f>IF(ISBLANK(G223),"",IF(ISTEXT(G223),"",INDEX(Sheet2!H$14:H$154,MATCH(F223,Sheet2!A$14:A$154,0))))</f>
        <v>3500</v>
      </c>
      <c r="L223" s="25">
        <f>IF(ISBLANK(G223),"",IF(ISTEXT(G223),"",INDEX(Sheet2!I$14:I$154,MATCH(F223,Sheet2!A$14:A$154,0))))</f>
        <v>4544.25</v>
      </c>
      <c r="M223" s="25" t="str">
        <f>IF(ISBLANK(G223),"",IF(ISTEXT(G223),"",IF(INDEX(Sheet2!H$14:H$154,MATCH(F223,Sheet2!A$14:A$154,0))&lt;&gt;0,IF(INDEX(Sheet2!I$14:I$154,MATCH(F223,Sheet2!A$14:A$154,0))&lt;&gt;0,"Loan","Loan"),"Cash")))</f>
        <v>Loan</v>
      </c>
      <c r="N223" s="25">
        <f>IF(ISTEXT(E223),"",IF(ISBLANK(E223),"",IF(ISTEXT(D223),"",IF(A218="Invoice No. : ",INDEX(Sheet2!D$14:D$154,MATCH(B218,Sheet2!A$14:A$154,0)),N222))))</f>
        <v>1</v>
      </c>
      <c r="O223" s="25" t="str">
        <f>IF(ISTEXT(E223),"",IF(ISBLANK(E223),"",IF(ISTEXT(D223),"",IF(A218="Invoice No. : ",INDEX(Sheet2!E$14:E$154,MATCH(B218,Sheet2!A$14:A$154,0)),O222))))</f>
        <v>BRAILLE</v>
      </c>
      <c r="P223" s="25" t="str">
        <f>IF(ISTEXT(E223),"",IF(ISBLANK(E223),"",IF(ISTEXT(D223),"",IF(A218="Invoice No. : ",INDEX(Sheet2!G$14:G$154,MATCH(B218,Sheet2!A$14:A$154,0)),P222))))</f>
        <v>VALDEZ, ANN LILIAN ORTIZ</v>
      </c>
      <c r="Q223" s="25">
        <f t="shared" si="15"/>
        <v>128023.12</v>
      </c>
    </row>
    <row r="224" ht="15" spans="1:17">
      <c r="A224" s="24" t="s">
        <v>140</v>
      </c>
      <c r="B224" s="24" t="s">
        <v>141</v>
      </c>
      <c r="C224" s="13">
        <v>2</v>
      </c>
      <c r="D224" s="13">
        <v>85</v>
      </c>
      <c r="E224" s="13">
        <v>170</v>
      </c>
      <c r="F224" s="25">
        <f t="shared" si="12"/>
        <v>925475</v>
      </c>
      <c r="G224" s="25">
        <f>IF(ISTEXT(E224),"",IF(ISBLANK(E224),"",IF(ISTEXT(D224),"",IF(A219="Invoice No. : ",INDEX(Sheet2!F$14:F$154,MATCH(B219,Sheet2!A$14:A$154,0)),G223))))</f>
        <v>51404</v>
      </c>
      <c r="H224" s="25" t="str">
        <f t="shared" si="13"/>
        <v>01/28/2023</v>
      </c>
      <c r="I224" s="25" t="str">
        <f>IF(ISTEXT(E224),"",IF(ISBLANK(E224),"",IF(ISTEXT(D224),"",IF(A219="Invoice No. : ",TEXT(INDEX(Sheet2!C$14:C$154,MATCH(B219,Sheet2!A$14:A$154,0)),"hh:mm:ss"),I223))))</f>
        <v>10:49:42</v>
      </c>
      <c r="J224" s="25">
        <f t="shared" si="14"/>
        <v>8044.25</v>
      </c>
      <c r="K224" s="25">
        <f>IF(ISBLANK(G224),"",IF(ISTEXT(G224),"",INDEX(Sheet2!H$14:H$154,MATCH(F224,Sheet2!A$14:A$154,0))))</f>
        <v>3500</v>
      </c>
      <c r="L224" s="25">
        <f>IF(ISBLANK(G224),"",IF(ISTEXT(G224),"",INDEX(Sheet2!I$14:I$154,MATCH(F224,Sheet2!A$14:A$154,0))))</f>
        <v>4544.25</v>
      </c>
      <c r="M224" s="25" t="str">
        <f>IF(ISBLANK(G224),"",IF(ISTEXT(G224),"",IF(INDEX(Sheet2!H$14:H$154,MATCH(F224,Sheet2!A$14:A$154,0))&lt;&gt;0,IF(INDEX(Sheet2!I$14:I$154,MATCH(F224,Sheet2!A$14:A$154,0))&lt;&gt;0,"Loan","Loan"),"Cash")))</f>
        <v>Loan</v>
      </c>
      <c r="N224" s="25">
        <f>IF(ISTEXT(E224),"",IF(ISBLANK(E224),"",IF(ISTEXT(D224),"",IF(A219="Invoice No. : ",INDEX(Sheet2!D$14:D$154,MATCH(B219,Sheet2!A$14:A$154,0)),N223))))</f>
        <v>1</v>
      </c>
      <c r="O224" s="25" t="str">
        <f>IF(ISTEXT(E224),"",IF(ISBLANK(E224),"",IF(ISTEXT(D224),"",IF(A219="Invoice No. : ",INDEX(Sheet2!E$14:E$154,MATCH(B219,Sheet2!A$14:A$154,0)),O223))))</f>
        <v>BRAILLE</v>
      </c>
      <c r="P224" s="25" t="str">
        <f>IF(ISTEXT(E224),"",IF(ISBLANK(E224),"",IF(ISTEXT(D224),"",IF(A219="Invoice No. : ",INDEX(Sheet2!G$14:G$154,MATCH(B219,Sheet2!A$14:A$154,0)),P223))))</f>
        <v>VALDEZ, ANN LILIAN ORTIZ</v>
      </c>
      <c r="Q224" s="25">
        <f t="shared" si="15"/>
        <v>128023.12</v>
      </c>
    </row>
    <row r="225" ht="15" spans="1:17">
      <c r="A225" s="24" t="s">
        <v>270</v>
      </c>
      <c r="B225" s="24" t="s">
        <v>271</v>
      </c>
      <c r="C225" s="13">
        <v>2</v>
      </c>
      <c r="D225" s="13">
        <v>40.75</v>
      </c>
      <c r="E225" s="13">
        <v>81.5</v>
      </c>
      <c r="F225" s="25">
        <f t="shared" si="12"/>
        <v>925475</v>
      </c>
      <c r="G225" s="25">
        <f>IF(ISTEXT(E225),"",IF(ISBLANK(E225),"",IF(ISTEXT(D225),"",IF(A220="Invoice No. : ",INDEX(Sheet2!F$14:F$154,MATCH(B220,Sheet2!A$14:A$154,0)),G224))))</f>
        <v>51404</v>
      </c>
      <c r="H225" s="25" t="str">
        <f t="shared" si="13"/>
        <v>01/28/2023</v>
      </c>
      <c r="I225" s="25" t="str">
        <f>IF(ISTEXT(E225),"",IF(ISBLANK(E225),"",IF(ISTEXT(D225),"",IF(A220="Invoice No. : ",TEXT(INDEX(Sheet2!C$14:C$154,MATCH(B220,Sheet2!A$14:A$154,0)),"hh:mm:ss"),I224))))</f>
        <v>10:49:42</v>
      </c>
      <c r="J225" s="25">
        <f t="shared" si="14"/>
        <v>8044.25</v>
      </c>
      <c r="K225" s="25">
        <f>IF(ISBLANK(G225),"",IF(ISTEXT(G225),"",INDEX(Sheet2!H$14:H$154,MATCH(F225,Sheet2!A$14:A$154,0))))</f>
        <v>3500</v>
      </c>
      <c r="L225" s="25">
        <f>IF(ISBLANK(G225),"",IF(ISTEXT(G225),"",INDEX(Sheet2!I$14:I$154,MATCH(F225,Sheet2!A$14:A$154,0))))</f>
        <v>4544.25</v>
      </c>
      <c r="M225" s="25" t="str">
        <f>IF(ISBLANK(G225),"",IF(ISTEXT(G225),"",IF(INDEX(Sheet2!H$14:H$154,MATCH(F225,Sheet2!A$14:A$154,0))&lt;&gt;0,IF(INDEX(Sheet2!I$14:I$154,MATCH(F225,Sheet2!A$14:A$154,0))&lt;&gt;0,"Loan","Loan"),"Cash")))</f>
        <v>Loan</v>
      </c>
      <c r="N225" s="25">
        <f>IF(ISTEXT(E225),"",IF(ISBLANK(E225),"",IF(ISTEXT(D225),"",IF(A220="Invoice No. : ",INDEX(Sheet2!D$14:D$154,MATCH(B220,Sheet2!A$14:A$154,0)),N224))))</f>
        <v>1</v>
      </c>
      <c r="O225" s="25" t="str">
        <f>IF(ISTEXT(E225),"",IF(ISBLANK(E225),"",IF(ISTEXT(D225),"",IF(A220="Invoice No. : ",INDEX(Sheet2!E$14:E$154,MATCH(B220,Sheet2!A$14:A$154,0)),O224))))</f>
        <v>BRAILLE</v>
      </c>
      <c r="P225" s="25" t="str">
        <f>IF(ISTEXT(E225),"",IF(ISBLANK(E225),"",IF(ISTEXT(D225),"",IF(A220="Invoice No. : ",INDEX(Sheet2!G$14:G$154,MATCH(B220,Sheet2!A$14:A$154,0)),P224))))</f>
        <v>VALDEZ, ANN LILIAN ORTIZ</v>
      </c>
      <c r="Q225" s="25">
        <f t="shared" si="15"/>
        <v>128023.12</v>
      </c>
    </row>
    <row r="226" ht="15" spans="1:17">
      <c r="A226" s="24" t="s">
        <v>272</v>
      </c>
      <c r="B226" s="24" t="s">
        <v>273</v>
      </c>
      <c r="C226" s="13">
        <v>1</v>
      </c>
      <c r="D226" s="13">
        <v>63.5</v>
      </c>
      <c r="E226" s="13">
        <v>63.5</v>
      </c>
      <c r="F226" s="25">
        <f t="shared" si="12"/>
        <v>925475</v>
      </c>
      <c r="G226" s="25">
        <f>IF(ISTEXT(E226),"",IF(ISBLANK(E226),"",IF(ISTEXT(D226),"",IF(A221="Invoice No. : ",INDEX(Sheet2!F$14:F$154,MATCH(B221,Sheet2!A$14:A$154,0)),G225))))</f>
        <v>51404</v>
      </c>
      <c r="H226" s="25" t="str">
        <f t="shared" si="13"/>
        <v>01/28/2023</v>
      </c>
      <c r="I226" s="25" t="str">
        <f>IF(ISTEXT(E226),"",IF(ISBLANK(E226),"",IF(ISTEXT(D226),"",IF(A221="Invoice No. : ",TEXT(INDEX(Sheet2!C$14:C$154,MATCH(B221,Sheet2!A$14:A$154,0)),"hh:mm:ss"),I225))))</f>
        <v>10:49:42</v>
      </c>
      <c r="J226" s="25">
        <f t="shared" si="14"/>
        <v>8044.25</v>
      </c>
      <c r="K226" s="25">
        <f>IF(ISBLANK(G226),"",IF(ISTEXT(G226),"",INDEX(Sheet2!H$14:H$154,MATCH(F226,Sheet2!A$14:A$154,0))))</f>
        <v>3500</v>
      </c>
      <c r="L226" s="25">
        <f>IF(ISBLANK(G226),"",IF(ISTEXT(G226),"",INDEX(Sheet2!I$14:I$154,MATCH(F226,Sheet2!A$14:A$154,0))))</f>
        <v>4544.25</v>
      </c>
      <c r="M226" s="25" t="str">
        <f>IF(ISBLANK(G226),"",IF(ISTEXT(G226),"",IF(INDEX(Sheet2!H$14:H$154,MATCH(F226,Sheet2!A$14:A$154,0))&lt;&gt;0,IF(INDEX(Sheet2!I$14:I$154,MATCH(F226,Sheet2!A$14:A$154,0))&lt;&gt;0,"Loan","Loan"),"Cash")))</f>
        <v>Loan</v>
      </c>
      <c r="N226" s="25">
        <f>IF(ISTEXT(E226),"",IF(ISBLANK(E226),"",IF(ISTEXT(D226),"",IF(A221="Invoice No. : ",INDEX(Sheet2!D$14:D$154,MATCH(B221,Sheet2!A$14:A$154,0)),N225))))</f>
        <v>1</v>
      </c>
      <c r="O226" s="25" t="str">
        <f>IF(ISTEXT(E226),"",IF(ISBLANK(E226),"",IF(ISTEXT(D226),"",IF(A221="Invoice No. : ",INDEX(Sheet2!E$14:E$154,MATCH(B221,Sheet2!A$14:A$154,0)),O225))))</f>
        <v>BRAILLE</v>
      </c>
      <c r="P226" s="25" t="str">
        <f>IF(ISTEXT(E226),"",IF(ISBLANK(E226),"",IF(ISTEXT(D226),"",IF(A221="Invoice No. : ",INDEX(Sheet2!G$14:G$154,MATCH(B221,Sheet2!A$14:A$154,0)),P225))))</f>
        <v>VALDEZ, ANN LILIAN ORTIZ</v>
      </c>
      <c r="Q226" s="25">
        <f t="shared" si="15"/>
        <v>128023.12</v>
      </c>
    </row>
    <row r="227" ht="15" spans="1:17">
      <c r="A227" s="24" t="s">
        <v>274</v>
      </c>
      <c r="B227" s="24" t="s">
        <v>275</v>
      </c>
      <c r="C227" s="13">
        <v>1</v>
      </c>
      <c r="D227" s="13">
        <v>47</v>
      </c>
      <c r="E227" s="13">
        <v>47</v>
      </c>
      <c r="F227" s="25">
        <f t="shared" si="12"/>
        <v>925475</v>
      </c>
      <c r="G227" s="25">
        <f>IF(ISTEXT(E227),"",IF(ISBLANK(E227),"",IF(ISTEXT(D227),"",IF(A222="Invoice No. : ",INDEX(Sheet2!F$14:F$154,MATCH(B222,Sheet2!A$14:A$154,0)),G226))))</f>
        <v>51404</v>
      </c>
      <c r="H227" s="25" t="str">
        <f t="shared" si="13"/>
        <v>01/28/2023</v>
      </c>
      <c r="I227" s="25" t="str">
        <f>IF(ISTEXT(E227),"",IF(ISBLANK(E227),"",IF(ISTEXT(D227),"",IF(A222="Invoice No. : ",TEXT(INDEX(Sheet2!C$14:C$154,MATCH(B222,Sheet2!A$14:A$154,0)),"hh:mm:ss"),I226))))</f>
        <v>10:49:42</v>
      </c>
      <c r="J227" s="25">
        <f t="shared" si="14"/>
        <v>8044.25</v>
      </c>
      <c r="K227" s="25">
        <f>IF(ISBLANK(G227),"",IF(ISTEXT(G227),"",INDEX(Sheet2!H$14:H$154,MATCH(F227,Sheet2!A$14:A$154,0))))</f>
        <v>3500</v>
      </c>
      <c r="L227" s="25">
        <f>IF(ISBLANK(G227),"",IF(ISTEXT(G227),"",INDEX(Sheet2!I$14:I$154,MATCH(F227,Sheet2!A$14:A$154,0))))</f>
        <v>4544.25</v>
      </c>
      <c r="M227" s="25" t="str">
        <f>IF(ISBLANK(G227),"",IF(ISTEXT(G227),"",IF(INDEX(Sheet2!H$14:H$154,MATCH(F227,Sheet2!A$14:A$154,0))&lt;&gt;0,IF(INDEX(Sheet2!I$14:I$154,MATCH(F227,Sheet2!A$14:A$154,0))&lt;&gt;0,"Loan","Loan"),"Cash")))</f>
        <v>Loan</v>
      </c>
      <c r="N227" s="25">
        <f>IF(ISTEXT(E227),"",IF(ISBLANK(E227),"",IF(ISTEXT(D227),"",IF(A222="Invoice No. : ",INDEX(Sheet2!D$14:D$154,MATCH(B222,Sheet2!A$14:A$154,0)),N226))))</f>
        <v>1</v>
      </c>
      <c r="O227" s="25" t="str">
        <f>IF(ISTEXT(E227),"",IF(ISBLANK(E227),"",IF(ISTEXT(D227),"",IF(A222="Invoice No. : ",INDEX(Sheet2!E$14:E$154,MATCH(B222,Sheet2!A$14:A$154,0)),O226))))</f>
        <v>BRAILLE</v>
      </c>
      <c r="P227" s="25" t="str">
        <f>IF(ISTEXT(E227),"",IF(ISBLANK(E227),"",IF(ISTEXT(D227),"",IF(A222="Invoice No. : ",INDEX(Sheet2!G$14:G$154,MATCH(B222,Sheet2!A$14:A$154,0)),P226))))</f>
        <v>VALDEZ, ANN LILIAN ORTIZ</v>
      </c>
      <c r="Q227" s="25">
        <f t="shared" si="15"/>
        <v>128023.12</v>
      </c>
    </row>
    <row r="228" ht="15" spans="1:17">
      <c r="A228" s="24" t="s">
        <v>276</v>
      </c>
      <c r="B228" s="24" t="s">
        <v>277</v>
      </c>
      <c r="C228" s="13">
        <v>1</v>
      </c>
      <c r="D228" s="13">
        <v>73.5</v>
      </c>
      <c r="E228" s="13">
        <v>73.5</v>
      </c>
      <c r="F228" s="25">
        <f t="shared" si="12"/>
        <v>925475</v>
      </c>
      <c r="G228" s="25">
        <f>IF(ISTEXT(E228),"",IF(ISBLANK(E228),"",IF(ISTEXT(D228),"",IF(A223="Invoice No. : ",INDEX(Sheet2!F$14:F$154,MATCH(B223,Sheet2!A$14:A$154,0)),G227))))</f>
        <v>51404</v>
      </c>
      <c r="H228" s="25" t="str">
        <f t="shared" si="13"/>
        <v>01/28/2023</v>
      </c>
      <c r="I228" s="25" t="str">
        <f>IF(ISTEXT(E228),"",IF(ISBLANK(E228),"",IF(ISTEXT(D228),"",IF(A223="Invoice No. : ",TEXT(INDEX(Sheet2!C$14:C$154,MATCH(B223,Sheet2!A$14:A$154,0)),"hh:mm:ss"),I227))))</f>
        <v>10:49:42</v>
      </c>
      <c r="J228" s="25">
        <f t="shared" si="14"/>
        <v>8044.25</v>
      </c>
      <c r="K228" s="25">
        <f>IF(ISBLANK(G228),"",IF(ISTEXT(G228),"",INDEX(Sheet2!H$14:H$154,MATCH(F228,Sheet2!A$14:A$154,0))))</f>
        <v>3500</v>
      </c>
      <c r="L228" s="25">
        <f>IF(ISBLANK(G228),"",IF(ISTEXT(G228),"",INDEX(Sheet2!I$14:I$154,MATCH(F228,Sheet2!A$14:A$154,0))))</f>
        <v>4544.25</v>
      </c>
      <c r="M228" s="25" t="str">
        <f>IF(ISBLANK(G228),"",IF(ISTEXT(G228),"",IF(INDEX(Sheet2!H$14:H$154,MATCH(F228,Sheet2!A$14:A$154,0))&lt;&gt;0,IF(INDEX(Sheet2!I$14:I$154,MATCH(F228,Sheet2!A$14:A$154,0))&lt;&gt;0,"Loan","Loan"),"Cash")))</f>
        <v>Loan</v>
      </c>
      <c r="N228" s="25">
        <f>IF(ISTEXT(E228),"",IF(ISBLANK(E228),"",IF(ISTEXT(D228),"",IF(A223="Invoice No. : ",INDEX(Sheet2!D$14:D$154,MATCH(B223,Sheet2!A$14:A$154,0)),N227))))</f>
        <v>1</v>
      </c>
      <c r="O228" s="25" t="str">
        <f>IF(ISTEXT(E228),"",IF(ISBLANK(E228),"",IF(ISTEXT(D228),"",IF(A223="Invoice No. : ",INDEX(Sheet2!E$14:E$154,MATCH(B223,Sheet2!A$14:A$154,0)),O227))))</f>
        <v>BRAILLE</v>
      </c>
      <c r="P228" s="25" t="str">
        <f>IF(ISTEXT(E228),"",IF(ISBLANK(E228),"",IF(ISTEXT(D228),"",IF(A223="Invoice No. : ",INDEX(Sheet2!G$14:G$154,MATCH(B223,Sheet2!A$14:A$154,0)),P227))))</f>
        <v>VALDEZ, ANN LILIAN ORTIZ</v>
      </c>
      <c r="Q228" s="25">
        <f t="shared" si="15"/>
        <v>128023.12</v>
      </c>
    </row>
    <row r="229" ht="15" spans="1:17">
      <c r="A229" s="24" t="s">
        <v>32</v>
      </c>
      <c r="B229" s="24" t="s">
        <v>33</v>
      </c>
      <c r="C229" s="13">
        <v>1</v>
      </c>
      <c r="D229" s="13">
        <v>58</v>
      </c>
      <c r="E229" s="13">
        <v>58</v>
      </c>
      <c r="F229" s="25">
        <f t="shared" si="12"/>
        <v>925475</v>
      </c>
      <c r="G229" s="25">
        <f>IF(ISTEXT(E229),"",IF(ISBLANK(E229),"",IF(ISTEXT(D229),"",IF(A224="Invoice No. : ",INDEX(Sheet2!F$14:F$154,MATCH(B224,Sheet2!A$14:A$154,0)),G228))))</f>
        <v>51404</v>
      </c>
      <c r="H229" s="25" t="str">
        <f t="shared" si="13"/>
        <v>01/28/2023</v>
      </c>
      <c r="I229" s="25" t="str">
        <f>IF(ISTEXT(E229),"",IF(ISBLANK(E229),"",IF(ISTEXT(D229),"",IF(A224="Invoice No. : ",TEXT(INDEX(Sheet2!C$14:C$154,MATCH(B224,Sheet2!A$14:A$154,0)),"hh:mm:ss"),I228))))</f>
        <v>10:49:42</v>
      </c>
      <c r="J229" s="25">
        <f t="shared" si="14"/>
        <v>8044.25</v>
      </c>
      <c r="K229" s="25">
        <f>IF(ISBLANK(G229),"",IF(ISTEXT(G229),"",INDEX(Sheet2!H$14:H$154,MATCH(F229,Sheet2!A$14:A$154,0))))</f>
        <v>3500</v>
      </c>
      <c r="L229" s="25">
        <f>IF(ISBLANK(G229),"",IF(ISTEXT(G229),"",INDEX(Sheet2!I$14:I$154,MATCH(F229,Sheet2!A$14:A$154,0))))</f>
        <v>4544.25</v>
      </c>
      <c r="M229" s="25" t="str">
        <f>IF(ISBLANK(G229),"",IF(ISTEXT(G229),"",IF(INDEX(Sheet2!H$14:H$154,MATCH(F229,Sheet2!A$14:A$154,0))&lt;&gt;0,IF(INDEX(Sheet2!I$14:I$154,MATCH(F229,Sheet2!A$14:A$154,0))&lt;&gt;0,"Loan","Loan"),"Cash")))</f>
        <v>Loan</v>
      </c>
      <c r="N229" s="25">
        <f>IF(ISTEXT(E229),"",IF(ISBLANK(E229),"",IF(ISTEXT(D229),"",IF(A224="Invoice No. : ",INDEX(Sheet2!D$14:D$154,MATCH(B224,Sheet2!A$14:A$154,0)),N228))))</f>
        <v>1</v>
      </c>
      <c r="O229" s="25" t="str">
        <f>IF(ISTEXT(E229),"",IF(ISBLANK(E229),"",IF(ISTEXT(D229),"",IF(A224="Invoice No. : ",INDEX(Sheet2!E$14:E$154,MATCH(B224,Sheet2!A$14:A$154,0)),O228))))</f>
        <v>BRAILLE</v>
      </c>
      <c r="P229" s="25" t="str">
        <f>IF(ISTEXT(E229),"",IF(ISBLANK(E229),"",IF(ISTEXT(D229),"",IF(A224="Invoice No. : ",INDEX(Sheet2!G$14:G$154,MATCH(B224,Sheet2!A$14:A$154,0)),P228))))</f>
        <v>VALDEZ, ANN LILIAN ORTIZ</v>
      </c>
      <c r="Q229" s="25">
        <f t="shared" si="15"/>
        <v>128023.12</v>
      </c>
    </row>
    <row r="230" ht="15" spans="1:17">
      <c r="A230" s="24" t="s">
        <v>278</v>
      </c>
      <c r="B230" s="24" t="s">
        <v>279</v>
      </c>
      <c r="C230" s="13">
        <v>2</v>
      </c>
      <c r="D230" s="13">
        <v>8.75</v>
      </c>
      <c r="E230" s="13">
        <v>17.5</v>
      </c>
      <c r="F230" s="25">
        <f t="shared" si="12"/>
        <v>925475</v>
      </c>
      <c r="G230" s="25">
        <f>IF(ISTEXT(E230),"",IF(ISBLANK(E230),"",IF(ISTEXT(D230),"",IF(A225="Invoice No. : ",INDEX(Sheet2!F$14:F$154,MATCH(B225,Sheet2!A$14:A$154,0)),G229))))</f>
        <v>51404</v>
      </c>
      <c r="H230" s="25" t="str">
        <f t="shared" si="13"/>
        <v>01/28/2023</v>
      </c>
      <c r="I230" s="25" t="str">
        <f>IF(ISTEXT(E230),"",IF(ISBLANK(E230),"",IF(ISTEXT(D230),"",IF(A225="Invoice No. : ",TEXT(INDEX(Sheet2!C$14:C$154,MATCH(B225,Sheet2!A$14:A$154,0)),"hh:mm:ss"),I229))))</f>
        <v>10:49:42</v>
      </c>
      <c r="J230" s="25">
        <f t="shared" si="14"/>
        <v>8044.25</v>
      </c>
      <c r="K230" s="25">
        <f>IF(ISBLANK(G230),"",IF(ISTEXT(G230),"",INDEX(Sheet2!H$14:H$154,MATCH(F230,Sheet2!A$14:A$154,0))))</f>
        <v>3500</v>
      </c>
      <c r="L230" s="25">
        <f>IF(ISBLANK(G230),"",IF(ISTEXT(G230),"",INDEX(Sheet2!I$14:I$154,MATCH(F230,Sheet2!A$14:A$154,0))))</f>
        <v>4544.25</v>
      </c>
      <c r="M230" s="25" t="str">
        <f>IF(ISBLANK(G230),"",IF(ISTEXT(G230),"",IF(INDEX(Sheet2!H$14:H$154,MATCH(F230,Sheet2!A$14:A$154,0))&lt;&gt;0,IF(INDEX(Sheet2!I$14:I$154,MATCH(F230,Sheet2!A$14:A$154,0))&lt;&gt;0,"Loan","Loan"),"Cash")))</f>
        <v>Loan</v>
      </c>
      <c r="N230" s="25">
        <f>IF(ISTEXT(E230),"",IF(ISBLANK(E230),"",IF(ISTEXT(D230),"",IF(A225="Invoice No. : ",INDEX(Sheet2!D$14:D$154,MATCH(B225,Sheet2!A$14:A$154,0)),N229))))</f>
        <v>1</v>
      </c>
      <c r="O230" s="25" t="str">
        <f>IF(ISTEXT(E230),"",IF(ISBLANK(E230),"",IF(ISTEXT(D230),"",IF(A225="Invoice No. : ",INDEX(Sheet2!E$14:E$154,MATCH(B225,Sheet2!A$14:A$154,0)),O229))))</f>
        <v>BRAILLE</v>
      </c>
      <c r="P230" s="25" t="str">
        <f>IF(ISTEXT(E230),"",IF(ISBLANK(E230),"",IF(ISTEXT(D230),"",IF(A225="Invoice No. : ",INDEX(Sheet2!G$14:G$154,MATCH(B225,Sheet2!A$14:A$154,0)),P229))))</f>
        <v>VALDEZ, ANN LILIAN ORTIZ</v>
      </c>
      <c r="Q230" s="25">
        <f t="shared" si="15"/>
        <v>128023.12</v>
      </c>
    </row>
    <row r="231" ht="15" spans="1:17">
      <c r="A231" s="24" t="s">
        <v>280</v>
      </c>
      <c r="B231" s="24" t="s">
        <v>281</v>
      </c>
      <c r="C231" s="13">
        <v>2</v>
      </c>
      <c r="D231" s="13">
        <v>12</v>
      </c>
      <c r="E231" s="13">
        <v>24</v>
      </c>
      <c r="F231" s="25">
        <f t="shared" si="12"/>
        <v>925475</v>
      </c>
      <c r="G231" s="25">
        <f>IF(ISTEXT(E231),"",IF(ISBLANK(E231),"",IF(ISTEXT(D231),"",IF(A226="Invoice No. : ",INDEX(Sheet2!F$14:F$154,MATCH(B226,Sheet2!A$14:A$154,0)),G230))))</f>
        <v>51404</v>
      </c>
      <c r="H231" s="25" t="str">
        <f t="shared" si="13"/>
        <v>01/28/2023</v>
      </c>
      <c r="I231" s="25" t="str">
        <f>IF(ISTEXT(E231),"",IF(ISBLANK(E231),"",IF(ISTEXT(D231),"",IF(A226="Invoice No. : ",TEXT(INDEX(Sheet2!C$14:C$154,MATCH(B226,Sheet2!A$14:A$154,0)),"hh:mm:ss"),I230))))</f>
        <v>10:49:42</v>
      </c>
      <c r="J231" s="25">
        <f t="shared" si="14"/>
        <v>8044.25</v>
      </c>
      <c r="K231" s="25">
        <f>IF(ISBLANK(G231),"",IF(ISTEXT(G231),"",INDEX(Sheet2!H$14:H$154,MATCH(F231,Sheet2!A$14:A$154,0))))</f>
        <v>3500</v>
      </c>
      <c r="L231" s="25">
        <f>IF(ISBLANK(G231),"",IF(ISTEXT(G231),"",INDEX(Sheet2!I$14:I$154,MATCH(F231,Sheet2!A$14:A$154,0))))</f>
        <v>4544.25</v>
      </c>
      <c r="M231" s="25" t="str">
        <f>IF(ISBLANK(G231),"",IF(ISTEXT(G231),"",IF(INDEX(Sheet2!H$14:H$154,MATCH(F231,Sheet2!A$14:A$154,0))&lt;&gt;0,IF(INDEX(Sheet2!I$14:I$154,MATCH(F231,Sheet2!A$14:A$154,0))&lt;&gt;0,"Loan","Loan"),"Cash")))</f>
        <v>Loan</v>
      </c>
      <c r="N231" s="25">
        <f>IF(ISTEXT(E231),"",IF(ISBLANK(E231),"",IF(ISTEXT(D231),"",IF(A226="Invoice No. : ",INDEX(Sheet2!D$14:D$154,MATCH(B226,Sheet2!A$14:A$154,0)),N230))))</f>
        <v>1</v>
      </c>
      <c r="O231" s="25" t="str">
        <f>IF(ISTEXT(E231),"",IF(ISBLANK(E231),"",IF(ISTEXT(D231),"",IF(A226="Invoice No. : ",INDEX(Sheet2!E$14:E$154,MATCH(B226,Sheet2!A$14:A$154,0)),O230))))</f>
        <v>BRAILLE</v>
      </c>
      <c r="P231" s="25" t="str">
        <f>IF(ISTEXT(E231),"",IF(ISBLANK(E231),"",IF(ISTEXT(D231),"",IF(A226="Invoice No. : ",INDEX(Sheet2!G$14:G$154,MATCH(B226,Sheet2!A$14:A$154,0)),P230))))</f>
        <v>VALDEZ, ANN LILIAN ORTIZ</v>
      </c>
      <c r="Q231" s="25">
        <f t="shared" si="15"/>
        <v>128023.12</v>
      </c>
    </row>
    <row r="232" ht="15" spans="4:17">
      <c r="D232" s="14" t="s">
        <v>18</v>
      </c>
      <c r="E232" s="26">
        <v>8044.25</v>
      </c>
      <c r="F232" s="25" t="str">
        <f t="shared" si="12"/>
        <v/>
      </c>
      <c r="G232" s="25" t="str">
        <f>IF(ISTEXT(E232),"",IF(ISBLANK(E232),"",IF(ISTEXT(D232),"",IF(A227="Invoice No. : ",INDEX(Sheet2!F$14:F$154,MATCH(B227,Sheet2!A$14:A$154,0)),G231))))</f>
        <v/>
      </c>
      <c r="H232" s="25" t="str">
        <f t="shared" si="13"/>
        <v/>
      </c>
      <c r="I232" s="25" t="str">
        <f>IF(ISTEXT(E232),"",IF(ISBLANK(E232),"",IF(ISTEXT(D232),"",IF(A227="Invoice No. : ",TEXT(INDEX(Sheet2!C$14:C$154,MATCH(B227,Sheet2!A$14:A$154,0)),"hh:mm:ss"),I231))))</f>
        <v/>
      </c>
      <c r="J232" s="25" t="str">
        <f t="shared" si="14"/>
        <v/>
      </c>
      <c r="K232" s="25" t="str">
        <f>IF(ISBLANK(G232),"",IF(ISTEXT(G232),"",INDEX(Sheet2!H$14:H$154,MATCH(F232,Sheet2!A$14:A$154,0))))</f>
        <v/>
      </c>
      <c r="L232" s="25" t="str">
        <f>IF(ISBLANK(G232),"",IF(ISTEXT(G232),"",INDEX(Sheet2!I$14:I$154,MATCH(F232,Sheet2!A$14:A$154,0))))</f>
        <v/>
      </c>
      <c r="M232" s="25" t="str">
        <f>IF(ISBLANK(G232),"",IF(ISTEXT(G232),"",IF(INDEX(Sheet2!H$14:H$154,MATCH(F232,Sheet2!A$14:A$154,0))&lt;&gt;0,IF(INDEX(Sheet2!I$14:I$154,MATCH(F232,Sheet2!A$14:A$154,0))&lt;&gt;0,"Loan","Loan"),"Cash")))</f>
        <v/>
      </c>
      <c r="N232" s="25" t="str">
        <f>IF(ISTEXT(E232),"",IF(ISBLANK(E232),"",IF(ISTEXT(D232),"",IF(A227="Invoice No. : ",INDEX(Sheet2!D$14:D$154,MATCH(B227,Sheet2!A$14:A$154,0)),N231))))</f>
        <v/>
      </c>
      <c r="O232" s="25" t="str">
        <f>IF(ISTEXT(E232),"",IF(ISBLANK(E232),"",IF(ISTEXT(D232),"",IF(A227="Invoice No. : ",INDEX(Sheet2!E$14:E$154,MATCH(B227,Sheet2!A$14:A$154,0)),O231))))</f>
        <v/>
      </c>
      <c r="P232" s="25" t="str">
        <f>IF(ISTEXT(E232),"",IF(ISBLANK(E232),"",IF(ISTEXT(D232),"",IF(A227="Invoice No. : ",INDEX(Sheet2!G$14:G$154,MATCH(B227,Sheet2!A$14:A$154,0)),P231))))</f>
        <v/>
      </c>
      <c r="Q232" s="25" t="str">
        <f t="shared" si="15"/>
        <v/>
      </c>
    </row>
    <row r="233" ht="15" spans="6:17">
      <c r="F233" s="25" t="str">
        <f t="shared" si="12"/>
        <v/>
      </c>
      <c r="G233" s="25" t="str">
        <f>IF(ISTEXT(E233),"",IF(ISBLANK(E233),"",IF(ISTEXT(D233),"",IF(A228="Invoice No. : ",INDEX(Sheet2!F$14:F$154,MATCH(B228,Sheet2!A$14:A$154,0)),G232))))</f>
        <v/>
      </c>
      <c r="H233" s="25" t="str">
        <f t="shared" si="13"/>
        <v/>
      </c>
      <c r="I233" s="25" t="str">
        <f>IF(ISTEXT(E233),"",IF(ISBLANK(E233),"",IF(ISTEXT(D233),"",IF(A228="Invoice No. : ",TEXT(INDEX(Sheet2!C$14:C$154,MATCH(B228,Sheet2!A$14:A$154,0)),"hh:mm:ss"),I232))))</f>
        <v/>
      </c>
      <c r="J233" s="25" t="str">
        <f t="shared" si="14"/>
        <v/>
      </c>
      <c r="K233" s="25" t="str">
        <f>IF(ISBLANK(G233),"",IF(ISTEXT(G233),"",INDEX(Sheet2!H$14:H$154,MATCH(F233,Sheet2!A$14:A$154,0))))</f>
        <v/>
      </c>
      <c r="L233" s="25" t="str">
        <f>IF(ISBLANK(G233),"",IF(ISTEXT(G233),"",INDEX(Sheet2!I$14:I$154,MATCH(F233,Sheet2!A$14:A$154,0))))</f>
        <v/>
      </c>
      <c r="M233" s="25" t="str">
        <f>IF(ISBLANK(G233),"",IF(ISTEXT(G233),"",IF(INDEX(Sheet2!H$14:H$154,MATCH(F233,Sheet2!A$14:A$154,0))&lt;&gt;0,IF(INDEX(Sheet2!I$14:I$154,MATCH(F233,Sheet2!A$14:A$154,0))&lt;&gt;0,"Loan","Loan"),"Cash")))</f>
        <v/>
      </c>
      <c r="N233" s="25" t="str">
        <f>IF(ISTEXT(E233),"",IF(ISBLANK(E233),"",IF(ISTEXT(D233),"",IF(A228="Invoice No. : ",INDEX(Sheet2!D$14:D$154,MATCH(B228,Sheet2!A$14:A$154,0)),N232))))</f>
        <v/>
      </c>
      <c r="O233" s="25" t="str">
        <f>IF(ISTEXT(E233),"",IF(ISBLANK(E233),"",IF(ISTEXT(D233),"",IF(A228="Invoice No. : ",INDEX(Sheet2!E$14:E$154,MATCH(B228,Sheet2!A$14:A$154,0)),O232))))</f>
        <v/>
      </c>
      <c r="P233" s="25" t="str">
        <f>IF(ISTEXT(E233),"",IF(ISBLANK(E233),"",IF(ISTEXT(D233),"",IF(A228="Invoice No. : ",INDEX(Sheet2!G$14:G$154,MATCH(B228,Sheet2!A$14:A$154,0)),P232))))</f>
        <v/>
      </c>
      <c r="Q233" s="25" t="str">
        <f t="shared" si="15"/>
        <v/>
      </c>
    </row>
    <row r="234" ht="15" spans="6:17">
      <c r="F234" s="25" t="str">
        <f t="shared" si="12"/>
        <v/>
      </c>
      <c r="G234" s="25" t="str">
        <f>IF(ISTEXT(E234),"",IF(ISBLANK(E234),"",IF(ISTEXT(D234),"",IF(A229="Invoice No. : ",INDEX(Sheet2!F$14:F$154,MATCH(B229,Sheet2!A$14:A$154,0)),G233))))</f>
        <v/>
      </c>
      <c r="H234" s="25" t="str">
        <f t="shared" si="13"/>
        <v/>
      </c>
      <c r="I234" s="25" t="str">
        <f>IF(ISTEXT(E234),"",IF(ISBLANK(E234),"",IF(ISTEXT(D234),"",IF(A229="Invoice No. : ",TEXT(INDEX(Sheet2!C$14:C$154,MATCH(B229,Sheet2!A$14:A$154,0)),"hh:mm:ss"),I233))))</f>
        <v/>
      </c>
      <c r="J234" s="25" t="str">
        <f t="shared" si="14"/>
        <v/>
      </c>
      <c r="K234" s="25" t="str">
        <f>IF(ISBLANK(G234),"",IF(ISTEXT(G234),"",INDEX(Sheet2!H$14:H$154,MATCH(F234,Sheet2!A$14:A$154,0))))</f>
        <v/>
      </c>
      <c r="L234" s="25" t="str">
        <f>IF(ISBLANK(G234),"",IF(ISTEXT(G234),"",INDEX(Sheet2!I$14:I$154,MATCH(F234,Sheet2!A$14:A$154,0))))</f>
        <v/>
      </c>
      <c r="M234" s="25" t="str">
        <f>IF(ISBLANK(G234),"",IF(ISTEXT(G234),"",IF(INDEX(Sheet2!H$14:H$154,MATCH(F234,Sheet2!A$14:A$154,0))&lt;&gt;0,IF(INDEX(Sheet2!I$14:I$154,MATCH(F234,Sheet2!A$14:A$154,0))&lt;&gt;0,"Loan","Loan"),"Cash")))</f>
        <v/>
      </c>
      <c r="N234" s="25" t="str">
        <f>IF(ISTEXT(E234),"",IF(ISBLANK(E234),"",IF(ISTEXT(D234),"",IF(A229="Invoice No. : ",INDEX(Sheet2!D$14:D$154,MATCH(B229,Sheet2!A$14:A$154,0)),N233))))</f>
        <v/>
      </c>
      <c r="O234" s="25" t="str">
        <f>IF(ISTEXT(E234),"",IF(ISBLANK(E234),"",IF(ISTEXT(D234),"",IF(A229="Invoice No. : ",INDEX(Sheet2!E$14:E$154,MATCH(B229,Sheet2!A$14:A$154,0)),O233))))</f>
        <v/>
      </c>
      <c r="P234" s="25" t="str">
        <f>IF(ISTEXT(E234),"",IF(ISBLANK(E234),"",IF(ISTEXT(D234),"",IF(A229="Invoice No. : ",INDEX(Sheet2!G$14:G$154,MATCH(B229,Sheet2!A$14:A$154,0)),P233))))</f>
        <v/>
      </c>
      <c r="Q234" s="25" t="str">
        <f t="shared" si="15"/>
        <v/>
      </c>
    </row>
    <row r="235" ht="15" spans="1:17">
      <c r="A235" s="16" t="s">
        <v>4</v>
      </c>
      <c r="B235" s="17">
        <v>925476</v>
      </c>
      <c r="C235" s="16" t="s">
        <v>5</v>
      </c>
      <c r="D235" s="18" t="s">
        <v>6</v>
      </c>
      <c r="F235" s="25" t="str">
        <f t="shared" si="12"/>
        <v/>
      </c>
      <c r="G235" s="25" t="str">
        <f>IF(ISTEXT(E235),"",IF(ISBLANK(E235),"",IF(ISTEXT(D235),"",IF(A230="Invoice No. : ",INDEX(Sheet2!F$14:F$154,MATCH(B230,Sheet2!A$14:A$154,0)),G234))))</f>
        <v/>
      </c>
      <c r="H235" s="25" t="str">
        <f t="shared" si="13"/>
        <v/>
      </c>
      <c r="I235" s="25" t="str">
        <f>IF(ISTEXT(E235),"",IF(ISBLANK(E235),"",IF(ISTEXT(D235),"",IF(A230="Invoice No. : ",TEXT(INDEX(Sheet2!C$14:C$154,MATCH(B230,Sheet2!A$14:A$154,0)),"hh:mm:ss"),I234))))</f>
        <v/>
      </c>
      <c r="J235" s="25" t="str">
        <f t="shared" si="14"/>
        <v/>
      </c>
      <c r="K235" s="25" t="str">
        <f>IF(ISBLANK(G235),"",IF(ISTEXT(G235),"",INDEX(Sheet2!H$14:H$154,MATCH(F235,Sheet2!A$14:A$154,0))))</f>
        <v/>
      </c>
      <c r="L235" s="25" t="str">
        <f>IF(ISBLANK(G235),"",IF(ISTEXT(G235),"",INDEX(Sheet2!I$14:I$154,MATCH(F235,Sheet2!A$14:A$154,0))))</f>
        <v/>
      </c>
      <c r="M235" s="25" t="str">
        <f>IF(ISBLANK(G235),"",IF(ISTEXT(G235),"",IF(INDEX(Sheet2!H$14:H$154,MATCH(F235,Sheet2!A$14:A$154,0))&lt;&gt;0,IF(INDEX(Sheet2!I$14:I$154,MATCH(F235,Sheet2!A$14:A$154,0))&lt;&gt;0,"Loan","Loan"),"Cash")))</f>
        <v/>
      </c>
      <c r="N235" s="25" t="str">
        <f>IF(ISTEXT(E235),"",IF(ISBLANK(E235),"",IF(ISTEXT(D235),"",IF(A230="Invoice No. : ",INDEX(Sheet2!D$14:D$154,MATCH(B230,Sheet2!A$14:A$154,0)),N234))))</f>
        <v/>
      </c>
      <c r="O235" s="25" t="str">
        <f>IF(ISTEXT(E235),"",IF(ISBLANK(E235),"",IF(ISTEXT(D235),"",IF(A230="Invoice No. : ",INDEX(Sheet2!E$14:E$154,MATCH(B230,Sheet2!A$14:A$154,0)),O234))))</f>
        <v/>
      </c>
      <c r="P235" s="25" t="str">
        <f>IF(ISTEXT(E235),"",IF(ISBLANK(E235),"",IF(ISTEXT(D235),"",IF(A230="Invoice No. : ",INDEX(Sheet2!G$14:G$154,MATCH(B230,Sheet2!A$14:A$154,0)),P234))))</f>
        <v/>
      </c>
      <c r="Q235" s="25" t="str">
        <f t="shared" si="15"/>
        <v/>
      </c>
    </row>
    <row r="236" ht="15" spans="1:17">
      <c r="A236" s="16" t="s">
        <v>7</v>
      </c>
      <c r="B236" s="19">
        <v>44954</v>
      </c>
      <c r="C236" s="16" t="s">
        <v>8</v>
      </c>
      <c r="D236" s="20">
        <v>1</v>
      </c>
      <c r="F236" s="25" t="str">
        <f t="shared" si="12"/>
        <v/>
      </c>
      <c r="G236" s="25" t="str">
        <f>IF(ISTEXT(E236),"",IF(ISBLANK(E236),"",IF(ISTEXT(D236),"",IF(A231="Invoice No. : ",INDEX(Sheet2!F$14:F$154,MATCH(B231,Sheet2!A$14:A$154,0)),G235))))</f>
        <v/>
      </c>
      <c r="H236" s="25" t="str">
        <f t="shared" si="13"/>
        <v/>
      </c>
      <c r="I236" s="25" t="str">
        <f>IF(ISTEXT(E236),"",IF(ISBLANK(E236),"",IF(ISTEXT(D236),"",IF(A231="Invoice No. : ",TEXT(INDEX(Sheet2!C$14:C$154,MATCH(B231,Sheet2!A$14:A$154,0)),"hh:mm:ss"),I235))))</f>
        <v/>
      </c>
      <c r="J236" s="25" t="str">
        <f t="shared" si="14"/>
        <v/>
      </c>
      <c r="K236" s="25" t="str">
        <f>IF(ISBLANK(G236),"",IF(ISTEXT(G236),"",INDEX(Sheet2!H$14:H$154,MATCH(F236,Sheet2!A$14:A$154,0))))</f>
        <v/>
      </c>
      <c r="L236" s="25" t="str">
        <f>IF(ISBLANK(G236),"",IF(ISTEXT(G236),"",INDEX(Sheet2!I$14:I$154,MATCH(F236,Sheet2!A$14:A$154,0))))</f>
        <v/>
      </c>
      <c r="M236" s="25" t="str">
        <f>IF(ISBLANK(G236),"",IF(ISTEXT(G236),"",IF(INDEX(Sheet2!H$14:H$154,MATCH(F236,Sheet2!A$14:A$154,0))&lt;&gt;0,IF(INDEX(Sheet2!I$14:I$154,MATCH(F236,Sheet2!A$14:A$154,0))&lt;&gt;0,"Loan","Loan"),"Cash")))</f>
        <v/>
      </c>
      <c r="N236" s="25" t="str">
        <f>IF(ISTEXT(E236),"",IF(ISBLANK(E236),"",IF(ISTEXT(D236),"",IF(A231="Invoice No. : ",INDEX(Sheet2!D$14:D$154,MATCH(B231,Sheet2!A$14:A$154,0)),N235))))</f>
        <v/>
      </c>
      <c r="O236" s="25" t="str">
        <f>IF(ISTEXT(E236),"",IF(ISBLANK(E236),"",IF(ISTEXT(D236),"",IF(A231="Invoice No. : ",INDEX(Sheet2!E$14:E$154,MATCH(B231,Sheet2!A$14:A$154,0)),O235))))</f>
        <v/>
      </c>
      <c r="P236" s="25" t="str">
        <f>IF(ISTEXT(E236),"",IF(ISBLANK(E236),"",IF(ISTEXT(D236),"",IF(A231="Invoice No. : ",INDEX(Sheet2!G$14:G$154,MATCH(B231,Sheet2!A$14:A$154,0)),P235))))</f>
        <v/>
      </c>
      <c r="Q236" s="25" t="str">
        <f t="shared" si="15"/>
        <v/>
      </c>
    </row>
    <row r="237" ht="15" spans="6:17">
      <c r="F237" s="25" t="str">
        <f t="shared" si="12"/>
        <v/>
      </c>
      <c r="G237" s="25" t="str">
        <f>IF(ISTEXT(E237),"",IF(ISBLANK(E237),"",IF(ISTEXT(D237),"",IF(A232="Invoice No. : ",INDEX(Sheet2!F$14:F$154,MATCH(B232,Sheet2!A$14:A$154,0)),G236))))</f>
        <v/>
      </c>
      <c r="H237" s="25" t="str">
        <f t="shared" si="13"/>
        <v/>
      </c>
      <c r="I237" s="25" t="str">
        <f>IF(ISTEXT(E237),"",IF(ISBLANK(E237),"",IF(ISTEXT(D237),"",IF(A232="Invoice No. : ",TEXT(INDEX(Sheet2!C$14:C$154,MATCH(B232,Sheet2!A$14:A$154,0)),"hh:mm:ss"),I236))))</f>
        <v/>
      </c>
      <c r="J237" s="25" t="str">
        <f t="shared" si="14"/>
        <v/>
      </c>
      <c r="K237" s="25" t="str">
        <f>IF(ISBLANK(G237),"",IF(ISTEXT(G237),"",INDEX(Sheet2!H$14:H$154,MATCH(F237,Sheet2!A$14:A$154,0))))</f>
        <v/>
      </c>
      <c r="L237" s="25" t="str">
        <f>IF(ISBLANK(G237),"",IF(ISTEXT(G237),"",INDEX(Sheet2!I$14:I$154,MATCH(F237,Sheet2!A$14:A$154,0))))</f>
        <v/>
      </c>
      <c r="M237" s="25" t="str">
        <f>IF(ISBLANK(G237),"",IF(ISTEXT(G237),"",IF(INDEX(Sheet2!H$14:H$154,MATCH(F237,Sheet2!A$14:A$154,0))&lt;&gt;0,IF(INDEX(Sheet2!I$14:I$154,MATCH(F237,Sheet2!A$14:A$154,0))&lt;&gt;0,"Loan","Loan"),"Cash")))</f>
        <v/>
      </c>
      <c r="N237" s="25" t="str">
        <f>IF(ISTEXT(E237),"",IF(ISBLANK(E237),"",IF(ISTEXT(D237),"",IF(A232="Invoice No. : ",INDEX(Sheet2!D$14:D$154,MATCH(B232,Sheet2!A$14:A$154,0)),N236))))</f>
        <v/>
      </c>
      <c r="O237" s="25" t="str">
        <f>IF(ISTEXT(E237),"",IF(ISBLANK(E237),"",IF(ISTEXT(D237),"",IF(A232="Invoice No. : ",INDEX(Sheet2!E$14:E$154,MATCH(B232,Sheet2!A$14:A$154,0)),O236))))</f>
        <v/>
      </c>
      <c r="P237" s="25" t="str">
        <f>IF(ISTEXT(E237),"",IF(ISBLANK(E237),"",IF(ISTEXT(D237),"",IF(A232="Invoice No. : ",INDEX(Sheet2!G$14:G$154,MATCH(B232,Sheet2!A$14:A$154,0)),P236))))</f>
        <v/>
      </c>
      <c r="Q237" s="25" t="str">
        <f t="shared" si="15"/>
        <v/>
      </c>
    </row>
    <row r="238" ht="15" spans="1:17">
      <c r="A238" s="21" t="s">
        <v>9</v>
      </c>
      <c r="B238" s="21" t="s">
        <v>10</v>
      </c>
      <c r="C238" s="22" t="s">
        <v>11</v>
      </c>
      <c r="D238" s="22" t="s">
        <v>12</v>
      </c>
      <c r="E238" s="22" t="s">
        <v>13</v>
      </c>
      <c r="F238" s="25" t="str">
        <f t="shared" si="12"/>
        <v/>
      </c>
      <c r="G238" s="25" t="str">
        <f>IF(ISTEXT(E238),"",IF(ISBLANK(E238),"",IF(ISTEXT(D238),"",IF(A233="Invoice No. : ",INDEX(Sheet2!F$14:F$154,MATCH(B233,Sheet2!A$14:A$154,0)),G237))))</f>
        <v/>
      </c>
      <c r="H238" s="25" t="str">
        <f t="shared" si="13"/>
        <v/>
      </c>
      <c r="I238" s="25" t="str">
        <f>IF(ISTEXT(E238),"",IF(ISBLANK(E238),"",IF(ISTEXT(D238),"",IF(A233="Invoice No. : ",TEXT(INDEX(Sheet2!C$14:C$154,MATCH(B233,Sheet2!A$14:A$154,0)),"hh:mm:ss"),I237))))</f>
        <v/>
      </c>
      <c r="J238" s="25" t="str">
        <f t="shared" si="14"/>
        <v/>
      </c>
      <c r="K238" s="25" t="str">
        <f>IF(ISBLANK(G238),"",IF(ISTEXT(G238),"",INDEX(Sheet2!H$14:H$154,MATCH(F238,Sheet2!A$14:A$154,0))))</f>
        <v/>
      </c>
      <c r="L238" s="25" t="str">
        <f>IF(ISBLANK(G238),"",IF(ISTEXT(G238),"",INDEX(Sheet2!I$14:I$154,MATCH(F238,Sheet2!A$14:A$154,0))))</f>
        <v/>
      </c>
      <c r="M238" s="25" t="str">
        <f>IF(ISBLANK(G238),"",IF(ISTEXT(G238),"",IF(INDEX(Sheet2!H$14:H$154,MATCH(F238,Sheet2!A$14:A$154,0))&lt;&gt;0,IF(INDEX(Sheet2!I$14:I$154,MATCH(F238,Sheet2!A$14:A$154,0))&lt;&gt;0,"Loan","Loan"),"Cash")))</f>
        <v/>
      </c>
      <c r="N238" s="25" t="str">
        <f>IF(ISTEXT(E238),"",IF(ISBLANK(E238),"",IF(ISTEXT(D238),"",IF(A233="Invoice No. : ",INDEX(Sheet2!D$14:D$154,MATCH(B233,Sheet2!A$14:A$154,0)),N237))))</f>
        <v/>
      </c>
      <c r="O238" s="25" t="str">
        <f>IF(ISTEXT(E238),"",IF(ISBLANK(E238),"",IF(ISTEXT(D238),"",IF(A233="Invoice No. : ",INDEX(Sheet2!E$14:E$154,MATCH(B233,Sheet2!A$14:A$154,0)),O237))))</f>
        <v/>
      </c>
      <c r="P238" s="25" t="str">
        <f>IF(ISTEXT(E238),"",IF(ISBLANK(E238),"",IF(ISTEXT(D238),"",IF(A233="Invoice No. : ",INDEX(Sheet2!G$14:G$154,MATCH(B233,Sheet2!A$14:A$154,0)),P237))))</f>
        <v/>
      </c>
      <c r="Q238" s="25" t="str">
        <f t="shared" si="15"/>
        <v/>
      </c>
    </row>
    <row r="239" ht="15" spans="6:17">
      <c r="F239" s="25" t="str">
        <f t="shared" si="12"/>
        <v/>
      </c>
      <c r="G239" s="25" t="str">
        <f>IF(ISTEXT(E239),"",IF(ISBLANK(E239),"",IF(ISTEXT(D239),"",IF(A234="Invoice No. : ",INDEX(Sheet2!F$14:F$154,MATCH(B234,Sheet2!A$14:A$154,0)),G238))))</f>
        <v/>
      </c>
      <c r="H239" s="25" t="str">
        <f t="shared" si="13"/>
        <v/>
      </c>
      <c r="I239" s="25" t="str">
        <f>IF(ISTEXT(E239),"",IF(ISBLANK(E239),"",IF(ISTEXT(D239),"",IF(A234="Invoice No. : ",TEXT(INDEX(Sheet2!C$14:C$154,MATCH(B234,Sheet2!A$14:A$154,0)),"hh:mm:ss"),I238))))</f>
        <v/>
      </c>
      <c r="J239" s="25" t="str">
        <f t="shared" si="14"/>
        <v/>
      </c>
      <c r="K239" s="25" t="str">
        <f>IF(ISBLANK(G239),"",IF(ISTEXT(G239),"",INDEX(Sheet2!H$14:H$154,MATCH(F239,Sheet2!A$14:A$154,0))))</f>
        <v/>
      </c>
      <c r="L239" s="25" t="str">
        <f>IF(ISBLANK(G239),"",IF(ISTEXT(G239),"",INDEX(Sheet2!I$14:I$154,MATCH(F239,Sheet2!A$14:A$154,0))))</f>
        <v/>
      </c>
      <c r="M239" s="25" t="str">
        <f>IF(ISBLANK(G239),"",IF(ISTEXT(G239),"",IF(INDEX(Sheet2!H$14:H$154,MATCH(F239,Sheet2!A$14:A$154,0))&lt;&gt;0,IF(INDEX(Sheet2!I$14:I$154,MATCH(F239,Sheet2!A$14:A$154,0))&lt;&gt;0,"Loan","Loan"),"Cash")))</f>
        <v/>
      </c>
      <c r="N239" s="25" t="str">
        <f>IF(ISTEXT(E239),"",IF(ISBLANK(E239),"",IF(ISTEXT(D239),"",IF(A234="Invoice No. : ",INDEX(Sheet2!D$14:D$154,MATCH(B234,Sheet2!A$14:A$154,0)),N238))))</f>
        <v/>
      </c>
      <c r="O239" s="25" t="str">
        <f>IF(ISTEXT(E239),"",IF(ISBLANK(E239),"",IF(ISTEXT(D239),"",IF(A234="Invoice No. : ",INDEX(Sheet2!E$14:E$154,MATCH(B234,Sheet2!A$14:A$154,0)),O238))))</f>
        <v/>
      </c>
      <c r="P239" s="25" t="str">
        <f>IF(ISTEXT(E239),"",IF(ISBLANK(E239),"",IF(ISTEXT(D239),"",IF(A234="Invoice No. : ",INDEX(Sheet2!G$14:G$154,MATCH(B234,Sheet2!A$14:A$154,0)),P238))))</f>
        <v/>
      </c>
      <c r="Q239" s="25" t="str">
        <f t="shared" si="15"/>
        <v/>
      </c>
    </row>
    <row r="240" ht="15" spans="1:17">
      <c r="A240" s="24" t="s">
        <v>282</v>
      </c>
      <c r="B240" s="24" t="s">
        <v>283</v>
      </c>
      <c r="C240" s="13">
        <v>1</v>
      </c>
      <c r="D240" s="13">
        <v>1260</v>
      </c>
      <c r="E240" s="13">
        <v>1260</v>
      </c>
      <c r="F240" s="25">
        <f t="shared" si="12"/>
        <v>925476</v>
      </c>
      <c r="G240" s="25">
        <f>IF(ISTEXT(E240),"",IF(ISBLANK(E240),"",IF(ISTEXT(D240),"",IF(A235="Invoice No. : ",INDEX(Sheet2!F$14:F$154,MATCH(B235,Sheet2!A$14:A$154,0)),G239))))</f>
        <v>51404</v>
      </c>
      <c r="H240" s="25" t="str">
        <f t="shared" si="13"/>
        <v>01/28/2023</v>
      </c>
      <c r="I240" s="25" t="str">
        <f>IF(ISTEXT(E240),"",IF(ISBLANK(E240),"",IF(ISTEXT(D240),"",IF(A235="Invoice No. : ",TEXT(INDEX(Sheet2!C$14:C$154,MATCH(B235,Sheet2!A$14:A$154,0)),"hh:mm:ss"),I239))))</f>
        <v>10:51:28</v>
      </c>
      <c r="J240" s="25">
        <f t="shared" si="14"/>
        <v>1260</v>
      </c>
      <c r="K240" s="25">
        <f>IF(ISBLANK(G240),"",IF(ISTEXT(G240),"",INDEX(Sheet2!H$14:H$154,MATCH(F240,Sheet2!A$14:A$154,0))))</f>
        <v>1260</v>
      </c>
      <c r="L240" s="25">
        <f>IF(ISBLANK(G240),"",IF(ISTEXT(G240),"",INDEX(Sheet2!I$14:I$154,MATCH(F240,Sheet2!A$14:A$154,0))))</f>
        <v>0</v>
      </c>
      <c r="M240" s="25" t="str">
        <f>IF(ISBLANK(G240),"",IF(ISTEXT(G240),"",IF(INDEX(Sheet2!H$14:H$154,MATCH(F240,Sheet2!A$14:A$154,0))&lt;&gt;0,IF(INDEX(Sheet2!I$14:I$154,MATCH(F240,Sheet2!A$14:A$154,0))&lt;&gt;0,"Loan","Loan"),"Cash")))</f>
        <v>Loan</v>
      </c>
      <c r="N240" s="25">
        <f>IF(ISTEXT(E240),"",IF(ISBLANK(E240),"",IF(ISTEXT(D240),"",IF(A235="Invoice No. : ",INDEX(Sheet2!D$14:D$154,MATCH(B235,Sheet2!A$14:A$154,0)),N239))))</f>
        <v>1</v>
      </c>
      <c r="O240" s="25" t="str">
        <f>IF(ISTEXT(E240),"",IF(ISBLANK(E240),"",IF(ISTEXT(D240),"",IF(A235="Invoice No. : ",INDEX(Sheet2!E$14:E$154,MATCH(B235,Sheet2!A$14:A$154,0)),O239))))</f>
        <v>BRAILLE</v>
      </c>
      <c r="P240" s="25" t="str">
        <f>IF(ISTEXT(E240),"",IF(ISBLANK(E240),"",IF(ISTEXT(D240),"",IF(A235="Invoice No. : ",INDEX(Sheet2!G$14:G$154,MATCH(B235,Sheet2!A$14:A$154,0)),P239))))</f>
        <v>VALDEZ, ANN LILIAN ORTIZ</v>
      </c>
      <c r="Q240" s="25">
        <f t="shared" si="15"/>
        <v>128023.12</v>
      </c>
    </row>
    <row r="241" ht="15" spans="4:17">
      <c r="D241" s="14" t="s">
        <v>18</v>
      </c>
      <c r="E241" s="26">
        <v>1260</v>
      </c>
      <c r="F241" s="25" t="str">
        <f t="shared" si="12"/>
        <v/>
      </c>
      <c r="G241" s="25" t="str">
        <f>IF(ISTEXT(E241),"",IF(ISBLANK(E241),"",IF(ISTEXT(D241),"",IF(A236="Invoice No. : ",INDEX(Sheet2!F$14:F$154,MATCH(B236,Sheet2!A$14:A$154,0)),G240))))</f>
        <v/>
      </c>
      <c r="H241" s="25" t="str">
        <f t="shared" si="13"/>
        <v/>
      </c>
      <c r="I241" s="25" t="str">
        <f>IF(ISTEXT(E241),"",IF(ISBLANK(E241),"",IF(ISTEXT(D241),"",IF(A236="Invoice No. : ",TEXT(INDEX(Sheet2!C$14:C$154,MATCH(B236,Sheet2!A$14:A$154,0)),"hh:mm:ss"),I240))))</f>
        <v/>
      </c>
      <c r="J241" s="25" t="str">
        <f t="shared" si="14"/>
        <v/>
      </c>
      <c r="K241" s="25" t="str">
        <f>IF(ISBLANK(G241),"",IF(ISTEXT(G241),"",INDEX(Sheet2!H$14:H$154,MATCH(F241,Sheet2!A$14:A$154,0))))</f>
        <v/>
      </c>
      <c r="L241" s="25" t="str">
        <f>IF(ISBLANK(G241),"",IF(ISTEXT(G241),"",INDEX(Sheet2!I$14:I$154,MATCH(F241,Sheet2!A$14:A$154,0))))</f>
        <v/>
      </c>
      <c r="M241" s="25" t="str">
        <f>IF(ISBLANK(G241),"",IF(ISTEXT(G241),"",IF(INDEX(Sheet2!H$14:H$154,MATCH(F241,Sheet2!A$14:A$154,0))&lt;&gt;0,IF(INDEX(Sheet2!I$14:I$154,MATCH(F241,Sheet2!A$14:A$154,0))&lt;&gt;0,"Loan","Loan"),"Cash")))</f>
        <v/>
      </c>
      <c r="N241" s="25" t="str">
        <f>IF(ISTEXT(E241),"",IF(ISBLANK(E241),"",IF(ISTEXT(D241),"",IF(A236="Invoice No. : ",INDEX(Sheet2!D$14:D$154,MATCH(B236,Sheet2!A$14:A$154,0)),N240))))</f>
        <v/>
      </c>
      <c r="O241" s="25" t="str">
        <f>IF(ISTEXT(E241),"",IF(ISBLANK(E241),"",IF(ISTEXT(D241),"",IF(A236="Invoice No. : ",INDEX(Sheet2!E$14:E$154,MATCH(B236,Sheet2!A$14:A$154,0)),O240))))</f>
        <v/>
      </c>
      <c r="P241" s="25" t="str">
        <f>IF(ISTEXT(E241),"",IF(ISBLANK(E241),"",IF(ISTEXT(D241),"",IF(A236="Invoice No. : ",INDEX(Sheet2!G$14:G$154,MATCH(B236,Sheet2!A$14:A$154,0)),P240))))</f>
        <v/>
      </c>
      <c r="Q241" s="25" t="str">
        <f t="shared" si="15"/>
        <v/>
      </c>
    </row>
    <row r="242" ht="15" spans="6:17">
      <c r="F242" s="25" t="str">
        <f t="shared" si="12"/>
        <v/>
      </c>
      <c r="G242" s="25" t="str">
        <f>IF(ISTEXT(E242),"",IF(ISBLANK(E242),"",IF(ISTEXT(D242),"",IF(A237="Invoice No. : ",INDEX(Sheet2!F$14:F$154,MATCH(B237,Sheet2!A$14:A$154,0)),G241))))</f>
        <v/>
      </c>
      <c r="H242" s="25" t="str">
        <f t="shared" si="13"/>
        <v/>
      </c>
      <c r="I242" s="25" t="str">
        <f>IF(ISTEXT(E242),"",IF(ISBLANK(E242),"",IF(ISTEXT(D242),"",IF(A237="Invoice No. : ",TEXT(INDEX(Sheet2!C$14:C$154,MATCH(B237,Sheet2!A$14:A$154,0)),"hh:mm:ss"),I241))))</f>
        <v/>
      </c>
      <c r="J242" s="25" t="str">
        <f t="shared" si="14"/>
        <v/>
      </c>
      <c r="K242" s="25" t="str">
        <f>IF(ISBLANK(G242),"",IF(ISTEXT(G242),"",INDEX(Sheet2!H$14:H$154,MATCH(F242,Sheet2!A$14:A$154,0))))</f>
        <v/>
      </c>
      <c r="L242" s="25" t="str">
        <f>IF(ISBLANK(G242),"",IF(ISTEXT(G242),"",INDEX(Sheet2!I$14:I$154,MATCH(F242,Sheet2!A$14:A$154,0))))</f>
        <v/>
      </c>
      <c r="M242" s="25" t="str">
        <f>IF(ISBLANK(G242),"",IF(ISTEXT(G242),"",IF(INDEX(Sheet2!H$14:H$154,MATCH(F242,Sheet2!A$14:A$154,0))&lt;&gt;0,IF(INDEX(Sheet2!I$14:I$154,MATCH(F242,Sheet2!A$14:A$154,0))&lt;&gt;0,"Loan","Loan"),"Cash")))</f>
        <v/>
      </c>
      <c r="N242" s="25" t="str">
        <f>IF(ISTEXT(E242),"",IF(ISBLANK(E242),"",IF(ISTEXT(D242),"",IF(A237="Invoice No. : ",INDEX(Sheet2!D$14:D$154,MATCH(B237,Sheet2!A$14:A$154,0)),N241))))</f>
        <v/>
      </c>
      <c r="O242" s="25" t="str">
        <f>IF(ISTEXT(E242),"",IF(ISBLANK(E242),"",IF(ISTEXT(D242),"",IF(A237="Invoice No. : ",INDEX(Sheet2!E$14:E$154,MATCH(B237,Sheet2!A$14:A$154,0)),O241))))</f>
        <v/>
      </c>
      <c r="P242" s="25" t="str">
        <f>IF(ISTEXT(E242),"",IF(ISBLANK(E242),"",IF(ISTEXT(D242),"",IF(A237="Invoice No. : ",INDEX(Sheet2!G$14:G$154,MATCH(B237,Sheet2!A$14:A$154,0)),P241))))</f>
        <v/>
      </c>
      <c r="Q242" s="25" t="str">
        <f t="shared" si="15"/>
        <v/>
      </c>
    </row>
    <row r="243" ht="15" spans="6:17">
      <c r="F243" s="25" t="str">
        <f t="shared" si="12"/>
        <v/>
      </c>
      <c r="G243" s="25" t="str">
        <f>IF(ISTEXT(E243),"",IF(ISBLANK(E243),"",IF(ISTEXT(D243),"",IF(A238="Invoice No. : ",INDEX(Sheet2!F$14:F$154,MATCH(B238,Sheet2!A$14:A$154,0)),G242))))</f>
        <v/>
      </c>
      <c r="H243" s="25" t="str">
        <f t="shared" si="13"/>
        <v/>
      </c>
      <c r="I243" s="25" t="str">
        <f>IF(ISTEXT(E243),"",IF(ISBLANK(E243),"",IF(ISTEXT(D243),"",IF(A238="Invoice No. : ",TEXT(INDEX(Sheet2!C$14:C$154,MATCH(B238,Sheet2!A$14:A$154,0)),"hh:mm:ss"),I242))))</f>
        <v/>
      </c>
      <c r="J243" s="25" t="str">
        <f t="shared" si="14"/>
        <v/>
      </c>
      <c r="K243" s="25" t="str">
        <f>IF(ISBLANK(G243),"",IF(ISTEXT(G243),"",INDEX(Sheet2!H$14:H$154,MATCH(F243,Sheet2!A$14:A$154,0))))</f>
        <v/>
      </c>
      <c r="L243" s="25" t="str">
        <f>IF(ISBLANK(G243),"",IF(ISTEXT(G243),"",INDEX(Sheet2!I$14:I$154,MATCH(F243,Sheet2!A$14:A$154,0))))</f>
        <v/>
      </c>
      <c r="M243" s="25" t="str">
        <f>IF(ISBLANK(G243),"",IF(ISTEXT(G243),"",IF(INDEX(Sheet2!H$14:H$154,MATCH(F243,Sheet2!A$14:A$154,0))&lt;&gt;0,IF(INDEX(Sheet2!I$14:I$154,MATCH(F243,Sheet2!A$14:A$154,0))&lt;&gt;0,"Loan","Loan"),"Cash")))</f>
        <v/>
      </c>
      <c r="N243" s="25" t="str">
        <f>IF(ISTEXT(E243),"",IF(ISBLANK(E243),"",IF(ISTEXT(D243),"",IF(A238="Invoice No. : ",INDEX(Sheet2!D$14:D$154,MATCH(B238,Sheet2!A$14:A$154,0)),N242))))</f>
        <v/>
      </c>
      <c r="O243" s="25" t="str">
        <f>IF(ISTEXT(E243),"",IF(ISBLANK(E243),"",IF(ISTEXT(D243),"",IF(A238="Invoice No. : ",INDEX(Sheet2!E$14:E$154,MATCH(B238,Sheet2!A$14:A$154,0)),O242))))</f>
        <v/>
      </c>
      <c r="P243" s="25" t="str">
        <f>IF(ISTEXT(E243),"",IF(ISBLANK(E243),"",IF(ISTEXT(D243),"",IF(A238="Invoice No. : ",INDEX(Sheet2!G$14:G$154,MATCH(B238,Sheet2!A$14:A$154,0)),P242))))</f>
        <v/>
      </c>
      <c r="Q243" s="25" t="str">
        <f t="shared" si="15"/>
        <v/>
      </c>
    </row>
    <row r="244" ht="15" spans="1:17">
      <c r="A244" s="16" t="s">
        <v>4</v>
      </c>
      <c r="B244" s="17">
        <v>925477</v>
      </c>
      <c r="C244" s="16" t="s">
        <v>5</v>
      </c>
      <c r="D244" s="18" t="s">
        <v>6</v>
      </c>
      <c r="F244" s="25" t="str">
        <f t="shared" si="12"/>
        <v/>
      </c>
      <c r="G244" s="25" t="str">
        <f>IF(ISTEXT(E244),"",IF(ISBLANK(E244),"",IF(ISTEXT(D244),"",IF(A239="Invoice No. : ",INDEX(Sheet2!F$14:F$154,MATCH(B239,Sheet2!A$14:A$154,0)),G243))))</f>
        <v/>
      </c>
      <c r="H244" s="25" t="str">
        <f t="shared" si="13"/>
        <v/>
      </c>
      <c r="I244" s="25" t="str">
        <f>IF(ISTEXT(E244),"",IF(ISBLANK(E244),"",IF(ISTEXT(D244),"",IF(A239="Invoice No. : ",TEXT(INDEX(Sheet2!C$14:C$154,MATCH(B239,Sheet2!A$14:A$154,0)),"hh:mm:ss"),I243))))</f>
        <v/>
      </c>
      <c r="J244" s="25" t="str">
        <f t="shared" si="14"/>
        <v/>
      </c>
      <c r="K244" s="25" t="str">
        <f>IF(ISBLANK(G244),"",IF(ISTEXT(G244),"",INDEX(Sheet2!H$14:H$154,MATCH(F244,Sheet2!A$14:A$154,0))))</f>
        <v/>
      </c>
      <c r="L244" s="25" t="str">
        <f>IF(ISBLANK(G244),"",IF(ISTEXT(G244),"",INDEX(Sheet2!I$14:I$154,MATCH(F244,Sheet2!A$14:A$154,0))))</f>
        <v/>
      </c>
      <c r="M244" s="25" t="str">
        <f>IF(ISBLANK(G244),"",IF(ISTEXT(G244),"",IF(INDEX(Sheet2!H$14:H$154,MATCH(F244,Sheet2!A$14:A$154,0))&lt;&gt;0,IF(INDEX(Sheet2!I$14:I$154,MATCH(F244,Sheet2!A$14:A$154,0))&lt;&gt;0,"Loan","Loan"),"Cash")))</f>
        <v/>
      </c>
      <c r="N244" s="25" t="str">
        <f>IF(ISTEXT(E244),"",IF(ISBLANK(E244),"",IF(ISTEXT(D244),"",IF(A239="Invoice No. : ",INDEX(Sheet2!D$14:D$154,MATCH(B239,Sheet2!A$14:A$154,0)),N243))))</f>
        <v/>
      </c>
      <c r="O244" s="25" t="str">
        <f>IF(ISTEXT(E244),"",IF(ISBLANK(E244),"",IF(ISTEXT(D244),"",IF(A239="Invoice No. : ",INDEX(Sheet2!E$14:E$154,MATCH(B239,Sheet2!A$14:A$154,0)),O243))))</f>
        <v/>
      </c>
      <c r="P244" s="25" t="str">
        <f>IF(ISTEXT(E244),"",IF(ISBLANK(E244),"",IF(ISTEXT(D244),"",IF(A239="Invoice No. : ",INDEX(Sheet2!G$14:G$154,MATCH(B239,Sheet2!A$14:A$154,0)),P243))))</f>
        <v/>
      </c>
      <c r="Q244" s="25" t="str">
        <f t="shared" si="15"/>
        <v/>
      </c>
    </row>
    <row r="245" ht="15" spans="1:17">
      <c r="A245" s="16" t="s">
        <v>7</v>
      </c>
      <c r="B245" s="19">
        <v>44954</v>
      </c>
      <c r="C245" s="16" t="s">
        <v>8</v>
      </c>
      <c r="D245" s="20">
        <v>1</v>
      </c>
      <c r="F245" s="25" t="str">
        <f t="shared" si="12"/>
        <v/>
      </c>
      <c r="G245" s="25" t="str">
        <f>IF(ISTEXT(E245),"",IF(ISBLANK(E245),"",IF(ISTEXT(D245),"",IF(A240="Invoice No. : ",INDEX(Sheet2!F$14:F$154,MATCH(B240,Sheet2!A$14:A$154,0)),G244))))</f>
        <v/>
      </c>
      <c r="H245" s="25" t="str">
        <f t="shared" si="13"/>
        <v/>
      </c>
      <c r="I245" s="25" t="str">
        <f>IF(ISTEXT(E245),"",IF(ISBLANK(E245),"",IF(ISTEXT(D245),"",IF(A240="Invoice No. : ",TEXT(INDEX(Sheet2!C$14:C$154,MATCH(B240,Sheet2!A$14:A$154,0)),"hh:mm:ss"),I244))))</f>
        <v/>
      </c>
      <c r="J245" s="25" t="str">
        <f t="shared" si="14"/>
        <v/>
      </c>
      <c r="K245" s="25" t="str">
        <f>IF(ISBLANK(G245),"",IF(ISTEXT(G245),"",INDEX(Sheet2!H$14:H$154,MATCH(F245,Sheet2!A$14:A$154,0))))</f>
        <v/>
      </c>
      <c r="L245" s="25" t="str">
        <f>IF(ISBLANK(G245),"",IF(ISTEXT(G245),"",INDEX(Sheet2!I$14:I$154,MATCH(F245,Sheet2!A$14:A$154,0))))</f>
        <v/>
      </c>
      <c r="M245" s="25" t="str">
        <f>IF(ISBLANK(G245),"",IF(ISTEXT(G245),"",IF(INDEX(Sheet2!H$14:H$154,MATCH(F245,Sheet2!A$14:A$154,0))&lt;&gt;0,IF(INDEX(Sheet2!I$14:I$154,MATCH(F245,Sheet2!A$14:A$154,0))&lt;&gt;0,"Loan","Loan"),"Cash")))</f>
        <v/>
      </c>
      <c r="N245" s="25" t="str">
        <f>IF(ISTEXT(E245),"",IF(ISBLANK(E245),"",IF(ISTEXT(D245),"",IF(A240="Invoice No. : ",INDEX(Sheet2!D$14:D$154,MATCH(B240,Sheet2!A$14:A$154,0)),N244))))</f>
        <v/>
      </c>
      <c r="O245" s="25" t="str">
        <f>IF(ISTEXT(E245),"",IF(ISBLANK(E245),"",IF(ISTEXT(D245),"",IF(A240="Invoice No. : ",INDEX(Sheet2!E$14:E$154,MATCH(B240,Sheet2!A$14:A$154,0)),O244))))</f>
        <v/>
      </c>
      <c r="P245" s="25" t="str">
        <f>IF(ISTEXT(E245),"",IF(ISBLANK(E245),"",IF(ISTEXT(D245),"",IF(A240="Invoice No. : ",INDEX(Sheet2!G$14:G$154,MATCH(B240,Sheet2!A$14:A$154,0)),P244))))</f>
        <v/>
      </c>
      <c r="Q245" s="25" t="str">
        <f t="shared" si="15"/>
        <v/>
      </c>
    </row>
    <row r="246" ht="15" spans="6:17">
      <c r="F246" s="25" t="str">
        <f t="shared" si="12"/>
        <v/>
      </c>
      <c r="G246" s="25" t="str">
        <f>IF(ISTEXT(E246),"",IF(ISBLANK(E246),"",IF(ISTEXT(D246),"",IF(A241="Invoice No. : ",INDEX(Sheet2!F$14:F$154,MATCH(B241,Sheet2!A$14:A$154,0)),G245))))</f>
        <v/>
      </c>
      <c r="H246" s="25" t="str">
        <f t="shared" si="13"/>
        <v/>
      </c>
      <c r="I246" s="25" t="str">
        <f>IF(ISTEXT(E246),"",IF(ISBLANK(E246),"",IF(ISTEXT(D246),"",IF(A241="Invoice No. : ",TEXT(INDEX(Sheet2!C$14:C$154,MATCH(B241,Sheet2!A$14:A$154,0)),"hh:mm:ss"),I245))))</f>
        <v/>
      </c>
      <c r="J246" s="25" t="str">
        <f t="shared" si="14"/>
        <v/>
      </c>
      <c r="K246" s="25" t="str">
        <f>IF(ISBLANK(G246),"",IF(ISTEXT(G246),"",INDEX(Sheet2!H$14:H$154,MATCH(F246,Sheet2!A$14:A$154,0))))</f>
        <v/>
      </c>
      <c r="L246" s="25" t="str">
        <f>IF(ISBLANK(G246),"",IF(ISTEXT(G246),"",INDEX(Sheet2!I$14:I$154,MATCH(F246,Sheet2!A$14:A$154,0))))</f>
        <v/>
      </c>
      <c r="M246" s="25" t="str">
        <f>IF(ISBLANK(G246),"",IF(ISTEXT(G246),"",IF(INDEX(Sheet2!H$14:H$154,MATCH(F246,Sheet2!A$14:A$154,0))&lt;&gt;0,IF(INDEX(Sheet2!I$14:I$154,MATCH(F246,Sheet2!A$14:A$154,0))&lt;&gt;0,"Loan","Loan"),"Cash")))</f>
        <v/>
      </c>
      <c r="N246" s="25" t="str">
        <f>IF(ISTEXT(E246),"",IF(ISBLANK(E246),"",IF(ISTEXT(D246),"",IF(A241="Invoice No. : ",INDEX(Sheet2!D$14:D$154,MATCH(B241,Sheet2!A$14:A$154,0)),N245))))</f>
        <v/>
      </c>
      <c r="O246" s="25" t="str">
        <f>IF(ISTEXT(E246),"",IF(ISBLANK(E246),"",IF(ISTEXT(D246),"",IF(A241="Invoice No. : ",INDEX(Sheet2!E$14:E$154,MATCH(B241,Sheet2!A$14:A$154,0)),O245))))</f>
        <v/>
      </c>
      <c r="P246" s="25" t="str">
        <f>IF(ISTEXT(E246),"",IF(ISBLANK(E246),"",IF(ISTEXT(D246),"",IF(A241="Invoice No. : ",INDEX(Sheet2!G$14:G$154,MATCH(B241,Sheet2!A$14:A$154,0)),P245))))</f>
        <v/>
      </c>
      <c r="Q246" s="25" t="str">
        <f t="shared" si="15"/>
        <v/>
      </c>
    </row>
    <row r="247" ht="15" spans="1:17">
      <c r="A247" s="21" t="s">
        <v>9</v>
      </c>
      <c r="B247" s="21" t="s">
        <v>10</v>
      </c>
      <c r="C247" s="22" t="s">
        <v>11</v>
      </c>
      <c r="D247" s="22" t="s">
        <v>12</v>
      </c>
      <c r="E247" s="22" t="s">
        <v>13</v>
      </c>
      <c r="F247" s="25" t="str">
        <f t="shared" si="12"/>
        <v/>
      </c>
      <c r="G247" s="25" t="str">
        <f>IF(ISTEXT(E247),"",IF(ISBLANK(E247),"",IF(ISTEXT(D247),"",IF(A242="Invoice No. : ",INDEX(Sheet2!F$14:F$154,MATCH(B242,Sheet2!A$14:A$154,0)),G246))))</f>
        <v/>
      </c>
      <c r="H247" s="25" t="str">
        <f t="shared" si="13"/>
        <v/>
      </c>
      <c r="I247" s="25" t="str">
        <f>IF(ISTEXT(E247),"",IF(ISBLANK(E247),"",IF(ISTEXT(D247),"",IF(A242="Invoice No. : ",TEXT(INDEX(Sheet2!C$14:C$154,MATCH(B242,Sheet2!A$14:A$154,0)),"hh:mm:ss"),I246))))</f>
        <v/>
      </c>
      <c r="J247" s="25" t="str">
        <f t="shared" si="14"/>
        <v/>
      </c>
      <c r="K247" s="25" t="str">
        <f>IF(ISBLANK(G247),"",IF(ISTEXT(G247),"",INDEX(Sheet2!H$14:H$154,MATCH(F247,Sheet2!A$14:A$154,0))))</f>
        <v/>
      </c>
      <c r="L247" s="25" t="str">
        <f>IF(ISBLANK(G247),"",IF(ISTEXT(G247),"",INDEX(Sheet2!I$14:I$154,MATCH(F247,Sheet2!A$14:A$154,0))))</f>
        <v/>
      </c>
      <c r="M247" s="25" t="str">
        <f>IF(ISBLANK(G247),"",IF(ISTEXT(G247),"",IF(INDEX(Sheet2!H$14:H$154,MATCH(F247,Sheet2!A$14:A$154,0))&lt;&gt;0,IF(INDEX(Sheet2!I$14:I$154,MATCH(F247,Sheet2!A$14:A$154,0))&lt;&gt;0,"Loan","Loan"),"Cash")))</f>
        <v/>
      </c>
      <c r="N247" s="25" t="str">
        <f>IF(ISTEXT(E247),"",IF(ISBLANK(E247),"",IF(ISTEXT(D247),"",IF(A242="Invoice No. : ",INDEX(Sheet2!D$14:D$154,MATCH(B242,Sheet2!A$14:A$154,0)),N246))))</f>
        <v/>
      </c>
      <c r="O247" s="25" t="str">
        <f>IF(ISTEXT(E247),"",IF(ISBLANK(E247),"",IF(ISTEXT(D247),"",IF(A242="Invoice No. : ",INDEX(Sheet2!E$14:E$154,MATCH(B242,Sheet2!A$14:A$154,0)),O246))))</f>
        <v/>
      </c>
      <c r="P247" s="25" t="str">
        <f>IF(ISTEXT(E247),"",IF(ISBLANK(E247),"",IF(ISTEXT(D247),"",IF(A242="Invoice No. : ",INDEX(Sheet2!G$14:G$154,MATCH(B242,Sheet2!A$14:A$154,0)),P246))))</f>
        <v/>
      </c>
      <c r="Q247" s="25" t="str">
        <f t="shared" si="15"/>
        <v/>
      </c>
    </row>
    <row r="248" ht="15" spans="6:17">
      <c r="F248" s="25" t="str">
        <f t="shared" si="12"/>
        <v/>
      </c>
      <c r="G248" s="25" t="str">
        <f>IF(ISTEXT(E248),"",IF(ISBLANK(E248),"",IF(ISTEXT(D248),"",IF(A243="Invoice No. : ",INDEX(Sheet2!F$14:F$154,MATCH(B243,Sheet2!A$14:A$154,0)),G247))))</f>
        <v/>
      </c>
      <c r="H248" s="25" t="str">
        <f t="shared" si="13"/>
        <v/>
      </c>
      <c r="I248" s="25" t="str">
        <f>IF(ISTEXT(E248),"",IF(ISBLANK(E248),"",IF(ISTEXT(D248),"",IF(A243="Invoice No. : ",TEXT(INDEX(Sheet2!C$14:C$154,MATCH(B243,Sheet2!A$14:A$154,0)),"hh:mm:ss"),I247))))</f>
        <v/>
      </c>
      <c r="J248" s="25" t="str">
        <f t="shared" si="14"/>
        <v/>
      </c>
      <c r="K248" s="25" t="str">
        <f>IF(ISBLANK(G248),"",IF(ISTEXT(G248),"",INDEX(Sheet2!H$14:H$154,MATCH(F248,Sheet2!A$14:A$154,0))))</f>
        <v/>
      </c>
      <c r="L248" s="25" t="str">
        <f>IF(ISBLANK(G248),"",IF(ISTEXT(G248),"",INDEX(Sheet2!I$14:I$154,MATCH(F248,Sheet2!A$14:A$154,0))))</f>
        <v/>
      </c>
      <c r="M248" s="25" t="str">
        <f>IF(ISBLANK(G248),"",IF(ISTEXT(G248),"",IF(INDEX(Sheet2!H$14:H$154,MATCH(F248,Sheet2!A$14:A$154,0))&lt;&gt;0,IF(INDEX(Sheet2!I$14:I$154,MATCH(F248,Sheet2!A$14:A$154,0))&lt;&gt;0,"Loan","Loan"),"Cash")))</f>
        <v/>
      </c>
      <c r="N248" s="25" t="str">
        <f>IF(ISTEXT(E248),"",IF(ISBLANK(E248),"",IF(ISTEXT(D248),"",IF(A243="Invoice No. : ",INDEX(Sheet2!D$14:D$154,MATCH(B243,Sheet2!A$14:A$154,0)),N247))))</f>
        <v/>
      </c>
      <c r="O248" s="25" t="str">
        <f>IF(ISTEXT(E248),"",IF(ISBLANK(E248),"",IF(ISTEXT(D248),"",IF(A243="Invoice No. : ",INDEX(Sheet2!E$14:E$154,MATCH(B243,Sheet2!A$14:A$154,0)),O247))))</f>
        <v/>
      </c>
      <c r="P248" s="25" t="str">
        <f>IF(ISTEXT(E248),"",IF(ISBLANK(E248),"",IF(ISTEXT(D248),"",IF(A243="Invoice No. : ",INDEX(Sheet2!G$14:G$154,MATCH(B243,Sheet2!A$14:A$154,0)),P247))))</f>
        <v/>
      </c>
      <c r="Q248" s="25" t="str">
        <f t="shared" si="15"/>
        <v/>
      </c>
    </row>
    <row r="249" ht="15" spans="1:17">
      <c r="A249" s="24" t="s">
        <v>284</v>
      </c>
      <c r="B249" s="24" t="s">
        <v>285</v>
      </c>
      <c r="C249" s="13">
        <v>1</v>
      </c>
      <c r="D249" s="13">
        <v>10.25</v>
      </c>
      <c r="E249" s="13">
        <v>10.25</v>
      </c>
      <c r="F249" s="25">
        <f t="shared" si="12"/>
        <v>925477</v>
      </c>
      <c r="G249" s="25">
        <f>IF(ISTEXT(E249),"",IF(ISBLANK(E249),"",IF(ISTEXT(D249),"",IF(A244="Invoice No. : ",INDEX(Sheet2!F$14:F$154,MATCH(B244,Sheet2!A$14:A$154,0)),G248))))</f>
        <v>2108</v>
      </c>
      <c r="H249" s="25" t="str">
        <f t="shared" si="13"/>
        <v>01/28/2023</v>
      </c>
      <c r="I249" s="25" t="str">
        <f>IF(ISTEXT(E249),"",IF(ISBLANK(E249),"",IF(ISTEXT(D249),"",IF(A244="Invoice No. : ",TEXT(INDEX(Sheet2!C$14:C$154,MATCH(B244,Sheet2!A$14:A$154,0)),"hh:mm:ss"),I248))))</f>
        <v>10:54:23</v>
      </c>
      <c r="J249" s="25">
        <f t="shared" si="14"/>
        <v>167</v>
      </c>
      <c r="K249" s="25">
        <f>IF(ISBLANK(G249),"",IF(ISTEXT(G249),"",INDEX(Sheet2!H$14:H$154,MATCH(F249,Sheet2!A$14:A$154,0))))</f>
        <v>0</v>
      </c>
      <c r="L249" s="25">
        <f>IF(ISBLANK(G249),"",IF(ISTEXT(G249),"",INDEX(Sheet2!I$14:I$154,MATCH(F249,Sheet2!A$14:A$154,0))))</f>
        <v>167</v>
      </c>
      <c r="M249" s="25" t="str">
        <f>IF(ISBLANK(G249),"",IF(ISTEXT(G249),"",IF(INDEX(Sheet2!H$14:H$154,MATCH(F249,Sheet2!A$14:A$154,0))&lt;&gt;0,IF(INDEX(Sheet2!I$14:I$154,MATCH(F249,Sheet2!A$14:A$154,0))&lt;&gt;0,"Loan","Loan"),"Cash")))</f>
        <v>Cash</v>
      </c>
      <c r="N249" s="25">
        <f>IF(ISTEXT(E249),"",IF(ISBLANK(E249),"",IF(ISTEXT(D249),"",IF(A244="Invoice No. : ",INDEX(Sheet2!D$14:D$154,MATCH(B244,Sheet2!A$14:A$154,0)),N248))))</f>
        <v>1</v>
      </c>
      <c r="O249" s="25" t="str">
        <f>IF(ISTEXT(E249),"",IF(ISBLANK(E249),"",IF(ISTEXT(D249),"",IF(A244="Invoice No. : ",INDEX(Sheet2!E$14:E$154,MATCH(B244,Sheet2!A$14:A$154,0)),O248))))</f>
        <v>BRAILLE</v>
      </c>
      <c r="P249" s="25" t="str">
        <f>IF(ISTEXT(E249),"",IF(ISBLANK(E249),"",IF(ISTEXT(D249),"",IF(A244="Invoice No. : ",INDEX(Sheet2!G$14:G$154,MATCH(B244,Sheet2!A$14:A$154,0)),P248))))</f>
        <v>BAGANG, ROSALINDA JURALBAL</v>
      </c>
      <c r="Q249" s="25">
        <f t="shared" si="15"/>
        <v>128023.12</v>
      </c>
    </row>
    <row r="250" ht="15" spans="1:17">
      <c r="A250" s="24" t="s">
        <v>286</v>
      </c>
      <c r="B250" s="24" t="s">
        <v>287</v>
      </c>
      <c r="C250" s="13">
        <v>1</v>
      </c>
      <c r="D250" s="13">
        <v>91.5</v>
      </c>
      <c r="E250" s="13">
        <v>91.5</v>
      </c>
      <c r="F250" s="25">
        <f t="shared" si="12"/>
        <v>925477</v>
      </c>
      <c r="G250" s="25">
        <f>IF(ISTEXT(E250),"",IF(ISBLANK(E250),"",IF(ISTEXT(D250),"",IF(A245="Invoice No. : ",INDEX(Sheet2!F$14:F$154,MATCH(B245,Sheet2!A$14:A$154,0)),G249))))</f>
        <v>2108</v>
      </c>
      <c r="H250" s="25" t="str">
        <f t="shared" si="13"/>
        <v>01/28/2023</v>
      </c>
      <c r="I250" s="25" t="str">
        <f>IF(ISTEXT(E250),"",IF(ISBLANK(E250),"",IF(ISTEXT(D250),"",IF(A245="Invoice No. : ",TEXT(INDEX(Sheet2!C$14:C$154,MATCH(B245,Sheet2!A$14:A$154,0)),"hh:mm:ss"),I249))))</f>
        <v>10:54:23</v>
      </c>
      <c r="J250" s="25">
        <f t="shared" si="14"/>
        <v>167</v>
      </c>
      <c r="K250" s="25">
        <f>IF(ISBLANK(G250),"",IF(ISTEXT(G250),"",INDEX(Sheet2!H$14:H$154,MATCH(F250,Sheet2!A$14:A$154,0))))</f>
        <v>0</v>
      </c>
      <c r="L250" s="25">
        <f>IF(ISBLANK(G250),"",IF(ISTEXT(G250),"",INDEX(Sheet2!I$14:I$154,MATCH(F250,Sheet2!A$14:A$154,0))))</f>
        <v>167</v>
      </c>
      <c r="M250" s="25" t="str">
        <f>IF(ISBLANK(G250),"",IF(ISTEXT(G250),"",IF(INDEX(Sheet2!H$14:H$154,MATCH(F250,Sheet2!A$14:A$154,0))&lt;&gt;0,IF(INDEX(Sheet2!I$14:I$154,MATCH(F250,Sheet2!A$14:A$154,0))&lt;&gt;0,"Loan","Loan"),"Cash")))</f>
        <v>Cash</v>
      </c>
      <c r="N250" s="25">
        <f>IF(ISTEXT(E250),"",IF(ISBLANK(E250),"",IF(ISTEXT(D250),"",IF(A245="Invoice No. : ",INDEX(Sheet2!D$14:D$154,MATCH(B245,Sheet2!A$14:A$154,0)),N249))))</f>
        <v>1</v>
      </c>
      <c r="O250" s="25" t="str">
        <f>IF(ISTEXT(E250),"",IF(ISBLANK(E250),"",IF(ISTEXT(D250),"",IF(A245="Invoice No. : ",INDEX(Sheet2!E$14:E$154,MATCH(B245,Sheet2!A$14:A$154,0)),O249))))</f>
        <v>BRAILLE</v>
      </c>
      <c r="P250" s="25" t="str">
        <f>IF(ISTEXT(E250),"",IF(ISBLANK(E250),"",IF(ISTEXT(D250),"",IF(A245="Invoice No. : ",INDEX(Sheet2!G$14:G$154,MATCH(B245,Sheet2!A$14:A$154,0)),P249))))</f>
        <v>BAGANG, ROSALINDA JURALBAL</v>
      </c>
      <c r="Q250" s="25">
        <f t="shared" si="15"/>
        <v>128023.12</v>
      </c>
    </row>
    <row r="251" ht="15" spans="1:17">
      <c r="A251" s="24" t="s">
        <v>36</v>
      </c>
      <c r="B251" s="24" t="s">
        <v>37</v>
      </c>
      <c r="C251" s="13">
        <v>1</v>
      </c>
      <c r="D251" s="13">
        <v>65.25</v>
      </c>
      <c r="E251" s="13">
        <v>65.25</v>
      </c>
      <c r="F251" s="25">
        <f t="shared" si="12"/>
        <v>925477</v>
      </c>
      <c r="G251" s="25">
        <f>IF(ISTEXT(E251),"",IF(ISBLANK(E251),"",IF(ISTEXT(D251),"",IF(A246="Invoice No. : ",INDEX(Sheet2!F$14:F$154,MATCH(B246,Sheet2!A$14:A$154,0)),G250))))</f>
        <v>2108</v>
      </c>
      <c r="H251" s="25" t="str">
        <f t="shared" si="13"/>
        <v>01/28/2023</v>
      </c>
      <c r="I251" s="25" t="str">
        <f>IF(ISTEXT(E251),"",IF(ISBLANK(E251),"",IF(ISTEXT(D251),"",IF(A246="Invoice No. : ",TEXT(INDEX(Sheet2!C$14:C$154,MATCH(B246,Sheet2!A$14:A$154,0)),"hh:mm:ss"),I250))))</f>
        <v>10:54:23</v>
      </c>
      <c r="J251" s="25">
        <f t="shared" si="14"/>
        <v>167</v>
      </c>
      <c r="K251" s="25">
        <f>IF(ISBLANK(G251),"",IF(ISTEXT(G251),"",INDEX(Sheet2!H$14:H$154,MATCH(F251,Sheet2!A$14:A$154,0))))</f>
        <v>0</v>
      </c>
      <c r="L251" s="25">
        <f>IF(ISBLANK(G251),"",IF(ISTEXT(G251),"",INDEX(Sheet2!I$14:I$154,MATCH(F251,Sheet2!A$14:A$154,0))))</f>
        <v>167</v>
      </c>
      <c r="M251" s="25" t="str">
        <f>IF(ISBLANK(G251),"",IF(ISTEXT(G251),"",IF(INDEX(Sheet2!H$14:H$154,MATCH(F251,Sheet2!A$14:A$154,0))&lt;&gt;0,IF(INDEX(Sheet2!I$14:I$154,MATCH(F251,Sheet2!A$14:A$154,0))&lt;&gt;0,"Loan","Loan"),"Cash")))</f>
        <v>Cash</v>
      </c>
      <c r="N251" s="25">
        <f>IF(ISTEXT(E251),"",IF(ISBLANK(E251),"",IF(ISTEXT(D251),"",IF(A246="Invoice No. : ",INDEX(Sheet2!D$14:D$154,MATCH(B246,Sheet2!A$14:A$154,0)),N250))))</f>
        <v>1</v>
      </c>
      <c r="O251" s="25" t="str">
        <f>IF(ISTEXT(E251),"",IF(ISBLANK(E251),"",IF(ISTEXT(D251),"",IF(A246="Invoice No. : ",INDEX(Sheet2!E$14:E$154,MATCH(B246,Sheet2!A$14:A$154,0)),O250))))</f>
        <v>BRAILLE</v>
      </c>
      <c r="P251" s="25" t="str">
        <f>IF(ISTEXT(E251),"",IF(ISBLANK(E251),"",IF(ISTEXT(D251),"",IF(A246="Invoice No. : ",INDEX(Sheet2!G$14:G$154,MATCH(B246,Sheet2!A$14:A$154,0)),P250))))</f>
        <v>BAGANG, ROSALINDA JURALBAL</v>
      </c>
      <c r="Q251" s="25">
        <f t="shared" si="15"/>
        <v>128023.12</v>
      </c>
    </row>
    <row r="252" ht="15" spans="4:17">
      <c r="D252" s="14" t="s">
        <v>18</v>
      </c>
      <c r="E252" s="26">
        <v>167</v>
      </c>
      <c r="F252" s="25" t="str">
        <f t="shared" si="12"/>
        <v/>
      </c>
      <c r="G252" s="25" t="str">
        <f>IF(ISTEXT(E252),"",IF(ISBLANK(E252),"",IF(ISTEXT(D252),"",IF(A247="Invoice No. : ",INDEX(Sheet2!F$14:F$154,MATCH(B247,Sheet2!A$14:A$154,0)),G251))))</f>
        <v/>
      </c>
      <c r="H252" s="25" t="str">
        <f t="shared" si="13"/>
        <v/>
      </c>
      <c r="I252" s="25" t="str">
        <f>IF(ISTEXT(E252),"",IF(ISBLANK(E252),"",IF(ISTEXT(D252),"",IF(A247="Invoice No. : ",TEXT(INDEX(Sheet2!C$14:C$154,MATCH(B247,Sheet2!A$14:A$154,0)),"hh:mm:ss"),I251))))</f>
        <v/>
      </c>
      <c r="J252" s="25" t="str">
        <f t="shared" si="14"/>
        <v/>
      </c>
      <c r="K252" s="25" t="str">
        <f>IF(ISBLANK(G252),"",IF(ISTEXT(G252),"",INDEX(Sheet2!H$14:H$154,MATCH(F252,Sheet2!A$14:A$154,0))))</f>
        <v/>
      </c>
      <c r="L252" s="25" t="str">
        <f>IF(ISBLANK(G252),"",IF(ISTEXT(G252),"",INDEX(Sheet2!I$14:I$154,MATCH(F252,Sheet2!A$14:A$154,0))))</f>
        <v/>
      </c>
      <c r="M252" s="25" t="str">
        <f>IF(ISBLANK(G252),"",IF(ISTEXT(G252),"",IF(INDEX(Sheet2!H$14:H$154,MATCH(F252,Sheet2!A$14:A$154,0))&lt;&gt;0,IF(INDEX(Sheet2!I$14:I$154,MATCH(F252,Sheet2!A$14:A$154,0))&lt;&gt;0,"Loan","Loan"),"Cash")))</f>
        <v/>
      </c>
      <c r="N252" s="25" t="str">
        <f>IF(ISTEXT(E252),"",IF(ISBLANK(E252),"",IF(ISTEXT(D252),"",IF(A247="Invoice No. : ",INDEX(Sheet2!D$14:D$154,MATCH(B247,Sheet2!A$14:A$154,0)),N251))))</f>
        <v/>
      </c>
      <c r="O252" s="25" t="str">
        <f>IF(ISTEXT(E252),"",IF(ISBLANK(E252),"",IF(ISTEXT(D252),"",IF(A247="Invoice No. : ",INDEX(Sheet2!E$14:E$154,MATCH(B247,Sheet2!A$14:A$154,0)),O251))))</f>
        <v/>
      </c>
      <c r="P252" s="25" t="str">
        <f>IF(ISTEXT(E252),"",IF(ISBLANK(E252),"",IF(ISTEXT(D252),"",IF(A247="Invoice No. : ",INDEX(Sheet2!G$14:G$154,MATCH(B247,Sheet2!A$14:A$154,0)),P251))))</f>
        <v/>
      </c>
      <c r="Q252" s="25" t="str">
        <f t="shared" si="15"/>
        <v/>
      </c>
    </row>
    <row r="253" ht="15" spans="6:17">
      <c r="F253" s="25" t="str">
        <f t="shared" si="12"/>
        <v/>
      </c>
      <c r="G253" s="25" t="str">
        <f>IF(ISTEXT(E253),"",IF(ISBLANK(E253),"",IF(ISTEXT(D253),"",IF(A248="Invoice No. : ",INDEX(Sheet2!F$14:F$154,MATCH(B248,Sheet2!A$14:A$154,0)),G252))))</f>
        <v/>
      </c>
      <c r="H253" s="25" t="str">
        <f t="shared" si="13"/>
        <v/>
      </c>
      <c r="I253" s="25" t="str">
        <f>IF(ISTEXT(E253),"",IF(ISBLANK(E253),"",IF(ISTEXT(D253),"",IF(A248="Invoice No. : ",TEXT(INDEX(Sheet2!C$14:C$154,MATCH(B248,Sheet2!A$14:A$154,0)),"hh:mm:ss"),I252))))</f>
        <v/>
      </c>
      <c r="J253" s="25" t="str">
        <f t="shared" si="14"/>
        <v/>
      </c>
      <c r="K253" s="25" t="str">
        <f>IF(ISBLANK(G253),"",IF(ISTEXT(G253),"",INDEX(Sheet2!H$14:H$154,MATCH(F253,Sheet2!A$14:A$154,0))))</f>
        <v/>
      </c>
      <c r="L253" s="25" t="str">
        <f>IF(ISBLANK(G253),"",IF(ISTEXT(G253),"",INDEX(Sheet2!I$14:I$154,MATCH(F253,Sheet2!A$14:A$154,0))))</f>
        <v/>
      </c>
      <c r="M253" s="25" t="str">
        <f>IF(ISBLANK(G253),"",IF(ISTEXT(G253),"",IF(INDEX(Sheet2!H$14:H$154,MATCH(F253,Sheet2!A$14:A$154,0))&lt;&gt;0,IF(INDEX(Sheet2!I$14:I$154,MATCH(F253,Sheet2!A$14:A$154,0))&lt;&gt;0,"Loan","Loan"),"Cash")))</f>
        <v/>
      </c>
      <c r="N253" s="25" t="str">
        <f>IF(ISTEXT(E253),"",IF(ISBLANK(E253),"",IF(ISTEXT(D253),"",IF(A248="Invoice No. : ",INDEX(Sheet2!D$14:D$154,MATCH(B248,Sheet2!A$14:A$154,0)),N252))))</f>
        <v/>
      </c>
      <c r="O253" s="25" t="str">
        <f>IF(ISTEXT(E253),"",IF(ISBLANK(E253),"",IF(ISTEXT(D253),"",IF(A248="Invoice No. : ",INDEX(Sheet2!E$14:E$154,MATCH(B248,Sheet2!A$14:A$154,0)),O252))))</f>
        <v/>
      </c>
      <c r="P253" s="25" t="str">
        <f>IF(ISTEXT(E253),"",IF(ISBLANK(E253),"",IF(ISTEXT(D253),"",IF(A248="Invoice No. : ",INDEX(Sheet2!G$14:G$154,MATCH(B248,Sheet2!A$14:A$154,0)),P252))))</f>
        <v/>
      </c>
      <c r="Q253" s="25" t="str">
        <f t="shared" si="15"/>
        <v/>
      </c>
    </row>
    <row r="254" ht="15" spans="6:17">
      <c r="F254" s="25" t="str">
        <f t="shared" si="12"/>
        <v/>
      </c>
      <c r="G254" s="25" t="str">
        <f>IF(ISTEXT(E254),"",IF(ISBLANK(E254),"",IF(ISTEXT(D254),"",IF(A249="Invoice No. : ",INDEX(Sheet2!F$14:F$154,MATCH(B249,Sheet2!A$14:A$154,0)),G253))))</f>
        <v/>
      </c>
      <c r="H254" s="25" t="str">
        <f t="shared" si="13"/>
        <v/>
      </c>
      <c r="I254" s="25" t="str">
        <f>IF(ISTEXT(E254),"",IF(ISBLANK(E254),"",IF(ISTEXT(D254),"",IF(A249="Invoice No. : ",TEXT(INDEX(Sheet2!C$14:C$154,MATCH(B249,Sheet2!A$14:A$154,0)),"hh:mm:ss"),I253))))</f>
        <v/>
      </c>
      <c r="J254" s="25" t="str">
        <f t="shared" si="14"/>
        <v/>
      </c>
      <c r="K254" s="25" t="str">
        <f>IF(ISBLANK(G254),"",IF(ISTEXT(G254),"",INDEX(Sheet2!H$14:H$154,MATCH(F254,Sheet2!A$14:A$154,0))))</f>
        <v/>
      </c>
      <c r="L254" s="25" t="str">
        <f>IF(ISBLANK(G254),"",IF(ISTEXT(G254),"",INDEX(Sheet2!I$14:I$154,MATCH(F254,Sheet2!A$14:A$154,0))))</f>
        <v/>
      </c>
      <c r="M254" s="25" t="str">
        <f>IF(ISBLANK(G254),"",IF(ISTEXT(G254),"",IF(INDEX(Sheet2!H$14:H$154,MATCH(F254,Sheet2!A$14:A$154,0))&lt;&gt;0,IF(INDEX(Sheet2!I$14:I$154,MATCH(F254,Sheet2!A$14:A$154,0))&lt;&gt;0,"Loan","Loan"),"Cash")))</f>
        <v/>
      </c>
      <c r="N254" s="25" t="str">
        <f>IF(ISTEXT(E254),"",IF(ISBLANK(E254),"",IF(ISTEXT(D254),"",IF(A249="Invoice No. : ",INDEX(Sheet2!D$14:D$154,MATCH(B249,Sheet2!A$14:A$154,0)),N253))))</f>
        <v/>
      </c>
      <c r="O254" s="25" t="str">
        <f>IF(ISTEXT(E254),"",IF(ISBLANK(E254),"",IF(ISTEXT(D254),"",IF(A249="Invoice No. : ",INDEX(Sheet2!E$14:E$154,MATCH(B249,Sheet2!A$14:A$154,0)),O253))))</f>
        <v/>
      </c>
      <c r="P254" s="25" t="str">
        <f>IF(ISTEXT(E254),"",IF(ISBLANK(E254),"",IF(ISTEXT(D254),"",IF(A249="Invoice No. : ",INDEX(Sheet2!G$14:G$154,MATCH(B249,Sheet2!A$14:A$154,0)),P253))))</f>
        <v/>
      </c>
      <c r="Q254" s="25" t="str">
        <f t="shared" si="15"/>
        <v/>
      </c>
    </row>
    <row r="255" ht="15" spans="1:17">
      <c r="A255" s="16" t="s">
        <v>4</v>
      </c>
      <c r="B255" s="17">
        <v>925478</v>
      </c>
      <c r="C255" s="16" t="s">
        <v>5</v>
      </c>
      <c r="D255" s="18" t="s">
        <v>6</v>
      </c>
      <c r="F255" s="25" t="str">
        <f t="shared" si="12"/>
        <v/>
      </c>
      <c r="G255" s="25" t="str">
        <f>IF(ISTEXT(E255),"",IF(ISBLANK(E255),"",IF(ISTEXT(D255),"",IF(A250="Invoice No. : ",INDEX(Sheet2!F$14:F$154,MATCH(B250,Sheet2!A$14:A$154,0)),G254))))</f>
        <v/>
      </c>
      <c r="H255" s="25" t="str">
        <f t="shared" si="13"/>
        <v/>
      </c>
      <c r="I255" s="25" t="str">
        <f>IF(ISTEXT(E255),"",IF(ISBLANK(E255),"",IF(ISTEXT(D255),"",IF(A250="Invoice No. : ",TEXT(INDEX(Sheet2!C$14:C$154,MATCH(B250,Sheet2!A$14:A$154,0)),"hh:mm:ss"),I254))))</f>
        <v/>
      </c>
      <c r="J255" s="25" t="str">
        <f t="shared" si="14"/>
        <v/>
      </c>
      <c r="K255" s="25" t="str">
        <f>IF(ISBLANK(G255),"",IF(ISTEXT(G255),"",INDEX(Sheet2!H$14:H$154,MATCH(F255,Sheet2!A$14:A$154,0))))</f>
        <v/>
      </c>
      <c r="L255" s="25" t="str">
        <f>IF(ISBLANK(G255),"",IF(ISTEXT(G255),"",INDEX(Sheet2!I$14:I$154,MATCH(F255,Sheet2!A$14:A$154,0))))</f>
        <v/>
      </c>
      <c r="M255" s="25" t="str">
        <f>IF(ISBLANK(G255),"",IF(ISTEXT(G255),"",IF(INDEX(Sheet2!H$14:H$154,MATCH(F255,Sheet2!A$14:A$154,0))&lt;&gt;0,IF(INDEX(Sheet2!I$14:I$154,MATCH(F255,Sheet2!A$14:A$154,0))&lt;&gt;0,"Loan","Loan"),"Cash")))</f>
        <v/>
      </c>
      <c r="N255" s="25" t="str">
        <f>IF(ISTEXT(E255),"",IF(ISBLANK(E255),"",IF(ISTEXT(D255),"",IF(A250="Invoice No. : ",INDEX(Sheet2!D$14:D$154,MATCH(B250,Sheet2!A$14:A$154,0)),N254))))</f>
        <v/>
      </c>
      <c r="O255" s="25" t="str">
        <f>IF(ISTEXT(E255),"",IF(ISBLANK(E255),"",IF(ISTEXT(D255),"",IF(A250="Invoice No. : ",INDEX(Sheet2!E$14:E$154,MATCH(B250,Sheet2!A$14:A$154,0)),O254))))</f>
        <v/>
      </c>
      <c r="P255" s="25" t="str">
        <f>IF(ISTEXT(E255),"",IF(ISBLANK(E255),"",IF(ISTEXT(D255),"",IF(A250="Invoice No. : ",INDEX(Sheet2!G$14:G$154,MATCH(B250,Sheet2!A$14:A$154,0)),P254))))</f>
        <v/>
      </c>
      <c r="Q255" s="25" t="str">
        <f t="shared" si="15"/>
        <v/>
      </c>
    </row>
    <row r="256" ht="15" spans="1:17">
      <c r="A256" s="16" t="s">
        <v>7</v>
      </c>
      <c r="B256" s="19">
        <v>44954</v>
      </c>
      <c r="C256" s="16" t="s">
        <v>8</v>
      </c>
      <c r="D256" s="20">
        <v>1</v>
      </c>
      <c r="F256" s="25" t="str">
        <f t="shared" si="12"/>
        <v/>
      </c>
      <c r="G256" s="25" t="str">
        <f>IF(ISTEXT(E256),"",IF(ISBLANK(E256),"",IF(ISTEXT(D256),"",IF(A251="Invoice No. : ",INDEX(Sheet2!F$14:F$154,MATCH(B251,Sheet2!A$14:A$154,0)),G255))))</f>
        <v/>
      </c>
      <c r="H256" s="25" t="str">
        <f t="shared" si="13"/>
        <v/>
      </c>
      <c r="I256" s="25" t="str">
        <f>IF(ISTEXT(E256),"",IF(ISBLANK(E256),"",IF(ISTEXT(D256),"",IF(A251="Invoice No. : ",TEXT(INDEX(Sheet2!C$14:C$154,MATCH(B251,Sheet2!A$14:A$154,0)),"hh:mm:ss"),I255))))</f>
        <v/>
      </c>
      <c r="J256" s="25" t="str">
        <f t="shared" si="14"/>
        <v/>
      </c>
      <c r="K256" s="25" t="str">
        <f>IF(ISBLANK(G256),"",IF(ISTEXT(G256),"",INDEX(Sheet2!H$14:H$154,MATCH(F256,Sheet2!A$14:A$154,0))))</f>
        <v/>
      </c>
      <c r="L256" s="25" t="str">
        <f>IF(ISBLANK(G256),"",IF(ISTEXT(G256),"",INDEX(Sheet2!I$14:I$154,MATCH(F256,Sheet2!A$14:A$154,0))))</f>
        <v/>
      </c>
      <c r="M256" s="25" t="str">
        <f>IF(ISBLANK(G256),"",IF(ISTEXT(G256),"",IF(INDEX(Sheet2!H$14:H$154,MATCH(F256,Sheet2!A$14:A$154,0))&lt;&gt;0,IF(INDEX(Sheet2!I$14:I$154,MATCH(F256,Sheet2!A$14:A$154,0))&lt;&gt;0,"Loan","Loan"),"Cash")))</f>
        <v/>
      </c>
      <c r="N256" s="25" t="str">
        <f>IF(ISTEXT(E256),"",IF(ISBLANK(E256),"",IF(ISTEXT(D256),"",IF(A251="Invoice No. : ",INDEX(Sheet2!D$14:D$154,MATCH(B251,Sheet2!A$14:A$154,0)),N255))))</f>
        <v/>
      </c>
      <c r="O256" s="25" t="str">
        <f>IF(ISTEXT(E256),"",IF(ISBLANK(E256),"",IF(ISTEXT(D256),"",IF(A251="Invoice No. : ",INDEX(Sheet2!E$14:E$154,MATCH(B251,Sheet2!A$14:A$154,0)),O255))))</f>
        <v/>
      </c>
      <c r="P256" s="25" t="str">
        <f>IF(ISTEXT(E256),"",IF(ISBLANK(E256),"",IF(ISTEXT(D256),"",IF(A251="Invoice No. : ",INDEX(Sheet2!G$14:G$154,MATCH(B251,Sheet2!A$14:A$154,0)),P255))))</f>
        <v/>
      </c>
      <c r="Q256" s="25" t="str">
        <f t="shared" si="15"/>
        <v/>
      </c>
    </row>
    <row r="257" ht="15" spans="6:17">
      <c r="F257" s="25" t="str">
        <f t="shared" si="12"/>
        <v/>
      </c>
      <c r="G257" s="25" t="str">
        <f>IF(ISTEXT(E257),"",IF(ISBLANK(E257),"",IF(ISTEXT(D257),"",IF(A252="Invoice No. : ",INDEX(Sheet2!F$14:F$154,MATCH(B252,Sheet2!A$14:A$154,0)),G256))))</f>
        <v/>
      </c>
      <c r="H257" s="25" t="str">
        <f t="shared" si="13"/>
        <v/>
      </c>
      <c r="I257" s="25" t="str">
        <f>IF(ISTEXT(E257),"",IF(ISBLANK(E257),"",IF(ISTEXT(D257),"",IF(A252="Invoice No. : ",TEXT(INDEX(Sheet2!C$14:C$154,MATCH(B252,Sheet2!A$14:A$154,0)),"hh:mm:ss"),I256))))</f>
        <v/>
      </c>
      <c r="J257" s="25" t="str">
        <f t="shared" si="14"/>
        <v/>
      </c>
      <c r="K257" s="25" t="str">
        <f>IF(ISBLANK(G257),"",IF(ISTEXT(G257),"",INDEX(Sheet2!H$14:H$154,MATCH(F257,Sheet2!A$14:A$154,0))))</f>
        <v/>
      </c>
      <c r="L257" s="25" t="str">
        <f>IF(ISBLANK(G257),"",IF(ISTEXT(G257),"",INDEX(Sheet2!I$14:I$154,MATCH(F257,Sheet2!A$14:A$154,0))))</f>
        <v/>
      </c>
      <c r="M257" s="25" t="str">
        <f>IF(ISBLANK(G257),"",IF(ISTEXT(G257),"",IF(INDEX(Sheet2!H$14:H$154,MATCH(F257,Sheet2!A$14:A$154,0))&lt;&gt;0,IF(INDEX(Sheet2!I$14:I$154,MATCH(F257,Sheet2!A$14:A$154,0))&lt;&gt;0,"Loan","Loan"),"Cash")))</f>
        <v/>
      </c>
      <c r="N257" s="25" t="str">
        <f>IF(ISTEXT(E257),"",IF(ISBLANK(E257),"",IF(ISTEXT(D257),"",IF(A252="Invoice No. : ",INDEX(Sheet2!D$14:D$154,MATCH(B252,Sheet2!A$14:A$154,0)),N256))))</f>
        <v/>
      </c>
      <c r="O257" s="25" t="str">
        <f>IF(ISTEXT(E257),"",IF(ISBLANK(E257),"",IF(ISTEXT(D257),"",IF(A252="Invoice No. : ",INDEX(Sheet2!E$14:E$154,MATCH(B252,Sheet2!A$14:A$154,0)),O256))))</f>
        <v/>
      </c>
      <c r="P257" s="25" t="str">
        <f>IF(ISTEXT(E257),"",IF(ISBLANK(E257),"",IF(ISTEXT(D257),"",IF(A252="Invoice No. : ",INDEX(Sheet2!G$14:G$154,MATCH(B252,Sheet2!A$14:A$154,0)),P256))))</f>
        <v/>
      </c>
      <c r="Q257" s="25" t="str">
        <f t="shared" si="15"/>
        <v/>
      </c>
    </row>
    <row r="258" ht="15" spans="1:17">
      <c r="A258" s="21" t="s">
        <v>9</v>
      </c>
      <c r="B258" s="21" t="s">
        <v>10</v>
      </c>
      <c r="C258" s="22" t="s">
        <v>11</v>
      </c>
      <c r="D258" s="22" t="s">
        <v>12</v>
      </c>
      <c r="E258" s="22" t="s">
        <v>13</v>
      </c>
      <c r="F258" s="25" t="str">
        <f t="shared" si="12"/>
        <v/>
      </c>
      <c r="G258" s="25" t="str">
        <f>IF(ISTEXT(E258),"",IF(ISBLANK(E258),"",IF(ISTEXT(D258),"",IF(A253="Invoice No. : ",INDEX(Sheet2!F$14:F$154,MATCH(B253,Sheet2!A$14:A$154,0)),G257))))</f>
        <v/>
      </c>
      <c r="H258" s="25" t="str">
        <f t="shared" si="13"/>
        <v/>
      </c>
      <c r="I258" s="25" t="str">
        <f>IF(ISTEXT(E258),"",IF(ISBLANK(E258),"",IF(ISTEXT(D258),"",IF(A253="Invoice No. : ",TEXT(INDEX(Sheet2!C$14:C$154,MATCH(B253,Sheet2!A$14:A$154,0)),"hh:mm:ss"),I257))))</f>
        <v/>
      </c>
      <c r="J258" s="25" t="str">
        <f t="shared" si="14"/>
        <v/>
      </c>
      <c r="K258" s="25" t="str">
        <f>IF(ISBLANK(G258),"",IF(ISTEXT(G258),"",INDEX(Sheet2!H$14:H$154,MATCH(F258,Sheet2!A$14:A$154,0))))</f>
        <v/>
      </c>
      <c r="L258" s="25" t="str">
        <f>IF(ISBLANK(G258),"",IF(ISTEXT(G258),"",INDEX(Sheet2!I$14:I$154,MATCH(F258,Sheet2!A$14:A$154,0))))</f>
        <v/>
      </c>
      <c r="M258" s="25" t="str">
        <f>IF(ISBLANK(G258),"",IF(ISTEXT(G258),"",IF(INDEX(Sheet2!H$14:H$154,MATCH(F258,Sheet2!A$14:A$154,0))&lt;&gt;0,IF(INDEX(Sheet2!I$14:I$154,MATCH(F258,Sheet2!A$14:A$154,0))&lt;&gt;0,"Loan","Loan"),"Cash")))</f>
        <v/>
      </c>
      <c r="N258" s="25" t="str">
        <f>IF(ISTEXT(E258),"",IF(ISBLANK(E258),"",IF(ISTEXT(D258),"",IF(A253="Invoice No. : ",INDEX(Sheet2!D$14:D$154,MATCH(B253,Sheet2!A$14:A$154,0)),N257))))</f>
        <v/>
      </c>
      <c r="O258" s="25" t="str">
        <f>IF(ISTEXT(E258),"",IF(ISBLANK(E258),"",IF(ISTEXT(D258),"",IF(A253="Invoice No. : ",INDEX(Sheet2!E$14:E$154,MATCH(B253,Sheet2!A$14:A$154,0)),O257))))</f>
        <v/>
      </c>
      <c r="P258" s="25" t="str">
        <f>IF(ISTEXT(E258),"",IF(ISBLANK(E258),"",IF(ISTEXT(D258),"",IF(A253="Invoice No. : ",INDEX(Sheet2!G$14:G$154,MATCH(B253,Sheet2!A$14:A$154,0)),P257))))</f>
        <v/>
      </c>
      <c r="Q258" s="25" t="str">
        <f t="shared" si="15"/>
        <v/>
      </c>
    </row>
    <row r="259" ht="15" spans="6:17">
      <c r="F259" s="25" t="str">
        <f t="shared" si="12"/>
        <v/>
      </c>
      <c r="G259" s="25" t="str">
        <f>IF(ISTEXT(E259),"",IF(ISBLANK(E259),"",IF(ISTEXT(D259),"",IF(A254="Invoice No. : ",INDEX(Sheet2!F$14:F$154,MATCH(B254,Sheet2!A$14:A$154,0)),G258))))</f>
        <v/>
      </c>
      <c r="H259" s="25" t="str">
        <f t="shared" si="13"/>
        <v/>
      </c>
      <c r="I259" s="25" t="str">
        <f>IF(ISTEXT(E259),"",IF(ISBLANK(E259),"",IF(ISTEXT(D259),"",IF(A254="Invoice No. : ",TEXT(INDEX(Sheet2!C$14:C$154,MATCH(B254,Sheet2!A$14:A$154,0)),"hh:mm:ss"),I258))))</f>
        <v/>
      </c>
      <c r="J259" s="25" t="str">
        <f t="shared" si="14"/>
        <v/>
      </c>
      <c r="K259" s="25" t="str">
        <f>IF(ISBLANK(G259),"",IF(ISTEXT(G259),"",INDEX(Sheet2!H$14:H$154,MATCH(F259,Sheet2!A$14:A$154,0))))</f>
        <v/>
      </c>
      <c r="L259" s="25" t="str">
        <f>IF(ISBLANK(G259),"",IF(ISTEXT(G259),"",INDEX(Sheet2!I$14:I$154,MATCH(F259,Sheet2!A$14:A$154,0))))</f>
        <v/>
      </c>
      <c r="M259" s="25" t="str">
        <f>IF(ISBLANK(G259),"",IF(ISTEXT(G259),"",IF(INDEX(Sheet2!H$14:H$154,MATCH(F259,Sheet2!A$14:A$154,0))&lt;&gt;0,IF(INDEX(Sheet2!I$14:I$154,MATCH(F259,Sheet2!A$14:A$154,0))&lt;&gt;0,"Loan","Loan"),"Cash")))</f>
        <v/>
      </c>
      <c r="N259" s="25" t="str">
        <f>IF(ISTEXT(E259),"",IF(ISBLANK(E259),"",IF(ISTEXT(D259),"",IF(A254="Invoice No. : ",INDEX(Sheet2!D$14:D$154,MATCH(B254,Sheet2!A$14:A$154,0)),N258))))</f>
        <v/>
      </c>
      <c r="O259" s="25" t="str">
        <f>IF(ISTEXT(E259),"",IF(ISBLANK(E259),"",IF(ISTEXT(D259),"",IF(A254="Invoice No. : ",INDEX(Sheet2!E$14:E$154,MATCH(B254,Sheet2!A$14:A$154,0)),O258))))</f>
        <v/>
      </c>
      <c r="P259" s="25" t="str">
        <f>IF(ISTEXT(E259),"",IF(ISBLANK(E259),"",IF(ISTEXT(D259),"",IF(A254="Invoice No. : ",INDEX(Sheet2!G$14:G$154,MATCH(B254,Sheet2!A$14:A$154,0)),P258))))</f>
        <v/>
      </c>
      <c r="Q259" s="25" t="str">
        <f t="shared" si="15"/>
        <v/>
      </c>
    </row>
    <row r="260" ht="15" spans="1:17">
      <c r="A260" s="24" t="s">
        <v>288</v>
      </c>
      <c r="B260" s="24" t="s">
        <v>289</v>
      </c>
      <c r="C260" s="13">
        <v>1</v>
      </c>
      <c r="D260" s="13">
        <v>194</v>
      </c>
      <c r="E260" s="13">
        <v>194</v>
      </c>
      <c r="F260" s="25">
        <f t="shared" si="12"/>
        <v>925478</v>
      </c>
      <c r="G260" s="25">
        <f>IF(ISTEXT(E260),"",IF(ISBLANK(E260),"",IF(ISTEXT(D260),"",IF(A255="Invoice No. : ",INDEX(Sheet2!F$14:F$154,MATCH(B255,Sheet2!A$14:A$154,0)),G259))))</f>
        <v>7890</v>
      </c>
      <c r="H260" s="25" t="str">
        <f t="shared" si="13"/>
        <v>01/28/2023</v>
      </c>
      <c r="I260" s="25" t="str">
        <f>IF(ISTEXT(E260),"",IF(ISBLANK(E260),"",IF(ISTEXT(D260),"",IF(A255="Invoice No. : ",TEXT(INDEX(Sheet2!C$14:C$154,MATCH(B255,Sheet2!A$14:A$154,0)),"hh:mm:ss"),I259))))</f>
        <v>11:05:56</v>
      </c>
      <c r="J260" s="25">
        <f t="shared" si="14"/>
        <v>4532.17</v>
      </c>
      <c r="K260" s="25">
        <f>IF(ISBLANK(G260),"",IF(ISTEXT(G260),"",INDEX(Sheet2!H$14:H$154,MATCH(F260,Sheet2!A$14:A$154,0))))</f>
        <v>3500</v>
      </c>
      <c r="L260" s="25">
        <f>IF(ISBLANK(G260),"",IF(ISTEXT(G260),"",INDEX(Sheet2!I$14:I$154,MATCH(F260,Sheet2!A$14:A$154,0))))</f>
        <v>1032.17</v>
      </c>
      <c r="M260" s="25" t="str">
        <f>IF(ISBLANK(G260),"",IF(ISTEXT(G260),"",IF(INDEX(Sheet2!H$14:H$154,MATCH(F260,Sheet2!A$14:A$154,0))&lt;&gt;0,IF(INDEX(Sheet2!I$14:I$154,MATCH(F260,Sheet2!A$14:A$154,0))&lt;&gt;0,"Loan","Loan"),"Cash")))</f>
        <v>Loan</v>
      </c>
      <c r="N260" s="25">
        <f>IF(ISTEXT(E260),"",IF(ISBLANK(E260),"",IF(ISTEXT(D260),"",IF(A255="Invoice No. : ",INDEX(Sheet2!D$14:D$154,MATCH(B255,Sheet2!A$14:A$154,0)),N259))))</f>
        <v>1</v>
      </c>
      <c r="O260" s="25" t="str">
        <f>IF(ISTEXT(E260),"",IF(ISBLANK(E260),"",IF(ISTEXT(D260),"",IF(A255="Invoice No. : ",INDEX(Sheet2!E$14:E$154,MATCH(B255,Sheet2!A$14:A$154,0)),O259))))</f>
        <v>BRAILLE</v>
      </c>
      <c r="P260" s="25" t="str">
        <f>IF(ISTEXT(E260),"",IF(ISBLANK(E260),"",IF(ISTEXT(D260),"",IF(A255="Invoice No. : ",INDEX(Sheet2!G$14:G$154,MATCH(B255,Sheet2!A$14:A$154,0)),P259))))</f>
        <v>DALMACIO, ROWENA GAMA</v>
      </c>
      <c r="Q260" s="25">
        <f t="shared" si="15"/>
        <v>128023.12</v>
      </c>
    </row>
    <row r="261" ht="15" spans="1:17">
      <c r="A261" s="24" t="s">
        <v>290</v>
      </c>
      <c r="B261" s="24" t="s">
        <v>291</v>
      </c>
      <c r="C261" s="13">
        <v>2</v>
      </c>
      <c r="D261" s="13">
        <v>32</v>
      </c>
      <c r="E261" s="13">
        <v>64</v>
      </c>
      <c r="F261" s="25">
        <f t="shared" si="12"/>
        <v>925478</v>
      </c>
      <c r="G261" s="25">
        <f>IF(ISTEXT(E261),"",IF(ISBLANK(E261),"",IF(ISTEXT(D261),"",IF(A256="Invoice No. : ",INDEX(Sheet2!F$14:F$154,MATCH(B256,Sheet2!A$14:A$154,0)),G260))))</f>
        <v>7890</v>
      </c>
      <c r="H261" s="25" t="str">
        <f t="shared" si="13"/>
        <v>01/28/2023</v>
      </c>
      <c r="I261" s="25" t="str">
        <f>IF(ISTEXT(E261),"",IF(ISBLANK(E261),"",IF(ISTEXT(D261),"",IF(A256="Invoice No. : ",TEXT(INDEX(Sheet2!C$14:C$154,MATCH(B256,Sheet2!A$14:A$154,0)),"hh:mm:ss"),I260))))</f>
        <v>11:05:56</v>
      </c>
      <c r="J261" s="25">
        <f t="shared" si="14"/>
        <v>4532.17</v>
      </c>
      <c r="K261" s="25">
        <f>IF(ISBLANK(G261),"",IF(ISTEXT(G261),"",INDEX(Sheet2!H$14:H$154,MATCH(F261,Sheet2!A$14:A$154,0))))</f>
        <v>3500</v>
      </c>
      <c r="L261" s="25">
        <f>IF(ISBLANK(G261),"",IF(ISTEXT(G261),"",INDEX(Sheet2!I$14:I$154,MATCH(F261,Sheet2!A$14:A$154,0))))</f>
        <v>1032.17</v>
      </c>
      <c r="M261" s="25" t="str">
        <f>IF(ISBLANK(G261),"",IF(ISTEXT(G261),"",IF(INDEX(Sheet2!H$14:H$154,MATCH(F261,Sheet2!A$14:A$154,0))&lt;&gt;0,IF(INDEX(Sheet2!I$14:I$154,MATCH(F261,Sheet2!A$14:A$154,0))&lt;&gt;0,"Loan","Loan"),"Cash")))</f>
        <v>Loan</v>
      </c>
      <c r="N261" s="25">
        <f>IF(ISTEXT(E261),"",IF(ISBLANK(E261),"",IF(ISTEXT(D261),"",IF(A256="Invoice No. : ",INDEX(Sheet2!D$14:D$154,MATCH(B256,Sheet2!A$14:A$154,0)),N260))))</f>
        <v>1</v>
      </c>
      <c r="O261" s="25" t="str">
        <f>IF(ISTEXT(E261),"",IF(ISBLANK(E261),"",IF(ISTEXT(D261),"",IF(A256="Invoice No. : ",INDEX(Sheet2!E$14:E$154,MATCH(B256,Sheet2!A$14:A$154,0)),O260))))</f>
        <v>BRAILLE</v>
      </c>
      <c r="P261" s="25" t="str">
        <f>IF(ISTEXT(E261),"",IF(ISBLANK(E261),"",IF(ISTEXT(D261),"",IF(A256="Invoice No. : ",INDEX(Sheet2!G$14:G$154,MATCH(B256,Sheet2!A$14:A$154,0)),P260))))</f>
        <v>DALMACIO, ROWENA GAMA</v>
      </c>
      <c r="Q261" s="25">
        <f t="shared" si="15"/>
        <v>128023.12</v>
      </c>
    </row>
    <row r="262" ht="15" spans="1:17">
      <c r="A262" s="24" t="s">
        <v>292</v>
      </c>
      <c r="B262" s="24" t="s">
        <v>293</v>
      </c>
      <c r="C262" s="13">
        <v>1</v>
      </c>
      <c r="D262" s="13">
        <v>65.5</v>
      </c>
      <c r="E262" s="13">
        <v>65.5</v>
      </c>
      <c r="F262" s="25">
        <f t="shared" si="12"/>
        <v>925478</v>
      </c>
      <c r="G262" s="25">
        <f>IF(ISTEXT(E262),"",IF(ISBLANK(E262),"",IF(ISTEXT(D262),"",IF(A257="Invoice No. : ",INDEX(Sheet2!F$14:F$154,MATCH(B257,Sheet2!A$14:A$154,0)),G261))))</f>
        <v>7890</v>
      </c>
      <c r="H262" s="25" t="str">
        <f t="shared" si="13"/>
        <v>01/28/2023</v>
      </c>
      <c r="I262" s="25" t="str">
        <f>IF(ISTEXT(E262),"",IF(ISBLANK(E262),"",IF(ISTEXT(D262),"",IF(A257="Invoice No. : ",TEXT(INDEX(Sheet2!C$14:C$154,MATCH(B257,Sheet2!A$14:A$154,0)),"hh:mm:ss"),I261))))</f>
        <v>11:05:56</v>
      </c>
      <c r="J262" s="25">
        <f t="shared" si="14"/>
        <v>4532.17</v>
      </c>
      <c r="K262" s="25">
        <f>IF(ISBLANK(G262),"",IF(ISTEXT(G262),"",INDEX(Sheet2!H$14:H$154,MATCH(F262,Sheet2!A$14:A$154,0))))</f>
        <v>3500</v>
      </c>
      <c r="L262" s="25">
        <f>IF(ISBLANK(G262),"",IF(ISTEXT(G262),"",INDEX(Sheet2!I$14:I$154,MATCH(F262,Sheet2!A$14:A$154,0))))</f>
        <v>1032.17</v>
      </c>
      <c r="M262" s="25" t="str">
        <f>IF(ISBLANK(G262),"",IF(ISTEXT(G262),"",IF(INDEX(Sheet2!H$14:H$154,MATCH(F262,Sheet2!A$14:A$154,0))&lt;&gt;0,IF(INDEX(Sheet2!I$14:I$154,MATCH(F262,Sheet2!A$14:A$154,0))&lt;&gt;0,"Loan","Loan"),"Cash")))</f>
        <v>Loan</v>
      </c>
      <c r="N262" s="25">
        <f>IF(ISTEXT(E262),"",IF(ISBLANK(E262),"",IF(ISTEXT(D262),"",IF(A257="Invoice No. : ",INDEX(Sheet2!D$14:D$154,MATCH(B257,Sheet2!A$14:A$154,0)),N261))))</f>
        <v>1</v>
      </c>
      <c r="O262" s="25" t="str">
        <f>IF(ISTEXT(E262),"",IF(ISBLANK(E262),"",IF(ISTEXT(D262),"",IF(A257="Invoice No. : ",INDEX(Sheet2!E$14:E$154,MATCH(B257,Sheet2!A$14:A$154,0)),O261))))</f>
        <v>BRAILLE</v>
      </c>
      <c r="P262" s="25" t="str">
        <f>IF(ISTEXT(E262),"",IF(ISBLANK(E262),"",IF(ISTEXT(D262),"",IF(A257="Invoice No. : ",INDEX(Sheet2!G$14:G$154,MATCH(B257,Sheet2!A$14:A$154,0)),P261))))</f>
        <v>DALMACIO, ROWENA GAMA</v>
      </c>
      <c r="Q262" s="25">
        <f t="shared" si="15"/>
        <v>128023.12</v>
      </c>
    </row>
    <row r="263" ht="15" spans="1:17">
      <c r="A263" s="24" t="s">
        <v>294</v>
      </c>
      <c r="B263" s="24" t="s">
        <v>295</v>
      </c>
      <c r="C263" s="13">
        <v>1</v>
      </c>
      <c r="D263" s="13">
        <v>29</v>
      </c>
      <c r="E263" s="13">
        <v>29</v>
      </c>
      <c r="F263" s="25">
        <f t="shared" si="12"/>
        <v>925478</v>
      </c>
      <c r="G263" s="25">
        <f>IF(ISTEXT(E263),"",IF(ISBLANK(E263),"",IF(ISTEXT(D263),"",IF(A258="Invoice No. : ",INDEX(Sheet2!F$14:F$154,MATCH(B258,Sheet2!A$14:A$154,0)),G262))))</f>
        <v>7890</v>
      </c>
      <c r="H263" s="25" t="str">
        <f t="shared" si="13"/>
        <v>01/28/2023</v>
      </c>
      <c r="I263" s="25" t="str">
        <f>IF(ISTEXT(E263),"",IF(ISBLANK(E263),"",IF(ISTEXT(D263),"",IF(A258="Invoice No. : ",TEXT(INDEX(Sheet2!C$14:C$154,MATCH(B258,Sheet2!A$14:A$154,0)),"hh:mm:ss"),I262))))</f>
        <v>11:05:56</v>
      </c>
      <c r="J263" s="25">
        <f t="shared" si="14"/>
        <v>4532.17</v>
      </c>
      <c r="K263" s="25">
        <f>IF(ISBLANK(G263),"",IF(ISTEXT(G263),"",INDEX(Sheet2!H$14:H$154,MATCH(F263,Sheet2!A$14:A$154,0))))</f>
        <v>3500</v>
      </c>
      <c r="L263" s="25">
        <f>IF(ISBLANK(G263),"",IF(ISTEXT(G263),"",INDEX(Sheet2!I$14:I$154,MATCH(F263,Sheet2!A$14:A$154,0))))</f>
        <v>1032.17</v>
      </c>
      <c r="M263" s="25" t="str">
        <f>IF(ISBLANK(G263),"",IF(ISTEXT(G263),"",IF(INDEX(Sheet2!H$14:H$154,MATCH(F263,Sheet2!A$14:A$154,0))&lt;&gt;0,IF(INDEX(Sheet2!I$14:I$154,MATCH(F263,Sheet2!A$14:A$154,0))&lt;&gt;0,"Loan","Loan"),"Cash")))</f>
        <v>Loan</v>
      </c>
      <c r="N263" s="25">
        <f>IF(ISTEXT(E263),"",IF(ISBLANK(E263),"",IF(ISTEXT(D263),"",IF(A258="Invoice No. : ",INDEX(Sheet2!D$14:D$154,MATCH(B258,Sheet2!A$14:A$154,0)),N262))))</f>
        <v>1</v>
      </c>
      <c r="O263" s="25" t="str">
        <f>IF(ISTEXT(E263),"",IF(ISBLANK(E263),"",IF(ISTEXT(D263),"",IF(A258="Invoice No. : ",INDEX(Sheet2!E$14:E$154,MATCH(B258,Sheet2!A$14:A$154,0)),O262))))</f>
        <v>BRAILLE</v>
      </c>
      <c r="P263" s="25" t="str">
        <f>IF(ISTEXT(E263),"",IF(ISBLANK(E263),"",IF(ISTEXT(D263),"",IF(A258="Invoice No. : ",INDEX(Sheet2!G$14:G$154,MATCH(B258,Sheet2!A$14:A$154,0)),P262))))</f>
        <v>DALMACIO, ROWENA GAMA</v>
      </c>
      <c r="Q263" s="25">
        <f t="shared" si="15"/>
        <v>128023.12</v>
      </c>
    </row>
    <row r="264" ht="15" spans="1:17">
      <c r="A264" s="24" t="s">
        <v>296</v>
      </c>
      <c r="B264" s="24" t="s">
        <v>297</v>
      </c>
      <c r="C264" s="13">
        <v>1</v>
      </c>
      <c r="D264" s="13">
        <v>93</v>
      </c>
      <c r="E264" s="13">
        <v>93</v>
      </c>
      <c r="F264" s="25">
        <f t="shared" si="12"/>
        <v>925478</v>
      </c>
      <c r="G264" s="25">
        <f>IF(ISTEXT(E264),"",IF(ISBLANK(E264),"",IF(ISTEXT(D264),"",IF(A259="Invoice No. : ",INDEX(Sheet2!F$14:F$154,MATCH(B259,Sheet2!A$14:A$154,0)),G263))))</f>
        <v>7890</v>
      </c>
      <c r="H264" s="25" t="str">
        <f t="shared" si="13"/>
        <v>01/28/2023</v>
      </c>
      <c r="I264" s="25" t="str">
        <f>IF(ISTEXT(E264),"",IF(ISBLANK(E264),"",IF(ISTEXT(D264),"",IF(A259="Invoice No. : ",TEXT(INDEX(Sheet2!C$14:C$154,MATCH(B259,Sheet2!A$14:A$154,0)),"hh:mm:ss"),I263))))</f>
        <v>11:05:56</v>
      </c>
      <c r="J264" s="25">
        <f t="shared" si="14"/>
        <v>4532.17</v>
      </c>
      <c r="K264" s="25">
        <f>IF(ISBLANK(G264),"",IF(ISTEXT(G264),"",INDEX(Sheet2!H$14:H$154,MATCH(F264,Sheet2!A$14:A$154,0))))</f>
        <v>3500</v>
      </c>
      <c r="L264" s="25">
        <f>IF(ISBLANK(G264),"",IF(ISTEXT(G264),"",INDEX(Sheet2!I$14:I$154,MATCH(F264,Sheet2!A$14:A$154,0))))</f>
        <v>1032.17</v>
      </c>
      <c r="M264" s="25" t="str">
        <f>IF(ISBLANK(G264),"",IF(ISTEXT(G264),"",IF(INDEX(Sheet2!H$14:H$154,MATCH(F264,Sheet2!A$14:A$154,0))&lt;&gt;0,IF(INDEX(Sheet2!I$14:I$154,MATCH(F264,Sheet2!A$14:A$154,0))&lt;&gt;0,"Loan","Loan"),"Cash")))</f>
        <v>Loan</v>
      </c>
      <c r="N264" s="25">
        <f>IF(ISTEXT(E264),"",IF(ISBLANK(E264),"",IF(ISTEXT(D264),"",IF(A259="Invoice No. : ",INDEX(Sheet2!D$14:D$154,MATCH(B259,Sheet2!A$14:A$154,0)),N263))))</f>
        <v>1</v>
      </c>
      <c r="O264" s="25" t="str">
        <f>IF(ISTEXT(E264),"",IF(ISBLANK(E264),"",IF(ISTEXT(D264),"",IF(A259="Invoice No. : ",INDEX(Sheet2!E$14:E$154,MATCH(B259,Sheet2!A$14:A$154,0)),O263))))</f>
        <v>BRAILLE</v>
      </c>
      <c r="P264" s="25" t="str">
        <f>IF(ISTEXT(E264),"",IF(ISBLANK(E264),"",IF(ISTEXT(D264),"",IF(A259="Invoice No. : ",INDEX(Sheet2!G$14:G$154,MATCH(B259,Sheet2!A$14:A$154,0)),P263))))</f>
        <v>DALMACIO, ROWENA GAMA</v>
      </c>
      <c r="Q264" s="25">
        <f t="shared" si="15"/>
        <v>128023.12</v>
      </c>
    </row>
    <row r="265" ht="15" spans="1:17">
      <c r="A265" s="24" t="s">
        <v>298</v>
      </c>
      <c r="B265" s="24" t="s">
        <v>299</v>
      </c>
      <c r="C265" s="13">
        <v>1</v>
      </c>
      <c r="D265" s="13">
        <v>58.5</v>
      </c>
      <c r="E265" s="13">
        <v>58.5</v>
      </c>
      <c r="F265" s="25">
        <f t="shared" si="12"/>
        <v>925478</v>
      </c>
      <c r="G265" s="25">
        <f>IF(ISTEXT(E265),"",IF(ISBLANK(E265),"",IF(ISTEXT(D265),"",IF(A260="Invoice No. : ",INDEX(Sheet2!F$14:F$154,MATCH(B260,Sheet2!A$14:A$154,0)),G264))))</f>
        <v>7890</v>
      </c>
      <c r="H265" s="25" t="str">
        <f t="shared" si="13"/>
        <v>01/28/2023</v>
      </c>
      <c r="I265" s="25" t="str">
        <f>IF(ISTEXT(E265),"",IF(ISBLANK(E265),"",IF(ISTEXT(D265),"",IF(A260="Invoice No. : ",TEXT(INDEX(Sheet2!C$14:C$154,MATCH(B260,Sheet2!A$14:A$154,0)),"hh:mm:ss"),I264))))</f>
        <v>11:05:56</v>
      </c>
      <c r="J265" s="25">
        <f t="shared" si="14"/>
        <v>4532.17</v>
      </c>
      <c r="K265" s="25">
        <f>IF(ISBLANK(G265),"",IF(ISTEXT(G265),"",INDEX(Sheet2!H$14:H$154,MATCH(F265,Sheet2!A$14:A$154,0))))</f>
        <v>3500</v>
      </c>
      <c r="L265" s="25">
        <f>IF(ISBLANK(G265),"",IF(ISTEXT(G265),"",INDEX(Sheet2!I$14:I$154,MATCH(F265,Sheet2!A$14:A$154,0))))</f>
        <v>1032.17</v>
      </c>
      <c r="M265" s="25" t="str">
        <f>IF(ISBLANK(G265),"",IF(ISTEXT(G265),"",IF(INDEX(Sheet2!H$14:H$154,MATCH(F265,Sheet2!A$14:A$154,0))&lt;&gt;0,IF(INDEX(Sheet2!I$14:I$154,MATCH(F265,Sheet2!A$14:A$154,0))&lt;&gt;0,"Loan","Loan"),"Cash")))</f>
        <v>Loan</v>
      </c>
      <c r="N265" s="25">
        <f>IF(ISTEXT(E265),"",IF(ISBLANK(E265),"",IF(ISTEXT(D265),"",IF(A260="Invoice No. : ",INDEX(Sheet2!D$14:D$154,MATCH(B260,Sheet2!A$14:A$154,0)),N264))))</f>
        <v>1</v>
      </c>
      <c r="O265" s="25" t="str">
        <f>IF(ISTEXT(E265),"",IF(ISBLANK(E265),"",IF(ISTEXT(D265),"",IF(A260="Invoice No. : ",INDEX(Sheet2!E$14:E$154,MATCH(B260,Sheet2!A$14:A$154,0)),O264))))</f>
        <v>BRAILLE</v>
      </c>
      <c r="P265" s="25" t="str">
        <f>IF(ISTEXT(E265),"",IF(ISBLANK(E265),"",IF(ISTEXT(D265),"",IF(A260="Invoice No. : ",INDEX(Sheet2!G$14:G$154,MATCH(B260,Sheet2!A$14:A$154,0)),P264))))</f>
        <v>DALMACIO, ROWENA GAMA</v>
      </c>
      <c r="Q265" s="25">
        <f t="shared" si="15"/>
        <v>128023.12</v>
      </c>
    </row>
    <row r="266" ht="15" spans="1:17">
      <c r="A266" s="24" t="s">
        <v>300</v>
      </c>
      <c r="B266" s="24" t="s">
        <v>301</v>
      </c>
      <c r="C266" s="13">
        <v>1</v>
      </c>
      <c r="D266" s="13">
        <v>64.25</v>
      </c>
      <c r="E266" s="13">
        <v>64.25</v>
      </c>
      <c r="F266" s="25">
        <f t="shared" si="12"/>
        <v>925478</v>
      </c>
      <c r="G266" s="25">
        <f>IF(ISTEXT(E266),"",IF(ISBLANK(E266),"",IF(ISTEXT(D266),"",IF(A261="Invoice No. : ",INDEX(Sheet2!F$14:F$154,MATCH(B261,Sheet2!A$14:A$154,0)),G265))))</f>
        <v>7890</v>
      </c>
      <c r="H266" s="25" t="str">
        <f t="shared" si="13"/>
        <v>01/28/2023</v>
      </c>
      <c r="I266" s="25" t="str">
        <f>IF(ISTEXT(E266),"",IF(ISBLANK(E266),"",IF(ISTEXT(D266),"",IF(A261="Invoice No. : ",TEXT(INDEX(Sheet2!C$14:C$154,MATCH(B261,Sheet2!A$14:A$154,0)),"hh:mm:ss"),I265))))</f>
        <v>11:05:56</v>
      </c>
      <c r="J266" s="25">
        <f t="shared" si="14"/>
        <v>4532.17</v>
      </c>
      <c r="K266" s="25">
        <f>IF(ISBLANK(G266),"",IF(ISTEXT(G266),"",INDEX(Sheet2!H$14:H$154,MATCH(F266,Sheet2!A$14:A$154,0))))</f>
        <v>3500</v>
      </c>
      <c r="L266" s="25">
        <f>IF(ISBLANK(G266),"",IF(ISTEXT(G266),"",INDEX(Sheet2!I$14:I$154,MATCH(F266,Sheet2!A$14:A$154,0))))</f>
        <v>1032.17</v>
      </c>
      <c r="M266" s="25" t="str">
        <f>IF(ISBLANK(G266),"",IF(ISTEXT(G266),"",IF(INDEX(Sheet2!H$14:H$154,MATCH(F266,Sheet2!A$14:A$154,0))&lt;&gt;0,IF(INDEX(Sheet2!I$14:I$154,MATCH(F266,Sheet2!A$14:A$154,0))&lt;&gt;0,"Loan","Loan"),"Cash")))</f>
        <v>Loan</v>
      </c>
      <c r="N266" s="25">
        <f>IF(ISTEXT(E266),"",IF(ISBLANK(E266),"",IF(ISTEXT(D266),"",IF(A261="Invoice No. : ",INDEX(Sheet2!D$14:D$154,MATCH(B261,Sheet2!A$14:A$154,0)),N265))))</f>
        <v>1</v>
      </c>
      <c r="O266" s="25" t="str">
        <f>IF(ISTEXT(E266),"",IF(ISBLANK(E266),"",IF(ISTEXT(D266),"",IF(A261="Invoice No. : ",INDEX(Sheet2!E$14:E$154,MATCH(B261,Sheet2!A$14:A$154,0)),O265))))</f>
        <v>BRAILLE</v>
      </c>
      <c r="P266" s="25" t="str">
        <f>IF(ISTEXT(E266),"",IF(ISBLANK(E266),"",IF(ISTEXT(D266),"",IF(A261="Invoice No. : ",INDEX(Sheet2!G$14:G$154,MATCH(B261,Sheet2!A$14:A$154,0)),P265))))</f>
        <v>DALMACIO, ROWENA GAMA</v>
      </c>
      <c r="Q266" s="25">
        <f t="shared" si="15"/>
        <v>128023.12</v>
      </c>
    </row>
    <row r="267" ht="15" spans="1:17">
      <c r="A267" s="24" t="s">
        <v>302</v>
      </c>
      <c r="B267" s="24" t="s">
        <v>303</v>
      </c>
      <c r="C267" s="13">
        <v>1</v>
      </c>
      <c r="D267" s="13">
        <v>71.75</v>
      </c>
      <c r="E267" s="13">
        <v>71.75</v>
      </c>
      <c r="F267" s="25">
        <f t="shared" si="12"/>
        <v>925478</v>
      </c>
      <c r="G267" s="25">
        <f>IF(ISTEXT(E267),"",IF(ISBLANK(E267),"",IF(ISTEXT(D267),"",IF(A262="Invoice No. : ",INDEX(Sheet2!F$14:F$154,MATCH(B262,Sheet2!A$14:A$154,0)),G266))))</f>
        <v>7890</v>
      </c>
      <c r="H267" s="25" t="str">
        <f t="shared" si="13"/>
        <v>01/28/2023</v>
      </c>
      <c r="I267" s="25" t="str">
        <f>IF(ISTEXT(E267),"",IF(ISBLANK(E267),"",IF(ISTEXT(D267),"",IF(A262="Invoice No. : ",TEXT(INDEX(Sheet2!C$14:C$154,MATCH(B262,Sheet2!A$14:A$154,0)),"hh:mm:ss"),I266))))</f>
        <v>11:05:56</v>
      </c>
      <c r="J267" s="25">
        <f t="shared" si="14"/>
        <v>4532.17</v>
      </c>
      <c r="K267" s="25">
        <f>IF(ISBLANK(G267),"",IF(ISTEXT(G267),"",INDEX(Sheet2!H$14:H$154,MATCH(F267,Sheet2!A$14:A$154,0))))</f>
        <v>3500</v>
      </c>
      <c r="L267" s="25">
        <f>IF(ISBLANK(G267),"",IF(ISTEXT(G267),"",INDEX(Sheet2!I$14:I$154,MATCH(F267,Sheet2!A$14:A$154,0))))</f>
        <v>1032.17</v>
      </c>
      <c r="M267" s="25" t="str">
        <f>IF(ISBLANK(G267),"",IF(ISTEXT(G267),"",IF(INDEX(Sheet2!H$14:H$154,MATCH(F267,Sheet2!A$14:A$154,0))&lt;&gt;0,IF(INDEX(Sheet2!I$14:I$154,MATCH(F267,Sheet2!A$14:A$154,0))&lt;&gt;0,"Loan","Loan"),"Cash")))</f>
        <v>Loan</v>
      </c>
      <c r="N267" s="25">
        <f>IF(ISTEXT(E267),"",IF(ISBLANK(E267),"",IF(ISTEXT(D267),"",IF(A262="Invoice No. : ",INDEX(Sheet2!D$14:D$154,MATCH(B262,Sheet2!A$14:A$154,0)),N266))))</f>
        <v>1</v>
      </c>
      <c r="O267" s="25" t="str">
        <f>IF(ISTEXT(E267),"",IF(ISBLANK(E267),"",IF(ISTEXT(D267),"",IF(A262="Invoice No. : ",INDEX(Sheet2!E$14:E$154,MATCH(B262,Sheet2!A$14:A$154,0)),O266))))</f>
        <v>BRAILLE</v>
      </c>
      <c r="P267" s="25" t="str">
        <f>IF(ISTEXT(E267),"",IF(ISBLANK(E267),"",IF(ISTEXT(D267),"",IF(A262="Invoice No. : ",INDEX(Sheet2!G$14:G$154,MATCH(B262,Sheet2!A$14:A$154,0)),P266))))</f>
        <v>DALMACIO, ROWENA GAMA</v>
      </c>
      <c r="Q267" s="25">
        <f t="shared" si="15"/>
        <v>128023.12</v>
      </c>
    </row>
    <row r="268" ht="15" spans="1:17">
      <c r="A268" s="24" t="s">
        <v>304</v>
      </c>
      <c r="B268" s="24" t="s">
        <v>305</v>
      </c>
      <c r="C268" s="13">
        <v>2</v>
      </c>
      <c r="D268" s="13">
        <v>35</v>
      </c>
      <c r="E268" s="13">
        <v>70</v>
      </c>
      <c r="F268" s="25">
        <f t="shared" si="12"/>
        <v>925478</v>
      </c>
      <c r="G268" s="25">
        <f>IF(ISTEXT(E268),"",IF(ISBLANK(E268),"",IF(ISTEXT(D268),"",IF(A263="Invoice No. : ",INDEX(Sheet2!F$14:F$154,MATCH(B263,Sheet2!A$14:A$154,0)),G267))))</f>
        <v>7890</v>
      </c>
      <c r="H268" s="25" t="str">
        <f t="shared" si="13"/>
        <v>01/28/2023</v>
      </c>
      <c r="I268" s="25" t="str">
        <f>IF(ISTEXT(E268),"",IF(ISBLANK(E268),"",IF(ISTEXT(D268),"",IF(A263="Invoice No. : ",TEXT(INDEX(Sheet2!C$14:C$154,MATCH(B263,Sheet2!A$14:A$154,0)),"hh:mm:ss"),I267))))</f>
        <v>11:05:56</v>
      </c>
      <c r="J268" s="25">
        <f t="shared" si="14"/>
        <v>4532.17</v>
      </c>
      <c r="K268" s="25">
        <f>IF(ISBLANK(G268),"",IF(ISTEXT(G268),"",INDEX(Sheet2!H$14:H$154,MATCH(F268,Sheet2!A$14:A$154,0))))</f>
        <v>3500</v>
      </c>
      <c r="L268" s="25">
        <f>IF(ISBLANK(G268),"",IF(ISTEXT(G268),"",INDEX(Sheet2!I$14:I$154,MATCH(F268,Sheet2!A$14:A$154,0))))</f>
        <v>1032.17</v>
      </c>
      <c r="M268" s="25" t="str">
        <f>IF(ISBLANK(G268),"",IF(ISTEXT(G268),"",IF(INDEX(Sheet2!H$14:H$154,MATCH(F268,Sheet2!A$14:A$154,0))&lt;&gt;0,IF(INDEX(Sheet2!I$14:I$154,MATCH(F268,Sheet2!A$14:A$154,0))&lt;&gt;0,"Loan","Loan"),"Cash")))</f>
        <v>Loan</v>
      </c>
      <c r="N268" s="25">
        <f>IF(ISTEXT(E268),"",IF(ISBLANK(E268),"",IF(ISTEXT(D268),"",IF(A263="Invoice No. : ",INDEX(Sheet2!D$14:D$154,MATCH(B263,Sheet2!A$14:A$154,0)),N267))))</f>
        <v>1</v>
      </c>
      <c r="O268" s="25" t="str">
        <f>IF(ISTEXT(E268),"",IF(ISBLANK(E268),"",IF(ISTEXT(D268),"",IF(A263="Invoice No. : ",INDEX(Sheet2!E$14:E$154,MATCH(B263,Sheet2!A$14:A$154,0)),O267))))</f>
        <v>BRAILLE</v>
      </c>
      <c r="P268" s="25" t="str">
        <f>IF(ISTEXT(E268),"",IF(ISBLANK(E268),"",IF(ISTEXT(D268),"",IF(A263="Invoice No. : ",INDEX(Sheet2!G$14:G$154,MATCH(B263,Sheet2!A$14:A$154,0)),P267))))</f>
        <v>DALMACIO, ROWENA GAMA</v>
      </c>
      <c r="Q268" s="25">
        <f t="shared" si="15"/>
        <v>128023.12</v>
      </c>
    </row>
    <row r="269" ht="15" spans="1:17">
      <c r="A269" s="24" t="s">
        <v>306</v>
      </c>
      <c r="B269" s="24" t="s">
        <v>307</v>
      </c>
      <c r="C269" s="13">
        <v>1</v>
      </c>
      <c r="D269" s="13">
        <v>38</v>
      </c>
      <c r="E269" s="13">
        <v>38</v>
      </c>
      <c r="F269" s="25">
        <f t="shared" si="12"/>
        <v>925478</v>
      </c>
      <c r="G269" s="25">
        <f>IF(ISTEXT(E269),"",IF(ISBLANK(E269),"",IF(ISTEXT(D269),"",IF(A264="Invoice No. : ",INDEX(Sheet2!F$14:F$154,MATCH(B264,Sheet2!A$14:A$154,0)),G268))))</f>
        <v>7890</v>
      </c>
      <c r="H269" s="25" t="str">
        <f t="shared" si="13"/>
        <v>01/28/2023</v>
      </c>
      <c r="I269" s="25" t="str">
        <f>IF(ISTEXT(E269),"",IF(ISBLANK(E269),"",IF(ISTEXT(D269),"",IF(A264="Invoice No. : ",TEXT(INDEX(Sheet2!C$14:C$154,MATCH(B264,Sheet2!A$14:A$154,0)),"hh:mm:ss"),I268))))</f>
        <v>11:05:56</v>
      </c>
      <c r="J269" s="25">
        <f t="shared" si="14"/>
        <v>4532.17</v>
      </c>
      <c r="K269" s="25">
        <f>IF(ISBLANK(G269),"",IF(ISTEXT(G269),"",INDEX(Sheet2!H$14:H$154,MATCH(F269,Sheet2!A$14:A$154,0))))</f>
        <v>3500</v>
      </c>
      <c r="L269" s="25">
        <f>IF(ISBLANK(G269),"",IF(ISTEXT(G269),"",INDEX(Sheet2!I$14:I$154,MATCH(F269,Sheet2!A$14:A$154,0))))</f>
        <v>1032.17</v>
      </c>
      <c r="M269" s="25" t="str">
        <f>IF(ISBLANK(G269),"",IF(ISTEXT(G269),"",IF(INDEX(Sheet2!H$14:H$154,MATCH(F269,Sheet2!A$14:A$154,0))&lt;&gt;0,IF(INDEX(Sheet2!I$14:I$154,MATCH(F269,Sheet2!A$14:A$154,0))&lt;&gt;0,"Loan","Loan"),"Cash")))</f>
        <v>Loan</v>
      </c>
      <c r="N269" s="25">
        <f>IF(ISTEXT(E269),"",IF(ISBLANK(E269),"",IF(ISTEXT(D269),"",IF(A264="Invoice No. : ",INDEX(Sheet2!D$14:D$154,MATCH(B264,Sheet2!A$14:A$154,0)),N268))))</f>
        <v>1</v>
      </c>
      <c r="O269" s="25" t="str">
        <f>IF(ISTEXT(E269),"",IF(ISBLANK(E269),"",IF(ISTEXT(D269),"",IF(A264="Invoice No. : ",INDEX(Sheet2!E$14:E$154,MATCH(B264,Sheet2!A$14:A$154,0)),O268))))</f>
        <v>BRAILLE</v>
      </c>
      <c r="P269" s="25" t="str">
        <f>IF(ISTEXT(E269),"",IF(ISBLANK(E269),"",IF(ISTEXT(D269),"",IF(A264="Invoice No. : ",INDEX(Sheet2!G$14:G$154,MATCH(B264,Sheet2!A$14:A$154,0)),P268))))</f>
        <v>DALMACIO, ROWENA GAMA</v>
      </c>
      <c r="Q269" s="25">
        <f t="shared" si="15"/>
        <v>128023.12</v>
      </c>
    </row>
    <row r="270" ht="15" spans="1:17">
      <c r="A270" s="24" t="s">
        <v>308</v>
      </c>
      <c r="B270" s="24" t="s">
        <v>309</v>
      </c>
      <c r="C270" s="13">
        <v>1</v>
      </c>
      <c r="D270" s="13">
        <v>67.25</v>
      </c>
      <c r="E270" s="13">
        <v>67.25</v>
      </c>
      <c r="F270" s="25">
        <f t="shared" si="12"/>
        <v>925478</v>
      </c>
      <c r="G270" s="25">
        <f>IF(ISTEXT(E270),"",IF(ISBLANK(E270),"",IF(ISTEXT(D270),"",IF(A265="Invoice No. : ",INDEX(Sheet2!F$14:F$154,MATCH(B265,Sheet2!A$14:A$154,0)),G269))))</f>
        <v>7890</v>
      </c>
      <c r="H270" s="25" t="str">
        <f t="shared" si="13"/>
        <v>01/28/2023</v>
      </c>
      <c r="I270" s="25" t="str">
        <f>IF(ISTEXT(E270),"",IF(ISBLANK(E270),"",IF(ISTEXT(D270),"",IF(A265="Invoice No. : ",TEXT(INDEX(Sheet2!C$14:C$154,MATCH(B265,Sheet2!A$14:A$154,0)),"hh:mm:ss"),I269))))</f>
        <v>11:05:56</v>
      </c>
      <c r="J270" s="25">
        <f t="shared" si="14"/>
        <v>4532.17</v>
      </c>
      <c r="K270" s="25">
        <f>IF(ISBLANK(G270),"",IF(ISTEXT(G270),"",INDEX(Sheet2!H$14:H$154,MATCH(F270,Sheet2!A$14:A$154,0))))</f>
        <v>3500</v>
      </c>
      <c r="L270" s="25">
        <f>IF(ISBLANK(G270),"",IF(ISTEXT(G270),"",INDEX(Sheet2!I$14:I$154,MATCH(F270,Sheet2!A$14:A$154,0))))</f>
        <v>1032.17</v>
      </c>
      <c r="M270" s="25" t="str">
        <f>IF(ISBLANK(G270),"",IF(ISTEXT(G270),"",IF(INDEX(Sheet2!H$14:H$154,MATCH(F270,Sheet2!A$14:A$154,0))&lt;&gt;0,IF(INDEX(Sheet2!I$14:I$154,MATCH(F270,Sheet2!A$14:A$154,0))&lt;&gt;0,"Loan","Loan"),"Cash")))</f>
        <v>Loan</v>
      </c>
      <c r="N270" s="25">
        <f>IF(ISTEXT(E270),"",IF(ISBLANK(E270),"",IF(ISTEXT(D270),"",IF(A265="Invoice No. : ",INDEX(Sheet2!D$14:D$154,MATCH(B265,Sheet2!A$14:A$154,0)),N269))))</f>
        <v>1</v>
      </c>
      <c r="O270" s="25" t="str">
        <f>IF(ISTEXT(E270),"",IF(ISBLANK(E270),"",IF(ISTEXT(D270),"",IF(A265="Invoice No. : ",INDEX(Sheet2!E$14:E$154,MATCH(B265,Sheet2!A$14:A$154,0)),O269))))</f>
        <v>BRAILLE</v>
      </c>
      <c r="P270" s="25" t="str">
        <f>IF(ISTEXT(E270),"",IF(ISBLANK(E270),"",IF(ISTEXT(D270),"",IF(A265="Invoice No. : ",INDEX(Sheet2!G$14:G$154,MATCH(B265,Sheet2!A$14:A$154,0)),P269))))</f>
        <v>DALMACIO, ROWENA GAMA</v>
      </c>
      <c r="Q270" s="25">
        <f t="shared" si="15"/>
        <v>128023.12</v>
      </c>
    </row>
    <row r="271" ht="15" spans="1:17">
      <c r="A271" s="24" t="s">
        <v>310</v>
      </c>
      <c r="B271" s="24" t="s">
        <v>311</v>
      </c>
      <c r="C271" s="13">
        <v>1</v>
      </c>
      <c r="D271" s="13">
        <v>17</v>
      </c>
      <c r="E271" s="13">
        <v>17</v>
      </c>
      <c r="F271" s="25">
        <f t="shared" si="12"/>
        <v>925478</v>
      </c>
      <c r="G271" s="25">
        <f>IF(ISTEXT(E271),"",IF(ISBLANK(E271),"",IF(ISTEXT(D271),"",IF(A266="Invoice No. : ",INDEX(Sheet2!F$14:F$154,MATCH(B266,Sheet2!A$14:A$154,0)),G270))))</f>
        <v>7890</v>
      </c>
      <c r="H271" s="25" t="str">
        <f t="shared" si="13"/>
        <v>01/28/2023</v>
      </c>
      <c r="I271" s="25" t="str">
        <f>IF(ISTEXT(E271),"",IF(ISBLANK(E271),"",IF(ISTEXT(D271),"",IF(A266="Invoice No. : ",TEXT(INDEX(Sheet2!C$14:C$154,MATCH(B266,Sheet2!A$14:A$154,0)),"hh:mm:ss"),I270))))</f>
        <v>11:05:56</v>
      </c>
      <c r="J271" s="25">
        <f t="shared" si="14"/>
        <v>4532.17</v>
      </c>
      <c r="K271" s="25">
        <f>IF(ISBLANK(G271),"",IF(ISTEXT(G271),"",INDEX(Sheet2!H$14:H$154,MATCH(F271,Sheet2!A$14:A$154,0))))</f>
        <v>3500</v>
      </c>
      <c r="L271" s="25">
        <f>IF(ISBLANK(G271),"",IF(ISTEXT(G271),"",INDEX(Sheet2!I$14:I$154,MATCH(F271,Sheet2!A$14:A$154,0))))</f>
        <v>1032.17</v>
      </c>
      <c r="M271" s="25" t="str">
        <f>IF(ISBLANK(G271),"",IF(ISTEXT(G271),"",IF(INDEX(Sheet2!H$14:H$154,MATCH(F271,Sheet2!A$14:A$154,0))&lt;&gt;0,IF(INDEX(Sheet2!I$14:I$154,MATCH(F271,Sheet2!A$14:A$154,0))&lt;&gt;0,"Loan","Loan"),"Cash")))</f>
        <v>Loan</v>
      </c>
      <c r="N271" s="25">
        <f>IF(ISTEXT(E271),"",IF(ISBLANK(E271),"",IF(ISTEXT(D271),"",IF(A266="Invoice No. : ",INDEX(Sheet2!D$14:D$154,MATCH(B266,Sheet2!A$14:A$154,0)),N270))))</f>
        <v>1</v>
      </c>
      <c r="O271" s="25" t="str">
        <f>IF(ISTEXT(E271),"",IF(ISBLANK(E271),"",IF(ISTEXT(D271),"",IF(A266="Invoice No. : ",INDEX(Sheet2!E$14:E$154,MATCH(B266,Sheet2!A$14:A$154,0)),O270))))</f>
        <v>BRAILLE</v>
      </c>
      <c r="P271" s="25" t="str">
        <f>IF(ISTEXT(E271),"",IF(ISBLANK(E271),"",IF(ISTEXT(D271),"",IF(A266="Invoice No. : ",INDEX(Sheet2!G$14:G$154,MATCH(B266,Sheet2!A$14:A$154,0)),P270))))</f>
        <v>DALMACIO, ROWENA GAMA</v>
      </c>
      <c r="Q271" s="25">
        <f t="shared" si="15"/>
        <v>128023.12</v>
      </c>
    </row>
    <row r="272" ht="15" spans="1:17">
      <c r="A272" s="24" t="s">
        <v>312</v>
      </c>
      <c r="B272" s="24" t="s">
        <v>313</v>
      </c>
      <c r="C272" s="13">
        <v>1</v>
      </c>
      <c r="D272" s="13">
        <v>15</v>
      </c>
      <c r="E272" s="13">
        <v>15</v>
      </c>
      <c r="F272" s="25">
        <f t="shared" si="12"/>
        <v>925478</v>
      </c>
      <c r="G272" s="25">
        <f>IF(ISTEXT(E272),"",IF(ISBLANK(E272),"",IF(ISTEXT(D272),"",IF(A267="Invoice No. : ",INDEX(Sheet2!F$14:F$154,MATCH(B267,Sheet2!A$14:A$154,0)),G271))))</f>
        <v>7890</v>
      </c>
      <c r="H272" s="25" t="str">
        <f t="shared" si="13"/>
        <v>01/28/2023</v>
      </c>
      <c r="I272" s="25" t="str">
        <f>IF(ISTEXT(E272),"",IF(ISBLANK(E272),"",IF(ISTEXT(D272),"",IF(A267="Invoice No. : ",TEXT(INDEX(Sheet2!C$14:C$154,MATCH(B267,Sheet2!A$14:A$154,0)),"hh:mm:ss"),I271))))</f>
        <v>11:05:56</v>
      </c>
      <c r="J272" s="25">
        <f t="shared" si="14"/>
        <v>4532.17</v>
      </c>
      <c r="K272" s="25">
        <f>IF(ISBLANK(G272),"",IF(ISTEXT(G272),"",INDEX(Sheet2!H$14:H$154,MATCH(F272,Sheet2!A$14:A$154,0))))</f>
        <v>3500</v>
      </c>
      <c r="L272" s="25">
        <f>IF(ISBLANK(G272),"",IF(ISTEXT(G272),"",INDEX(Sheet2!I$14:I$154,MATCH(F272,Sheet2!A$14:A$154,0))))</f>
        <v>1032.17</v>
      </c>
      <c r="M272" s="25" t="str">
        <f>IF(ISBLANK(G272),"",IF(ISTEXT(G272),"",IF(INDEX(Sheet2!H$14:H$154,MATCH(F272,Sheet2!A$14:A$154,0))&lt;&gt;0,IF(INDEX(Sheet2!I$14:I$154,MATCH(F272,Sheet2!A$14:A$154,0))&lt;&gt;0,"Loan","Loan"),"Cash")))</f>
        <v>Loan</v>
      </c>
      <c r="N272" s="25">
        <f>IF(ISTEXT(E272),"",IF(ISBLANK(E272),"",IF(ISTEXT(D272),"",IF(A267="Invoice No. : ",INDEX(Sheet2!D$14:D$154,MATCH(B267,Sheet2!A$14:A$154,0)),N271))))</f>
        <v>1</v>
      </c>
      <c r="O272" s="25" t="str">
        <f>IF(ISTEXT(E272),"",IF(ISBLANK(E272),"",IF(ISTEXT(D272),"",IF(A267="Invoice No. : ",INDEX(Sheet2!E$14:E$154,MATCH(B267,Sheet2!A$14:A$154,0)),O271))))</f>
        <v>BRAILLE</v>
      </c>
      <c r="P272" s="25" t="str">
        <f>IF(ISTEXT(E272),"",IF(ISBLANK(E272),"",IF(ISTEXT(D272),"",IF(A267="Invoice No. : ",INDEX(Sheet2!G$14:G$154,MATCH(B267,Sheet2!A$14:A$154,0)),P271))))</f>
        <v>DALMACIO, ROWENA GAMA</v>
      </c>
      <c r="Q272" s="25">
        <f t="shared" si="15"/>
        <v>128023.12</v>
      </c>
    </row>
    <row r="273" ht="15" spans="1:17">
      <c r="A273" s="24" t="s">
        <v>34</v>
      </c>
      <c r="B273" s="24" t="s">
        <v>35</v>
      </c>
      <c r="C273" s="13">
        <v>1</v>
      </c>
      <c r="D273" s="13">
        <v>56.75</v>
      </c>
      <c r="E273" s="13">
        <v>56.75</v>
      </c>
      <c r="F273" s="25">
        <f t="shared" ref="F273:F336" si="16">IF(ISTEXT(E273),"",IF(ISBLANK(E273),"",IF(ISTEXT(D273),"",IF(A268="Invoice No. : ",B268,F272))))</f>
        <v>925478</v>
      </c>
      <c r="G273" s="25">
        <f>IF(ISTEXT(E273),"",IF(ISBLANK(E273),"",IF(ISTEXT(D273),"",IF(A268="Invoice No. : ",INDEX(Sheet2!F$14:F$154,MATCH(B268,Sheet2!A$14:A$154,0)),G272))))</f>
        <v>7890</v>
      </c>
      <c r="H273" s="25" t="str">
        <f t="shared" ref="H273:H336" si="17">IF(ISTEXT(E273),"",IF(ISBLANK(E273),"",IF(ISTEXT(D273),"",IF(A268="Invoice No. : ",TEXT(B269,"mm/dd/yyyy"),H272))))</f>
        <v>01/28/2023</v>
      </c>
      <c r="I273" s="25" t="str">
        <f>IF(ISTEXT(E273),"",IF(ISBLANK(E273),"",IF(ISTEXT(D273),"",IF(A268="Invoice No. : ",TEXT(INDEX(Sheet2!C$14:C$154,MATCH(B268,Sheet2!A$14:A$154,0)),"hh:mm:ss"),I272))))</f>
        <v>11:05:56</v>
      </c>
      <c r="J273" s="25">
        <f t="shared" ref="J273:J336" si="18">IF(D274="Invoice Amount",E274,IF(ISBLANK(D273),"",J274))</f>
        <v>4532.17</v>
      </c>
      <c r="K273" s="25">
        <f>IF(ISBLANK(G273),"",IF(ISTEXT(G273),"",INDEX(Sheet2!H$14:H$154,MATCH(F273,Sheet2!A$14:A$154,0))))</f>
        <v>3500</v>
      </c>
      <c r="L273" s="25">
        <f>IF(ISBLANK(G273),"",IF(ISTEXT(G273),"",INDEX(Sheet2!I$14:I$154,MATCH(F273,Sheet2!A$14:A$154,0))))</f>
        <v>1032.17</v>
      </c>
      <c r="M273" s="25" t="str">
        <f>IF(ISBLANK(G273),"",IF(ISTEXT(G273),"",IF(INDEX(Sheet2!H$14:H$154,MATCH(F273,Sheet2!A$14:A$154,0))&lt;&gt;0,IF(INDEX(Sheet2!I$14:I$154,MATCH(F273,Sheet2!A$14:A$154,0))&lt;&gt;0,"Loan","Loan"),"Cash")))</f>
        <v>Loan</v>
      </c>
      <c r="N273" s="25">
        <f>IF(ISTEXT(E273),"",IF(ISBLANK(E273),"",IF(ISTEXT(D273),"",IF(A268="Invoice No. : ",INDEX(Sheet2!D$14:D$154,MATCH(B268,Sheet2!A$14:A$154,0)),N272))))</f>
        <v>1</v>
      </c>
      <c r="O273" s="25" t="str">
        <f>IF(ISTEXT(E273),"",IF(ISBLANK(E273),"",IF(ISTEXT(D273),"",IF(A268="Invoice No. : ",INDEX(Sheet2!E$14:E$154,MATCH(B268,Sheet2!A$14:A$154,0)),O272))))</f>
        <v>BRAILLE</v>
      </c>
      <c r="P273" s="25" t="str">
        <f>IF(ISTEXT(E273),"",IF(ISBLANK(E273),"",IF(ISTEXT(D273),"",IF(A268="Invoice No. : ",INDEX(Sheet2!G$14:G$154,MATCH(B268,Sheet2!A$14:A$154,0)),P272))))</f>
        <v>DALMACIO, ROWENA GAMA</v>
      </c>
      <c r="Q273" s="25">
        <f t="shared" ref="Q273:Q336" si="19">IF(ISBLANK(C273),"",IF(ISNUMBER(C273),VLOOKUP("Grand Total : ",D:E,2,FALSE),""))</f>
        <v>128023.12</v>
      </c>
    </row>
    <row r="274" ht="15" spans="1:17">
      <c r="A274" s="24" t="s">
        <v>314</v>
      </c>
      <c r="B274" s="24" t="s">
        <v>315</v>
      </c>
      <c r="C274" s="13">
        <v>1</v>
      </c>
      <c r="D274" s="13">
        <v>214</v>
      </c>
      <c r="E274" s="13">
        <v>214</v>
      </c>
      <c r="F274" s="25">
        <f t="shared" si="16"/>
        <v>925478</v>
      </c>
      <c r="G274" s="25">
        <f>IF(ISTEXT(E274),"",IF(ISBLANK(E274),"",IF(ISTEXT(D274),"",IF(A269="Invoice No. : ",INDEX(Sheet2!F$14:F$154,MATCH(B269,Sheet2!A$14:A$154,0)),G273))))</f>
        <v>7890</v>
      </c>
      <c r="H274" s="25" t="str">
        <f t="shared" si="17"/>
        <v>01/28/2023</v>
      </c>
      <c r="I274" s="25" t="str">
        <f>IF(ISTEXT(E274),"",IF(ISBLANK(E274),"",IF(ISTEXT(D274),"",IF(A269="Invoice No. : ",TEXT(INDEX(Sheet2!C$14:C$154,MATCH(B269,Sheet2!A$14:A$154,0)),"hh:mm:ss"),I273))))</f>
        <v>11:05:56</v>
      </c>
      <c r="J274" s="25">
        <f t="shared" si="18"/>
        <v>4532.17</v>
      </c>
      <c r="K274" s="25">
        <f>IF(ISBLANK(G274),"",IF(ISTEXT(G274),"",INDEX(Sheet2!H$14:H$154,MATCH(F274,Sheet2!A$14:A$154,0))))</f>
        <v>3500</v>
      </c>
      <c r="L274" s="25">
        <f>IF(ISBLANK(G274),"",IF(ISTEXT(G274),"",INDEX(Sheet2!I$14:I$154,MATCH(F274,Sheet2!A$14:A$154,0))))</f>
        <v>1032.17</v>
      </c>
      <c r="M274" s="25" t="str">
        <f>IF(ISBLANK(G274),"",IF(ISTEXT(G274),"",IF(INDEX(Sheet2!H$14:H$154,MATCH(F274,Sheet2!A$14:A$154,0))&lt;&gt;0,IF(INDEX(Sheet2!I$14:I$154,MATCH(F274,Sheet2!A$14:A$154,0))&lt;&gt;0,"Loan","Loan"),"Cash")))</f>
        <v>Loan</v>
      </c>
      <c r="N274" s="25">
        <f>IF(ISTEXT(E274),"",IF(ISBLANK(E274),"",IF(ISTEXT(D274),"",IF(A269="Invoice No. : ",INDEX(Sheet2!D$14:D$154,MATCH(B269,Sheet2!A$14:A$154,0)),N273))))</f>
        <v>1</v>
      </c>
      <c r="O274" s="25" t="str">
        <f>IF(ISTEXT(E274),"",IF(ISBLANK(E274),"",IF(ISTEXT(D274),"",IF(A269="Invoice No. : ",INDEX(Sheet2!E$14:E$154,MATCH(B269,Sheet2!A$14:A$154,0)),O273))))</f>
        <v>BRAILLE</v>
      </c>
      <c r="P274" s="25" t="str">
        <f>IF(ISTEXT(E274),"",IF(ISBLANK(E274),"",IF(ISTEXT(D274),"",IF(A269="Invoice No. : ",INDEX(Sheet2!G$14:G$154,MATCH(B269,Sheet2!A$14:A$154,0)),P273))))</f>
        <v>DALMACIO, ROWENA GAMA</v>
      </c>
      <c r="Q274" s="25">
        <f t="shared" si="19"/>
        <v>128023.12</v>
      </c>
    </row>
    <row r="275" ht="15" spans="1:17">
      <c r="A275" s="24" t="s">
        <v>316</v>
      </c>
      <c r="B275" s="24" t="s">
        <v>317</v>
      </c>
      <c r="C275" s="13">
        <v>3</v>
      </c>
      <c r="D275" s="13">
        <v>40.75</v>
      </c>
      <c r="E275" s="13">
        <v>122.25</v>
      </c>
      <c r="F275" s="25">
        <f t="shared" si="16"/>
        <v>925478</v>
      </c>
      <c r="G275" s="25">
        <f>IF(ISTEXT(E275),"",IF(ISBLANK(E275),"",IF(ISTEXT(D275),"",IF(A270="Invoice No. : ",INDEX(Sheet2!F$14:F$154,MATCH(B270,Sheet2!A$14:A$154,0)),G274))))</f>
        <v>7890</v>
      </c>
      <c r="H275" s="25" t="str">
        <f t="shared" si="17"/>
        <v>01/28/2023</v>
      </c>
      <c r="I275" s="25" t="str">
        <f>IF(ISTEXT(E275),"",IF(ISBLANK(E275),"",IF(ISTEXT(D275),"",IF(A270="Invoice No. : ",TEXT(INDEX(Sheet2!C$14:C$154,MATCH(B270,Sheet2!A$14:A$154,0)),"hh:mm:ss"),I274))))</f>
        <v>11:05:56</v>
      </c>
      <c r="J275" s="25">
        <f t="shared" si="18"/>
        <v>4532.17</v>
      </c>
      <c r="K275" s="25">
        <f>IF(ISBLANK(G275),"",IF(ISTEXT(G275),"",INDEX(Sheet2!H$14:H$154,MATCH(F275,Sheet2!A$14:A$154,0))))</f>
        <v>3500</v>
      </c>
      <c r="L275" s="25">
        <f>IF(ISBLANK(G275),"",IF(ISTEXT(G275),"",INDEX(Sheet2!I$14:I$154,MATCH(F275,Sheet2!A$14:A$154,0))))</f>
        <v>1032.17</v>
      </c>
      <c r="M275" s="25" t="str">
        <f>IF(ISBLANK(G275),"",IF(ISTEXT(G275),"",IF(INDEX(Sheet2!H$14:H$154,MATCH(F275,Sheet2!A$14:A$154,0))&lt;&gt;0,IF(INDEX(Sheet2!I$14:I$154,MATCH(F275,Sheet2!A$14:A$154,0))&lt;&gt;0,"Loan","Loan"),"Cash")))</f>
        <v>Loan</v>
      </c>
      <c r="N275" s="25">
        <f>IF(ISTEXT(E275),"",IF(ISBLANK(E275),"",IF(ISTEXT(D275),"",IF(A270="Invoice No. : ",INDEX(Sheet2!D$14:D$154,MATCH(B270,Sheet2!A$14:A$154,0)),N274))))</f>
        <v>1</v>
      </c>
      <c r="O275" s="25" t="str">
        <f>IF(ISTEXT(E275),"",IF(ISBLANK(E275),"",IF(ISTEXT(D275),"",IF(A270="Invoice No. : ",INDEX(Sheet2!E$14:E$154,MATCH(B270,Sheet2!A$14:A$154,0)),O274))))</f>
        <v>BRAILLE</v>
      </c>
      <c r="P275" s="25" t="str">
        <f>IF(ISTEXT(E275),"",IF(ISBLANK(E275),"",IF(ISTEXT(D275),"",IF(A270="Invoice No. : ",INDEX(Sheet2!G$14:G$154,MATCH(B270,Sheet2!A$14:A$154,0)),P274))))</f>
        <v>DALMACIO, ROWENA GAMA</v>
      </c>
      <c r="Q275" s="25">
        <f t="shared" si="19"/>
        <v>128023.12</v>
      </c>
    </row>
    <row r="276" ht="15" spans="1:17">
      <c r="A276" s="24" t="s">
        <v>318</v>
      </c>
      <c r="B276" s="24" t="s">
        <v>319</v>
      </c>
      <c r="C276" s="13">
        <v>4</v>
      </c>
      <c r="D276" s="13">
        <v>33</v>
      </c>
      <c r="E276" s="13">
        <v>132</v>
      </c>
      <c r="F276" s="25">
        <f t="shared" si="16"/>
        <v>925478</v>
      </c>
      <c r="G276" s="25">
        <f>IF(ISTEXT(E276),"",IF(ISBLANK(E276),"",IF(ISTEXT(D276),"",IF(A271="Invoice No. : ",INDEX(Sheet2!F$14:F$154,MATCH(B271,Sheet2!A$14:A$154,0)),G275))))</f>
        <v>7890</v>
      </c>
      <c r="H276" s="25" t="str">
        <f t="shared" si="17"/>
        <v>01/28/2023</v>
      </c>
      <c r="I276" s="25" t="str">
        <f>IF(ISTEXT(E276),"",IF(ISBLANK(E276),"",IF(ISTEXT(D276),"",IF(A271="Invoice No. : ",TEXT(INDEX(Sheet2!C$14:C$154,MATCH(B271,Sheet2!A$14:A$154,0)),"hh:mm:ss"),I275))))</f>
        <v>11:05:56</v>
      </c>
      <c r="J276" s="25">
        <f t="shared" si="18"/>
        <v>4532.17</v>
      </c>
      <c r="K276" s="25">
        <f>IF(ISBLANK(G276),"",IF(ISTEXT(G276),"",INDEX(Sheet2!H$14:H$154,MATCH(F276,Sheet2!A$14:A$154,0))))</f>
        <v>3500</v>
      </c>
      <c r="L276" s="25">
        <f>IF(ISBLANK(G276),"",IF(ISTEXT(G276),"",INDEX(Sheet2!I$14:I$154,MATCH(F276,Sheet2!A$14:A$154,0))))</f>
        <v>1032.17</v>
      </c>
      <c r="M276" s="25" t="str">
        <f>IF(ISBLANK(G276),"",IF(ISTEXT(G276),"",IF(INDEX(Sheet2!H$14:H$154,MATCH(F276,Sheet2!A$14:A$154,0))&lt;&gt;0,IF(INDEX(Sheet2!I$14:I$154,MATCH(F276,Sheet2!A$14:A$154,0))&lt;&gt;0,"Loan","Loan"),"Cash")))</f>
        <v>Loan</v>
      </c>
      <c r="N276" s="25">
        <f>IF(ISTEXT(E276),"",IF(ISBLANK(E276),"",IF(ISTEXT(D276),"",IF(A271="Invoice No. : ",INDEX(Sheet2!D$14:D$154,MATCH(B271,Sheet2!A$14:A$154,0)),N275))))</f>
        <v>1</v>
      </c>
      <c r="O276" s="25" t="str">
        <f>IF(ISTEXT(E276),"",IF(ISBLANK(E276),"",IF(ISTEXT(D276),"",IF(A271="Invoice No. : ",INDEX(Sheet2!E$14:E$154,MATCH(B271,Sheet2!A$14:A$154,0)),O275))))</f>
        <v>BRAILLE</v>
      </c>
      <c r="P276" s="25" t="str">
        <f>IF(ISTEXT(E276),"",IF(ISBLANK(E276),"",IF(ISTEXT(D276),"",IF(A271="Invoice No. : ",INDEX(Sheet2!G$14:G$154,MATCH(B271,Sheet2!A$14:A$154,0)),P275))))</f>
        <v>DALMACIO, ROWENA GAMA</v>
      </c>
      <c r="Q276" s="25">
        <f t="shared" si="19"/>
        <v>128023.12</v>
      </c>
    </row>
    <row r="277" ht="15" spans="1:17">
      <c r="A277" s="24" t="s">
        <v>320</v>
      </c>
      <c r="B277" s="24" t="s">
        <v>321</v>
      </c>
      <c r="C277" s="13">
        <v>1</v>
      </c>
      <c r="D277" s="13">
        <v>69.25</v>
      </c>
      <c r="E277" s="13">
        <v>69.25</v>
      </c>
      <c r="F277" s="25">
        <f t="shared" si="16"/>
        <v>925478</v>
      </c>
      <c r="G277" s="25">
        <f>IF(ISTEXT(E277),"",IF(ISBLANK(E277),"",IF(ISTEXT(D277),"",IF(A272="Invoice No. : ",INDEX(Sheet2!F$14:F$154,MATCH(B272,Sheet2!A$14:A$154,0)),G276))))</f>
        <v>7890</v>
      </c>
      <c r="H277" s="25" t="str">
        <f t="shared" si="17"/>
        <v>01/28/2023</v>
      </c>
      <c r="I277" s="25" t="str">
        <f>IF(ISTEXT(E277),"",IF(ISBLANK(E277),"",IF(ISTEXT(D277),"",IF(A272="Invoice No. : ",TEXT(INDEX(Sheet2!C$14:C$154,MATCH(B272,Sheet2!A$14:A$154,0)),"hh:mm:ss"),I276))))</f>
        <v>11:05:56</v>
      </c>
      <c r="J277" s="25">
        <f t="shared" si="18"/>
        <v>4532.17</v>
      </c>
      <c r="K277" s="25">
        <f>IF(ISBLANK(G277),"",IF(ISTEXT(G277),"",INDEX(Sheet2!H$14:H$154,MATCH(F277,Sheet2!A$14:A$154,0))))</f>
        <v>3500</v>
      </c>
      <c r="L277" s="25">
        <f>IF(ISBLANK(G277),"",IF(ISTEXT(G277),"",INDEX(Sheet2!I$14:I$154,MATCH(F277,Sheet2!A$14:A$154,0))))</f>
        <v>1032.17</v>
      </c>
      <c r="M277" s="25" t="str">
        <f>IF(ISBLANK(G277),"",IF(ISTEXT(G277),"",IF(INDEX(Sheet2!H$14:H$154,MATCH(F277,Sheet2!A$14:A$154,0))&lt;&gt;0,IF(INDEX(Sheet2!I$14:I$154,MATCH(F277,Sheet2!A$14:A$154,0))&lt;&gt;0,"Loan","Loan"),"Cash")))</f>
        <v>Loan</v>
      </c>
      <c r="N277" s="25">
        <f>IF(ISTEXT(E277),"",IF(ISBLANK(E277),"",IF(ISTEXT(D277),"",IF(A272="Invoice No. : ",INDEX(Sheet2!D$14:D$154,MATCH(B272,Sheet2!A$14:A$154,0)),N276))))</f>
        <v>1</v>
      </c>
      <c r="O277" s="25" t="str">
        <f>IF(ISTEXT(E277),"",IF(ISBLANK(E277),"",IF(ISTEXT(D277),"",IF(A272="Invoice No. : ",INDEX(Sheet2!E$14:E$154,MATCH(B272,Sheet2!A$14:A$154,0)),O276))))</f>
        <v>BRAILLE</v>
      </c>
      <c r="P277" s="25" t="str">
        <f>IF(ISTEXT(E277),"",IF(ISBLANK(E277),"",IF(ISTEXT(D277),"",IF(A272="Invoice No. : ",INDEX(Sheet2!G$14:G$154,MATCH(B272,Sheet2!A$14:A$154,0)),P276))))</f>
        <v>DALMACIO, ROWENA GAMA</v>
      </c>
      <c r="Q277" s="25">
        <f t="shared" si="19"/>
        <v>128023.12</v>
      </c>
    </row>
    <row r="278" ht="15" spans="1:17">
      <c r="A278" s="24" t="s">
        <v>322</v>
      </c>
      <c r="B278" s="24" t="s">
        <v>323</v>
      </c>
      <c r="C278" s="13">
        <v>1</v>
      </c>
      <c r="D278" s="13">
        <v>58</v>
      </c>
      <c r="E278" s="13">
        <v>58</v>
      </c>
      <c r="F278" s="25">
        <f t="shared" si="16"/>
        <v>925478</v>
      </c>
      <c r="G278" s="25">
        <f>IF(ISTEXT(E278),"",IF(ISBLANK(E278),"",IF(ISTEXT(D278),"",IF(A273="Invoice No. : ",INDEX(Sheet2!F$14:F$154,MATCH(B273,Sheet2!A$14:A$154,0)),G277))))</f>
        <v>7890</v>
      </c>
      <c r="H278" s="25" t="str">
        <f t="shared" si="17"/>
        <v>01/28/2023</v>
      </c>
      <c r="I278" s="25" t="str">
        <f>IF(ISTEXT(E278),"",IF(ISBLANK(E278),"",IF(ISTEXT(D278),"",IF(A273="Invoice No. : ",TEXT(INDEX(Sheet2!C$14:C$154,MATCH(B273,Sheet2!A$14:A$154,0)),"hh:mm:ss"),I277))))</f>
        <v>11:05:56</v>
      </c>
      <c r="J278" s="25">
        <f t="shared" si="18"/>
        <v>4532.17</v>
      </c>
      <c r="K278" s="25">
        <f>IF(ISBLANK(G278),"",IF(ISTEXT(G278),"",INDEX(Sheet2!H$14:H$154,MATCH(F278,Sheet2!A$14:A$154,0))))</f>
        <v>3500</v>
      </c>
      <c r="L278" s="25">
        <f>IF(ISBLANK(G278),"",IF(ISTEXT(G278),"",INDEX(Sheet2!I$14:I$154,MATCH(F278,Sheet2!A$14:A$154,0))))</f>
        <v>1032.17</v>
      </c>
      <c r="M278" s="25" t="str">
        <f>IF(ISBLANK(G278),"",IF(ISTEXT(G278),"",IF(INDEX(Sheet2!H$14:H$154,MATCH(F278,Sheet2!A$14:A$154,0))&lt;&gt;0,IF(INDEX(Sheet2!I$14:I$154,MATCH(F278,Sheet2!A$14:A$154,0))&lt;&gt;0,"Loan","Loan"),"Cash")))</f>
        <v>Loan</v>
      </c>
      <c r="N278" s="25">
        <f>IF(ISTEXT(E278),"",IF(ISBLANK(E278),"",IF(ISTEXT(D278),"",IF(A273="Invoice No. : ",INDEX(Sheet2!D$14:D$154,MATCH(B273,Sheet2!A$14:A$154,0)),N277))))</f>
        <v>1</v>
      </c>
      <c r="O278" s="25" t="str">
        <f>IF(ISTEXT(E278),"",IF(ISBLANK(E278),"",IF(ISTEXT(D278),"",IF(A273="Invoice No. : ",INDEX(Sheet2!E$14:E$154,MATCH(B273,Sheet2!A$14:A$154,0)),O277))))</f>
        <v>BRAILLE</v>
      </c>
      <c r="P278" s="25" t="str">
        <f>IF(ISTEXT(E278),"",IF(ISBLANK(E278),"",IF(ISTEXT(D278),"",IF(A273="Invoice No. : ",INDEX(Sheet2!G$14:G$154,MATCH(B273,Sheet2!A$14:A$154,0)),P277))))</f>
        <v>DALMACIO, ROWENA GAMA</v>
      </c>
      <c r="Q278" s="25">
        <f t="shared" si="19"/>
        <v>128023.12</v>
      </c>
    </row>
    <row r="279" ht="15" spans="1:17">
      <c r="A279" s="24" t="s">
        <v>324</v>
      </c>
      <c r="B279" s="24" t="s">
        <v>325</v>
      </c>
      <c r="C279" s="13">
        <v>10</v>
      </c>
      <c r="D279" s="13">
        <v>11.75</v>
      </c>
      <c r="E279" s="13">
        <v>117.5</v>
      </c>
      <c r="F279" s="25">
        <f t="shared" si="16"/>
        <v>925478</v>
      </c>
      <c r="G279" s="25">
        <f>IF(ISTEXT(E279),"",IF(ISBLANK(E279),"",IF(ISTEXT(D279),"",IF(A274="Invoice No. : ",INDEX(Sheet2!F$14:F$154,MATCH(B274,Sheet2!A$14:A$154,0)),G278))))</f>
        <v>7890</v>
      </c>
      <c r="H279" s="25" t="str">
        <f t="shared" si="17"/>
        <v>01/28/2023</v>
      </c>
      <c r="I279" s="25" t="str">
        <f>IF(ISTEXT(E279),"",IF(ISBLANK(E279),"",IF(ISTEXT(D279),"",IF(A274="Invoice No. : ",TEXT(INDEX(Sheet2!C$14:C$154,MATCH(B274,Sheet2!A$14:A$154,0)),"hh:mm:ss"),I278))))</f>
        <v>11:05:56</v>
      </c>
      <c r="J279" s="25">
        <f t="shared" si="18"/>
        <v>4532.17</v>
      </c>
      <c r="K279" s="25">
        <f>IF(ISBLANK(G279),"",IF(ISTEXT(G279),"",INDEX(Sheet2!H$14:H$154,MATCH(F279,Sheet2!A$14:A$154,0))))</f>
        <v>3500</v>
      </c>
      <c r="L279" s="25">
        <f>IF(ISBLANK(G279),"",IF(ISTEXT(G279),"",INDEX(Sheet2!I$14:I$154,MATCH(F279,Sheet2!A$14:A$154,0))))</f>
        <v>1032.17</v>
      </c>
      <c r="M279" s="25" t="str">
        <f>IF(ISBLANK(G279),"",IF(ISTEXT(G279),"",IF(INDEX(Sheet2!H$14:H$154,MATCH(F279,Sheet2!A$14:A$154,0))&lt;&gt;0,IF(INDEX(Sheet2!I$14:I$154,MATCH(F279,Sheet2!A$14:A$154,0))&lt;&gt;0,"Loan","Loan"),"Cash")))</f>
        <v>Loan</v>
      </c>
      <c r="N279" s="25">
        <f>IF(ISTEXT(E279),"",IF(ISBLANK(E279),"",IF(ISTEXT(D279),"",IF(A274="Invoice No. : ",INDEX(Sheet2!D$14:D$154,MATCH(B274,Sheet2!A$14:A$154,0)),N278))))</f>
        <v>1</v>
      </c>
      <c r="O279" s="25" t="str">
        <f>IF(ISTEXT(E279),"",IF(ISBLANK(E279),"",IF(ISTEXT(D279),"",IF(A274="Invoice No. : ",INDEX(Sheet2!E$14:E$154,MATCH(B274,Sheet2!A$14:A$154,0)),O278))))</f>
        <v>BRAILLE</v>
      </c>
      <c r="P279" s="25" t="str">
        <f>IF(ISTEXT(E279),"",IF(ISBLANK(E279),"",IF(ISTEXT(D279),"",IF(A274="Invoice No. : ",INDEX(Sheet2!G$14:G$154,MATCH(B274,Sheet2!A$14:A$154,0)),P278))))</f>
        <v>DALMACIO, ROWENA GAMA</v>
      </c>
      <c r="Q279" s="25">
        <f t="shared" si="19"/>
        <v>128023.12</v>
      </c>
    </row>
    <row r="280" ht="15" spans="1:17">
      <c r="A280" s="24" t="s">
        <v>326</v>
      </c>
      <c r="B280" s="24" t="s">
        <v>327</v>
      </c>
      <c r="C280" s="13">
        <v>1</v>
      </c>
      <c r="D280" s="13">
        <v>32.25</v>
      </c>
      <c r="E280" s="13">
        <v>32.25</v>
      </c>
      <c r="F280" s="25">
        <f t="shared" si="16"/>
        <v>925478</v>
      </c>
      <c r="G280" s="25">
        <f>IF(ISTEXT(E280),"",IF(ISBLANK(E280),"",IF(ISTEXT(D280),"",IF(A275="Invoice No. : ",INDEX(Sheet2!F$14:F$154,MATCH(B275,Sheet2!A$14:A$154,0)),G279))))</f>
        <v>7890</v>
      </c>
      <c r="H280" s="25" t="str">
        <f t="shared" si="17"/>
        <v>01/28/2023</v>
      </c>
      <c r="I280" s="25" t="str">
        <f>IF(ISTEXT(E280),"",IF(ISBLANK(E280),"",IF(ISTEXT(D280),"",IF(A275="Invoice No. : ",TEXT(INDEX(Sheet2!C$14:C$154,MATCH(B275,Sheet2!A$14:A$154,0)),"hh:mm:ss"),I279))))</f>
        <v>11:05:56</v>
      </c>
      <c r="J280" s="25">
        <f t="shared" si="18"/>
        <v>4532.17</v>
      </c>
      <c r="K280" s="25">
        <f>IF(ISBLANK(G280),"",IF(ISTEXT(G280),"",INDEX(Sheet2!H$14:H$154,MATCH(F280,Sheet2!A$14:A$154,0))))</f>
        <v>3500</v>
      </c>
      <c r="L280" s="25">
        <f>IF(ISBLANK(G280),"",IF(ISTEXT(G280),"",INDEX(Sheet2!I$14:I$154,MATCH(F280,Sheet2!A$14:A$154,0))))</f>
        <v>1032.17</v>
      </c>
      <c r="M280" s="25" t="str">
        <f>IF(ISBLANK(G280),"",IF(ISTEXT(G280),"",IF(INDEX(Sheet2!H$14:H$154,MATCH(F280,Sheet2!A$14:A$154,0))&lt;&gt;0,IF(INDEX(Sheet2!I$14:I$154,MATCH(F280,Sheet2!A$14:A$154,0))&lt;&gt;0,"Loan","Loan"),"Cash")))</f>
        <v>Loan</v>
      </c>
      <c r="N280" s="25">
        <f>IF(ISTEXT(E280),"",IF(ISBLANK(E280),"",IF(ISTEXT(D280),"",IF(A275="Invoice No. : ",INDEX(Sheet2!D$14:D$154,MATCH(B275,Sheet2!A$14:A$154,0)),N279))))</f>
        <v>1</v>
      </c>
      <c r="O280" s="25" t="str">
        <f>IF(ISTEXT(E280),"",IF(ISBLANK(E280),"",IF(ISTEXT(D280),"",IF(A275="Invoice No. : ",INDEX(Sheet2!E$14:E$154,MATCH(B275,Sheet2!A$14:A$154,0)),O279))))</f>
        <v>BRAILLE</v>
      </c>
      <c r="P280" s="25" t="str">
        <f>IF(ISTEXT(E280),"",IF(ISBLANK(E280),"",IF(ISTEXT(D280),"",IF(A275="Invoice No. : ",INDEX(Sheet2!G$14:G$154,MATCH(B275,Sheet2!A$14:A$154,0)),P279))))</f>
        <v>DALMACIO, ROWENA GAMA</v>
      </c>
      <c r="Q280" s="25">
        <f t="shared" si="19"/>
        <v>128023.12</v>
      </c>
    </row>
    <row r="281" ht="15" spans="1:17">
      <c r="A281" s="24" t="s">
        <v>328</v>
      </c>
      <c r="B281" s="24" t="s">
        <v>329</v>
      </c>
      <c r="C281" s="13">
        <v>4</v>
      </c>
      <c r="D281" s="13">
        <v>49.5</v>
      </c>
      <c r="E281" s="13">
        <v>198</v>
      </c>
      <c r="F281" s="25">
        <f t="shared" si="16"/>
        <v>925478</v>
      </c>
      <c r="G281" s="25">
        <f>IF(ISTEXT(E281),"",IF(ISBLANK(E281),"",IF(ISTEXT(D281),"",IF(A276="Invoice No. : ",INDEX(Sheet2!F$14:F$154,MATCH(B276,Sheet2!A$14:A$154,0)),G280))))</f>
        <v>7890</v>
      </c>
      <c r="H281" s="25" t="str">
        <f t="shared" si="17"/>
        <v>01/28/2023</v>
      </c>
      <c r="I281" s="25" t="str">
        <f>IF(ISTEXT(E281),"",IF(ISBLANK(E281),"",IF(ISTEXT(D281),"",IF(A276="Invoice No. : ",TEXT(INDEX(Sheet2!C$14:C$154,MATCH(B276,Sheet2!A$14:A$154,0)),"hh:mm:ss"),I280))))</f>
        <v>11:05:56</v>
      </c>
      <c r="J281" s="25">
        <f t="shared" si="18"/>
        <v>4532.17</v>
      </c>
      <c r="K281" s="25">
        <f>IF(ISBLANK(G281),"",IF(ISTEXT(G281),"",INDEX(Sheet2!H$14:H$154,MATCH(F281,Sheet2!A$14:A$154,0))))</f>
        <v>3500</v>
      </c>
      <c r="L281" s="25">
        <f>IF(ISBLANK(G281),"",IF(ISTEXT(G281),"",INDEX(Sheet2!I$14:I$154,MATCH(F281,Sheet2!A$14:A$154,0))))</f>
        <v>1032.17</v>
      </c>
      <c r="M281" s="25" t="str">
        <f>IF(ISBLANK(G281),"",IF(ISTEXT(G281),"",IF(INDEX(Sheet2!H$14:H$154,MATCH(F281,Sheet2!A$14:A$154,0))&lt;&gt;0,IF(INDEX(Sheet2!I$14:I$154,MATCH(F281,Sheet2!A$14:A$154,0))&lt;&gt;0,"Loan","Loan"),"Cash")))</f>
        <v>Loan</v>
      </c>
      <c r="N281" s="25">
        <f>IF(ISTEXT(E281),"",IF(ISBLANK(E281),"",IF(ISTEXT(D281),"",IF(A276="Invoice No. : ",INDEX(Sheet2!D$14:D$154,MATCH(B276,Sheet2!A$14:A$154,0)),N280))))</f>
        <v>1</v>
      </c>
      <c r="O281" s="25" t="str">
        <f>IF(ISTEXT(E281),"",IF(ISBLANK(E281),"",IF(ISTEXT(D281),"",IF(A276="Invoice No. : ",INDEX(Sheet2!E$14:E$154,MATCH(B276,Sheet2!A$14:A$154,0)),O280))))</f>
        <v>BRAILLE</v>
      </c>
      <c r="P281" s="25" t="str">
        <f>IF(ISTEXT(E281),"",IF(ISBLANK(E281),"",IF(ISTEXT(D281),"",IF(A276="Invoice No. : ",INDEX(Sheet2!G$14:G$154,MATCH(B276,Sheet2!A$14:A$154,0)),P280))))</f>
        <v>DALMACIO, ROWENA GAMA</v>
      </c>
      <c r="Q281" s="25">
        <f t="shared" si="19"/>
        <v>128023.12</v>
      </c>
    </row>
    <row r="282" ht="15" spans="1:17">
      <c r="A282" s="24" t="s">
        <v>330</v>
      </c>
      <c r="B282" s="24" t="s">
        <v>331</v>
      </c>
      <c r="C282" s="13">
        <v>1</v>
      </c>
      <c r="D282" s="13">
        <v>38.5</v>
      </c>
      <c r="E282" s="13">
        <v>38.5</v>
      </c>
      <c r="F282" s="25">
        <f t="shared" si="16"/>
        <v>925478</v>
      </c>
      <c r="G282" s="25">
        <f>IF(ISTEXT(E282),"",IF(ISBLANK(E282),"",IF(ISTEXT(D282),"",IF(A277="Invoice No. : ",INDEX(Sheet2!F$14:F$154,MATCH(B277,Sheet2!A$14:A$154,0)),G281))))</f>
        <v>7890</v>
      </c>
      <c r="H282" s="25" t="str">
        <f t="shared" si="17"/>
        <v>01/28/2023</v>
      </c>
      <c r="I282" s="25" t="str">
        <f>IF(ISTEXT(E282),"",IF(ISBLANK(E282),"",IF(ISTEXT(D282),"",IF(A277="Invoice No. : ",TEXT(INDEX(Sheet2!C$14:C$154,MATCH(B277,Sheet2!A$14:A$154,0)),"hh:mm:ss"),I281))))</f>
        <v>11:05:56</v>
      </c>
      <c r="J282" s="25">
        <f t="shared" si="18"/>
        <v>4532.17</v>
      </c>
      <c r="K282" s="25">
        <f>IF(ISBLANK(G282),"",IF(ISTEXT(G282),"",INDEX(Sheet2!H$14:H$154,MATCH(F282,Sheet2!A$14:A$154,0))))</f>
        <v>3500</v>
      </c>
      <c r="L282" s="25">
        <f>IF(ISBLANK(G282),"",IF(ISTEXT(G282),"",INDEX(Sheet2!I$14:I$154,MATCH(F282,Sheet2!A$14:A$154,0))))</f>
        <v>1032.17</v>
      </c>
      <c r="M282" s="25" t="str">
        <f>IF(ISBLANK(G282),"",IF(ISTEXT(G282),"",IF(INDEX(Sheet2!H$14:H$154,MATCH(F282,Sheet2!A$14:A$154,0))&lt;&gt;0,IF(INDEX(Sheet2!I$14:I$154,MATCH(F282,Sheet2!A$14:A$154,0))&lt;&gt;0,"Loan","Loan"),"Cash")))</f>
        <v>Loan</v>
      </c>
      <c r="N282" s="25">
        <f>IF(ISTEXT(E282),"",IF(ISBLANK(E282),"",IF(ISTEXT(D282),"",IF(A277="Invoice No. : ",INDEX(Sheet2!D$14:D$154,MATCH(B277,Sheet2!A$14:A$154,0)),N281))))</f>
        <v>1</v>
      </c>
      <c r="O282" s="25" t="str">
        <f>IF(ISTEXT(E282),"",IF(ISBLANK(E282),"",IF(ISTEXT(D282),"",IF(A277="Invoice No. : ",INDEX(Sheet2!E$14:E$154,MATCH(B277,Sheet2!A$14:A$154,0)),O281))))</f>
        <v>BRAILLE</v>
      </c>
      <c r="P282" s="25" t="str">
        <f>IF(ISTEXT(E282),"",IF(ISBLANK(E282),"",IF(ISTEXT(D282),"",IF(A277="Invoice No. : ",INDEX(Sheet2!G$14:G$154,MATCH(B277,Sheet2!A$14:A$154,0)),P281))))</f>
        <v>DALMACIO, ROWENA GAMA</v>
      </c>
      <c r="Q282" s="25">
        <f t="shared" si="19"/>
        <v>128023.12</v>
      </c>
    </row>
    <row r="283" ht="15" spans="1:17">
      <c r="A283" s="24" t="s">
        <v>332</v>
      </c>
      <c r="B283" s="24" t="s">
        <v>333</v>
      </c>
      <c r="C283" s="13">
        <v>2</v>
      </c>
      <c r="D283" s="13">
        <v>42</v>
      </c>
      <c r="E283" s="13">
        <v>84</v>
      </c>
      <c r="F283" s="25">
        <f t="shared" si="16"/>
        <v>925478</v>
      </c>
      <c r="G283" s="25">
        <f>IF(ISTEXT(E283),"",IF(ISBLANK(E283),"",IF(ISTEXT(D283),"",IF(A278="Invoice No. : ",INDEX(Sheet2!F$14:F$154,MATCH(B278,Sheet2!A$14:A$154,0)),G282))))</f>
        <v>7890</v>
      </c>
      <c r="H283" s="25" t="str">
        <f t="shared" si="17"/>
        <v>01/28/2023</v>
      </c>
      <c r="I283" s="25" t="str">
        <f>IF(ISTEXT(E283),"",IF(ISBLANK(E283),"",IF(ISTEXT(D283),"",IF(A278="Invoice No. : ",TEXT(INDEX(Sheet2!C$14:C$154,MATCH(B278,Sheet2!A$14:A$154,0)),"hh:mm:ss"),I282))))</f>
        <v>11:05:56</v>
      </c>
      <c r="J283" s="25">
        <f t="shared" si="18"/>
        <v>4532.17</v>
      </c>
      <c r="K283" s="25">
        <f>IF(ISBLANK(G283),"",IF(ISTEXT(G283),"",INDEX(Sheet2!H$14:H$154,MATCH(F283,Sheet2!A$14:A$154,0))))</f>
        <v>3500</v>
      </c>
      <c r="L283" s="25">
        <f>IF(ISBLANK(G283),"",IF(ISTEXT(G283),"",INDEX(Sheet2!I$14:I$154,MATCH(F283,Sheet2!A$14:A$154,0))))</f>
        <v>1032.17</v>
      </c>
      <c r="M283" s="25" t="str">
        <f>IF(ISBLANK(G283),"",IF(ISTEXT(G283),"",IF(INDEX(Sheet2!H$14:H$154,MATCH(F283,Sheet2!A$14:A$154,0))&lt;&gt;0,IF(INDEX(Sheet2!I$14:I$154,MATCH(F283,Sheet2!A$14:A$154,0))&lt;&gt;0,"Loan","Loan"),"Cash")))</f>
        <v>Loan</v>
      </c>
      <c r="N283" s="25">
        <f>IF(ISTEXT(E283),"",IF(ISBLANK(E283),"",IF(ISTEXT(D283),"",IF(A278="Invoice No. : ",INDEX(Sheet2!D$14:D$154,MATCH(B278,Sheet2!A$14:A$154,0)),N282))))</f>
        <v>1</v>
      </c>
      <c r="O283" s="25" t="str">
        <f>IF(ISTEXT(E283),"",IF(ISBLANK(E283),"",IF(ISTEXT(D283),"",IF(A278="Invoice No. : ",INDEX(Sheet2!E$14:E$154,MATCH(B278,Sheet2!A$14:A$154,0)),O282))))</f>
        <v>BRAILLE</v>
      </c>
      <c r="P283" s="25" t="str">
        <f>IF(ISTEXT(E283),"",IF(ISBLANK(E283),"",IF(ISTEXT(D283),"",IF(A278="Invoice No. : ",INDEX(Sheet2!G$14:G$154,MATCH(B278,Sheet2!A$14:A$154,0)),P282))))</f>
        <v>DALMACIO, ROWENA GAMA</v>
      </c>
      <c r="Q283" s="25">
        <f t="shared" si="19"/>
        <v>128023.12</v>
      </c>
    </row>
    <row r="284" ht="15" spans="1:17">
      <c r="A284" s="24" t="s">
        <v>334</v>
      </c>
      <c r="B284" s="24" t="s">
        <v>335</v>
      </c>
      <c r="C284" s="13">
        <v>1</v>
      </c>
      <c r="D284" s="13">
        <v>38</v>
      </c>
      <c r="E284" s="13">
        <v>38</v>
      </c>
      <c r="F284" s="25">
        <f t="shared" si="16"/>
        <v>925478</v>
      </c>
      <c r="G284" s="25">
        <f>IF(ISTEXT(E284),"",IF(ISBLANK(E284),"",IF(ISTEXT(D284),"",IF(A279="Invoice No. : ",INDEX(Sheet2!F$14:F$154,MATCH(B279,Sheet2!A$14:A$154,0)),G283))))</f>
        <v>7890</v>
      </c>
      <c r="H284" s="25" t="str">
        <f t="shared" si="17"/>
        <v>01/28/2023</v>
      </c>
      <c r="I284" s="25" t="str">
        <f>IF(ISTEXT(E284),"",IF(ISBLANK(E284),"",IF(ISTEXT(D284),"",IF(A279="Invoice No. : ",TEXT(INDEX(Sheet2!C$14:C$154,MATCH(B279,Sheet2!A$14:A$154,0)),"hh:mm:ss"),I283))))</f>
        <v>11:05:56</v>
      </c>
      <c r="J284" s="25">
        <f t="shared" si="18"/>
        <v>4532.17</v>
      </c>
      <c r="K284" s="25">
        <f>IF(ISBLANK(G284),"",IF(ISTEXT(G284),"",INDEX(Sheet2!H$14:H$154,MATCH(F284,Sheet2!A$14:A$154,0))))</f>
        <v>3500</v>
      </c>
      <c r="L284" s="25">
        <f>IF(ISBLANK(G284),"",IF(ISTEXT(G284),"",INDEX(Sheet2!I$14:I$154,MATCH(F284,Sheet2!A$14:A$154,0))))</f>
        <v>1032.17</v>
      </c>
      <c r="M284" s="25" t="str">
        <f>IF(ISBLANK(G284),"",IF(ISTEXT(G284),"",IF(INDEX(Sheet2!H$14:H$154,MATCH(F284,Sheet2!A$14:A$154,0))&lt;&gt;0,IF(INDEX(Sheet2!I$14:I$154,MATCH(F284,Sheet2!A$14:A$154,0))&lt;&gt;0,"Loan","Loan"),"Cash")))</f>
        <v>Loan</v>
      </c>
      <c r="N284" s="25">
        <f>IF(ISTEXT(E284),"",IF(ISBLANK(E284),"",IF(ISTEXT(D284),"",IF(A279="Invoice No. : ",INDEX(Sheet2!D$14:D$154,MATCH(B279,Sheet2!A$14:A$154,0)),N283))))</f>
        <v>1</v>
      </c>
      <c r="O284" s="25" t="str">
        <f>IF(ISTEXT(E284),"",IF(ISBLANK(E284),"",IF(ISTEXT(D284),"",IF(A279="Invoice No. : ",INDEX(Sheet2!E$14:E$154,MATCH(B279,Sheet2!A$14:A$154,0)),O283))))</f>
        <v>BRAILLE</v>
      </c>
      <c r="P284" s="25" t="str">
        <f>IF(ISTEXT(E284),"",IF(ISBLANK(E284),"",IF(ISTEXT(D284),"",IF(A279="Invoice No. : ",INDEX(Sheet2!G$14:G$154,MATCH(B279,Sheet2!A$14:A$154,0)),P283))))</f>
        <v>DALMACIO, ROWENA GAMA</v>
      </c>
      <c r="Q284" s="25">
        <f t="shared" si="19"/>
        <v>128023.12</v>
      </c>
    </row>
    <row r="285" ht="15" spans="1:17">
      <c r="A285" s="24" t="s">
        <v>336</v>
      </c>
      <c r="B285" s="24" t="s">
        <v>337</v>
      </c>
      <c r="C285" s="13">
        <v>1</v>
      </c>
      <c r="D285" s="13">
        <v>45.75</v>
      </c>
      <c r="E285" s="13">
        <v>45.75</v>
      </c>
      <c r="F285" s="25">
        <f t="shared" si="16"/>
        <v>925478</v>
      </c>
      <c r="G285" s="25">
        <f>IF(ISTEXT(E285),"",IF(ISBLANK(E285),"",IF(ISTEXT(D285),"",IF(A280="Invoice No. : ",INDEX(Sheet2!F$14:F$154,MATCH(B280,Sheet2!A$14:A$154,0)),G284))))</f>
        <v>7890</v>
      </c>
      <c r="H285" s="25" t="str">
        <f t="shared" si="17"/>
        <v>01/28/2023</v>
      </c>
      <c r="I285" s="25" t="str">
        <f>IF(ISTEXT(E285),"",IF(ISBLANK(E285),"",IF(ISTEXT(D285),"",IF(A280="Invoice No. : ",TEXT(INDEX(Sheet2!C$14:C$154,MATCH(B280,Sheet2!A$14:A$154,0)),"hh:mm:ss"),I284))))</f>
        <v>11:05:56</v>
      </c>
      <c r="J285" s="25">
        <f t="shared" si="18"/>
        <v>4532.17</v>
      </c>
      <c r="K285" s="25">
        <f>IF(ISBLANK(G285),"",IF(ISTEXT(G285),"",INDEX(Sheet2!H$14:H$154,MATCH(F285,Sheet2!A$14:A$154,0))))</f>
        <v>3500</v>
      </c>
      <c r="L285" s="25">
        <f>IF(ISBLANK(G285),"",IF(ISTEXT(G285),"",INDEX(Sheet2!I$14:I$154,MATCH(F285,Sheet2!A$14:A$154,0))))</f>
        <v>1032.17</v>
      </c>
      <c r="M285" s="25" t="str">
        <f>IF(ISBLANK(G285),"",IF(ISTEXT(G285),"",IF(INDEX(Sheet2!H$14:H$154,MATCH(F285,Sheet2!A$14:A$154,0))&lt;&gt;0,IF(INDEX(Sheet2!I$14:I$154,MATCH(F285,Sheet2!A$14:A$154,0))&lt;&gt;0,"Loan","Loan"),"Cash")))</f>
        <v>Loan</v>
      </c>
      <c r="N285" s="25">
        <f>IF(ISTEXT(E285),"",IF(ISBLANK(E285),"",IF(ISTEXT(D285),"",IF(A280="Invoice No. : ",INDEX(Sheet2!D$14:D$154,MATCH(B280,Sheet2!A$14:A$154,0)),N284))))</f>
        <v>1</v>
      </c>
      <c r="O285" s="25" t="str">
        <f>IF(ISTEXT(E285),"",IF(ISBLANK(E285),"",IF(ISTEXT(D285),"",IF(A280="Invoice No. : ",INDEX(Sheet2!E$14:E$154,MATCH(B280,Sheet2!A$14:A$154,0)),O284))))</f>
        <v>BRAILLE</v>
      </c>
      <c r="P285" s="25" t="str">
        <f>IF(ISTEXT(E285),"",IF(ISBLANK(E285),"",IF(ISTEXT(D285),"",IF(A280="Invoice No. : ",INDEX(Sheet2!G$14:G$154,MATCH(B280,Sheet2!A$14:A$154,0)),P284))))</f>
        <v>DALMACIO, ROWENA GAMA</v>
      </c>
      <c r="Q285" s="25">
        <f t="shared" si="19"/>
        <v>128023.12</v>
      </c>
    </row>
    <row r="286" ht="15" spans="1:17">
      <c r="A286" s="24" t="s">
        <v>338</v>
      </c>
      <c r="B286" s="24" t="s">
        <v>339</v>
      </c>
      <c r="C286" s="13">
        <v>1</v>
      </c>
      <c r="D286" s="13">
        <v>67.75</v>
      </c>
      <c r="E286" s="13">
        <v>67.75</v>
      </c>
      <c r="F286" s="25">
        <f t="shared" si="16"/>
        <v>925478</v>
      </c>
      <c r="G286" s="25">
        <f>IF(ISTEXT(E286),"",IF(ISBLANK(E286),"",IF(ISTEXT(D286),"",IF(A281="Invoice No. : ",INDEX(Sheet2!F$14:F$154,MATCH(B281,Sheet2!A$14:A$154,0)),G285))))</f>
        <v>7890</v>
      </c>
      <c r="H286" s="25" t="str">
        <f t="shared" si="17"/>
        <v>01/28/2023</v>
      </c>
      <c r="I286" s="25" t="str">
        <f>IF(ISTEXT(E286),"",IF(ISBLANK(E286),"",IF(ISTEXT(D286),"",IF(A281="Invoice No. : ",TEXT(INDEX(Sheet2!C$14:C$154,MATCH(B281,Sheet2!A$14:A$154,0)),"hh:mm:ss"),I285))))</f>
        <v>11:05:56</v>
      </c>
      <c r="J286" s="25">
        <f t="shared" si="18"/>
        <v>4532.17</v>
      </c>
      <c r="K286" s="25">
        <f>IF(ISBLANK(G286),"",IF(ISTEXT(G286),"",INDEX(Sheet2!H$14:H$154,MATCH(F286,Sheet2!A$14:A$154,0))))</f>
        <v>3500</v>
      </c>
      <c r="L286" s="25">
        <f>IF(ISBLANK(G286),"",IF(ISTEXT(G286),"",INDEX(Sheet2!I$14:I$154,MATCH(F286,Sheet2!A$14:A$154,0))))</f>
        <v>1032.17</v>
      </c>
      <c r="M286" s="25" t="str">
        <f>IF(ISBLANK(G286),"",IF(ISTEXT(G286),"",IF(INDEX(Sheet2!H$14:H$154,MATCH(F286,Sheet2!A$14:A$154,0))&lt;&gt;0,IF(INDEX(Sheet2!I$14:I$154,MATCH(F286,Sheet2!A$14:A$154,0))&lt;&gt;0,"Loan","Loan"),"Cash")))</f>
        <v>Loan</v>
      </c>
      <c r="N286" s="25">
        <f>IF(ISTEXT(E286),"",IF(ISBLANK(E286),"",IF(ISTEXT(D286),"",IF(A281="Invoice No. : ",INDEX(Sheet2!D$14:D$154,MATCH(B281,Sheet2!A$14:A$154,0)),N285))))</f>
        <v>1</v>
      </c>
      <c r="O286" s="25" t="str">
        <f>IF(ISTEXT(E286),"",IF(ISBLANK(E286),"",IF(ISTEXT(D286),"",IF(A281="Invoice No. : ",INDEX(Sheet2!E$14:E$154,MATCH(B281,Sheet2!A$14:A$154,0)),O285))))</f>
        <v>BRAILLE</v>
      </c>
      <c r="P286" s="25" t="str">
        <f>IF(ISTEXT(E286),"",IF(ISBLANK(E286),"",IF(ISTEXT(D286),"",IF(A281="Invoice No. : ",INDEX(Sheet2!G$14:G$154,MATCH(B281,Sheet2!A$14:A$154,0)),P285))))</f>
        <v>DALMACIO, ROWENA GAMA</v>
      </c>
      <c r="Q286" s="25">
        <f t="shared" si="19"/>
        <v>128023.12</v>
      </c>
    </row>
    <row r="287" ht="15" spans="1:17">
      <c r="A287" s="24" t="s">
        <v>340</v>
      </c>
      <c r="B287" s="24" t="s">
        <v>341</v>
      </c>
      <c r="C287" s="13">
        <v>12</v>
      </c>
      <c r="D287" s="13">
        <v>6.25</v>
      </c>
      <c r="E287" s="13">
        <v>75</v>
      </c>
      <c r="F287" s="25">
        <f t="shared" si="16"/>
        <v>925478</v>
      </c>
      <c r="G287" s="25">
        <f>IF(ISTEXT(E287),"",IF(ISBLANK(E287),"",IF(ISTEXT(D287),"",IF(A282="Invoice No. : ",INDEX(Sheet2!F$14:F$154,MATCH(B282,Sheet2!A$14:A$154,0)),G286))))</f>
        <v>7890</v>
      </c>
      <c r="H287" s="25" t="str">
        <f t="shared" si="17"/>
        <v>01/28/2023</v>
      </c>
      <c r="I287" s="25" t="str">
        <f>IF(ISTEXT(E287),"",IF(ISBLANK(E287),"",IF(ISTEXT(D287),"",IF(A282="Invoice No. : ",TEXT(INDEX(Sheet2!C$14:C$154,MATCH(B282,Sheet2!A$14:A$154,0)),"hh:mm:ss"),I286))))</f>
        <v>11:05:56</v>
      </c>
      <c r="J287" s="25">
        <f t="shared" si="18"/>
        <v>4532.17</v>
      </c>
      <c r="K287" s="25">
        <f>IF(ISBLANK(G287),"",IF(ISTEXT(G287),"",INDEX(Sheet2!H$14:H$154,MATCH(F287,Sheet2!A$14:A$154,0))))</f>
        <v>3500</v>
      </c>
      <c r="L287" s="25">
        <f>IF(ISBLANK(G287),"",IF(ISTEXT(G287),"",INDEX(Sheet2!I$14:I$154,MATCH(F287,Sheet2!A$14:A$154,0))))</f>
        <v>1032.17</v>
      </c>
      <c r="M287" s="25" t="str">
        <f>IF(ISBLANK(G287),"",IF(ISTEXT(G287),"",IF(INDEX(Sheet2!H$14:H$154,MATCH(F287,Sheet2!A$14:A$154,0))&lt;&gt;0,IF(INDEX(Sheet2!I$14:I$154,MATCH(F287,Sheet2!A$14:A$154,0))&lt;&gt;0,"Loan","Loan"),"Cash")))</f>
        <v>Loan</v>
      </c>
      <c r="N287" s="25">
        <f>IF(ISTEXT(E287),"",IF(ISBLANK(E287),"",IF(ISTEXT(D287),"",IF(A282="Invoice No. : ",INDEX(Sheet2!D$14:D$154,MATCH(B282,Sheet2!A$14:A$154,0)),N286))))</f>
        <v>1</v>
      </c>
      <c r="O287" s="25" t="str">
        <f>IF(ISTEXT(E287),"",IF(ISBLANK(E287),"",IF(ISTEXT(D287),"",IF(A282="Invoice No. : ",INDEX(Sheet2!E$14:E$154,MATCH(B282,Sheet2!A$14:A$154,0)),O286))))</f>
        <v>BRAILLE</v>
      </c>
      <c r="P287" s="25" t="str">
        <f>IF(ISTEXT(E287),"",IF(ISBLANK(E287),"",IF(ISTEXT(D287),"",IF(A282="Invoice No. : ",INDEX(Sheet2!G$14:G$154,MATCH(B282,Sheet2!A$14:A$154,0)),P286))))</f>
        <v>DALMACIO, ROWENA GAMA</v>
      </c>
      <c r="Q287" s="25">
        <f t="shared" si="19"/>
        <v>128023.12</v>
      </c>
    </row>
    <row r="288" ht="15" spans="1:17">
      <c r="A288" s="24" t="s">
        <v>342</v>
      </c>
      <c r="B288" s="24" t="s">
        <v>343</v>
      </c>
      <c r="C288" s="13">
        <v>1</v>
      </c>
      <c r="D288" s="13">
        <v>58.75</v>
      </c>
      <c r="E288" s="13">
        <v>58.75</v>
      </c>
      <c r="F288" s="25">
        <f t="shared" si="16"/>
        <v>925478</v>
      </c>
      <c r="G288" s="25">
        <f>IF(ISTEXT(E288),"",IF(ISBLANK(E288),"",IF(ISTEXT(D288),"",IF(A283="Invoice No. : ",INDEX(Sheet2!F$14:F$154,MATCH(B283,Sheet2!A$14:A$154,0)),G287))))</f>
        <v>7890</v>
      </c>
      <c r="H288" s="25" t="str">
        <f t="shared" si="17"/>
        <v>01/28/2023</v>
      </c>
      <c r="I288" s="25" t="str">
        <f>IF(ISTEXT(E288),"",IF(ISBLANK(E288),"",IF(ISTEXT(D288),"",IF(A283="Invoice No. : ",TEXT(INDEX(Sheet2!C$14:C$154,MATCH(B283,Sheet2!A$14:A$154,0)),"hh:mm:ss"),I287))))</f>
        <v>11:05:56</v>
      </c>
      <c r="J288" s="25">
        <f t="shared" si="18"/>
        <v>4532.17</v>
      </c>
      <c r="K288" s="25">
        <f>IF(ISBLANK(G288),"",IF(ISTEXT(G288),"",INDEX(Sheet2!H$14:H$154,MATCH(F288,Sheet2!A$14:A$154,0))))</f>
        <v>3500</v>
      </c>
      <c r="L288" s="25">
        <f>IF(ISBLANK(G288),"",IF(ISTEXT(G288),"",INDEX(Sheet2!I$14:I$154,MATCH(F288,Sheet2!A$14:A$154,0))))</f>
        <v>1032.17</v>
      </c>
      <c r="M288" s="25" t="str">
        <f>IF(ISBLANK(G288),"",IF(ISTEXT(G288),"",IF(INDEX(Sheet2!H$14:H$154,MATCH(F288,Sheet2!A$14:A$154,0))&lt;&gt;0,IF(INDEX(Sheet2!I$14:I$154,MATCH(F288,Sheet2!A$14:A$154,0))&lt;&gt;0,"Loan","Loan"),"Cash")))</f>
        <v>Loan</v>
      </c>
      <c r="N288" s="25">
        <f>IF(ISTEXT(E288),"",IF(ISBLANK(E288),"",IF(ISTEXT(D288),"",IF(A283="Invoice No. : ",INDEX(Sheet2!D$14:D$154,MATCH(B283,Sheet2!A$14:A$154,0)),N287))))</f>
        <v>1</v>
      </c>
      <c r="O288" s="25" t="str">
        <f>IF(ISTEXT(E288),"",IF(ISBLANK(E288),"",IF(ISTEXT(D288),"",IF(A283="Invoice No. : ",INDEX(Sheet2!E$14:E$154,MATCH(B283,Sheet2!A$14:A$154,0)),O287))))</f>
        <v>BRAILLE</v>
      </c>
      <c r="P288" s="25" t="str">
        <f>IF(ISTEXT(E288),"",IF(ISBLANK(E288),"",IF(ISTEXT(D288),"",IF(A283="Invoice No. : ",INDEX(Sheet2!G$14:G$154,MATCH(B283,Sheet2!A$14:A$154,0)),P287))))</f>
        <v>DALMACIO, ROWENA GAMA</v>
      </c>
      <c r="Q288" s="25">
        <f t="shared" si="19"/>
        <v>128023.12</v>
      </c>
    </row>
    <row r="289" ht="15" spans="1:17">
      <c r="A289" s="24" t="s">
        <v>344</v>
      </c>
      <c r="B289" s="24" t="s">
        <v>345</v>
      </c>
      <c r="C289" s="13">
        <v>1</v>
      </c>
      <c r="D289" s="13">
        <v>64</v>
      </c>
      <c r="E289" s="13">
        <v>64</v>
      </c>
      <c r="F289" s="25">
        <f t="shared" si="16"/>
        <v>925478</v>
      </c>
      <c r="G289" s="25">
        <f>IF(ISTEXT(E289),"",IF(ISBLANK(E289),"",IF(ISTEXT(D289),"",IF(A284="Invoice No. : ",INDEX(Sheet2!F$14:F$154,MATCH(B284,Sheet2!A$14:A$154,0)),G288))))</f>
        <v>7890</v>
      </c>
      <c r="H289" s="25" t="str">
        <f t="shared" si="17"/>
        <v>01/28/2023</v>
      </c>
      <c r="I289" s="25" t="str">
        <f>IF(ISTEXT(E289),"",IF(ISBLANK(E289),"",IF(ISTEXT(D289),"",IF(A284="Invoice No. : ",TEXT(INDEX(Sheet2!C$14:C$154,MATCH(B284,Sheet2!A$14:A$154,0)),"hh:mm:ss"),I288))))</f>
        <v>11:05:56</v>
      </c>
      <c r="J289" s="25">
        <f t="shared" si="18"/>
        <v>4532.17</v>
      </c>
      <c r="K289" s="25">
        <f>IF(ISBLANK(G289),"",IF(ISTEXT(G289),"",INDEX(Sheet2!H$14:H$154,MATCH(F289,Sheet2!A$14:A$154,0))))</f>
        <v>3500</v>
      </c>
      <c r="L289" s="25">
        <f>IF(ISBLANK(G289),"",IF(ISTEXT(G289),"",INDEX(Sheet2!I$14:I$154,MATCH(F289,Sheet2!A$14:A$154,0))))</f>
        <v>1032.17</v>
      </c>
      <c r="M289" s="25" t="str">
        <f>IF(ISBLANK(G289),"",IF(ISTEXT(G289),"",IF(INDEX(Sheet2!H$14:H$154,MATCH(F289,Sheet2!A$14:A$154,0))&lt;&gt;0,IF(INDEX(Sheet2!I$14:I$154,MATCH(F289,Sheet2!A$14:A$154,0))&lt;&gt;0,"Loan","Loan"),"Cash")))</f>
        <v>Loan</v>
      </c>
      <c r="N289" s="25">
        <f>IF(ISTEXT(E289),"",IF(ISBLANK(E289),"",IF(ISTEXT(D289),"",IF(A284="Invoice No. : ",INDEX(Sheet2!D$14:D$154,MATCH(B284,Sheet2!A$14:A$154,0)),N288))))</f>
        <v>1</v>
      </c>
      <c r="O289" s="25" t="str">
        <f>IF(ISTEXT(E289),"",IF(ISBLANK(E289),"",IF(ISTEXT(D289),"",IF(A284="Invoice No. : ",INDEX(Sheet2!E$14:E$154,MATCH(B284,Sheet2!A$14:A$154,0)),O288))))</f>
        <v>BRAILLE</v>
      </c>
      <c r="P289" s="25" t="str">
        <f>IF(ISTEXT(E289),"",IF(ISBLANK(E289),"",IF(ISTEXT(D289),"",IF(A284="Invoice No. : ",INDEX(Sheet2!G$14:G$154,MATCH(B284,Sheet2!A$14:A$154,0)),P288))))</f>
        <v>DALMACIO, ROWENA GAMA</v>
      </c>
      <c r="Q289" s="25">
        <f t="shared" si="19"/>
        <v>128023.12</v>
      </c>
    </row>
    <row r="290" ht="15" spans="1:17">
      <c r="A290" s="24" t="s">
        <v>346</v>
      </c>
      <c r="B290" s="24" t="s">
        <v>347</v>
      </c>
      <c r="C290" s="13">
        <v>1</v>
      </c>
      <c r="D290" s="13">
        <v>54</v>
      </c>
      <c r="E290" s="13">
        <v>54</v>
      </c>
      <c r="F290" s="25">
        <f t="shared" si="16"/>
        <v>925478</v>
      </c>
      <c r="G290" s="25">
        <f>IF(ISTEXT(E290),"",IF(ISBLANK(E290),"",IF(ISTEXT(D290),"",IF(A285="Invoice No. : ",INDEX(Sheet2!F$14:F$154,MATCH(B285,Sheet2!A$14:A$154,0)),G289))))</f>
        <v>7890</v>
      </c>
      <c r="H290" s="25" t="str">
        <f t="shared" si="17"/>
        <v>01/28/2023</v>
      </c>
      <c r="I290" s="25" t="str">
        <f>IF(ISTEXT(E290),"",IF(ISBLANK(E290),"",IF(ISTEXT(D290),"",IF(A285="Invoice No. : ",TEXT(INDEX(Sheet2!C$14:C$154,MATCH(B285,Sheet2!A$14:A$154,0)),"hh:mm:ss"),I289))))</f>
        <v>11:05:56</v>
      </c>
      <c r="J290" s="25">
        <f t="shared" si="18"/>
        <v>4532.17</v>
      </c>
      <c r="K290" s="25">
        <f>IF(ISBLANK(G290),"",IF(ISTEXT(G290),"",INDEX(Sheet2!H$14:H$154,MATCH(F290,Sheet2!A$14:A$154,0))))</f>
        <v>3500</v>
      </c>
      <c r="L290" s="25">
        <f>IF(ISBLANK(G290),"",IF(ISTEXT(G290),"",INDEX(Sheet2!I$14:I$154,MATCH(F290,Sheet2!A$14:A$154,0))))</f>
        <v>1032.17</v>
      </c>
      <c r="M290" s="25" t="str">
        <f>IF(ISBLANK(G290),"",IF(ISTEXT(G290),"",IF(INDEX(Sheet2!H$14:H$154,MATCH(F290,Sheet2!A$14:A$154,0))&lt;&gt;0,IF(INDEX(Sheet2!I$14:I$154,MATCH(F290,Sheet2!A$14:A$154,0))&lt;&gt;0,"Loan","Loan"),"Cash")))</f>
        <v>Loan</v>
      </c>
      <c r="N290" s="25">
        <f>IF(ISTEXT(E290),"",IF(ISBLANK(E290),"",IF(ISTEXT(D290),"",IF(A285="Invoice No. : ",INDEX(Sheet2!D$14:D$154,MATCH(B285,Sheet2!A$14:A$154,0)),N289))))</f>
        <v>1</v>
      </c>
      <c r="O290" s="25" t="str">
        <f>IF(ISTEXT(E290),"",IF(ISBLANK(E290),"",IF(ISTEXT(D290),"",IF(A285="Invoice No. : ",INDEX(Sheet2!E$14:E$154,MATCH(B285,Sheet2!A$14:A$154,0)),O289))))</f>
        <v>BRAILLE</v>
      </c>
      <c r="P290" s="25" t="str">
        <f>IF(ISTEXT(E290),"",IF(ISBLANK(E290),"",IF(ISTEXT(D290),"",IF(A285="Invoice No. : ",INDEX(Sheet2!G$14:G$154,MATCH(B285,Sheet2!A$14:A$154,0)),P289))))</f>
        <v>DALMACIO, ROWENA GAMA</v>
      </c>
      <c r="Q290" s="25">
        <f t="shared" si="19"/>
        <v>128023.12</v>
      </c>
    </row>
    <row r="291" ht="15" spans="1:17">
      <c r="A291" s="24" t="s">
        <v>348</v>
      </c>
      <c r="B291" s="24" t="s">
        <v>349</v>
      </c>
      <c r="C291" s="13">
        <v>1</v>
      </c>
      <c r="D291" s="13">
        <v>52</v>
      </c>
      <c r="E291" s="13">
        <v>52</v>
      </c>
      <c r="F291" s="25">
        <f t="shared" si="16"/>
        <v>925478</v>
      </c>
      <c r="G291" s="25">
        <f>IF(ISTEXT(E291),"",IF(ISBLANK(E291),"",IF(ISTEXT(D291),"",IF(A286="Invoice No. : ",INDEX(Sheet2!F$14:F$154,MATCH(B286,Sheet2!A$14:A$154,0)),G290))))</f>
        <v>7890</v>
      </c>
      <c r="H291" s="25" t="str">
        <f t="shared" si="17"/>
        <v>01/28/2023</v>
      </c>
      <c r="I291" s="25" t="str">
        <f>IF(ISTEXT(E291),"",IF(ISBLANK(E291),"",IF(ISTEXT(D291),"",IF(A286="Invoice No. : ",TEXT(INDEX(Sheet2!C$14:C$154,MATCH(B286,Sheet2!A$14:A$154,0)),"hh:mm:ss"),I290))))</f>
        <v>11:05:56</v>
      </c>
      <c r="J291" s="25">
        <f t="shared" si="18"/>
        <v>4532.17</v>
      </c>
      <c r="K291" s="25">
        <f>IF(ISBLANK(G291),"",IF(ISTEXT(G291),"",INDEX(Sheet2!H$14:H$154,MATCH(F291,Sheet2!A$14:A$154,0))))</f>
        <v>3500</v>
      </c>
      <c r="L291" s="25">
        <f>IF(ISBLANK(G291),"",IF(ISTEXT(G291),"",INDEX(Sheet2!I$14:I$154,MATCH(F291,Sheet2!A$14:A$154,0))))</f>
        <v>1032.17</v>
      </c>
      <c r="M291" s="25" t="str">
        <f>IF(ISBLANK(G291),"",IF(ISTEXT(G291),"",IF(INDEX(Sheet2!H$14:H$154,MATCH(F291,Sheet2!A$14:A$154,0))&lt;&gt;0,IF(INDEX(Sheet2!I$14:I$154,MATCH(F291,Sheet2!A$14:A$154,0))&lt;&gt;0,"Loan","Loan"),"Cash")))</f>
        <v>Loan</v>
      </c>
      <c r="N291" s="25">
        <f>IF(ISTEXT(E291),"",IF(ISBLANK(E291),"",IF(ISTEXT(D291),"",IF(A286="Invoice No. : ",INDEX(Sheet2!D$14:D$154,MATCH(B286,Sheet2!A$14:A$154,0)),N290))))</f>
        <v>1</v>
      </c>
      <c r="O291" s="25" t="str">
        <f>IF(ISTEXT(E291),"",IF(ISBLANK(E291),"",IF(ISTEXT(D291),"",IF(A286="Invoice No. : ",INDEX(Sheet2!E$14:E$154,MATCH(B286,Sheet2!A$14:A$154,0)),O290))))</f>
        <v>BRAILLE</v>
      </c>
      <c r="P291" s="25" t="str">
        <f>IF(ISTEXT(E291),"",IF(ISBLANK(E291),"",IF(ISTEXT(D291),"",IF(A286="Invoice No. : ",INDEX(Sheet2!G$14:G$154,MATCH(B286,Sheet2!A$14:A$154,0)),P290))))</f>
        <v>DALMACIO, ROWENA GAMA</v>
      </c>
      <c r="Q291" s="25">
        <f t="shared" si="19"/>
        <v>128023.12</v>
      </c>
    </row>
    <row r="292" ht="15" spans="1:17">
      <c r="A292" s="24" t="s">
        <v>260</v>
      </c>
      <c r="B292" s="24" t="s">
        <v>261</v>
      </c>
      <c r="C292" s="13">
        <v>1</v>
      </c>
      <c r="D292" s="13">
        <v>116.25</v>
      </c>
      <c r="E292" s="13">
        <v>116.25</v>
      </c>
      <c r="F292" s="25">
        <f t="shared" si="16"/>
        <v>925478</v>
      </c>
      <c r="G292" s="25">
        <f>IF(ISTEXT(E292),"",IF(ISBLANK(E292),"",IF(ISTEXT(D292),"",IF(A287="Invoice No. : ",INDEX(Sheet2!F$14:F$154,MATCH(B287,Sheet2!A$14:A$154,0)),G291))))</f>
        <v>7890</v>
      </c>
      <c r="H292" s="25" t="str">
        <f t="shared" si="17"/>
        <v>01/28/2023</v>
      </c>
      <c r="I292" s="25" t="str">
        <f>IF(ISTEXT(E292),"",IF(ISBLANK(E292),"",IF(ISTEXT(D292),"",IF(A287="Invoice No. : ",TEXT(INDEX(Sheet2!C$14:C$154,MATCH(B287,Sheet2!A$14:A$154,0)),"hh:mm:ss"),I291))))</f>
        <v>11:05:56</v>
      </c>
      <c r="J292" s="25">
        <f t="shared" si="18"/>
        <v>4532.17</v>
      </c>
      <c r="K292" s="25">
        <f>IF(ISBLANK(G292),"",IF(ISTEXT(G292),"",INDEX(Sheet2!H$14:H$154,MATCH(F292,Sheet2!A$14:A$154,0))))</f>
        <v>3500</v>
      </c>
      <c r="L292" s="25">
        <f>IF(ISBLANK(G292),"",IF(ISTEXT(G292),"",INDEX(Sheet2!I$14:I$154,MATCH(F292,Sheet2!A$14:A$154,0))))</f>
        <v>1032.17</v>
      </c>
      <c r="M292" s="25" t="str">
        <f>IF(ISBLANK(G292),"",IF(ISTEXT(G292),"",IF(INDEX(Sheet2!H$14:H$154,MATCH(F292,Sheet2!A$14:A$154,0))&lt;&gt;0,IF(INDEX(Sheet2!I$14:I$154,MATCH(F292,Sheet2!A$14:A$154,0))&lt;&gt;0,"Loan","Loan"),"Cash")))</f>
        <v>Loan</v>
      </c>
      <c r="N292" s="25">
        <f>IF(ISTEXT(E292),"",IF(ISBLANK(E292),"",IF(ISTEXT(D292),"",IF(A287="Invoice No. : ",INDEX(Sheet2!D$14:D$154,MATCH(B287,Sheet2!A$14:A$154,0)),N291))))</f>
        <v>1</v>
      </c>
      <c r="O292" s="25" t="str">
        <f>IF(ISTEXT(E292),"",IF(ISBLANK(E292),"",IF(ISTEXT(D292),"",IF(A287="Invoice No. : ",INDEX(Sheet2!E$14:E$154,MATCH(B287,Sheet2!A$14:A$154,0)),O291))))</f>
        <v>BRAILLE</v>
      </c>
      <c r="P292" s="25" t="str">
        <f>IF(ISTEXT(E292),"",IF(ISBLANK(E292),"",IF(ISTEXT(D292),"",IF(A287="Invoice No. : ",INDEX(Sheet2!G$14:G$154,MATCH(B287,Sheet2!A$14:A$154,0)),P291))))</f>
        <v>DALMACIO, ROWENA GAMA</v>
      </c>
      <c r="Q292" s="25">
        <f t="shared" si="19"/>
        <v>128023.12</v>
      </c>
    </row>
    <row r="293" ht="15" spans="1:17">
      <c r="A293" s="24" t="s">
        <v>350</v>
      </c>
      <c r="B293" s="24" t="s">
        <v>351</v>
      </c>
      <c r="C293" s="13">
        <v>1</v>
      </c>
      <c r="D293" s="13">
        <v>58</v>
      </c>
      <c r="E293" s="13">
        <v>58</v>
      </c>
      <c r="F293" s="25">
        <f t="shared" si="16"/>
        <v>925478</v>
      </c>
      <c r="G293" s="25">
        <f>IF(ISTEXT(E293),"",IF(ISBLANK(E293),"",IF(ISTEXT(D293),"",IF(A288="Invoice No. : ",INDEX(Sheet2!F$14:F$154,MATCH(B288,Sheet2!A$14:A$154,0)),G292))))</f>
        <v>7890</v>
      </c>
      <c r="H293" s="25" t="str">
        <f t="shared" si="17"/>
        <v>01/28/2023</v>
      </c>
      <c r="I293" s="25" t="str">
        <f>IF(ISTEXT(E293),"",IF(ISBLANK(E293),"",IF(ISTEXT(D293),"",IF(A288="Invoice No. : ",TEXT(INDEX(Sheet2!C$14:C$154,MATCH(B288,Sheet2!A$14:A$154,0)),"hh:mm:ss"),I292))))</f>
        <v>11:05:56</v>
      </c>
      <c r="J293" s="25">
        <f t="shared" si="18"/>
        <v>4532.17</v>
      </c>
      <c r="K293" s="25">
        <f>IF(ISBLANK(G293),"",IF(ISTEXT(G293),"",INDEX(Sheet2!H$14:H$154,MATCH(F293,Sheet2!A$14:A$154,0))))</f>
        <v>3500</v>
      </c>
      <c r="L293" s="25">
        <f>IF(ISBLANK(G293),"",IF(ISTEXT(G293),"",INDEX(Sheet2!I$14:I$154,MATCH(F293,Sheet2!A$14:A$154,0))))</f>
        <v>1032.17</v>
      </c>
      <c r="M293" s="25" t="str">
        <f>IF(ISBLANK(G293),"",IF(ISTEXT(G293),"",IF(INDEX(Sheet2!H$14:H$154,MATCH(F293,Sheet2!A$14:A$154,0))&lt;&gt;0,IF(INDEX(Sheet2!I$14:I$154,MATCH(F293,Sheet2!A$14:A$154,0))&lt;&gt;0,"Loan","Loan"),"Cash")))</f>
        <v>Loan</v>
      </c>
      <c r="N293" s="25">
        <f>IF(ISTEXT(E293),"",IF(ISBLANK(E293),"",IF(ISTEXT(D293),"",IF(A288="Invoice No. : ",INDEX(Sheet2!D$14:D$154,MATCH(B288,Sheet2!A$14:A$154,0)),N292))))</f>
        <v>1</v>
      </c>
      <c r="O293" s="25" t="str">
        <f>IF(ISTEXT(E293),"",IF(ISBLANK(E293),"",IF(ISTEXT(D293),"",IF(A288="Invoice No. : ",INDEX(Sheet2!E$14:E$154,MATCH(B288,Sheet2!A$14:A$154,0)),O292))))</f>
        <v>BRAILLE</v>
      </c>
      <c r="P293" s="25" t="str">
        <f>IF(ISTEXT(E293),"",IF(ISBLANK(E293),"",IF(ISTEXT(D293),"",IF(A288="Invoice No. : ",INDEX(Sheet2!G$14:G$154,MATCH(B288,Sheet2!A$14:A$154,0)),P292))))</f>
        <v>DALMACIO, ROWENA GAMA</v>
      </c>
      <c r="Q293" s="25">
        <f t="shared" si="19"/>
        <v>128023.12</v>
      </c>
    </row>
    <row r="294" ht="15" spans="1:17">
      <c r="A294" s="24" t="s">
        <v>352</v>
      </c>
      <c r="B294" s="24" t="s">
        <v>353</v>
      </c>
      <c r="C294" s="13">
        <v>1</v>
      </c>
      <c r="D294" s="13">
        <v>112</v>
      </c>
      <c r="E294" s="13">
        <v>112</v>
      </c>
      <c r="F294" s="25">
        <f t="shared" si="16"/>
        <v>925478</v>
      </c>
      <c r="G294" s="25">
        <f>IF(ISTEXT(E294),"",IF(ISBLANK(E294),"",IF(ISTEXT(D294),"",IF(A289="Invoice No. : ",INDEX(Sheet2!F$14:F$154,MATCH(B289,Sheet2!A$14:A$154,0)),G293))))</f>
        <v>7890</v>
      </c>
      <c r="H294" s="25" t="str">
        <f t="shared" si="17"/>
        <v>01/28/2023</v>
      </c>
      <c r="I294" s="25" t="str">
        <f>IF(ISTEXT(E294),"",IF(ISBLANK(E294),"",IF(ISTEXT(D294),"",IF(A289="Invoice No. : ",TEXT(INDEX(Sheet2!C$14:C$154,MATCH(B289,Sheet2!A$14:A$154,0)),"hh:mm:ss"),I293))))</f>
        <v>11:05:56</v>
      </c>
      <c r="J294" s="25">
        <f t="shared" si="18"/>
        <v>4532.17</v>
      </c>
      <c r="K294" s="25">
        <f>IF(ISBLANK(G294),"",IF(ISTEXT(G294),"",INDEX(Sheet2!H$14:H$154,MATCH(F294,Sheet2!A$14:A$154,0))))</f>
        <v>3500</v>
      </c>
      <c r="L294" s="25">
        <f>IF(ISBLANK(G294),"",IF(ISTEXT(G294),"",INDEX(Sheet2!I$14:I$154,MATCH(F294,Sheet2!A$14:A$154,0))))</f>
        <v>1032.17</v>
      </c>
      <c r="M294" s="25" t="str">
        <f>IF(ISBLANK(G294),"",IF(ISTEXT(G294),"",IF(INDEX(Sheet2!H$14:H$154,MATCH(F294,Sheet2!A$14:A$154,0))&lt;&gt;0,IF(INDEX(Sheet2!I$14:I$154,MATCH(F294,Sheet2!A$14:A$154,0))&lt;&gt;0,"Loan","Loan"),"Cash")))</f>
        <v>Loan</v>
      </c>
      <c r="N294" s="25">
        <f>IF(ISTEXT(E294),"",IF(ISBLANK(E294),"",IF(ISTEXT(D294),"",IF(A289="Invoice No. : ",INDEX(Sheet2!D$14:D$154,MATCH(B289,Sheet2!A$14:A$154,0)),N293))))</f>
        <v>1</v>
      </c>
      <c r="O294" s="25" t="str">
        <f>IF(ISTEXT(E294),"",IF(ISBLANK(E294),"",IF(ISTEXT(D294),"",IF(A289="Invoice No. : ",INDEX(Sheet2!E$14:E$154,MATCH(B289,Sheet2!A$14:A$154,0)),O293))))</f>
        <v>BRAILLE</v>
      </c>
      <c r="P294" s="25" t="str">
        <f>IF(ISTEXT(E294),"",IF(ISBLANK(E294),"",IF(ISTEXT(D294),"",IF(A289="Invoice No. : ",INDEX(Sheet2!G$14:G$154,MATCH(B289,Sheet2!A$14:A$154,0)),P293))))</f>
        <v>DALMACIO, ROWENA GAMA</v>
      </c>
      <c r="Q294" s="25">
        <f t="shared" si="19"/>
        <v>128023.12</v>
      </c>
    </row>
    <row r="295" ht="15" spans="1:17">
      <c r="A295" s="24" t="s">
        <v>266</v>
      </c>
      <c r="B295" s="24" t="s">
        <v>267</v>
      </c>
      <c r="C295" s="13">
        <v>1</v>
      </c>
      <c r="D295" s="13">
        <v>57</v>
      </c>
      <c r="E295" s="13">
        <v>57</v>
      </c>
      <c r="F295" s="25">
        <f t="shared" si="16"/>
        <v>925478</v>
      </c>
      <c r="G295" s="25">
        <f>IF(ISTEXT(E295),"",IF(ISBLANK(E295),"",IF(ISTEXT(D295),"",IF(A290="Invoice No. : ",INDEX(Sheet2!F$14:F$154,MATCH(B290,Sheet2!A$14:A$154,0)),G294))))</f>
        <v>7890</v>
      </c>
      <c r="H295" s="25" t="str">
        <f t="shared" si="17"/>
        <v>01/28/2023</v>
      </c>
      <c r="I295" s="25" t="str">
        <f>IF(ISTEXT(E295),"",IF(ISBLANK(E295),"",IF(ISTEXT(D295),"",IF(A290="Invoice No. : ",TEXT(INDEX(Sheet2!C$14:C$154,MATCH(B290,Sheet2!A$14:A$154,0)),"hh:mm:ss"),I294))))</f>
        <v>11:05:56</v>
      </c>
      <c r="J295" s="25">
        <f t="shared" si="18"/>
        <v>4532.17</v>
      </c>
      <c r="K295" s="25">
        <f>IF(ISBLANK(G295),"",IF(ISTEXT(G295),"",INDEX(Sheet2!H$14:H$154,MATCH(F295,Sheet2!A$14:A$154,0))))</f>
        <v>3500</v>
      </c>
      <c r="L295" s="25">
        <f>IF(ISBLANK(G295),"",IF(ISTEXT(G295),"",INDEX(Sheet2!I$14:I$154,MATCH(F295,Sheet2!A$14:A$154,0))))</f>
        <v>1032.17</v>
      </c>
      <c r="M295" s="25" t="str">
        <f>IF(ISBLANK(G295),"",IF(ISTEXT(G295),"",IF(INDEX(Sheet2!H$14:H$154,MATCH(F295,Sheet2!A$14:A$154,0))&lt;&gt;0,IF(INDEX(Sheet2!I$14:I$154,MATCH(F295,Sheet2!A$14:A$154,0))&lt;&gt;0,"Loan","Loan"),"Cash")))</f>
        <v>Loan</v>
      </c>
      <c r="N295" s="25">
        <f>IF(ISTEXT(E295),"",IF(ISBLANK(E295),"",IF(ISTEXT(D295),"",IF(A290="Invoice No. : ",INDEX(Sheet2!D$14:D$154,MATCH(B290,Sheet2!A$14:A$154,0)),N294))))</f>
        <v>1</v>
      </c>
      <c r="O295" s="25" t="str">
        <f>IF(ISTEXT(E295),"",IF(ISBLANK(E295),"",IF(ISTEXT(D295),"",IF(A290="Invoice No. : ",INDEX(Sheet2!E$14:E$154,MATCH(B290,Sheet2!A$14:A$154,0)),O294))))</f>
        <v>BRAILLE</v>
      </c>
      <c r="P295" s="25" t="str">
        <f>IF(ISTEXT(E295),"",IF(ISBLANK(E295),"",IF(ISTEXT(D295),"",IF(A290="Invoice No. : ",INDEX(Sheet2!G$14:G$154,MATCH(B290,Sheet2!A$14:A$154,0)),P294))))</f>
        <v>DALMACIO, ROWENA GAMA</v>
      </c>
      <c r="Q295" s="25">
        <f t="shared" si="19"/>
        <v>128023.12</v>
      </c>
    </row>
    <row r="296" ht="15" spans="1:17">
      <c r="A296" s="24" t="s">
        <v>354</v>
      </c>
      <c r="B296" s="24" t="s">
        <v>355</v>
      </c>
      <c r="C296" s="13">
        <v>1</v>
      </c>
      <c r="D296" s="13">
        <v>36.5</v>
      </c>
      <c r="E296" s="13">
        <v>36.5</v>
      </c>
      <c r="F296" s="25">
        <f t="shared" si="16"/>
        <v>925478</v>
      </c>
      <c r="G296" s="25">
        <f>IF(ISTEXT(E296),"",IF(ISBLANK(E296),"",IF(ISTEXT(D296),"",IF(A291="Invoice No. : ",INDEX(Sheet2!F$14:F$154,MATCH(B291,Sheet2!A$14:A$154,0)),G295))))</f>
        <v>7890</v>
      </c>
      <c r="H296" s="25" t="str">
        <f t="shared" si="17"/>
        <v>01/28/2023</v>
      </c>
      <c r="I296" s="25" t="str">
        <f>IF(ISTEXT(E296),"",IF(ISBLANK(E296),"",IF(ISTEXT(D296),"",IF(A291="Invoice No. : ",TEXT(INDEX(Sheet2!C$14:C$154,MATCH(B291,Sheet2!A$14:A$154,0)),"hh:mm:ss"),I295))))</f>
        <v>11:05:56</v>
      </c>
      <c r="J296" s="25">
        <f t="shared" si="18"/>
        <v>4532.17</v>
      </c>
      <c r="K296" s="25">
        <f>IF(ISBLANK(G296),"",IF(ISTEXT(G296),"",INDEX(Sheet2!H$14:H$154,MATCH(F296,Sheet2!A$14:A$154,0))))</f>
        <v>3500</v>
      </c>
      <c r="L296" s="25">
        <f>IF(ISBLANK(G296),"",IF(ISTEXT(G296),"",INDEX(Sheet2!I$14:I$154,MATCH(F296,Sheet2!A$14:A$154,0))))</f>
        <v>1032.17</v>
      </c>
      <c r="M296" s="25" t="str">
        <f>IF(ISBLANK(G296),"",IF(ISTEXT(G296),"",IF(INDEX(Sheet2!H$14:H$154,MATCH(F296,Sheet2!A$14:A$154,0))&lt;&gt;0,IF(INDEX(Sheet2!I$14:I$154,MATCH(F296,Sheet2!A$14:A$154,0))&lt;&gt;0,"Loan","Loan"),"Cash")))</f>
        <v>Loan</v>
      </c>
      <c r="N296" s="25">
        <f>IF(ISTEXT(E296),"",IF(ISBLANK(E296),"",IF(ISTEXT(D296),"",IF(A291="Invoice No. : ",INDEX(Sheet2!D$14:D$154,MATCH(B291,Sheet2!A$14:A$154,0)),N295))))</f>
        <v>1</v>
      </c>
      <c r="O296" s="25" t="str">
        <f>IF(ISTEXT(E296),"",IF(ISBLANK(E296),"",IF(ISTEXT(D296),"",IF(A291="Invoice No. : ",INDEX(Sheet2!E$14:E$154,MATCH(B291,Sheet2!A$14:A$154,0)),O295))))</f>
        <v>BRAILLE</v>
      </c>
      <c r="P296" s="25" t="str">
        <f>IF(ISTEXT(E296),"",IF(ISBLANK(E296),"",IF(ISTEXT(D296),"",IF(A291="Invoice No. : ",INDEX(Sheet2!G$14:G$154,MATCH(B291,Sheet2!A$14:A$154,0)),P295))))</f>
        <v>DALMACIO, ROWENA GAMA</v>
      </c>
      <c r="Q296" s="25">
        <f t="shared" si="19"/>
        <v>128023.12</v>
      </c>
    </row>
    <row r="297" ht="15" spans="1:17">
      <c r="A297" s="24" t="s">
        <v>356</v>
      </c>
      <c r="B297" s="24" t="s">
        <v>357</v>
      </c>
      <c r="C297" s="13">
        <v>1</v>
      </c>
      <c r="D297" s="13">
        <v>30.75</v>
      </c>
      <c r="E297" s="13">
        <v>30.75</v>
      </c>
      <c r="F297" s="25">
        <f t="shared" si="16"/>
        <v>925478</v>
      </c>
      <c r="G297" s="25">
        <f>IF(ISTEXT(E297),"",IF(ISBLANK(E297),"",IF(ISTEXT(D297),"",IF(A292="Invoice No. : ",INDEX(Sheet2!F$14:F$154,MATCH(B292,Sheet2!A$14:A$154,0)),G296))))</f>
        <v>7890</v>
      </c>
      <c r="H297" s="25" t="str">
        <f t="shared" si="17"/>
        <v>01/28/2023</v>
      </c>
      <c r="I297" s="25" t="str">
        <f>IF(ISTEXT(E297),"",IF(ISBLANK(E297),"",IF(ISTEXT(D297),"",IF(A292="Invoice No. : ",TEXT(INDEX(Sheet2!C$14:C$154,MATCH(B292,Sheet2!A$14:A$154,0)),"hh:mm:ss"),I296))))</f>
        <v>11:05:56</v>
      </c>
      <c r="J297" s="25">
        <f t="shared" si="18"/>
        <v>4532.17</v>
      </c>
      <c r="K297" s="25">
        <f>IF(ISBLANK(G297),"",IF(ISTEXT(G297),"",INDEX(Sheet2!H$14:H$154,MATCH(F297,Sheet2!A$14:A$154,0))))</f>
        <v>3500</v>
      </c>
      <c r="L297" s="25">
        <f>IF(ISBLANK(G297),"",IF(ISTEXT(G297),"",INDEX(Sheet2!I$14:I$154,MATCH(F297,Sheet2!A$14:A$154,0))))</f>
        <v>1032.17</v>
      </c>
      <c r="M297" s="25" t="str">
        <f>IF(ISBLANK(G297),"",IF(ISTEXT(G297),"",IF(INDEX(Sheet2!H$14:H$154,MATCH(F297,Sheet2!A$14:A$154,0))&lt;&gt;0,IF(INDEX(Sheet2!I$14:I$154,MATCH(F297,Sheet2!A$14:A$154,0))&lt;&gt;0,"Loan","Loan"),"Cash")))</f>
        <v>Loan</v>
      </c>
      <c r="N297" s="25">
        <f>IF(ISTEXT(E297),"",IF(ISBLANK(E297),"",IF(ISTEXT(D297),"",IF(A292="Invoice No. : ",INDEX(Sheet2!D$14:D$154,MATCH(B292,Sheet2!A$14:A$154,0)),N296))))</f>
        <v>1</v>
      </c>
      <c r="O297" s="25" t="str">
        <f>IF(ISTEXT(E297),"",IF(ISBLANK(E297),"",IF(ISTEXT(D297),"",IF(A292="Invoice No. : ",INDEX(Sheet2!E$14:E$154,MATCH(B292,Sheet2!A$14:A$154,0)),O296))))</f>
        <v>BRAILLE</v>
      </c>
      <c r="P297" s="25" t="str">
        <f>IF(ISTEXT(E297),"",IF(ISBLANK(E297),"",IF(ISTEXT(D297),"",IF(A292="Invoice No. : ",INDEX(Sheet2!G$14:G$154,MATCH(B292,Sheet2!A$14:A$154,0)),P296))))</f>
        <v>DALMACIO, ROWENA GAMA</v>
      </c>
      <c r="Q297" s="25">
        <f t="shared" si="19"/>
        <v>128023.12</v>
      </c>
    </row>
    <row r="298" ht="15" spans="1:17">
      <c r="A298" s="24" t="s">
        <v>358</v>
      </c>
      <c r="B298" s="24" t="s">
        <v>359</v>
      </c>
      <c r="C298" s="13">
        <v>1</v>
      </c>
      <c r="D298" s="13">
        <v>33.75</v>
      </c>
      <c r="E298" s="13">
        <v>33.75</v>
      </c>
      <c r="F298" s="25">
        <f t="shared" si="16"/>
        <v>925478</v>
      </c>
      <c r="G298" s="25">
        <f>IF(ISTEXT(E298),"",IF(ISBLANK(E298),"",IF(ISTEXT(D298),"",IF(A293="Invoice No. : ",INDEX(Sheet2!F$14:F$154,MATCH(B293,Sheet2!A$14:A$154,0)),G297))))</f>
        <v>7890</v>
      </c>
      <c r="H298" s="25" t="str">
        <f t="shared" si="17"/>
        <v>01/28/2023</v>
      </c>
      <c r="I298" s="25" t="str">
        <f>IF(ISTEXT(E298),"",IF(ISBLANK(E298),"",IF(ISTEXT(D298),"",IF(A293="Invoice No. : ",TEXT(INDEX(Sheet2!C$14:C$154,MATCH(B293,Sheet2!A$14:A$154,0)),"hh:mm:ss"),I297))))</f>
        <v>11:05:56</v>
      </c>
      <c r="J298" s="25">
        <f t="shared" si="18"/>
        <v>4532.17</v>
      </c>
      <c r="K298" s="25">
        <f>IF(ISBLANK(G298),"",IF(ISTEXT(G298),"",INDEX(Sheet2!H$14:H$154,MATCH(F298,Sheet2!A$14:A$154,0))))</f>
        <v>3500</v>
      </c>
      <c r="L298" s="25">
        <f>IF(ISBLANK(G298),"",IF(ISTEXT(G298),"",INDEX(Sheet2!I$14:I$154,MATCH(F298,Sheet2!A$14:A$154,0))))</f>
        <v>1032.17</v>
      </c>
      <c r="M298" s="25" t="str">
        <f>IF(ISBLANK(G298),"",IF(ISTEXT(G298),"",IF(INDEX(Sheet2!H$14:H$154,MATCH(F298,Sheet2!A$14:A$154,0))&lt;&gt;0,IF(INDEX(Sheet2!I$14:I$154,MATCH(F298,Sheet2!A$14:A$154,0))&lt;&gt;0,"Loan","Loan"),"Cash")))</f>
        <v>Loan</v>
      </c>
      <c r="N298" s="25">
        <f>IF(ISTEXT(E298),"",IF(ISBLANK(E298),"",IF(ISTEXT(D298),"",IF(A293="Invoice No. : ",INDEX(Sheet2!D$14:D$154,MATCH(B293,Sheet2!A$14:A$154,0)),N297))))</f>
        <v>1</v>
      </c>
      <c r="O298" s="25" t="str">
        <f>IF(ISTEXT(E298),"",IF(ISBLANK(E298),"",IF(ISTEXT(D298),"",IF(A293="Invoice No. : ",INDEX(Sheet2!E$14:E$154,MATCH(B293,Sheet2!A$14:A$154,0)),O297))))</f>
        <v>BRAILLE</v>
      </c>
      <c r="P298" s="25" t="str">
        <f>IF(ISTEXT(E298),"",IF(ISBLANK(E298),"",IF(ISTEXT(D298),"",IF(A293="Invoice No. : ",INDEX(Sheet2!G$14:G$154,MATCH(B293,Sheet2!A$14:A$154,0)),P297))))</f>
        <v>DALMACIO, ROWENA GAMA</v>
      </c>
      <c r="Q298" s="25">
        <f t="shared" si="19"/>
        <v>128023.12</v>
      </c>
    </row>
    <row r="299" ht="15" spans="1:17">
      <c r="A299" s="24" t="s">
        <v>360</v>
      </c>
      <c r="B299" s="24" t="s">
        <v>361</v>
      </c>
      <c r="C299" s="13">
        <v>1</v>
      </c>
      <c r="D299" s="13">
        <v>24.25</v>
      </c>
      <c r="E299" s="13">
        <v>24.25</v>
      </c>
      <c r="F299" s="25">
        <f t="shared" si="16"/>
        <v>925478</v>
      </c>
      <c r="G299" s="25">
        <f>IF(ISTEXT(E299),"",IF(ISBLANK(E299),"",IF(ISTEXT(D299),"",IF(A294="Invoice No. : ",INDEX(Sheet2!F$14:F$154,MATCH(B294,Sheet2!A$14:A$154,0)),G298))))</f>
        <v>7890</v>
      </c>
      <c r="H299" s="25" t="str">
        <f t="shared" si="17"/>
        <v>01/28/2023</v>
      </c>
      <c r="I299" s="25" t="str">
        <f>IF(ISTEXT(E299),"",IF(ISBLANK(E299),"",IF(ISTEXT(D299),"",IF(A294="Invoice No. : ",TEXT(INDEX(Sheet2!C$14:C$154,MATCH(B294,Sheet2!A$14:A$154,0)),"hh:mm:ss"),I298))))</f>
        <v>11:05:56</v>
      </c>
      <c r="J299" s="25">
        <f t="shared" si="18"/>
        <v>4532.17</v>
      </c>
      <c r="K299" s="25">
        <f>IF(ISBLANK(G299),"",IF(ISTEXT(G299),"",INDEX(Sheet2!H$14:H$154,MATCH(F299,Sheet2!A$14:A$154,0))))</f>
        <v>3500</v>
      </c>
      <c r="L299" s="25">
        <f>IF(ISBLANK(G299),"",IF(ISTEXT(G299),"",INDEX(Sheet2!I$14:I$154,MATCH(F299,Sheet2!A$14:A$154,0))))</f>
        <v>1032.17</v>
      </c>
      <c r="M299" s="25" t="str">
        <f>IF(ISBLANK(G299),"",IF(ISTEXT(G299),"",IF(INDEX(Sheet2!H$14:H$154,MATCH(F299,Sheet2!A$14:A$154,0))&lt;&gt;0,IF(INDEX(Sheet2!I$14:I$154,MATCH(F299,Sheet2!A$14:A$154,0))&lt;&gt;0,"Loan","Loan"),"Cash")))</f>
        <v>Loan</v>
      </c>
      <c r="N299" s="25">
        <f>IF(ISTEXT(E299),"",IF(ISBLANK(E299),"",IF(ISTEXT(D299),"",IF(A294="Invoice No. : ",INDEX(Sheet2!D$14:D$154,MATCH(B294,Sheet2!A$14:A$154,0)),N298))))</f>
        <v>1</v>
      </c>
      <c r="O299" s="25" t="str">
        <f>IF(ISTEXT(E299),"",IF(ISBLANK(E299),"",IF(ISTEXT(D299),"",IF(A294="Invoice No. : ",INDEX(Sheet2!E$14:E$154,MATCH(B294,Sheet2!A$14:A$154,0)),O298))))</f>
        <v>BRAILLE</v>
      </c>
      <c r="P299" s="25" t="str">
        <f>IF(ISTEXT(E299),"",IF(ISBLANK(E299),"",IF(ISTEXT(D299),"",IF(A294="Invoice No. : ",INDEX(Sheet2!G$14:G$154,MATCH(B294,Sheet2!A$14:A$154,0)),P298))))</f>
        <v>DALMACIO, ROWENA GAMA</v>
      </c>
      <c r="Q299" s="25">
        <f t="shared" si="19"/>
        <v>128023.12</v>
      </c>
    </row>
    <row r="300" ht="15" spans="1:17">
      <c r="A300" s="24" t="s">
        <v>362</v>
      </c>
      <c r="B300" s="24" t="s">
        <v>363</v>
      </c>
      <c r="C300" s="13">
        <v>1</v>
      </c>
      <c r="D300" s="13">
        <v>32.25</v>
      </c>
      <c r="E300" s="13">
        <v>32.25</v>
      </c>
      <c r="F300" s="25">
        <f t="shared" si="16"/>
        <v>925478</v>
      </c>
      <c r="G300" s="25">
        <f>IF(ISTEXT(E300),"",IF(ISBLANK(E300),"",IF(ISTEXT(D300),"",IF(A295="Invoice No. : ",INDEX(Sheet2!F$14:F$154,MATCH(B295,Sheet2!A$14:A$154,0)),G299))))</f>
        <v>7890</v>
      </c>
      <c r="H300" s="25" t="str">
        <f t="shared" si="17"/>
        <v>01/28/2023</v>
      </c>
      <c r="I300" s="25" t="str">
        <f>IF(ISTEXT(E300),"",IF(ISBLANK(E300),"",IF(ISTEXT(D300),"",IF(A295="Invoice No. : ",TEXT(INDEX(Sheet2!C$14:C$154,MATCH(B295,Sheet2!A$14:A$154,0)),"hh:mm:ss"),I299))))</f>
        <v>11:05:56</v>
      </c>
      <c r="J300" s="25">
        <f t="shared" si="18"/>
        <v>4532.17</v>
      </c>
      <c r="K300" s="25">
        <f>IF(ISBLANK(G300),"",IF(ISTEXT(G300),"",INDEX(Sheet2!H$14:H$154,MATCH(F300,Sheet2!A$14:A$154,0))))</f>
        <v>3500</v>
      </c>
      <c r="L300" s="25">
        <f>IF(ISBLANK(G300),"",IF(ISTEXT(G300),"",INDEX(Sheet2!I$14:I$154,MATCH(F300,Sheet2!A$14:A$154,0))))</f>
        <v>1032.17</v>
      </c>
      <c r="M300" s="25" t="str">
        <f>IF(ISBLANK(G300),"",IF(ISTEXT(G300),"",IF(INDEX(Sheet2!H$14:H$154,MATCH(F300,Sheet2!A$14:A$154,0))&lt;&gt;0,IF(INDEX(Sheet2!I$14:I$154,MATCH(F300,Sheet2!A$14:A$154,0))&lt;&gt;0,"Loan","Loan"),"Cash")))</f>
        <v>Loan</v>
      </c>
      <c r="N300" s="25">
        <f>IF(ISTEXT(E300),"",IF(ISBLANK(E300),"",IF(ISTEXT(D300),"",IF(A295="Invoice No. : ",INDEX(Sheet2!D$14:D$154,MATCH(B295,Sheet2!A$14:A$154,0)),N299))))</f>
        <v>1</v>
      </c>
      <c r="O300" s="25" t="str">
        <f>IF(ISTEXT(E300),"",IF(ISBLANK(E300),"",IF(ISTEXT(D300),"",IF(A295="Invoice No. : ",INDEX(Sheet2!E$14:E$154,MATCH(B295,Sheet2!A$14:A$154,0)),O299))))</f>
        <v>BRAILLE</v>
      </c>
      <c r="P300" s="25" t="str">
        <f>IF(ISTEXT(E300),"",IF(ISBLANK(E300),"",IF(ISTEXT(D300),"",IF(A295="Invoice No. : ",INDEX(Sheet2!G$14:G$154,MATCH(B295,Sheet2!A$14:A$154,0)),P299))))</f>
        <v>DALMACIO, ROWENA GAMA</v>
      </c>
      <c r="Q300" s="25">
        <f t="shared" si="19"/>
        <v>128023.12</v>
      </c>
    </row>
    <row r="301" ht="15" spans="1:17">
      <c r="A301" s="24" t="s">
        <v>364</v>
      </c>
      <c r="B301" s="24" t="s">
        <v>365</v>
      </c>
      <c r="C301" s="13">
        <v>2</v>
      </c>
      <c r="D301" s="13">
        <v>32.5</v>
      </c>
      <c r="E301" s="13">
        <v>65</v>
      </c>
      <c r="F301" s="25">
        <f t="shared" si="16"/>
        <v>925478</v>
      </c>
      <c r="G301" s="25">
        <f>IF(ISTEXT(E301),"",IF(ISBLANK(E301),"",IF(ISTEXT(D301),"",IF(A296="Invoice No. : ",INDEX(Sheet2!F$14:F$154,MATCH(B296,Sheet2!A$14:A$154,0)),G300))))</f>
        <v>7890</v>
      </c>
      <c r="H301" s="25" t="str">
        <f t="shared" si="17"/>
        <v>01/28/2023</v>
      </c>
      <c r="I301" s="25" t="str">
        <f>IF(ISTEXT(E301),"",IF(ISBLANK(E301),"",IF(ISTEXT(D301),"",IF(A296="Invoice No. : ",TEXT(INDEX(Sheet2!C$14:C$154,MATCH(B296,Sheet2!A$14:A$154,0)),"hh:mm:ss"),I300))))</f>
        <v>11:05:56</v>
      </c>
      <c r="J301" s="25">
        <f t="shared" si="18"/>
        <v>4532.17</v>
      </c>
      <c r="K301" s="25">
        <f>IF(ISBLANK(G301),"",IF(ISTEXT(G301),"",INDEX(Sheet2!H$14:H$154,MATCH(F301,Sheet2!A$14:A$154,0))))</f>
        <v>3500</v>
      </c>
      <c r="L301" s="25">
        <f>IF(ISBLANK(G301),"",IF(ISTEXT(G301),"",INDEX(Sheet2!I$14:I$154,MATCH(F301,Sheet2!A$14:A$154,0))))</f>
        <v>1032.17</v>
      </c>
      <c r="M301" s="25" t="str">
        <f>IF(ISBLANK(G301),"",IF(ISTEXT(G301),"",IF(INDEX(Sheet2!H$14:H$154,MATCH(F301,Sheet2!A$14:A$154,0))&lt;&gt;0,IF(INDEX(Sheet2!I$14:I$154,MATCH(F301,Sheet2!A$14:A$154,0))&lt;&gt;0,"Loan","Loan"),"Cash")))</f>
        <v>Loan</v>
      </c>
      <c r="N301" s="25">
        <f>IF(ISTEXT(E301),"",IF(ISBLANK(E301),"",IF(ISTEXT(D301),"",IF(A296="Invoice No. : ",INDEX(Sheet2!D$14:D$154,MATCH(B296,Sheet2!A$14:A$154,0)),N300))))</f>
        <v>1</v>
      </c>
      <c r="O301" s="25" t="str">
        <f>IF(ISTEXT(E301),"",IF(ISBLANK(E301),"",IF(ISTEXT(D301),"",IF(A296="Invoice No. : ",INDEX(Sheet2!E$14:E$154,MATCH(B296,Sheet2!A$14:A$154,0)),O300))))</f>
        <v>BRAILLE</v>
      </c>
      <c r="P301" s="25" t="str">
        <f>IF(ISTEXT(E301),"",IF(ISBLANK(E301),"",IF(ISTEXT(D301),"",IF(A296="Invoice No. : ",INDEX(Sheet2!G$14:G$154,MATCH(B296,Sheet2!A$14:A$154,0)),P300))))</f>
        <v>DALMACIO, ROWENA GAMA</v>
      </c>
      <c r="Q301" s="25">
        <f t="shared" si="19"/>
        <v>128023.12</v>
      </c>
    </row>
    <row r="302" ht="15" spans="1:17">
      <c r="A302" s="24" t="s">
        <v>366</v>
      </c>
      <c r="B302" s="24" t="s">
        <v>367</v>
      </c>
      <c r="C302" s="13">
        <v>1</v>
      </c>
      <c r="D302" s="13">
        <v>23.5</v>
      </c>
      <c r="E302" s="13">
        <v>23.5</v>
      </c>
      <c r="F302" s="25">
        <f t="shared" si="16"/>
        <v>925478</v>
      </c>
      <c r="G302" s="25">
        <f>IF(ISTEXT(E302),"",IF(ISBLANK(E302),"",IF(ISTEXT(D302),"",IF(A297="Invoice No. : ",INDEX(Sheet2!F$14:F$154,MATCH(B297,Sheet2!A$14:A$154,0)),G301))))</f>
        <v>7890</v>
      </c>
      <c r="H302" s="25" t="str">
        <f t="shared" si="17"/>
        <v>01/28/2023</v>
      </c>
      <c r="I302" s="25" t="str">
        <f>IF(ISTEXT(E302),"",IF(ISBLANK(E302),"",IF(ISTEXT(D302),"",IF(A297="Invoice No. : ",TEXT(INDEX(Sheet2!C$14:C$154,MATCH(B297,Sheet2!A$14:A$154,0)),"hh:mm:ss"),I301))))</f>
        <v>11:05:56</v>
      </c>
      <c r="J302" s="25">
        <f t="shared" si="18"/>
        <v>4532.17</v>
      </c>
      <c r="K302" s="25">
        <f>IF(ISBLANK(G302),"",IF(ISTEXT(G302),"",INDEX(Sheet2!H$14:H$154,MATCH(F302,Sheet2!A$14:A$154,0))))</f>
        <v>3500</v>
      </c>
      <c r="L302" s="25">
        <f>IF(ISBLANK(G302),"",IF(ISTEXT(G302),"",INDEX(Sheet2!I$14:I$154,MATCH(F302,Sheet2!A$14:A$154,0))))</f>
        <v>1032.17</v>
      </c>
      <c r="M302" s="25" t="str">
        <f>IF(ISBLANK(G302),"",IF(ISTEXT(G302),"",IF(INDEX(Sheet2!H$14:H$154,MATCH(F302,Sheet2!A$14:A$154,0))&lt;&gt;0,IF(INDEX(Sheet2!I$14:I$154,MATCH(F302,Sheet2!A$14:A$154,0))&lt;&gt;0,"Loan","Loan"),"Cash")))</f>
        <v>Loan</v>
      </c>
      <c r="N302" s="25">
        <f>IF(ISTEXT(E302),"",IF(ISBLANK(E302),"",IF(ISTEXT(D302),"",IF(A297="Invoice No. : ",INDEX(Sheet2!D$14:D$154,MATCH(B297,Sheet2!A$14:A$154,0)),N301))))</f>
        <v>1</v>
      </c>
      <c r="O302" s="25" t="str">
        <f>IF(ISTEXT(E302),"",IF(ISBLANK(E302),"",IF(ISTEXT(D302),"",IF(A297="Invoice No. : ",INDEX(Sheet2!E$14:E$154,MATCH(B297,Sheet2!A$14:A$154,0)),O301))))</f>
        <v>BRAILLE</v>
      </c>
      <c r="P302" s="25" t="str">
        <f>IF(ISTEXT(E302),"",IF(ISBLANK(E302),"",IF(ISTEXT(D302),"",IF(A297="Invoice No. : ",INDEX(Sheet2!G$14:G$154,MATCH(B297,Sheet2!A$14:A$154,0)),P301))))</f>
        <v>DALMACIO, ROWENA GAMA</v>
      </c>
      <c r="Q302" s="25">
        <f t="shared" si="19"/>
        <v>128023.12</v>
      </c>
    </row>
    <row r="303" ht="15" spans="1:17">
      <c r="A303" s="24" t="s">
        <v>368</v>
      </c>
      <c r="B303" s="24" t="s">
        <v>369</v>
      </c>
      <c r="C303" s="13">
        <v>1</v>
      </c>
      <c r="D303" s="13">
        <v>29.75</v>
      </c>
      <c r="E303" s="13">
        <v>29.75</v>
      </c>
      <c r="F303" s="25">
        <f t="shared" si="16"/>
        <v>925478</v>
      </c>
      <c r="G303" s="25">
        <f>IF(ISTEXT(E303),"",IF(ISBLANK(E303),"",IF(ISTEXT(D303),"",IF(A298="Invoice No. : ",INDEX(Sheet2!F$14:F$154,MATCH(B298,Sheet2!A$14:A$154,0)),G302))))</f>
        <v>7890</v>
      </c>
      <c r="H303" s="25" t="str">
        <f t="shared" si="17"/>
        <v>01/28/2023</v>
      </c>
      <c r="I303" s="25" t="str">
        <f>IF(ISTEXT(E303),"",IF(ISBLANK(E303),"",IF(ISTEXT(D303),"",IF(A298="Invoice No. : ",TEXT(INDEX(Sheet2!C$14:C$154,MATCH(B298,Sheet2!A$14:A$154,0)),"hh:mm:ss"),I302))))</f>
        <v>11:05:56</v>
      </c>
      <c r="J303" s="25">
        <f t="shared" si="18"/>
        <v>4532.17</v>
      </c>
      <c r="K303" s="25">
        <f>IF(ISBLANK(G303),"",IF(ISTEXT(G303),"",INDEX(Sheet2!H$14:H$154,MATCH(F303,Sheet2!A$14:A$154,0))))</f>
        <v>3500</v>
      </c>
      <c r="L303" s="25">
        <f>IF(ISBLANK(G303),"",IF(ISTEXT(G303),"",INDEX(Sheet2!I$14:I$154,MATCH(F303,Sheet2!A$14:A$154,0))))</f>
        <v>1032.17</v>
      </c>
      <c r="M303" s="25" t="str">
        <f>IF(ISBLANK(G303),"",IF(ISTEXT(G303),"",IF(INDEX(Sheet2!H$14:H$154,MATCH(F303,Sheet2!A$14:A$154,0))&lt;&gt;0,IF(INDEX(Sheet2!I$14:I$154,MATCH(F303,Sheet2!A$14:A$154,0))&lt;&gt;0,"Loan","Loan"),"Cash")))</f>
        <v>Loan</v>
      </c>
      <c r="N303" s="25">
        <f>IF(ISTEXT(E303),"",IF(ISBLANK(E303),"",IF(ISTEXT(D303),"",IF(A298="Invoice No. : ",INDEX(Sheet2!D$14:D$154,MATCH(B298,Sheet2!A$14:A$154,0)),N302))))</f>
        <v>1</v>
      </c>
      <c r="O303" s="25" t="str">
        <f>IF(ISTEXT(E303),"",IF(ISBLANK(E303),"",IF(ISTEXT(D303),"",IF(A298="Invoice No. : ",INDEX(Sheet2!E$14:E$154,MATCH(B298,Sheet2!A$14:A$154,0)),O302))))</f>
        <v>BRAILLE</v>
      </c>
      <c r="P303" s="25" t="str">
        <f>IF(ISTEXT(E303),"",IF(ISBLANK(E303),"",IF(ISTEXT(D303),"",IF(A298="Invoice No. : ",INDEX(Sheet2!G$14:G$154,MATCH(B298,Sheet2!A$14:A$154,0)),P302))))</f>
        <v>DALMACIO, ROWENA GAMA</v>
      </c>
      <c r="Q303" s="25">
        <f t="shared" si="19"/>
        <v>128023.12</v>
      </c>
    </row>
    <row r="304" ht="15" spans="1:17">
      <c r="A304" s="24" t="s">
        <v>370</v>
      </c>
      <c r="B304" s="24" t="s">
        <v>371</v>
      </c>
      <c r="C304" s="13">
        <v>1</v>
      </c>
      <c r="D304" s="13">
        <v>15</v>
      </c>
      <c r="E304" s="13">
        <v>15</v>
      </c>
      <c r="F304" s="25">
        <f t="shared" si="16"/>
        <v>925478</v>
      </c>
      <c r="G304" s="25">
        <f>IF(ISTEXT(E304),"",IF(ISBLANK(E304),"",IF(ISTEXT(D304),"",IF(A299="Invoice No. : ",INDEX(Sheet2!F$14:F$154,MATCH(B299,Sheet2!A$14:A$154,0)),G303))))</f>
        <v>7890</v>
      </c>
      <c r="H304" s="25" t="str">
        <f t="shared" si="17"/>
        <v>01/28/2023</v>
      </c>
      <c r="I304" s="25" t="str">
        <f>IF(ISTEXT(E304),"",IF(ISBLANK(E304),"",IF(ISTEXT(D304),"",IF(A299="Invoice No. : ",TEXT(INDEX(Sheet2!C$14:C$154,MATCH(B299,Sheet2!A$14:A$154,0)),"hh:mm:ss"),I303))))</f>
        <v>11:05:56</v>
      </c>
      <c r="J304" s="25">
        <f t="shared" si="18"/>
        <v>4532.17</v>
      </c>
      <c r="K304" s="25">
        <f>IF(ISBLANK(G304),"",IF(ISTEXT(G304),"",INDEX(Sheet2!H$14:H$154,MATCH(F304,Sheet2!A$14:A$154,0))))</f>
        <v>3500</v>
      </c>
      <c r="L304" s="25">
        <f>IF(ISBLANK(G304),"",IF(ISTEXT(G304),"",INDEX(Sheet2!I$14:I$154,MATCH(F304,Sheet2!A$14:A$154,0))))</f>
        <v>1032.17</v>
      </c>
      <c r="M304" s="25" t="str">
        <f>IF(ISBLANK(G304),"",IF(ISTEXT(G304),"",IF(INDEX(Sheet2!H$14:H$154,MATCH(F304,Sheet2!A$14:A$154,0))&lt;&gt;0,IF(INDEX(Sheet2!I$14:I$154,MATCH(F304,Sheet2!A$14:A$154,0))&lt;&gt;0,"Loan","Loan"),"Cash")))</f>
        <v>Loan</v>
      </c>
      <c r="N304" s="25">
        <f>IF(ISTEXT(E304),"",IF(ISBLANK(E304),"",IF(ISTEXT(D304),"",IF(A299="Invoice No. : ",INDEX(Sheet2!D$14:D$154,MATCH(B299,Sheet2!A$14:A$154,0)),N303))))</f>
        <v>1</v>
      </c>
      <c r="O304" s="25" t="str">
        <f>IF(ISTEXT(E304),"",IF(ISBLANK(E304),"",IF(ISTEXT(D304),"",IF(A299="Invoice No. : ",INDEX(Sheet2!E$14:E$154,MATCH(B299,Sheet2!A$14:A$154,0)),O303))))</f>
        <v>BRAILLE</v>
      </c>
      <c r="P304" s="25" t="str">
        <f>IF(ISTEXT(E304),"",IF(ISBLANK(E304),"",IF(ISTEXT(D304),"",IF(A299="Invoice No. : ",INDEX(Sheet2!G$14:G$154,MATCH(B299,Sheet2!A$14:A$154,0)),P303))))</f>
        <v>DALMACIO, ROWENA GAMA</v>
      </c>
      <c r="Q304" s="25">
        <f t="shared" si="19"/>
        <v>128023.12</v>
      </c>
    </row>
    <row r="305" ht="15" spans="1:17">
      <c r="A305" s="24" t="s">
        <v>140</v>
      </c>
      <c r="B305" s="24" t="s">
        <v>141</v>
      </c>
      <c r="C305" s="13">
        <v>4</v>
      </c>
      <c r="D305" s="13">
        <v>85</v>
      </c>
      <c r="E305" s="13">
        <v>340</v>
      </c>
      <c r="F305" s="25">
        <f t="shared" si="16"/>
        <v>925478</v>
      </c>
      <c r="G305" s="25">
        <f>IF(ISTEXT(E305),"",IF(ISBLANK(E305),"",IF(ISTEXT(D305),"",IF(A300="Invoice No. : ",INDEX(Sheet2!F$14:F$154,MATCH(B300,Sheet2!A$14:A$154,0)),G304))))</f>
        <v>7890</v>
      </c>
      <c r="H305" s="25" t="str">
        <f t="shared" si="17"/>
        <v>01/28/2023</v>
      </c>
      <c r="I305" s="25" t="str">
        <f>IF(ISTEXT(E305),"",IF(ISBLANK(E305),"",IF(ISTEXT(D305),"",IF(A300="Invoice No. : ",TEXT(INDEX(Sheet2!C$14:C$154,MATCH(B300,Sheet2!A$14:A$154,0)),"hh:mm:ss"),I304))))</f>
        <v>11:05:56</v>
      </c>
      <c r="J305" s="25">
        <f t="shared" si="18"/>
        <v>4532.17</v>
      </c>
      <c r="K305" s="25">
        <f>IF(ISBLANK(G305),"",IF(ISTEXT(G305),"",INDEX(Sheet2!H$14:H$154,MATCH(F305,Sheet2!A$14:A$154,0))))</f>
        <v>3500</v>
      </c>
      <c r="L305" s="25">
        <f>IF(ISBLANK(G305),"",IF(ISTEXT(G305),"",INDEX(Sheet2!I$14:I$154,MATCH(F305,Sheet2!A$14:A$154,0))))</f>
        <v>1032.17</v>
      </c>
      <c r="M305" s="25" t="str">
        <f>IF(ISBLANK(G305),"",IF(ISTEXT(G305),"",IF(INDEX(Sheet2!H$14:H$154,MATCH(F305,Sheet2!A$14:A$154,0))&lt;&gt;0,IF(INDEX(Sheet2!I$14:I$154,MATCH(F305,Sheet2!A$14:A$154,0))&lt;&gt;0,"Loan","Loan"),"Cash")))</f>
        <v>Loan</v>
      </c>
      <c r="N305" s="25">
        <f>IF(ISTEXT(E305),"",IF(ISBLANK(E305),"",IF(ISTEXT(D305),"",IF(A300="Invoice No. : ",INDEX(Sheet2!D$14:D$154,MATCH(B300,Sheet2!A$14:A$154,0)),N304))))</f>
        <v>1</v>
      </c>
      <c r="O305" s="25" t="str">
        <f>IF(ISTEXT(E305),"",IF(ISBLANK(E305),"",IF(ISTEXT(D305),"",IF(A300="Invoice No. : ",INDEX(Sheet2!E$14:E$154,MATCH(B300,Sheet2!A$14:A$154,0)),O304))))</f>
        <v>BRAILLE</v>
      </c>
      <c r="P305" s="25" t="str">
        <f>IF(ISTEXT(E305),"",IF(ISBLANK(E305),"",IF(ISTEXT(D305),"",IF(A300="Invoice No. : ",INDEX(Sheet2!G$14:G$154,MATCH(B300,Sheet2!A$14:A$154,0)),P304))))</f>
        <v>DALMACIO, ROWENA GAMA</v>
      </c>
      <c r="Q305" s="25">
        <f t="shared" si="19"/>
        <v>128023.12</v>
      </c>
    </row>
    <row r="306" ht="15" spans="1:17">
      <c r="A306" s="24" t="s">
        <v>372</v>
      </c>
      <c r="B306" s="24" t="s">
        <v>373</v>
      </c>
      <c r="C306" s="13">
        <v>1</v>
      </c>
      <c r="D306" s="13">
        <v>93</v>
      </c>
      <c r="E306" s="13">
        <v>93</v>
      </c>
      <c r="F306" s="25">
        <f t="shared" si="16"/>
        <v>925478</v>
      </c>
      <c r="G306" s="25">
        <f>IF(ISTEXT(E306),"",IF(ISBLANK(E306),"",IF(ISTEXT(D306),"",IF(A301="Invoice No. : ",INDEX(Sheet2!F$14:F$154,MATCH(B301,Sheet2!A$14:A$154,0)),G305))))</f>
        <v>7890</v>
      </c>
      <c r="H306" s="25" t="str">
        <f t="shared" si="17"/>
        <v>01/28/2023</v>
      </c>
      <c r="I306" s="25" t="str">
        <f>IF(ISTEXT(E306),"",IF(ISBLANK(E306),"",IF(ISTEXT(D306),"",IF(A301="Invoice No. : ",TEXT(INDEX(Sheet2!C$14:C$154,MATCH(B301,Sheet2!A$14:A$154,0)),"hh:mm:ss"),I305))))</f>
        <v>11:05:56</v>
      </c>
      <c r="J306" s="25">
        <f t="shared" si="18"/>
        <v>4532.17</v>
      </c>
      <c r="K306" s="25">
        <f>IF(ISBLANK(G306),"",IF(ISTEXT(G306),"",INDEX(Sheet2!H$14:H$154,MATCH(F306,Sheet2!A$14:A$154,0))))</f>
        <v>3500</v>
      </c>
      <c r="L306" s="25">
        <f>IF(ISBLANK(G306),"",IF(ISTEXT(G306),"",INDEX(Sheet2!I$14:I$154,MATCH(F306,Sheet2!A$14:A$154,0))))</f>
        <v>1032.17</v>
      </c>
      <c r="M306" s="25" t="str">
        <f>IF(ISBLANK(G306),"",IF(ISTEXT(G306),"",IF(INDEX(Sheet2!H$14:H$154,MATCH(F306,Sheet2!A$14:A$154,0))&lt;&gt;0,IF(INDEX(Sheet2!I$14:I$154,MATCH(F306,Sheet2!A$14:A$154,0))&lt;&gt;0,"Loan","Loan"),"Cash")))</f>
        <v>Loan</v>
      </c>
      <c r="N306" s="25">
        <f>IF(ISTEXT(E306),"",IF(ISBLANK(E306),"",IF(ISTEXT(D306),"",IF(A301="Invoice No. : ",INDEX(Sheet2!D$14:D$154,MATCH(B301,Sheet2!A$14:A$154,0)),N305))))</f>
        <v>1</v>
      </c>
      <c r="O306" s="25" t="str">
        <f>IF(ISTEXT(E306),"",IF(ISBLANK(E306),"",IF(ISTEXT(D306),"",IF(A301="Invoice No. : ",INDEX(Sheet2!E$14:E$154,MATCH(B301,Sheet2!A$14:A$154,0)),O305))))</f>
        <v>BRAILLE</v>
      </c>
      <c r="P306" s="25" t="str">
        <f>IF(ISTEXT(E306),"",IF(ISBLANK(E306),"",IF(ISTEXT(D306),"",IF(A301="Invoice No. : ",INDEX(Sheet2!G$14:G$154,MATCH(B301,Sheet2!A$14:A$154,0)),P305))))</f>
        <v>DALMACIO, ROWENA GAMA</v>
      </c>
      <c r="Q306" s="25">
        <f t="shared" si="19"/>
        <v>128023.12</v>
      </c>
    </row>
    <row r="307" ht="15" spans="1:17">
      <c r="A307" s="24" t="s">
        <v>374</v>
      </c>
      <c r="B307" s="24" t="s">
        <v>375</v>
      </c>
      <c r="C307" s="13">
        <v>2</v>
      </c>
      <c r="D307" s="13">
        <v>244</v>
      </c>
      <c r="E307" s="13">
        <v>488</v>
      </c>
      <c r="F307" s="25">
        <f t="shared" si="16"/>
        <v>925478</v>
      </c>
      <c r="G307" s="25">
        <f>IF(ISTEXT(E307),"",IF(ISBLANK(E307),"",IF(ISTEXT(D307),"",IF(A302="Invoice No. : ",INDEX(Sheet2!F$14:F$154,MATCH(B302,Sheet2!A$14:A$154,0)),G306))))</f>
        <v>7890</v>
      </c>
      <c r="H307" s="25" t="str">
        <f t="shared" si="17"/>
        <v>01/28/2023</v>
      </c>
      <c r="I307" s="25" t="str">
        <f>IF(ISTEXT(E307),"",IF(ISBLANK(E307),"",IF(ISTEXT(D307),"",IF(A302="Invoice No. : ",TEXT(INDEX(Sheet2!C$14:C$154,MATCH(B302,Sheet2!A$14:A$154,0)),"hh:mm:ss"),I306))))</f>
        <v>11:05:56</v>
      </c>
      <c r="J307" s="25">
        <f t="shared" si="18"/>
        <v>4532.17</v>
      </c>
      <c r="K307" s="25">
        <f>IF(ISBLANK(G307),"",IF(ISTEXT(G307),"",INDEX(Sheet2!H$14:H$154,MATCH(F307,Sheet2!A$14:A$154,0))))</f>
        <v>3500</v>
      </c>
      <c r="L307" s="25">
        <f>IF(ISBLANK(G307),"",IF(ISTEXT(G307),"",INDEX(Sheet2!I$14:I$154,MATCH(F307,Sheet2!A$14:A$154,0))))</f>
        <v>1032.17</v>
      </c>
      <c r="M307" s="25" t="str">
        <f>IF(ISBLANK(G307),"",IF(ISTEXT(G307),"",IF(INDEX(Sheet2!H$14:H$154,MATCH(F307,Sheet2!A$14:A$154,0))&lt;&gt;0,IF(INDEX(Sheet2!I$14:I$154,MATCH(F307,Sheet2!A$14:A$154,0))&lt;&gt;0,"Loan","Loan"),"Cash")))</f>
        <v>Loan</v>
      </c>
      <c r="N307" s="25">
        <f>IF(ISTEXT(E307),"",IF(ISBLANK(E307),"",IF(ISTEXT(D307),"",IF(A302="Invoice No. : ",INDEX(Sheet2!D$14:D$154,MATCH(B302,Sheet2!A$14:A$154,0)),N306))))</f>
        <v>1</v>
      </c>
      <c r="O307" s="25" t="str">
        <f>IF(ISTEXT(E307),"",IF(ISBLANK(E307),"",IF(ISTEXT(D307),"",IF(A302="Invoice No. : ",INDEX(Sheet2!E$14:E$154,MATCH(B302,Sheet2!A$14:A$154,0)),O306))))</f>
        <v>BRAILLE</v>
      </c>
      <c r="P307" s="25" t="str">
        <f>IF(ISTEXT(E307),"",IF(ISBLANK(E307),"",IF(ISTEXT(D307),"",IF(A302="Invoice No. : ",INDEX(Sheet2!G$14:G$154,MATCH(B302,Sheet2!A$14:A$154,0)),P306))))</f>
        <v>DALMACIO, ROWENA GAMA</v>
      </c>
      <c r="Q307" s="25">
        <f t="shared" si="19"/>
        <v>128023.12</v>
      </c>
    </row>
    <row r="308" ht="15" spans="1:17">
      <c r="A308" s="24" t="s">
        <v>376</v>
      </c>
      <c r="B308" s="24" t="s">
        <v>377</v>
      </c>
      <c r="C308" s="13">
        <v>2</v>
      </c>
      <c r="D308" s="13">
        <v>34.25</v>
      </c>
      <c r="E308" s="13">
        <v>68.5</v>
      </c>
      <c r="F308" s="25">
        <f t="shared" si="16"/>
        <v>925478</v>
      </c>
      <c r="G308" s="25">
        <f>IF(ISTEXT(E308),"",IF(ISBLANK(E308),"",IF(ISTEXT(D308),"",IF(A303="Invoice No. : ",INDEX(Sheet2!F$14:F$154,MATCH(B303,Sheet2!A$14:A$154,0)),G307))))</f>
        <v>7890</v>
      </c>
      <c r="H308" s="25" t="str">
        <f t="shared" si="17"/>
        <v>01/28/2023</v>
      </c>
      <c r="I308" s="25" t="str">
        <f>IF(ISTEXT(E308),"",IF(ISBLANK(E308),"",IF(ISTEXT(D308),"",IF(A303="Invoice No. : ",TEXT(INDEX(Sheet2!C$14:C$154,MATCH(B303,Sheet2!A$14:A$154,0)),"hh:mm:ss"),I307))))</f>
        <v>11:05:56</v>
      </c>
      <c r="J308" s="25">
        <f t="shared" si="18"/>
        <v>4532.17</v>
      </c>
      <c r="K308" s="25">
        <f>IF(ISBLANK(G308),"",IF(ISTEXT(G308),"",INDEX(Sheet2!H$14:H$154,MATCH(F308,Sheet2!A$14:A$154,0))))</f>
        <v>3500</v>
      </c>
      <c r="L308" s="25">
        <f>IF(ISBLANK(G308),"",IF(ISTEXT(G308),"",INDEX(Sheet2!I$14:I$154,MATCH(F308,Sheet2!A$14:A$154,0))))</f>
        <v>1032.17</v>
      </c>
      <c r="M308" s="25" t="str">
        <f>IF(ISBLANK(G308),"",IF(ISTEXT(G308),"",IF(INDEX(Sheet2!H$14:H$154,MATCH(F308,Sheet2!A$14:A$154,0))&lt;&gt;0,IF(INDEX(Sheet2!I$14:I$154,MATCH(F308,Sheet2!A$14:A$154,0))&lt;&gt;0,"Loan","Loan"),"Cash")))</f>
        <v>Loan</v>
      </c>
      <c r="N308" s="25">
        <f>IF(ISTEXT(E308),"",IF(ISBLANK(E308),"",IF(ISTEXT(D308),"",IF(A303="Invoice No. : ",INDEX(Sheet2!D$14:D$154,MATCH(B303,Sheet2!A$14:A$154,0)),N307))))</f>
        <v>1</v>
      </c>
      <c r="O308" s="25" t="str">
        <f>IF(ISTEXT(E308),"",IF(ISBLANK(E308),"",IF(ISTEXT(D308),"",IF(A303="Invoice No. : ",INDEX(Sheet2!E$14:E$154,MATCH(B303,Sheet2!A$14:A$154,0)),O307))))</f>
        <v>BRAILLE</v>
      </c>
      <c r="P308" s="25" t="str">
        <f>IF(ISTEXT(E308),"",IF(ISBLANK(E308),"",IF(ISTEXT(D308),"",IF(A303="Invoice No. : ",INDEX(Sheet2!G$14:G$154,MATCH(B303,Sheet2!A$14:A$154,0)),P307))))</f>
        <v>DALMACIO, ROWENA GAMA</v>
      </c>
      <c r="Q308" s="25">
        <f t="shared" si="19"/>
        <v>128023.12</v>
      </c>
    </row>
    <row r="309" ht="15" spans="1:17">
      <c r="A309" s="24" t="s">
        <v>32</v>
      </c>
      <c r="B309" s="24" t="s">
        <v>33</v>
      </c>
      <c r="C309" s="13">
        <v>1</v>
      </c>
      <c r="D309" s="13">
        <v>58</v>
      </c>
      <c r="E309" s="13">
        <v>58</v>
      </c>
      <c r="F309" s="25">
        <f t="shared" si="16"/>
        <v>925478</v>
      </c>
      <c r="G309" s="25">
        <f>IF(ISTEXT(E309),"",IF(ISBLANK(E309),"",IF(ISTEXT(D309),"",IF(A304="Invoice No. : ",INDEX(Sheet2!F$14:F$154,MATCH(B304,Sheet2!A$14:A$154,0)),G308))))</f>
        <v>7890</v>
      </c>
      <c r="H309" s="25" t="str">
        <f t="shared" si="17"/>
        <v>01/28/2023</v>
      </c>
      <c r="I309" s="25" t="str">
        <f>IF(ISTEXT(E309),"",IF(ISBLANK(E309),"",IF(ISTEXT(D309),"",IF(A304="Invoice No. : ",TEXT(INDEX(Sheet2!C$14:C$154,MATCH(B304,Sheet2!A$14:A$154,0)),"hh:mm:ss"),I308))))</f>
        <v>11:05:56</v>
      </c>
      <c r="J309" s="25">
        <f t="shared" si="18"/>
        <v>4532.17</v>
      </c>
      <c r="K309" s="25">
        <f>IF(ISBLANK(G309),"",IF(ISTEXT(G309),"",INDEX(Sheet2!H$14:H$154,MATCH(F309,Sheet2!A$14:A$154,0))))</f>
        <v>3500</v>
      </c>
      <c r="L309" s="25">
        <f>IF(ISBLANK(G309),"",IF(ISTEXT(G309),"",INDEX(Sheet2!I$14:I$154,MATCH(F309,Sheet2!A$14:A$154,0))))</f>
        <v>1032.17</v>
      </c>
      <c r="M309" s="25" t="str">
        <f>IF(ISBLANK(G309),"",IF(ISTEXT(G309),"",IF(INDEX(Sheet2!H$14:H$154,MATCH(F309,Sheet2!A$14:A$154,0))&lt;&gt;0,IF(INDEX(Sheet2!I$14:I$154,MATCH(F309,Sheet2!A$14:A$154,0))&lt;&gt;0,"Loan","Loan"),"Cash")))</f>
        <v>Loan</v>
      </c>
      <c r="N309" s="25">
        <f>IF(ISTEXT(E309),"",IF(ISBLANK(E309),"",IF(ISTEXT(D309),"",IF(A304="Invoice No. : ",INDEX(Sheet2!D$14:D$154,MATCH(B304,Sheet2!A$14:A$154,0)),N308))))</f>
        <v>1</v>
      </c>
      <c r="O309" s="25" t="str">
        <f>IF(ISTEXT(E309),"",IF(ISBLANK(E309),"",IF(ISTEXT(D309),"",IF(A304="Invoice No. : ",INDEX(Sheet2!E$14:E$154,MATCH(B304,Sheet2!A$14:A$154,0)),O308))))</f>
        <v>BRAILLE</v>
      </c>
      <c r="P309" s="25" t="str">
        <f>IF(ISTEXT(E309),"",IF(ISBLANK(E309),"",IF(ISTEXT(D309),"",IF(A304="Invoice No. : ",INDEX(Sheet2!G$14:G$154,MATCH(B304,Sheet2!A$14:A$154,0)),P308))))</f>
        <v>DALMACIO, ROWENA GAMA</v>
      </c>
      <c r="Q309" s="25">
        <f t="shared" si="19"/>
        <v>128023.12</v>
      </c>
    </row>
    <row r="310" ht="15" spans="1:17">
      <c r="A310" s="24" t="s">
        <v>378</v>
      </c>
      <c r="B310" s="24" t="s">
        <v>379</v>
      </c>
      <c r="C310" s="13">
        <v>1</v>
      </c>
      <c r="D310" s="13">
        <v>36.5</v>
      </c>
      <c r="E310" s="13">
        <v>36.5</v>
      </c>
      <c r="F310" s="25">
        <f t="shared" si="16"/>
        <v>925478</v>
      </c>
      <c r="G310" s="25">
        <f>IF(ISTEXT(E310),"",IF(ISBLANK(E310),"",IF(ISTEXT(D310),"",IF(A305="Invoice No. : ",INDEX(Sheet2!F$14:F$154,MATCH(B305,Sheet2!A$14:A$154,0)),G309))))</f>
        <v>7890</v>
      </c>
      <c r="H310" s="25" t="str">
        <f t="shared" si="17"/>
        <v>01/28/2023</v>
      </c>
      <c r="I310" s="25" t="str">
        <f>IF(ISTEXT(E310),"",IF(ISBLANK(E310),"",IF(ISTEXT(D310),"",IF(A305="Invoice No. : ",TEXT(INDEX(Sheet2!C$14:C$154,MATCH(B305,Sheet2!A$14:A$154,0)),"hh:mm:ss"),I309))))</f>
        <v>11:05:56</v>
      </c>
      <c r="J310" s="25">
        <f t="shared" si="18"/>
        <v>4532.17</v>
      </c>
      <c r="K310" s="25">
        <f>IF(ISBLANK(G310),"",IF(ISTEXT(G310),"",INDEX(Sheet2!H$14:H$154,MATCH(F310,Sheet2!A$14:A$154,0))))</f>
        <v>3500</v>
      </c>
      <c r="L310" s="25">
        <f>IF(ISBLANK(G310),"",IF(ISTEXT(G310),"",INDEX(Sheet2!I$14:I$154,MATCH(F310,Sheet2!A$14:A$154,0))))</f>
        <v>1032.17</v>
      </c>
      <c r="M310" s="25" t="str">
        <f>IF(ISBLANK(G310),"",IF(ISTEXT(G310),"",IF(INDEX(Sheet2!H$14:H$154,MATCH(F310,Sheet2!A$14:A$154,0))&lt;&gt;0,IF(INDEX(Sheet2!I$14:I$154,MATCH(F310,Sheet2!A$14:A$154,0))&lt;&gt;0,"Loan","Loan"),"Cash")))</f>
        <v>Loan</v>
      </c>
      <c r="N310" s="25">
        <f>IF(ISTEXT(E310),"",IF(ISBLANK(E310),"",IF(ISTEXT(D310),"",IF(A305="Invoice No. : ",INDEX(Sheet2!D$14:D$154,MATCH(B305,Sheet2!A$14:A$154,0)),N309))))</f>
        <v>1</v>
      </c>
      <c r="O310" s="25" t="str">
        <f>IF(ISTEXT(E310),"",IF(ISBLANK(E310),"",IF(ISTEXT(D310),"",IF(A305="Invoice No. : ",INDEX(Sheet2!E$14:E$154,MATCH(B305,Sheet2!A$14:A$154,0)),O309))))</f>
        <v>BRAILLE</v>
      </c>
      <c r="P310" s="25" t="str">
        <f>IF(ISTEXT(E310),"",IF(ISBLANK(E310),"",IF(ISTEXT(D310),"",IF(A305="Invoice No. : ",INDEX(Sheet2!G$14:G$154,MATCH(B305,Sheet2!A$14:A$154,0)),P309))))</f>
        <v>DALMACIO, ROWENA GAMA</v>
      </c>
      <c r="Q310" s="25">
        <f t="shared" si="19"/>
        <v>128023.12</v>
      </c>
    </row>
    <row r="311" ht="15" spans="1:17">
      <c r="A311" s="24" t="s">
        <v>380</v>
      </c>
      <c r="B311" s="24" t="s">
        <v>381</v>
      </c>
      <c r="C311" s="13">
        <v>1</v>
      </c>
      <c r="D311" s="13">
        <v>25.75</v>
      </c>
      <c r="E311" s="13">
        <v>25.75</v>
      </c>
      <c r="F311" s="25">
        <f t="shared" si="16"/>
        <v>925478</v>
      </c>
      <c r="G311" s="25">
        <f>IF(ISTEXT(E311),"",IF(ISBLANK(E311),"",IF(ISTEXT(D311),"",IF(A306="Invoice No. : ",INDEX(Sheet2!F$14:F$154,MATCH(B306,Sheet2!A$14:A$154,0)),G310))))</f>
        <v>7890</v>
      </c>
      <c r="H311" s="25" t="str">
        <f t="shared" si="17"/>
        <v>01/28/2023</v>
      </c>
      <c r="I311" s="25" t="str">
        <f>IF(ISTEXT(E311),"",IF(ISBLANK(E311),"",IF(ISTEXT(D311),"",IF(A306="Invoice No. : ",TEXT(INDEX(Sheet2!C$14:C$154,MATCH(B306,Sheet2!A$14:A$154,0)),"hh:mm:ss"),I310))))</f>
        <v>11:05:56</v>
      </c>
      <c r="J311" s="25">
        <f t="shared" si="18"/>
        <v>4532.17</v>
      </c>
      <c r="K311" s="25">
        <f>IF(ISBLANK(G311),"",IF(ISTEXT(G311),"",INDEX(Sheet2!H$14:H$154,MATCH(F311,Sheet2!A$14:A$154,0))))</f>
        <v>3500</v>
      </c>
      <c r="L311" s="25">
        <f>IF(ISBLANK(G311),"",IF(ISTEXT(G311),"",INDEX(Sheet2!I$14:I$154,MATCH(F311,Sheet2!A$14:A$154,0))))</f>
        <v>1032.17</v>
      </c>
      <c r="M311" s="25" t="str">
        <f>IF(ISBLANK(G311),"",IF(ISTEXT(G311),"",IF(INDEX(Sheet2!H$14:H$154,MATCH(F311,Sheet2!A$14:A$154,0))&lt;&gt;0,IF(INDEX(Sheet2!I$14:I$154,MATCH(F311,Sheet2!A$14:A$154,0))&lt;&gt;0,"Loan","Loan"),"Cash")))</f>
        <v>Loan</v>
      </c>
      <c r="N311" s="25">
        <f>IF(ISTEXT(E311),"",IF(ISBLANK(E311),"",IF(ISTEXT(D311),"",IF(A306="Invoice No. : ",INDEX(Sheet2!D$14:D$154,MATCH(B306,Sheet2!A$14:A$154,0)),N310))))</f>
        <v>1</v>
      </c>
      <c r="O311" s="25" t="str">
        <f>IF(ISTEXT(E311),"",IF(ISBLANK(E311),"",IF(ISTEXT(D311),"",IF(A306="Invoice No. : ",INDEX(Sheet2!E$14:E$154,MATCH(B306,Sheet2!A$14:A$154,0)),O310))))</f>
        <v>BRAILLE</v>
      </c>
      <c r="P311" s="25" t="str">
        <f>IF(ISTEXT(E311),"",IF(ISBLANK(E311),"",IF(ISTEXT(D311),"",IF(A306="Invoice No. : ",INDEX(Sheet2!G$14:G$154,MATCH(B306,Sheet2!A$14:A$154,0)),P310))))</f>
        <v>DALMACIO, ROWENA GAMA</v>
      </c>
      <c r="Q311" s="25">
        <f t="shared" si="19"/>
        <v>128023.12</v>
      </c>
    </row>
    <row r="312" ht="15" spans="1:17">
      <c r="A312" s="24" t="s">
        <v>382</v>
      </c>
      <c r="B312" s="24" t="s">
        <v>383</v>
      </c>
      <c r="C312" s="13">
        <v>1</v>
      </c>
      <c r="D312" s="13">
        <v>21.5</v>
      </c>
      <c r="E312" s="13">
        <v>21.5</v>
      </c>
      <c r="F312" s="25">
        <f t="shared" si="16"/>
        <v>925478</v>
      </c>
      <c r="G312" s="25">
        <f>IF(ISTEXT(E312),"",IF(ISBLANK(E312),"",IF(ISTEXT(D312),"",IF(A307="Invoice No. : ",INDEX(Sheet2!F$14:F$154,MATCH(B307,Sheet2!A$14:A$154,0)),G311))))</f>
        <v>7890</v>
      </c>
      <c r="H312" s="25" t="str">
        <f t="shared" si="17"/>
        <v>01/28/2023</v>
      </c>
      <c r="I312" s="25" t="str">
        <f>IF(ISTEXT(E312),"",IF(ISBLANK(E312),"",IF(ISTEXT(D312),"",IF(A307="Invoice No. : ",TEXT(INDEX(Sheet2!C$14:C$154,MATCH(B307,Sheet2!A$14:A$154,0)),"hh:mm:ss"),I311))))</f>
        <v>11:05:56</v>
      </c>
      <c r="J312" s="25">
        <f t="shared" si="18"/>
        <v>4532.17</v>
      </c>
      <c r="K312" s="25">
        <f>IF(ISBLANK(G312),"",IF(ISTEXT(G312),"",INDEX(Sheet2!H$14:H$154,MATCH(F312,Sheet2!A$14:A$154,0))))</f>
        <v>3500</v>
      </c>
      <c r="L312" s="25">
        <f>IF(ISBLANK(G312),"",IF(ISTEXT(G312),"",INDEX(Sheet2!I$14:I$154,MATCH(F312,Sheet2!A$14:A$154,0))))</f>
        <v>1032.17</v>
      </c>
      <c r="M312" s="25" t="str">
        <f>IF(ISBLANK(G312),"",IF(ISTEXT(G312),"",IF(INDEX(Sheet2!H$14:H$154,MATCH(F312,Sheet2!A$14:A$154,0))&lt;&gt;0,IF(INDEX(Sheet2!I$14:I$154,MATCH(F312,Sheet2!A$14:A$154,0))&lt;&gt;0,"Loan","Loan"),"Cash")))</f>
        <v>Loan</v>
      </c>
      <c r="N312" s="25">
        <f>IF(ISTEXT(E312),"",IF(ISBLANK(E312),"",IF(ISTEXT(D312),"",IF(A307="Invoice No. : ",INDEX(Sheet2!D$14:D$154,MATCH(B307,Sheet2!A$14:A$154,0)),N311))))</f>
        <v>1</v>
      </c>
      <c r="O312" s="25" t="str">
        <f>IF(ISTEXT(E312),"",IF(ISBLANK(E312),"",IF(ISTEXT(D312),"",IF(A307="Invoice No. : ",INDEX(Sheet2!E$14:E$154,MATCH(B307,Sheet2!A$14:A$154,0)),O311))))</f>
        <v>BRAILLE</v>
      </c>
      <c r="P312" s="25" t="str">
        <f>IF(ISTEXT(E312),"",IF(ISBLANK(E312),"",IF(ISTEXT(D312),"",IF(A307="Invoice No. : ",INDEX(Sheet2!G$14:G$154,MATCH(B307,Sheet2!A$14:A$154,0)),P311))))</f>
        <v>DALMACIO, ROWENA GAMA</v>
      </c>
      <c r="Q312" s="25">
        <f t="shared" si="19"/>
        <v>128023.12</v>
      </c>
    </row>
    <row r="313" ht="15" spans="1:17">
      <c r="A313" s="24" t="s">
        <v>384</v>
      </c>
      <c r="B313" s="24" t="s">
        <v>385</v>
      </c>
      <c r="C313" s="13">
        <v>6</v>
      </c>
      <c r="D313" s="13">
        <v>5.6541</v>
      </c>
      <c r="E313" s="13">
        <v>33.9246</v>
      </c>
      <c r="F313" s="25">
        <f t="shared" si="16"/>
        <v>925478</v>
      </c>
      <c r="G313" s="25">
        <f>IF(ISTEXT(E313),"",IF(ISBLANK(E313),"",IF(ISTEXT(D313),"",IF(A308="Invoice No. : ",INDEX(Sheet2!F$14:F$154,MATCH(B308,Sheet2!A$14:A$154,0)),G312))))</f>
        <v>7890</v>
      </c>
      <c r="H313" s="25" t="str">
        <f t="shared" si="17"/>
        <v>01/28/2023</v>
      </c>
      <c r="I313" s="25" t="str">
        <f>IF(ISTEXT(E313),"",IF(ISBLANK(E313),"",IF(ISTEXT(D313),"",IF(A308="Invoice No. : ",TEXT(INDEX(Sheet2!C$14:C$154,MATCH(B308,Sheet2!A$14:A$154,0)),"hh:mm:ss"),I312))))</f>
        <v>11:05:56</v>
      </c>
      <c r="J313" s="25">
        <f t="shared" si="18"/>
        <v>4532.17</v>
      </c>
      <c r="K313" s="25">
        <f>IF(ISBLANK(G313),"",IF(ISTEXT(G313),"",INDEX(Sheet2!H$14:H$154,MATCH(F313,Sheet2!A$14:A$154,0))))</f>
        <v>3500</v>
      </c>
      <c r="L313" s="25">
        <f>IF(ISBLANK(G313),"",IF(ISTEXT(G313),"",INDEX(Sheet2!I$14:I$154,MATCH(F313,Sheet2!A$14:A$154,0))))</f>
        <v>1032.17</v>
      </c>
      <c r="M313" s="25" t="str">
        <f>IF(ISBLANK(G313),"",IF(ISTEXT(G313),"",IF(INDEX(Sheet2!H$14:H$154,MATCH(F313,Sheet2!A$14:A$154,0))&lt;&gt;0,IF(INDEX(Sheet2!I$14:I$154,MATCH(F313,Sheet2!A$14:A$154,0))&lt;&gt;0,"Loan","Loan"),"Cash")))</f>
        <v>Loan</v>
      </c>
      <c r="N313" s="25">
        <f>IF(ISTEXT(E313),"",IF(ISBLANK(E313),"",IF(ISTEXT(D313),"",IF(A308="Invoice No. : ",INDEX(Sheet2!D$14:D$154,MATCH(B308,Sheet2!A$14:A$154,0)),N312))))</f>
        <v>1</v>
      </c>
      <c r="O313" s="25" t="str">
        <f>IF(ISTEXT(E313),"",IF(ISBLANK(E313),"",IF(ISTEXT(D313),"",IF(A308="Invoice No. : ",INDEX(Sheet2!E$14:E$154,MATCH(B308,Sheet2!A$14:A$154,0)),O312))))</f>
        <v>BRAILLE</v>
      </c>
      <c r="P313" s="25" t="str">
        <f>IF(ISTEXT(E313),"",IF(ISBLANK(E313),"",IF(ISTEXT(D313),"",IF(A308="Invoice No. : ",INDEX(Sheet2!G$14:G$154,MATCH(B308,Sheet2!A$14:A$154,0)),P312))))</f>
        <v>DALMACIO, ROWENA GAMA</v>
      </c>
      <c r="Q313" s="25">
        <f t="shared" si="19"/>
        <v>128023.12</v>
      </c>
    </row>
    <row r="314" ht="15" spans="1:17">
      <c r="A314" s="24" t="s">
        <v>156</v>
      </c>
      <c r="B314" s="24" t="s">
        <v>157</v>
      </c>
      <c r="C314" s="13">
        <v>1</v>
      </c>
      <c r="D314" s="13">
        <v>47</v>
      </c>
      <c r="E314" s="13">
        <v>47</v>
      </c>
      <c r="F314" s="25">
        <f t="shared" si="16"/>
        <v>925478</v>
      </c>
      <c r="G314" s="25">
        <f>IF(ISTEXT(E314),"",IF(ISBLANK(E314),"",IF(ISTEXT(D314),"",IF(A309="Invoice No. : ",INDEX(Sheet2!F$14:F$154,MATCH(B309,Sheet2!A$14:A$154,0)),G313))))</f>
        <v>7890</v>
      </c>
      <c r="H314" s="25" t="str">
        <f t="shared" si="17"/>
        <v>01/28/2023</v>
      </c>
      <c r="I314" s="25" t="str">
        <f>IF(ISTEXT(E314),"",IF(ISBLANK(E314),"",IF(ISTEXT(D314),"",IF(A309="Invoice No. : ",TEXT(INDEX(Sheet2!C$14:C$154,MATCH(B309,Sheet2!A$14:A$154,0)),"hh:mm:ss"),I313))))</f>
        <v>11:05:56</v>
      </c>
      <c r="J314" s="25">
        <f t="shared" si="18"/>
        <v>4532.17</v>
      </c>
      <c r="K314" s="25">
        <f>IF(ISBLANK(G314),"",IF(ISTEXT(G314),"",INDEX(Sheet2!H$14:H$154,MATCH(F314,Sheet2!A$14:A$154,0))))</f>
        <v>3500</v>
      </c>
      <c r="L314" s="25">
        <f>IF(ISBLANK(G314),"",IF(ISTEXT(G314),"",INDEX(Sheet2!I$14:I$154,MATCH(F314,Sheet2!A$14:A$154,0))))</f>
        <v>1032.17</v>
      </c>
      <c r="M314" s="25" t="str">
        <f>IF(ISBLANK(G314),"",IF(ISTEXT(G314),"",IF(INDEX(Sheet2!H$14:H$154,MATCH(F314,Sheet2!A$14:A$154,0))&lt;&gt;0,IF(INDEX(Sheet2!I$14:I$154,MATCH(F314,Sheet2!A$14:A$154,0))&lt;&gt;0,"Loan","Loan"),"Cash")))</f>
        <v>Loan</v>
      </c>
      <c r="N314" s="25">
        <f>IF(ISTEXT(E314),"",IF(ISBLANK(E314),"",IF(ISTEXT(D314),"",IF(A309="Invoice No. : ",INDEX(Sheet2!D$14:D$154,MATCH(B309,Sheet2!A$14:A$154,0)),N313))))</f>
        <v>1</v>
      </c>
      <c r="O314" s="25" t="str">
        <f>IF(ISTEXT(E314),"",IF(ISBLANK(E314),"",IF(ISTEXT(D314),"",IF(A309="Invoice No. : ",INDEX(Sheet2!E$14:E$154,MATCH(B309,Sheet2!A$14:A$154,0)),O313))))</f>
        <v>BRAILLE</v>
      </c>
      <c r="P314" s="25" t="str">
        <f>IF(ISTEXT(E314),"",IF(ISBLANK(E314),"",IF(ISTEXT(D314),"",IF(A309="Invoice No. : ",INDEX(Sheet2!G$14:G$154,MATCH(B309,Sheet2!A$14:A$154,0)),P313))))</f>
        <v>DALMACIO, ROWENA GAMA</v>
      </c>
      <c r="Q314" s="25">
        <f t="shared" si="19"/>
        <v>128023.12</v>
      </c>
    </row>
    <row r="315" ht="15" spans="1:17">
      <c r="A315" s="24" t="s">
        <v>386</v>
      </c>
      <c r="B315" s="24" t="s">
        <v>387</v>
      </c>
      <c r="C315" s="13">
        <v>2</v>
      </c>
      <c r="D315" s="13">
        <v>60.5</v>
      </c>
      <c r="E315" s="13">
        <v>121</v>
      </c>
      <c r="F315" s="25">
        <f t="shared" si="16"/>
        <v>925478</v>
      </c>
      <c r="G315" s="25">
        <f>IF(ISTEXT(E315),"",IF(ISBLANK(E315),"",IF(ISTEXT(D315),"",IF(A310="Invoice No. : ",INDEX(Sheet2!F$14:F$154,MATCH(B310,Sheet2!A$14:A$154,0)),G314))))</f>
        <v>7890</v>
      </c>
      <c r="H315" s="25" t="str">
        <f t="shared" si="17"/>
        <v>01/28/2023</v>
      </c>
      <c r="I315" s="25" t="str">
        <f>IF(ISTEXT(E315),"",IF(ISBLANK(E315),"",IF(ISTEXT(D315),"",IF(A310="Invoice No. : ",TEXT(INDEX(Sheet2!C$14:C$154,MATCH(B310,Sheet2!A$14:A$154,0)),"hh:mm:ss"),I314))))</f>
        <v>11:05:56</v>
      </c>
      <c r="J315" s="25">
        <f t="shared" si="18"/>
        <v>4532.17</v>
      </c>
      <c r="K315" s="25">
        <f>IF(ISBLANK(G315),"",IF(ISTEXT(G315),"",INDEX(Sheet2!H$14:H$154,MATCH(F315,Sheet2!A$14:A$154,0))))</f>
        <v>3500</v>
      </c>
      <c r="L315" s="25">
        <f>IF(ISBLANK(G315),"",IF(ISTEXT(G315),"",INDEX(Sheet2!I$14:I$154,MATCH(F315,Sheet2!A$14:A$154,0))))</f>
        <v>1032.17</v>
      </c>
      <c r="M315" s="25" t="str">
        <f>IF(ISBLANK(G315),"",IF(ISTEXT(G315),"",IF(INDEX(Sheet2!H$14:H$154,MATCH(F315,Sheet2!A$14:A$154,0))&lt;&gt;0,IF(INDEX(Sheet2!I$14:I$154,MATCH(F315,Sheet2!A$14:A$154,0))&lt;&gt;0,"Loan","Loan"),"Cash")))</f>
        <v>Loan</v>
      </c>
      <c r="N315" s="25">
        <f>IF(ISTEXT(E315),"",IF(ISBLANK(E315),"",IF(ISTEXT(D315),"",IF(A310="Invoice No. : ",INDEX(Sheet2!D$14:D$154,MATCH(B310,Sheet2!A$14:A$154,0)),N314))))</f>
        <v>1</v>
      </c>
      <c r="O315" s="25" t="str">
        <f>IF(ISTEXT(E315),"",IF(ISBLANK(E315),"",IF(ISTEXT(D315),"",IF(A310="Invoice No. : ",INDEX(Sheet2!E$14:E$154,MATCH(B310,Sheet2!A$14:A$154,0)),O314))))</f>
        <v>BRAILLE</v>
      </c>
      <c r="P315" s="25" t="str">
        <f>IF(ISTEXT(E315),"",IF(ISBLANK(E315),"",IF(ISTEXT(D315),"",IF(A310="Invoice No. : ",INDEX(Sheet2!G$14:G$154,MATCH(B310,Sheet2!A$14:A$154,0)),P314))))</f>
        <v>DALMACIO, ROWENA GAMA</v>
      </c>
      <c r="Q315" s="25">
        <f t="shared" si="19"/>
        <v>128023.12</v>
      </c>
    </row>
    <row r="316" ht="15" spans="1:17">
      <c r="A316" s="24" t="s">
        <v>388</v>
      </c>
      <c r="B316" s="24" t="s">
        <v>389</v>
      </c>
      <c r="C316" s="13">
        <v>1</v>
      </c>
      <c r="D316" s="13">
        <v>140</v>
      </c>
      <c r="E316" s="13">
        <v>140</v>
      </c>
      <c r="F316" s="25">
        <f t="shared" si="16"/>
        <v>925478</v>
      </c>
      <c r="G316" s="25">
        <f>IF(ISTEXT(E316),"",IF(ISBLANK(E316),"",IF(ISTEXT(D316),"",IF(A311="Invoice No. : ",INDEX(Sheet2!F$14:F$154,MATCH(B311,Sheet2!A$14:A$154,0)),G315))))</f>
        <v>7890</v>
      </c>
      <c r="H316" s="25" t="str">
        <f t="shared" si="17"/>
        <v>01/28/2023</v>
      </c>
      <c r="I316" s="25" t="str">
        <f>IF(ISTEXT(E316),"",IF(ISBLANK(E316),"",IF(ISTEXT(D316),"",IF(A311="Invoice No. : ",TEXT(INDEX(Sheet2!C$14:C$154,MATCH(B311,Sheet2!A$14:A$154,0)),"hh:mm:ss"),I315))))</f>
        <v>11:05:56</v>
      </c>
      <c r="J316" s="25">
        <f t="shared" si="18"/>
        <v>4532.17</v>
      </c>
      <c r="K316" s="25">
        <f>IF(ISBLANK(G316),"",IF(ISTEXT(G316),"",INDEX(Sheet2!H$14:H$154,MATCH(F316,Sheet2!A$14:A$154,0))))</f>
        <v>3500</v>
      </c>
      <c r="L316" s="25">
        <f>IF(ISBLANK(G316),"",IF(ISTEXT(G316),"",INDEX(Sheet2!I$14:I$154,MATCH(F316,Sheet2!A$14:A$154,0))))</f>
        <v>1032.17</v>
      </c>
      <c r="M316" s="25" t="str">
        <f>IF(ISBLANK(G316),"",IF(ISTEXT(G316),"",IF(INDEX(Sheet2!H$14:H$154,MATCH(F316,Sheet2!A$14:A$154,0))&lt;&gt;0,IF(INDEX(Sheet2!I$14:I$154,MATCH(F316,Sheet2!A$14:A$154,0))&lt;&gt;0,"Loan","Loan"),"Cash")))</f>
        <v>Loan</v>
      </c>
      <c r="N316" s="25">
        <f>IF(ISTEXT(E316),"",IF(ISBLANK(E316),"",IF(ISTEXT(D316),"",IF(A311="Invoice No. : ",INDEX(Sheet2!D$14:D$154,MATCH(B311,Sheet2!A$14:A$154,0)),N315))))</f>
        <v>1</v>
      </c>
      <c r="O316" s="25" t="str">
        <f>IF(ISTEXT(E316),"",IF(ISBLANK(E316),"",IF(ISTEXT(D316),"",IF(A311="Invoice No. : ",INDEX(Sheet2!E$14:E$154,MATCH(B311,Sheet2!A$14:A$154,0)),O315))))</f>
        <v>BRAILLE</v>
      </c>
      <c r="P316" s="25" t="str">
        <f>IF(ISTEXT(E316),"",IF(ISBLANK(E316),"",IF(ISTEXT(D316),"",IF(A311="Invoice No. : ",INDEX(Sheet2!G$14:G$154,MATCH(B311,Sheet2!A$14:A$154,0)),P315))))</f>
        <v>DALMACIO, ROWENA GAMA</v>
      </c>
      <c r="Q316" s="25">
        <f t="shared" si="19"/>
        <v>128023.12</v>
      </c>
    </row>
    <row r="317" ht="15" spans="4:17">
      <c r="D317" s="14" t="s">
        <v>18</v>
      </c>
      <c r="E317" s="26">
        <v>4532.17</v>
      </c>
      <c r="F317" s="25" t="str">
        <f t="shared" si="16"/>
        <v/>
      </c>
      <c r="G317" s="25" t="str">
        <f>IF(ISTEXT(E317),"",IF(ISBLANK(E317),"",IF(ISTEXT(D317),"",IF(A312="Invoice No. : ",INDEX(Sheet2!F$14:F$154,MATCH(B312,Sheet2!A$14:A$154,0)),G316))))</f>
        <v/>
      </c>
      <c r="H317" s="25" t="str">
        <f t="shared" si="17"/>
        <v/>
      </c>
      <c r="I317" s="25" t="str">
        <f>IF(ISTEXT(E317),"",IF(ISBLANK(E317),"",IF(ISTEXT(D317),"",IF(A312="Invoice No. : ",TEXT(INDEX(Sheet2!C$14:C$154,MATCH(B312,Sheet2!A$14:A$154,0)),"hh:mm:ss"),I316))))</f>
        <v/>
      </c>
      <c r="J317" s="25" t="str">
        <f t="shared" si="18"/>
        <v/>
      </c>
      <c r="K317" s="25" t="str">
        <f>IF(ISBLANK(G317),"",IF(ISTEXT(G317),"",INDEX(Sheet2!H$14:H$154,MATCH(F317,Sheet2!A$14:A$154,0))))</f>
        <v/>
      </c>
      <c r="L317" s="25" t="str">
        <f>IF(ISBLANK(G317),"",IF(ISTEXT(G317),"",INDEX(Sheet2!I$14:I$154,MATCH(F317,Sheet2!A$14:A$154,0))))</f>
        <v/>
      </c>
      <c r="M317" s="25" t="str">
        <f>IF(ISBLANK(G317),"",IF(ISTEXT(G317),"",IF(INDEX(Sheet2!H$14:H$154,MATCH(F317,Sheet2!A$14:A$154,0))&lt;&gt;0,IF(INDEX(Sheet2!I$14:I$154,MATCH(F317,Sheet2!A$14:A$154,0))&lt;&gt;0,"Loan","Loan"),"Cash")))</f>
        <v/>
      </c>
      <c r="N317" s="25" t="str">
        <f>IF(ISTEXT(E317),"",IF(ISBLANK(E317),"",IF(ISTEXT(D317),"",IF(A312="Invoice No. : ",INDEX(Sheet2!D$14:D$154,MATCH(B312,Sheet2!A$14:A$154,0)),N316))))</f>
        <v/>
      </c>
      <c r="O317" s="25" t="str">
        <f>IF(ISTEXT(E317),"",IF(ISBLANK(E317),"",IF(ISTEXT(D317),"",IF(A312="Invoice No. : ",INDEX(Sheet2!E$14:E$154,MATCH(B312,Sheet2!A$14:A$154,0)),O316))))</f>
        <v/>
      </c>
      <c r="P317" s="25" t="str">
        <f>IF(ISTEXT(E317),"",IF(ISBLANK(E317),"",IF(ISTEXT(D317),"",IF(A312="Invoice No. : ",INDEX(Sheet2!G$14:G$154,MATCH(B312,Sheet2!A$14:A$154,0)),P316))))</f>
        <v/>
      </c>
      <c r="Q317" s="25" t="str">
        <f t="shared" si="19"/>
        <v/>
      </c>
    </row>
    <row r="318" ht="15" spans="6:17">
      <c r="F318" s="25" t="str">
        <f t="shared" si="16"/>
        <v/>
      </c>
      <c r="G318" s="25" t="str">
        <f>IF(ISTEXT(E318),"",IF(ISBLANK(E318),"",IF(ISTEXT(D318),"",IF(A313="Invoice No. : ",INDEX(Sheet2!F$14:F$154,MATCH(B313,Sheet2!A$14:A$154,0)),G317))))</f>
        <v/>
      </c>
      <c r="H318" s="25" t="str">
        <f t="shared" si="17"/>
        <v/>
      </c>
      <c r="I318" s="25" t="str">
        <f>IF(ISTEXT(E318),"",IF(ISBLANK(E318),"",IF(ISTEXT(D318),"",IF(A313="Invoice No. : ",TEXT(INDEX(Sheet2!C$14:C$154,MATCH(B313,Sheet2!A$14:A$154,0)),"hh:mm:ss"),I317))))</f>
        <v/>
      </c>
      <c r="J318" s="25" t="str">
        <f t="shared" si="18"/>
        <v/>
      </c>
      <c r="K318" s="25" t="str">
        <f>IF(ISBLANK(G318),"",IF(ISTEXT(G318),"",INDEX(Sheet2!H$14:H$154,MATCH(F318,Sheet2!A$14:A$154,0))))</f>
        <v/>
      </c>
      <c r="L318" s="25" t="str">
        <f>IF(ISBLANK(G318),"",IF(ISTEXT(G318),"",INDEX(Sheet2!I$14:I$154,MATCH(F318,Sheet2!A$14:A$154,0))))</f>
        <v/>
      </c>
      <c r="M318" s="25" t="str">
        <f>IF(ISBLANK(G318),"",IF(ISTEXT(G318),"",IF(INDEX(Sheet2!H$14:H$154,MATCH(F318,Sheet2!A$14:A$154,0))&lt;&gt;0,IF(INDEX(Sheet2!I$14:I$154,MATCH(F318,Sheet2!A$14:A$154,0))&lt;&gt;0,"Loan","Loan"),"Cash")))</f>
        <v/>
      </c>
      <c r="N318" s="25" t="str">
        <f>IF(ISTEXT(E318),"",IF(ISBLANK(E318),"",IF(ISTEXT(D318),"",IF(A313="Invoice No. : ",INDEX(Sheet2!D$14:D$154,MATCH(B313,Sheet2!A$14:A$154,0)),N317))))</f>
        <v/>
      </c>
      <c r="O318" s="25" t="str">
        <f>IF(ISTEXT(E318),"",IF(ISBLANK(E318),"",IF(ISTEXT(D318),"",IF(A313="Invoice No. : ",INDEX(Sheet2!E$14:E$154,MATCH(B313,Sheet2!A$14:A$154,0)),O317))))</f>
        <v/>
      </c>
      <c r="P318" s="25" t="str">
        <f>IF(ISTEXT(E318),"",IF(ISBLANK(E318),"",IF(ISTEXT(D318),"",IF(A313="Invoice No. : ",INDEX(Sheet2!G$14:G$154,MATCH(B313,Sheet2!A$14:A$154,0)),P317))))</f>
        <v/>
      </c>
      <c r="Q318" s="25" t="str">
        <f t="shared" si="19"/>
        <v/>
      </c>
    </row>
    <row r="319" ht="15" spans="6:17">
      <c r="F319" s="25" t="str">
        <f t="shared" si="16"/>
        <v/>
      </c>
      <c r="G319" s="25" t="str">
        <f>IF(ISTEXT(E319),"",IF(ISBLANK(E319),"",IF(ISTEXT(D319),"",IF(A314="Invoice No. : ",INDEX(Sheet2!F$14:F$154,MATCH(B314,Sheet2!A$14:A$154,0)),G318))))</f>
        <v/>
      </c>
      <c r="H319" s="25" t="str">
        <f t="shared" si="17"/>
        <v/>
      </c>
      <c r="I319" s="25" t="str">
        <f>IF(ISTEXT(E319),"",IF(ISBLANK(E319),"",IF(ISTEXT(D319),"",IF(A314="Invoice No. : ",TEXT(INDEX(Sheet2!C$14:C$154,MATCH(B314,Sheet2!A$14:A$154,0)),"hh:mm:ss"),I318))))</f>
        <v/>
      </c>
      <c r="J319" s="25" t="str">
        <f t="shared" si="18"/>
        <v/>
      </c>
      <c r="K319" s="25" t="str">
        <f>IF(ISBLANK(G319),"",IF(ISTEXT(G319),"",INDEX(Sheet2!H$14:H$154,MATCH(F319,Sheet2!A$14:A$154,0))))</f>
        <v/>
      </c>
      <c r="L319" s="25" t="str">
        <f>IF(ISBLANK(G319),"",IF(ISTEXT(G319),"",INDEX(Sheet2!I$14:I$154,MATCH(F319,Sheet2!A$14:A$154,0))))</f>
        <v/>
      </c>
      <c r="M319" s="25" t="str">
        <f>IF(ISBLANK(G319),"",IF(ISTEXT(G319),"",IF(INDEX(Sheet2!H$14:H$154,MATCH(F319,Sheet2!A$14:A$154,0))&lt;&gt;0,IF(INDEX(Sheet2!I$14:I$154,MATCH(F319,Sheet2!A$14:A$154,0))&lt;&gt;0,"Loan","Loan"),"Cash")))</f>
        <v/>
      </c>
      <c r="N319" s="25" t="str">
        <f>IF(ISTEXT(E319),"",IF(ISBLANK(E319),"",IF(ISTEXT(D319),"",IF(A314="Invoice No. : ",INDEX(Sheet2!D$14:D$154,MATCH(B314,Sheet2!A$14:A$154,0)),N318))))</f>
        <v/>
      </c>
      <c r="O319" s="25" t="str">
        <f>IF(ISTEXT(E319),"",IF(ISBLANK(E319),"",IF(ISTEXT(D319),"",IF(A314="Invoice No. : ",INDEX(Sheet2!E$14:E$154,MATCH(B314,Sheet2!A$14:A$154,0)),O318))))</f>
        <v/>
      </c>
      <c r="P319" s="25" t="str">
        <f>IF(ISTEXT(E319),"",IF(ISBLANK(E319),"",IF(ISTEXT(D319),"",IF(A314="Invoice No. : ",INDEX(Sheet2!G$14:G$154,MATCH(B314,Sheet2!A$14:A$154,0)),P318))))</f>
        <v/>
      </c>
      <c r="Q319" s="25" t="str">
        <f t="shared" si="19"/>
        <v/>
      </c>
    </row>
    <row r="320" ht="15" spans="1:17">
      <c r="A320" s="16" t="s">
        <v>4</v>
      </c>
      <c r="B320" s="17">
        <v>925479</v>
      </c>
      <c r="C320" s="16" t="s">
        <v>5</v>
      </c>
      <c r="D320" s="18" t="s">
        <v>6</v>
      </c>
      <c r="F320" s="25" t="str">
        <f t="shared" si="16"/>
        <v/>
      </c>
      <c r="G320" s="25" t="str">
        <f>IF(ISTEXT(E320),"",IF(ISBLANK(E320),"",IF(ISTEXT(D320),"",IF(A315="Invoice No. : ",INDEX(Sheet2!F$14:F$154,MATCH(B315,Sheet2!A$14:A$154,0)),G319))))</f>
        <v/>
      </c>
      <c r="H320" s="25" t="str">
        <f t="shared" si="17"/>
        <v/>
      </c>
      <c r="I320" s="25" t="str">
        <f>IF(ISTEXT(E320),"",IF(ISBLANK(E320),"",IF(ISTEXT(D320),"",IF(A315="Invoice No. : ",TEXT(INDEX(Sheet2!C$14:C$154,MATCH(B315,Sheet2!A$14:A$154,0)),"hh:mm:ss"),I319))))</f>
        <v/>
      </c>
      <c r="J320" s="25" t="str">
        <f t="shared" si="18"/>
        <v/>
      </c>
      <c r="K320" s="25" t="str">
        <f>IF(ISBLANK(G320),"",IF(ISTEXT(G320),"",INDEX(Sheet2!H$14:H$154,MATCH(F320,Sheet2!A$14:A$154,0))))</f>
        <v/>
      </c>
      <c r="L320" s="25" t="str">
        <f>IF(ISBLANK(G320),"",IF(ISTEXT(G320),"",INDEX(Sheet2!I$14:I$154,MATCH(F320,Sheet2!A$14:A$154,0))))</f>
        <v/>
      </c>
      <c r="M320" s="25" t="str">
        <f>IF(ISBLANK(G320),"",IF(ISTEXT(G320),"",IF(INDEX(Sheet2!H$14:H$154,MATCH(F320,Sheet2!A$14:A$154,0))&lt;&gt;0,IF(INDEX(Sheet2!I$14:I$154,MATCH(F320,Sheet2!A$14:A$154,0))&lt;&gt;0,"Loan","Loan"),"Cash")))</f>
        <v/>
      </c>
      <c r="N320" s="25" t="str">
        <f>IF(ISTEXT(E320),"",IF(ISBLANK(E320),"",IF(ISTEXT(D320),"",IF(A315="Invoice No. : ",INDEX(Sheet2!D$14:D$154,MATCH(B315,Sheet2!A$14:A$154,0)),N319))))</f>
        <v/>
      </c>
      <c r="O320" s="25" t="str">
        <f>IF(ISTEXT(E320),"",IF(ISBLANK(E320),"",IF(ISTEXT(D320),"",IF(A315="Invoice No. : ",INDEX(Sheet2!E$14:E$154,MATCH(B315,Sheet2!A$14:A$154,0)),O319))))</f>
        <v/>
      </c>
      <c r="P320" s="25" t="str">
        <f>IF(ISTEXT(E320),"",IF(ISBLANK(E320),"",IF(ISTEXT(D320),"",IF(A315="Invoice No. : ",INDEX(Sheet2!G$14:G$154,MATCH(B315,Sheet2!A$14:A$154,0)),P319))))</f>
        <v/>
      </c>
      <c r="Q320" s="25" t="str">
        <f t="shared" si="19"/>
        <v/>
      </c>
    </row>
    <row r="321" ht="15" spans="1:17">
      <c r="A321" s="16" t="s">
        <v>7</v>
      </c>
      <c r="B321" s="19">
        <v>44954</v>
      </c>
      <c r="C321" s="16" t="s">
        <v>8</v>
      </c>
      <c r="D321" s="20">
        <v>1</v>
      </c>
      <c r="F321" s="25" t="str">
        <f t="shared" si="16"/>
        <v/>
      </c>
      <c r="G321" s="25" t="str">
        <f>IF(ISTEXT(E321),"",IF(ISBLANK(E321),"",IF(ISTEXT(D321),"",IF(A316="Invoice No. : ",INDEX(Sheet2!F$14:F$154,MATCH(B316,Sheet2!A$14:A$154,0)),G320))))</f>
        <v/>
      </c>
      <c r="H321" s="25" t="str">
        <f t="shared" si="17"/>
        <v/>
      </c>
      <c r="I321" s="25" t="str">
        <f>IF(ISTEXT(E321),"",IF(ISBLANK(E321),"",IF(ISTEXT(D321),"",IF(A316="Invoice No. : ",TEXT(INDEX(Sheet2!C$14:C$154,MATCH(B316,Sheet2!A$14:A$154,0)),"hh:mm:ss"),I320))))</f>
        <v/>
      </c>
      <c r="J321" s="25" t="str">
        <f t="shared" si="18"/>
        <v/>
      </c>
      <c r="K321" s="25" t="str">
        <f>IF(ISBLANK(G321),"",IF(ISTEXT(G321),"",INDEX(Sheet2!H$14:H$154,MATCH(F321,Sheet2!A$14:A$154,0))))</f>
        <v/>
      </c>
      <c r="L321" s="25" t="str">
        <f>IF(ISBLANK(G321),"",IF(ISTEXT(G321),"",INDEX(Sheet2!I$14:I$154,MATCH(F321,Sheet2!A$14:A$154,0))))</f>
        <v/>
      </c>
      <c r="M321" s="25" t="str">
        <f>IF(ISBLANK(G321),"",IF(ISTEXT(G321),"",IF(INDEX(Sheet2!H$14:H$154,MATCH(F321,Sheet2!A$14:A$154,0))&lt;&gt;0,IF(INDEX(Sheet2!I$14:I$154,MATCH(F321,Sheet2!A$14:A$154,0))&lt;&gt;0,"Loan","Loan"),"Cash")))</f>
        <v/>
      </c>
      <c r="N321" s="25" t="str">
        <f>IF(ISTEXT(E321),"",IF(ISBLANK(E321),"",IF(ISTEXT(D321),"",IF(A316="Invoice No. : ",INDEX(Sheet2!D$14:D$154,MATCH(B316,Sheet2!A$14:A$154,0)),N320))))</f>
        <v/>
      </c>
      <c r="O321" s="25" t="str">
        <f>IF(ISTEXT(E321),"",IF(ISBLANK(E321),"",IF(ISTEXT(D321),"",IF(A316="Invoice No. : ",INDEX(Sheet2!E$14:E$154,MATCH(B316,Sheet2!A$14:A$154,0)),O320))))</f>
        <v/>
      </c>
      <c r="P321" s="25" t="str">
        <f>IF(ISTEXT(E321),"",IF(ISBLANK(E321),"",IF(ISTEXT(D321),"",IF(A316="Invoice No. : ",INDEX(Sheet2!G$14:G$154,MATCH(B316,Sheet2!A$14:A$154,0)),P320))))</f>
        <v/>
      </c>
      <c r="Q321" s="25" t="str">
        <f t="shared" si="19"/>
        <v/>
      </c>
    </row>
    <row r="322" ht="15" spans="6:17">
      <c r="F322" s="25" t="str">
        <f t="shared" si="16"/>
        <v/>
      </c>
      <c r="G322" s="25" t="str">
        <f>IF(ISTEXT(E322),"",IF(ISBLANK(E322),"",IF(ISTEXT(D322),"",IF(A317="Invoice No. : ",INDEX(Sheet2!F$14:F$154,MATCH(B317,Sheet2!A$14:A$154,0)),G321))))</f>
        <v/>
      </c>
      <c r="H322" s="25" t="str">
        <f t="shared" si="17"/>
        <v/>
      </c>
      <c r="I322" s="25" t="str">
        <f>IF(ISTEXT(E322),"",IF(ISBLANK(E322),"",IF(ISTEXT(D322),"",IF(A317="Invoice No. : ",TEXT(INDEX(Sheet2!C$14:C$154,MATCH(B317,Sheet2!A$14:A$154,0)),"hh:mm:ss"),I321))))</f>
        <v/>
      </c>
      <c r="J322" s="25" t="str">
        <f t="shared" si="18"/>
        <v/>
      </c>
      <c r="K322" s="25" t="str">
        <f>IF(ISBLANK(G322),"",IF(ISTEXT(G322),"",INDEX(Sheet2!H$14:H$154,MATCH(F322,Sheet2!A$14:A$154,0))))</f>
        <v/>
      </c>
      <c r="L322" s="25" t="str">
        <f>IF(ISBLANK(G322),"",IF(ISTEXT(G322),"",INDEX(Sheet2!I$14:I$154,MATCH(F322,Sheet2!A$14:A$154,0))))</f>
        <v/>
      </c>
      <c r="M322" s="25" t="str">
        <f>IF(ISBLANK(G322),"",IF(ISTEXT(G322),"",IF(INDEX(Sheet2!H$14:H$154,MATCH(F322,Sheet2!A$14:A$154,0))&lt;&gt;0,IF(INDEX(Sheet2!I$14:I$154,MATCH(F322,Sheet2!A$14:A$154,0))&lt;&gt;0,"Loan","Loan"),"Cash")))</f>
        <v/>
      </c>
      <c r="N322" s="25" t="str">
        <f>IF(ISTEXT(E322),"",IF(ISBLANK(E322),"",IF(ISTEXT(D322),"",IF(A317="Invoice No. : ",INDEX(Sheet2!D$14:D$154,MATCH(B317,Sheet2!A$14:A$154,0)),N321))))</f>
        <v/>
      </c>
      <c r="O322" s="25" t="str">
        <f>IF(ISTEXT(E322),"",IF(ISBLANK(E322),"",IF(ISTEXT(D322),"",IF(A317="Invoice No. : ",INDEX(Sheet2!E$14:E$154,MATCH(B317,Sheet2!A$14:A$154,0)),O321))))</f>
        <v/>
      </c>
      <c r="P322" s="25" t="str">
        <f>IF(ISTEXT(E322),"",IF(ISBLANK(E322),"",IF(ISTEXT(D322),"",IF(A317="Invoice No. : ",INDEX(Sheet2!G$14:G$154,MATCH(B317,Sheet2!A$14:A$154,0)),P321))))</f>
        <v/>
      </c>
      <c r="Q322" s="25" t="str">
        <f t="shared" si="19"/>
        <v/>
      </c>
    </row>
    <row r="323" ht="15" spans="1:17">
      <c r="A323" s="21" t="s">
        <v>9</v>
      </c>
      <c r="B323" s="21" t="s">
        <v>10</v>
      </c>
      <c r="C323" s="22" t="s">
        <v>11</v>
      </c>
      <c r="D323" s="22" t="s">
        <v>12</v>
      </c>
      <c r="E323" s="22" t="s">
        <v>13</v>
      </c>
      <c r="F323" s="25" t="str">
        <f t="shared" si="16"/>
        <v/>
      </c>
      <c r="G323" s="25" t="str">
        <f>IF(ISTEXT(E323),"",IF(ISBLANK(E323),"",IF(ISTEXT(D323),"",IF(A318="Invoice No. : ",INDEX(Sheet2!F$14:F$154,MATCH(B318,Sheet2!A$14:A$154,0)),G322))))</f>
        <v/>
      </c>
      <c r="H323" s="25" t="str">
        <f t="shared" si="17"/>
        <v/>
      </c>
      <c r="I323" s="25" t="str">
        <f>IF(ISTEXT(E323),"",IF(ISBLANK(E323),"",IF(ISTEXT(D323),"",IF(A318="Invoice No. : ",TEXT(INDEX(Sheet2!C$14:C$154,MATCH(B318,Sheet2!A$14:A$154,0)),"hh:mm:ss"),I322))))</f>
        <v/>
      </c>
      <c r="J323" s="25" t="str">
        <f t="shared" si="18"/>
        <v/>
      </c>
      <c r="K323" s="25" t="str">
        <f>IF(ISBLANK(G323),"",IF(ISTEXT(G323),"",INDEX(Sheet2!H$14:H$154,MATCH(F323,Sheet2!A$14:A$154,0))))</f>
        <v/>
      </c>
      <c r="L323" s="25" t="str">
        <f>IF(ISBLANK(G323),"",IF(ISTEXT(G323),"",INDEX(Sheet2!I$14:I$154,MATCH(F323,Sheet2!A$14:A$154,0))))</f>
        <v/>
      </c>
      <c r="M323" s="25" t="str">
        <f>IF(ISBLANK(G323),"",IF(ISTEXT(G323),"",IF(INDEX(Sheet2!H$14:H$154,MATCH(F323,Sheet2!A$14:A$154,0))&lt;&gt;0,IF(INDEX(Sheet2!I$14:I$154,MATCH(F323,Sheet2!A$14:A$154,0))&lt;&gt;0,"Loan","Loan"),"Cash")))</f>
        <v/>
      </c>
      <c r="N323" s="25" t="str">
        <f>IF(ISTEXT(E323),"",IF(ISBLANK(E323),"",IF(ISTEXT(D323),"",IF(A318="Invoice No. : ",INDEX(Sheet2!D$14:D$154,MATCH(B318,Sheet2!A$14:A$154,0)),N322))))</f>
        <v/>
      </c>
      <c r="O323" s="25" t="str">
        <f>IF(ISTEXT(E323),"",IF(ISBLANK(E323),"",IF(ISTEXT(D323),"",IF(A318="Invoice No. : ",INDEX(Sheet2!E$14:E$154,MATCH(B318,Sheet2!A$14:A$154,0)),O322))))</f>
        <v/>
      </c>
      <c r="P323" s="25" t="str">
        <f>IF(ISTEXT(E323),"",IF(ISBLANK(E323),"",IF(ISTEXT(D323),"",IF(A318="Invoice No. : ",INDEX(Sheet2!G$14:G$154,MATCH(B318,Sheet2!A$14:A$154,0)),P322))))</f>
        <v/>
      </c>
      <c r="Q323" s="25" t="str">
        <f t="shared" si="19"/>
        <v/>
      </c>
    </row>
    <row r="324" ht="15" spans="6:17">
      <c r="F324" s="25" t="str">
        <f t="shared" si="16"/>
        <v/>
      </c>
      <c r="G324" s="25" t="str">
        <f>IF(ISTEXT(E324),"",IF(ISBLANK(E324),"",IF(ISTEXT(D324),"",IF(A319="Invoice No. : ",INDEX(Sheet2!F$14:F$154,MATCH(B319,Sheet2!A$14:A$154,0)),G323))))</f>
        <v/>
      </c>
      <c r="H324" s="25" t="str">
        <f t="shared" si="17"/>
        <v/>
      </c>
      <c r="I324" s="25" t="str">
        <f>IF(ISTEXT(E324),"",IF(ISBLANK(E324),"",IF(ISTEXT(D324),"",IF(A319="Invoice No. : ",TEXT(INDEX(Sheet2!C$14:C$154,MATCH(B319,Sheet2!A$14:A$154,0)),"hh:mm:ss"),I323))))</f>
        <v/>
      </c>
      <c r="J324" s="25" t="str">
        <f t="shared" si="18"/>
        <v/>
      </c>
      <c r="K324" s="25" t="str">
        <f>IF(ISBLANK(G324),"",IF(ISTEXT(G324),"",INDEX(Sheet2!H$14:H$154,MATCH(F324,Sheet2!A$14:A$154,0))))</f>
        <v/>
      </c>
      <c r="L324" s="25" t="str">
        <f>IF(ISBLANK(G324),"",IF(ISTEXT(G324),"",INDEX(Sheet2!I$14:I$154,MATCH(F324,Sheet2!A$14:A$154,0))))</f>
        <v/>
      </c>
      <c r="M324" s="25" t="str">
        <f>IF(ISBLANK(G324),"",IF(ISTEXT(G324),"",IF(INDEX(Sheet2!H$14:H$154,MATCH(F324,Sheet2!A$14:A$154,0))&lt;&gt;0,IF(INDEX(Sheet2!I$14:I$154,MATCH(F324,Sheet2!A$14:A$154,0))&lt;&gt;0,"Loan","Loan"),"Cash")))</f>
        <v/>
      </c>
      <c r="N324" s="25" t="str">
        <f>IF(ISTEXT(E324),"",IF(ISBLANK(E324),"",IF(ISTEXT(D324),"",IF(A319="Invoice No. : ",INDEX(Sheet2!D$14:D$154,MATCH(B319,Sheet2!A$14:A$154,0)),N323))))</f>
        <v/>
      </c>
      <c r="O324" s="25" t="str">
        <f>IF(ISTEXT(E324),"",IF(ISBLANK(E324),"",IF(ISTEXT(D324),"",IF(A319="Invoice No. : ",INDEX(Sheet2!E$14:E$154,MATCH(B319,Sheet2!A$14:A$154,0)),O323))))</f>
        <v/>
      </c>
      <c r="P324" s="25" t="str">
        <f>IF(ISTEXT(E324),"",IF(ISBLANK(E324),"",IF(ISTEXT(D324),"",IF(A319="Invoice No. : ",INDEX(Sheet2!G$14:G$154,MATCH(B319,Sheet2!A$14:A$154,0)),P323))))</f>
        <v/>
      </c>
      <c r="Q324" s="25" t="str">
        <f t="shared" si="19"/>
        <v/>
      </c>
    </row>
    <row r="325" ht="15" spans="1:17">
      <c r="A325" s="24" t="s">
        <v>50</v>
      </c>
      <c r="B325" s="24" t="s">
        <v>51</v>
      </c>
      <c r="C325" s="13">
        <v>1</v>
      </c>
      <c r="D325" s="13">
        <v>1020</v>
      </c>
      <c r="E325" s="13">
        <v>1020</v>
      </c>
      <c r="F325" s="25">
        <f t="shared" si="16"/>
        <v>925479</v>
      </c>
      <c r="G325" s="25">
        <f>IF(ISTEXT(E325),"",IF(ISBLANK(E325),"",IF(ISTEXT(D325),"",IF(A320="Invoice No. : ",INDEX(Sheet2!F$14:F$154,MATCH(B320,Sheet2!A$14:A$154,0)),G324))))</f>
        <v>35210</v>
      </c>
      <c r="H325" s="25" t="str">
        <f t="shared" si="17"/>
        <v>01/28/2023</v>
      </c>
      <c r="I325" s="25" t="str">
        <f>IF(ISTEXT(E325),"",IF(ISBLANK(E325),"",IF(ISTEXT(D325),"",IF(A320="Invoice No. : ",TEXT(INDEX(Sheet2!C$14:C$154,MATCH(B320,Sheet2!A$14:A$154,0)),"hh:mm:ss"),I324))))</f>
        <v>11:15:21</v>
      </c>
      <c r="J325" s="25">
        <f t="shared" si="18"/>
        <v>1020</v>
      </c>
      <c r="K325" s="25">
        <f>IF(ISBLANK(G325),"",IF(ISTEXT(G325),"",INDEX(Sheet2!H$14:H$154,MATCH(F325,Sheet2!A$14:A$154,0))))</f>
        <v>0</v>
      </c>
      <c r="L325" s="25">
        <f>IF(ISBLANK(G325),"",IF(ISTEXT(G325),"",INDEX(Sheet2!I$14:I$154,MATCH(F325,Sheet2!A$14:A$154,0))))</f>
        <v>1020</v>
      </c>
      <c r="M325" s="25" t="str">
        <f>IF(ISBLANK(G325),"",IF(ISTEXT(G325),"",IF(INDEX(Sheet2!H$14:H$154,MATCH(F325,Sheet2!A$14:A$154,0))&lt;&gt;0,IF(INDEX(Sheet2!I$14:I$154,MATCH(F325,Sheet2!A$14:A$154,0))&lt;&gt;0,"Loan","Loan"),"Cash")))</f>
        <v>Cash</v>
      </c>
      <c r="N325" s="25">
        <f>IF(ISTEXT(E325),"",IF(ISBLANK(E325),"",IF(ISTEXT(D325),"",IF(A320="Invoice No. : ",INDEX(Sheet2!D$14:D$154,MATCH(B320,Sheet2!A$14:A$154,0)),N324))))</f>
        <v>1</v>
      </c>
      <c r="O325" s="25" t="str">
        <f>IF(ISTEXT(E325),"",IF(ISBLANK(E325),"",IF(ISTEXT(D325),"",IF(A320="Invoice No. : ",INDEX(Sheet2!E$14:E$154,MATCH(B320,Sheet2!A$14:A$154,0)),O324))))</f>
        <v>BRAILLE</v>
      </c>
      <c r="P325" s="25" t="str">
        <f>IF(ISTEXT(E325),"",IF(ISBLANK(E325),"",IF(ISTEXT(D325),"",IF(A320="Invoice No. : ",INDEX(Sheet2!G$14:G$154,MATCH(B320,Sheet2!A$14:A$154,0)),P324))))</f>
        <v>ALMARIO, JULIE ANNE RAMIREZ</v>
      </c>
      <c r="Q325" s="25">
        <f t="shared" si="19"/>
        <v>128023.12</v>
      </c>
    </row>
    <row r="326" ht="15" spans="4:17">
      <c r="D326" s="14" t="s">
        <v>18</v>
      </c>
      <c r="E326" s="26">
        <v>1020</v>
      </c>
      <c r="F326" s="25" t="str">
        <f t="shared" si="16"/>
        <v/>
      </c>
      <c r="G326" s="25" t="str">
        <f>IF(ISTEXT(E326),"",IF(ISBLANK(E326),"",IF(ISTEXT(D326),"",IF(A321="Invoice No. : ",INDEX(Sheet2!F$14:F$154,MATCH(B321,Sheet2!A$14:A$154,0)),G325))))</f>
        <v/>
      </c>
      <c r="H326" s="25" t="str">
        <f t="shared" si="17"/>
        <v/>
      </c>
      <c r="I326" s="25" t="str">
        <f>IF(ISTEXT(E326),"",IF(ISBLANK(E326),"",IF(ISTEXT(D326),"",IF(A321="Invoice No. : ",TEXT(INDEX(Sheet2!C$14:C$154,MATCH(B321,Sheet2!A$14:A$154,0)),"hh:mm:ss"),I325))))</f>
        <v/>
      </c>
      <c r="J326" s="25" t="str">
        <f t="shared" si="18"/>
        <v/>
      </c>
      <c r="K326" s="25" t="str">
        <f>IF(ISBLANK(G326),"",IF(ISTEXT(G326),"",INDEX(Sheet2!H$14:H$154,MATCH(F326,Sheet2!A$14:A$154,0))))</f>
        <v/>
      </c>
      <c r="L326" s="25" t="str">
        <f>IF(ISBLANK(G326),"",IF(ISTEXT(G326),"",INDEX(Sheet2!I$14:I$154,MATCH(F326,Sheet2!A$14:A$154,0))))</f>
        <v/>
      </c>
      <c r="M326" s="25" t="str">
        <f>IF(ISBLANK(G326),"",IF(ISTEXT(G326),"",IF(INDEX(Sheet2!H$14:H$154,MATCH(F326,Sheet2!A$14:A$154,0))&lt;&gt;0,IF(INDEX(Sheet2!I$14:I$154,MATCH(F326,Sheet2!A$14:A$154,0))&lt;&gt;0,"Loan","Loan"),"Cash")))</f>
        <v/>
      </c>
      <c r="N326" s="25" t="str">
        <f>IF(ISTEXT(E326),"",IF(ISBLANK(E326),"",IF(ISTEXT(D326),"",IF(A321="Invoice No. : ",INDEX(Sheet2!D$14:D$154,MATCH(B321,Sheet2!A$14:A$154,0)),N325))))</f>
        <v/>
      </c>
      <c r="O326" s="25" t="str">
        <f>IF(ISTEXT(E326),"",IF(ISBLANK(E326),"",IF(ISTEXT(D326),"",IF(A321="Invoice No. : ",INDEX(Sheet2!E$14:E$154,MATCH(B321,Sheet2!A$14:A$154,0)),O325))))</f>
        <v/>
      </c>
      <c r="P326" s="25" t="str">
        <f>IF(ISTEXT(E326),"",IF(ISBLANK(E326),"",IF(ISTEXT(D326),"",IF(A321="Invoice No. : ",INDEX(Sheet2!G$14:G$154,MATCH(B321,Sheet2!A$14:A$154,0)),P325))))</f>
        <v/>
      </c>
      <c r="Q326" s="25" t="str">
        <f t="shared" si="19"/>
        <v/>
      </c>
    </row>
    <row r="327" ht="15" spans="6:17">
      <c r="F327" s="25" t="str">
        <f t="shared" si="16"/>
        <v/>
      </c>
      <c r="G327" s="25" t="str">
        <f>IF(ISTEXT(E327),"",IF(ISBLANK(E327),"",IF(ISTEXT(D327),"",IF(A322="Invoice No. : ",INDEX(Sheet2!F$14:F$154,MATCH(B322,Sheet2!A$14:A$154,0)),G326))))</f>
        <v/>
      </c>
      <c r="H327" s="25" t="str">
        <f t="shared" si="17"/>
        <v/>
      </c>
      <c r="I327" s="25" t="str">
        <f>IF(ISTEXT(E327),"",IF(ISBLANK(E327),"",IF(ISTEXT(D327),"",IF(A322="Invoice No. : ",TEXT(INDEX(Sheet2!C$14:C$154,MATCH(B322,Sheet2!A$14:A$154,0)),"hh:mm:ss"),I326))))</f>
        <v/>
      </c>
      <c r="J327" s="25" t="str">
        <f t="shared" si="18"/>
        <v/>
      </c>
      <c r="K327" s="25" t="str">
        <f>IF(ISBLANK(G327),"",IF(ISTEXT(G327),"",INDEX(Sheet2!H$14:H$154,MATCH(F327,Sheet2!A$14:A$154,0))))</f>
        <v/>
      </c>
      <c r="L327" s="25" t="str">
        <f>IF(ISBLANK(G327),"",IF(ISTEXT(G327),"",INDEX(Sheet2!I$14:I$154,MATCH(F327,Sheet2!A$14:A$154,0))))</f>
        <v/>
      </c>
      <c r="M327" s="25" t="str">
        <f>IF(ISBLANK(G327),"",IF(ISTEXT(G327),"",IF(INDEX(Sheet2!H$14:H$154,MATCH(F327,Sheet2!A$14:A$154,0))&lt;&gt;0,IF(INDEX(Sheet2!I$14:I$154,MATCH(F327,Sheet2!A$14:A$154,0))&lt;&gt;0,"Loan","Loan"),"Cash")))</f>
        <v/>
      </c>
      <c r="N327" s="25" t="str">
        <f>IF(ISTEXT(E327),"",IF(ISBLANK(E327),"",IF(ISTEXT(D327),"",IF(A322="Invoice No. : ",INDEX(Sheet2!D$14:D$154,MATCH(B322,Sheet2!A$14:A$154,0)),N326))))</f>
        <v/>
      </c>
      <c r="O327" s="25" t="str">
        <f>IF(ISTEXT(E327),"",IF(ISBLANK(E327),"",IF(ISTEXT(D327),"",IF(A322="Invoice No. : ",INDEX(Sheet2!E$14:E$154,MATCH(B322,Sheet2!A$14:A$154,0)),O326))))</f>
        <v/>
      </c>
      <c r="P327" s="25" t="str">
        <f>IF(ISTEXT(E327),"",IF(ISBLANK(E327),"",IF(ISTEXT(D327),"",IF(A322="Invoice No. : ",INDEX(Sheet2!G$14:G$154,MATCH(B322,Sheet2!A$14:A$154,0)),P326))))</f>
        <v/>
      </c>
      <c r="Q327" s="25" t="str">
        <f t="shared" si="19"/>
        <v/>
      </c>
    </row>
    <row r="328" ht="15" spans="6:17">
      <c r="F328" s="25" t="str">
        <f t="shared" si="16"/>
        <v/>
      </c>
      <c r="G328" s="25" t="str">
        <f>IF(ISTEXT(E328),"",IF(ISBLANK(E328),"",IF(ISTEXT(D328),"",IF(A323="Invoice No. : ",INDEX(Sheet2!F$14:F$154,MATCH(B323,Sheet2!A$14:A$154,0)),G327))))</f>
        <v/>
      </c>
      <c r="H328" s="25" t="str">
        <f t="shared" si="17"/>
        <v/>
      </c>
      <c r="I328" s="25" t="str">
        <f>IF(ISTEXT(E328),"",IF(ISBLANK(E328),"",IF(ISTEXT(D328),"",IF(A323="Invoice No. : ",TEXT(INDEX(Sheet2!C$14:C$154,MATCH(B323,Sheet2!A$14:A$154,0)),"hh:mm:ss"),I327))))</f>
        <v/>
      </c>
      <c r="J328" s="25" t="str">
        <f t="shared" si="18"/>
        <v/>
      </c>
      <c r="K328" s="25" t="str">
        <f>IF(ISBLANK(G328),"",IF(ISTEXT(G328),"",INDEX(Sheet2!H$14:H$154,MATCH(F328,Sheet2!A$14:A$154,0))))</f>
        <v/>
      </c>
      <c r="L328" s="25" t="str">
        <f>IF(ISBLANK(G328),"",IF(ISTEXT(G328),"",INDEX(Sheet2!I$14:I$154,MATCH(F328,Sheet2!A$14:A$154,0))))</f>
        <v/>
      </c>
      <c r="M328" s="25" t="str">
        <f>IF(ISBLANK(G328),"",IF(ISTEXT(G328),"",IF(INDEX(Sheet2!H$14:H$154,MATCH(F328,Sheet2!A$14:A$154,0))&lt;&gt;0,IF(INDEX(Sheet2!I$14:I$154,MATCH(F328,Sheet2!A$14:A$154,0))&lt;&gt;0,"Loan","Loan"),"Cash")))</f>
        <v/>
      </c>
      <c r="N328" s="25" t="str">
        <f>IF(ISTEXT(E328),"",IF(ISBLANK(E328),"",IF(ISTEXT(D328),"",IF(A323="Invoice No. : ",INDEX(Sheet2!D$14:D$154,MATCH(B323,Sheet2!A$14:A$154,0)),N327))))</f>
        <v/>
      </c>
      <c r="O328" s="25" t="str">
        <f>IF(ISTEXT(E328),"",IF(ISBLANK(E328),"",IF(ISTEXT(D328),"",IF(A323="Invoice No. : ",INDEX(Sheet2!E$14:E$154,MATCH(B323,Sheet2!A$14:A$154,0)),O327))))</f>
        <v/>
      </c>
      <c r="P328" s="25" t="str">
        <f>IF(ISTEXT(E328),"",IF(ISBLANK(E328),"",IF(ISTEXT(D328),"",IF(A323="Invoice No. : ",INDEX(Sheet2!G$14:G$154,MATCH(B323,Sheet2!A$14:A$154,0)),P327))))</f>
        <v/>
      </c>
      <c r="Q328" s="25" t="str">
        <f t="shared" si="19"/>
        <v/>
      </c>
    </row>
    <row r="329" ht="15" spans="1:17">
      <c r="A329" s="16" t="s">
        <v>4</v>
      </c>
      <c r="B329" s="17">
        <v>925480</v>
      </c>
      <c r="C329" s="16" t="s">
        <v>5</v>
      </c>
      <c r="D329" s="18" t="s">
        <v>6</v>
      </c>
      <c r="F329" s="25" t="str">
        <f t="shared" si="16"/>
        <v/>
      </c>
      <c r="G329" s="25" t="str">
        <f>IF(ISTEXT(E329),"",IF(ISBLANK(E329),"",IF(ISTEXT(D329),"",IF(A324="Invoice No. : ",INDEX(Sheet2!F$14:F$154,MATCH(B324,Sheet2!A$14:A$154,0)),G328))))</f>
        <v/>
      </c>
      <c r="H329" s="25" t="str">
        <f t="shared" si="17"/>
        <v/>
      </c>
      <c r="I329" s="25" t="str">
        <f>IF(ISTEXT(E329),"",IF(ISBLANK(E329),"",IF(ISTEXT(D329),"",IF(A324="Invoice No. : ",TEXT(INDEX(Sheet2!C$14:C$154,MATCH(B324,Sheet2!A$14:A$154,0)),"hh:mm:ss"),I328))))</f>
        <v/>
      </c>
      <c r="J329" s="25" t="str">
        <f t="shared" si="18"/>
        <v/>
      </c>
      <c r="K329" s="25" t="str">
        <f>IF(ISBLANK(G329),"",IF(ISTEXT(G329),"",INDEX(Sheet2!H$14:H$154,MATCH(F329,Sheet2!A$14:A$154,0))))</f>
        <v/>
      </c>
      <c r="L329" s="25" t="str">
        <f>IF(ISBLANK(G329),"",IF(ISTEXT(G329),"",INDEX(Sheet2!I$14:I$154,MATCH(F329,Sheet2!A$14:A$154,0))))</f>
        <v/>
      </c>
      <c r="M329" s="25" t="str">
        <f>IF(ISBLANK(G329),"",IF(ISTEXT(G329),"",IF(INDEX(Sheet2!H$14:H$154,MATCH(F329,Sheet2!A$14:A$154,0))&lt;&gt;0,IF(INDEX(Sheet2!I$14:I$154,MATCH(F329,Sheet2!A$14:A$154,0))&lt;&gt;0,"Loan","Loan"),"Cash")))</f>
        <v/>
      </c>
      <c r="N329" s="25" t="str">
        <f>IF(ISTEXT(E329),"",IF(ISBLANK(E329),"",IF(ISTEXT(D329),"",IF(A324="Invoice No. : ",INDEX(Sheet2!D$14:D$154,MATCH(B324,Sheet2!A$14:A$154,0)),N328))))</f>
        <v/>
      </c>
      <c r="O329" s="25" t="str">
        <f>IF(ISTEXT(E329),"",IF(ISBLANK(E329),"",IF(ISTEXT(D329),"",IF(A324="Invoice No. : ",INDEX(Sheet2!E$14:E$154,MATCH(B324,Sheet2!A$14:A$154,0)),O328))))</f>
        <v/>
      </c>
      <c r="P329" s="25" t="str">
        <f>IF(ISTEXT(E329),"",IF(ISBLANK(E329),"",IF(ISTEXT(D329),"",IF(A324="Invoice No. : ",INDEX(Sheet2!G$14:G$154,MATCH(B324,Sheet2!A$14:A$154,0)),P328))))</f>
        <v/>
      </c>
      <c r="Q329" s="25" t="str">
        <f t="shared" si="19"/>
        <v/>
      </c>
    </row>
    <row r="330" ht="15" spans="1:17">
      <c r="A330" s="16" t="s">
        <v>7</v>
      </c>
      <c r="B330" s="19">
        <v>44954</v>
      </c>
      <c r="C330" s="16" t="s">
        <v>8</v>
      </c>
      <c r="D330" s="20">
        <v>1</v>
      </c>
      <c r="F330" s="25" t="str">
        <f t="shared" si="16"/>
        <v/>
      </c>
      <c r="G330" s="25" t="str">
        <f>IF(ISTEXT(E330),"",IF(ISBLANK(E330),"",IF(ISTEXT(D330),"",IF(A325="Invoice No. : ",INDEX(Sheet2!F$14:F$154,MATCH(B325,Sheet2!A$14:A$154,0)),G329))))</f>
        <v/>
      </c>
      <c r="H330" s="25" t="str">
        <f t="shared" si="17"/>
        <v/>
      </c>
      <c r="I330" s="25" t="str">
        <f>IF(ISTEXT(E330),"",IF(ISBLANK(E330),"",IF(ISTEXT(D330),"",IF(A325="Invoice No. : ",TEXT(INDEX(Sheet2!C$14:C$154,MATCH(B325,Sheet2!A$14:A$154,0)),"hh:mm:ss"),I329))))</f>
        <v/>
      </c>
      <c r="J330" s="25" t="str">
        <f t="shared" si="18"/>
        <v/>
      </c>
      <c r="K330" s="25" t="str">
        <f>IF(ISBLANK(G330),"",IF(ISTEXT(G330),"",INDEX(Sheet2!H$14:H$154,MATCH(F330,Sheet2!A$14:A$154,0))))</f>
        <v/>
      </c>
      <c r="L330" s="25" t="str">
        <f>IF(ISBLANK(G330),"",IF(ISTEXT(G330),"",INDEX(Sheet2!I$14:I$154,MATCH(F330,Sheet2!A$14:A$154,0))))</f>
        <v/>
      </c>
      <c r="M330" s="25" t="str">
        <f>IF(ISBLANK(G330),"",IF(ISTEXT(G330),"",IF(INDEX(Sheet2!H$14:H$154,MATCH(F330,Sheet2!A$14:A$154,0))&lt;&gt;0,IF(INDEX(Sheet2!I$14:I$154,MATCH(F330,Sheet2!A$14:A$154,0))&lt;&gt;0,"Loan","Loan"),"Cash")))</f>
        <v/>
      </c>
      <c r="N330" s="25" t="str">
        <f>IF(ISTEXT(E330),"",IF(ISBLANK(E330),"",IF(ISTEXT(D330),"",IF(A325="Invoice No. : ",INDEX(Sheet2!D$14:D$154,MATCH(B325,Sheet2!A$14:A$154,0)),N329))))</f>
        <v/>
      </c>
      <c r="O330" s="25" t="str">
        <f>IF(ISTEXT(E330),"",IF(ISBLANK(E330),"",IF(ISTEXT(D330),"",IF(A325="Invoice No. : ",INDEX(Sheet2!E$14:E$154,MATCH(B325,Sheet2!A$14:A$154,0)),O329))))</f>
        <v/>
      </c>
      <c r="P330" s="25" t="str">
        <f>IF(ISTEXT(E330),"",IF(ISBLANK(E330),"",IF(ISTEXT(D330),"",IF(A325="Invoice No. : ",INDEX(Sheet2!G$14:G$154,MATCH(B325,Sheet2!A$14:A$154,0)),P329))))</f>
        <v/>
      </c>
      <c r="Q330" s="25" t="str">
        <f t="shared" si="19"/>
        <v/>
      </c>
    </row>
    <row r="331" ht="15" spans="6:17">
      <c r="F331" s="25" t="str">
        <f t="shared" si="16"/>
        <v/>
      </c>
      <c r="G331" s="25" t="str">
        <f>IF(ISTEXT(E331),"",IF(ISBLANK(E331),"",IF(ISTEXT(D331),"",IF(A326="Invoice No. : ",INDEX(Sheet2!F$14:F$154,MATCH(B326,Sheet2!A$14:A$154,0)),G330))))</f>
        <v/>
      </c>
      <c r="H331" s="25" t="str">
        <f t="shared" si="17"/>
        <v/>
      </c>
      <c r="I331" s="25" t="str">
        <f>IF(ISTEXT(E331),"",IF(ISBLANK(E331),"",IF(ISTEXT(D331),"",IF(A326="Invoice No. : ",TEXT(INDEX(Sheet2!C$14:C$154,MATCH(B326,Sheet2!A$14:A$154,0)),"hh:mm:ss"),I330))))</f>
        <v/>
      </c>
      <c r="J331" s="25" t="str">
        <f t="shared" si="18"/>
        <v/>
      </c>
      <c r="K331" s="25" t="str">
        <f>IF(ISBLANK(G331),"",IF(ISTEXT(G331),"",INDEX(Sheet2!H$14:H$154,MATCH(F331,Sheet2!A$14:A$154,0))))</f>
        <v/>
      </c>
      <c r="L331" s="25" t="str">
        <f>IF(ISBLANK(G331),"",IF(ISTEXT(G331),"",INDEX(Sheet2!I$14:I$154,MATCH(F331,Sheet2!A$14:A$154,0))))</f>
        <v/>
      </c>
      <c r="M331" s="25" t="str">
        <f>IF(ISBLANK(G331),"",IF(ISTEXT(G331),"",IF(INDEX(Sheet2!H$14:H$154,MATCH(F331,Sheet2!A$14:A$154,0))&lt;&gt;0,IF(INDEX(Sheet2!I$14:I$154,MATCH(F331,Sheet2!A$14:A$154,0))&lt;&gt;0,"Loan","Loan"),"Cash")))</f>
        <v/>
      </c>
      <c r="N331" s="25" t="str">
        <f>IF(ISTEXT(E331),"",IF(ISBLANK(E331),"",IF(ISTEXT(D331),"",IF(A326="Invoice No. : ",INDEX(Sheet2!D$14:D$154,MATCH(B326,Sheet2!A$14:A$154,0)),N330))))</f>
        <v/>
      </c>
      <c r="O331" s="25" t="str">
        <f>IF(ISTEXT(E331),"",IF(ISBLANK(E331),"",IF(ISTEXT(D331),"",IF(A326="Invoice No. : ",INDEX(Sheet2!E$14:E$154,MATCH(B326,Sheet2!A$14:A$154,0)),O330))))</f>
        <v/>
      </c>
      <c r="P331" s="25" t="str">
        <f>IF(ISTEXT(E331),"",IF(ISBLANK(E331),"",IF(ISTEXT(D331),"",IF(A326="Invoice No. : ",INDEX(Sheet2!G$14:G$154,MATCH(B326,Sheet2!A$14:A$154,0)),P330))))</f>
        <v/>
      </c>
      <c r="Q331" s="25" t="str">
        <f t="shared" si="19"/>
        <v/>
      </c>
    </row>
    <row r="332" ht="15" spans="1:17">
      <c r="A332" s="21" t="s">
        <v>9</v>
      </c>
      <c r="B332" s="21" t="s">
        <v>10</v>
      </c>
      <c r="C332" s="22" t="s">
        <v>11</v>
      </c>
      <c r="D332" s="22" t="s">
        <v>12</v>
      </c>
      <c r="E332" s="22" t="s">
        <v>13</v>
      </c>
      <c r="F332" s="25" t="str">
        <f t="shared" si="16"/>
        <v/>
      </c>
      <c r="G332" s="25" t="str">
        <f>IF(ISTEXT(E332),"",IF(ISBLANK(E332),"",IF(ISTEXT(D332),"",IF(A327="Invoice No. : ",INDEX(Sheet2!F$14:F$154,MATCH(B327,Sheet2!A$14:A$154,0)),G331))))</f>
        <v/>
      </c>
      <c r="H332" s="25" t="str">
        <f t="shared" si="17"/>
        <v/>
      </c>
      <c r="I332" s="25" t="str">
        <f>IF(ISTEXT(E332),"",IF(ISBLANK(E332),"",IF(ISTEXT(D332),"",IF(A327="Invoice No. : ",TEXT(INDEX(Sheet2!C$14:C$154,MATCH(B327,Sheet2!A$14:A$154,0)),"hh:mm:ss"),I331))))</f>
        <v/>
      </c>
      <c r="J332" s="25" t="str">
        <f t="shared" si="18"/>
        <v/>
      </c>
      <c r="K332" s="25" t="str">
        <f>IF(ISBLANK(G332),"",IF(ISTEXT(G332),"",INDEX(Sheet2!H$14:H$154,MATCH(F332,Sheet2!A$14:A$154,0))))</f>
        <v/>
      </c>
      <c r="L332" s="25" t="str">
        <f>IF(ISBLANK(G332),"",IF(ISTEXT(G332),"",INDEX(Sheet2!I$14:I$154,MATCH(F332,Sheet2!A$14:A$154,0))))</f>
        <v/>
      </c>
      <c r="M332" s="25" t="str">
        <f>IF(ISBLANK(G332),"",IF(ISTEXT(G332),"",IF(INDEX(Sheet2!H$14:H$154,MATCH(F332,Sheet2!A$14:A$154,0))&lt;&gt;0,IF(INDEX(Sheet2!I$14:I$154,MATCH(F332,Sheet2!A$14:A$154,0))&lt;&gt;0,"Loan","Loan"),"Cash")))</f>
        <v/>
      </c>
      <c r="N332" s="25" t="str">
        <f>IF(ISTEXT(E332),"",IF(ISBLANK(E332),"",IF(ISTEXT(D332),"",IF(A327="Invoice No. : ",INDEX(Sheet2!D$14:D$154,MATCH(B327,Sheet2!A$14:A$154,0)),N331))))</f>
        <v/>
      </c>
      <c r="O332" s="25" t="str">
        <f>IF(ISTEXT(E332),"",IF(ISBLANK(E332),"",IF(ISTEXT(D332),"",IF(A327="Invoice No. : ",INDEX(Sheet2!E$14:E$154,MATCH(B327,Sheet2!A$14:A$154,0)),O331))))</f>
        <v/>
      </c>
      <c r="P332" s="25" t="str">
        <f>IF(ISTEXT(E332),"",IF(ISBLANK(E332),"",IF(ISTEXT(D332),"",IF(A327="Invoice No. : ",INDEX(Sheet2!G$14:G$154,MATCH(B327,Sheet2!A$14:A$154,0)),P331))))</f>
        <v/>
      </c>
      <c r="Q332" s="25" t="str">
        <f t="shared" si="19"/>
        <v/>
      </c>
    </row>
    <row r="333" ht="15" spans="6:17">
      <c r="F333" s="25" t="str">
        <f t="shared" si="16"/>
        <v/>
      </c>
      <c r="G333" s="25" t="str">
        <f>IF(ISTEXT(E333),"",IF(ISBLANK(E333),"",IF(ISTEXT(D333),"",IF(A328="Invoice No. : ",INDEX(Sheet2!F$14:F$154,MATCH(B328,Sheet2!A$14:A$154,0)),G332))))</f>
        <v/>
      </c>
      <c r="H333" s="25" t="str">
        <f t="shared" si="17"/>
        <v/>
      </c>
      <c r="I333" s="25" t="str">
        <f>IF(ISTEXT(E333),"",IF(ISBLANK(E333),"",IF(ISTEXT(D333),"",IF(A328="Invoice No. : ",TEXT(INDEX(Sheet2!C$14:C$154,MATCH(B328,Sheet2!A$14:A$154,0)),"hh:mm:ss"),I332))))</f>
        <v/>
      </c>
      <c r="J333" s="25" t="str">
        <f t="shared" si="18"/>
        <v/>
      </c>
      <c r="K333" s="25" t="str">
        <f>IF(ISBLANK(G333),"",IF(ISTEXT(G333),"",INDEX(Sheet2!H$14:H$154,MATCH(F333,Sheet2!A$14:A$154,0))))</f>
        <v/>
      </c>
      <c r="L333" s="25" t="str">
        <f>IF(ISBLANK(G333),"",IF(ISTEXT(G333),"",INDEX(Sheet2!I$14:I$154,MATCH(F333,Sheet2!A$14:A$154,0))))</f>
        <v/>
      </c>
      <c r="M333" s="25" t="str">
        <f>IF(ISBLANK(G333),"",IF(ISTEXT(G333),"",IF(INDEX(Sheet2!H$14:H$154,MATCH(F333,Sheet2!A$14:A$154,0))&lt;&gt;0,IF(INDEX(Sheet2!I$14:I$154,MATCH(F333,Sheet2!A$14:A$154,0))&lt;&gt;0,"Loan","Loan"),"Cash")))</f>
        <v/>
      </c>
      <c r="N333" s="25" t="str">
        <f>IF(ISTEXT(E333),"",IF(ISBLANK(E333),"",IF(ISTEXT(D333),"",IF(A328="Invoice No. : ",INDEX(Sheet2!D$14:D$154,MATCH(B328,Sheet2!A$14:A$154,0)),N332))))</f>
        <v/>
      </c>
      <c r="O333" s="25" t="str">
        <f>IF(ISTEXT(E333),"",IF(ISBLANK(E333),"",IF(ISTEXT(D333),"",IF(A328="Invoice No. : ",INDEX(Sheet2!E$14:E$154,MATCH(B328,Sheet2!A$14:A$154,0)),O332))))</f>
        <v/>
      </c>
      <c r="P333" s="25" t="str">
        <f>IF(ISTEXT(E333),"",IF(ISBLANK(E333),"",IF(ISTEXT(D333),"",IF(A328="Invoice No. : ",INDEX(Sheet2!G$14:G$154,MATCH(B328,Sheet2!A$14:A$154,0)),P332))))</f>
        <v/>
      </c>
      <c r="Q333" s="25" t="str">
        <f t="shared" si="19"/>
        <v/>
      </c>
    </row>
    <row r="334" ht="15" spans="1:17">
      <c r="A334" s="24" t="s">
        <v>390</v>
      </c>
      <c r="B334" s="24" t="s">
        <v>391</v>
      </c>
      <c r="C334" s="13">
        <v>1</v>
      </c>
      <c r="D334" s="13">
        <v>309</v>
      </c>
      <c r="E334" s="13">
        <v>309</v>
      </c>
      <c r="F334" s="25">
        <f t="shared" si="16"/>
        <v>925480</v>
      </c>
      <c r="G334" s="25">
        <f>IF(ISTEXT(E334),"",IF(ISBLANK(E334),"",IF(ISTEXT(D334),"",IF(A329="Invoice No. : ",INDEX(Sheet2!F$14:F$154,MATCH(B329,Sheet2!A$14:A$154,0)),G333))))</f>
        <v>35210</v>
      </c>
      <c r="H334" s="25" t="str">
        <f t="shared" si="17"/>
        <v>01/28/2023</v>
      </c>
      <c r="I334" s="25" t="str">
        <f>IF(ISTEXT(E334),"",IF(ISBLANK(E334),"",IF(ISTEXT(D334),"",IF(A329="Invoice No. : ",TEXT(INDEX(Sheet2!C$14:C$154,MATCH(B329,Sheet2!A$14:A$154,0)),"hh:mm:ss"),I333))))</f>
        <v>11:16:18</v>
      </c>
      <c r="J334" s="25">
        <f t="shared" si="18"/>
        <v>491.25</v>
      </c>
      <c r="K334" s="25">
        <f>IF(ISBLANK(G334),"",IF(ISTEXT(G334),"",INDEX(Sheet2!H$14:H$154,MATCH(F334,Sheet2!A$14:A$154,0))))</f>
        <v>0</v>
      </c>
      <c r="L334" s="25">
        <f>IF(ISBLANK(G334),"",IF(ISTEXT(G334),"",INDEX(Sheet2!I$14:I$154,MATCH(F334,Sheet2!A$14:A$154,0))))</f>
        <v>491.25</v>
      </c>
      <c r="M334" s="25" t="str">
        <f>IF(ISBLANK(G334),"",IF(ISTEXT(G334),"",IF(INDEX(Sheet2!H$14:H$154,MATCH(F334,Sheet2!A$14:A$154,0))&lt;&gt;0,IF(INDEX(Sheet2!I$14:I$154,MATCH(F334,Sheet2!A$14:A$154,0))&lt;&gt;0,"Loan","Loan"),"Cash")))</f>
        <v>Cash</v>
      </c>
      <c r="N334" s="25">
        <f>IF(ISTEXT(E334),"",IF(ISBLANK(E334),"",IF(ISTEXT(D334),"",IF(A329="Invoice No. : ",INDEX(Sheet2!D$14:D$154,MATCH(B329,Sheet2!A$14:A$154,0)),N333))))</f>
        <v>1</v>
      </c>
      <c r="O334" s="25" t="str">
        <f>IF(ISTEXT(E334),"",IF(ISBLANK(E334),"",IF(ISTEXT(D334),"",IF(A329="Invoice No. : ",INDEX(Sheet2!E$14:E$154,MATCH(B329,Sheet2!A$14:A$154,0)),O333))))</f>
        <v>BRAILLE</v>
      </c>
      <c r="P334" s="25" t="str">
        <f>IF(ISTEXT(E334),"",IF(ISBLANK(E334),"",IF(ISTEXT(D334),"",IF(A329="Invoice No. : ",INDEX(Sheet2!G$14:G$154,MATCH(B329,Sheet2!A$14:A$154,0)),P333))))</f>
        <v>ALMARIO, JULIE ANNE RAMIREZ</v>
      </c>
      <c r="Q334" s="25">
        <f t="shared" si="19"/>
        <v>128023.12</v>
      </c>
    </row>
    <row r="335" ht="15" spans="1:17">
      <c r="A335" s="24" t="s">
        <v>392</v>
      </c>
      <c r="B335" s="24" t="s">
        <v>393</v>
      </c>
      <c r="C335" s="13">
        <v>1</v>
      </c>
      <c r="D335" s="13">
        <v>86.75</v>
      </c>
      <c r="E335" s="13">
        <v>86.75</v>
      </c>
      <c r="F335" s="25">
        <f t="shared" si="16"/>
        <v>925480</v>
      </c>
      <c r="G335" s="25">
        <f>IF(ISTEXT(E335),"",IF(ISBLANK(E335),"",IF(ISTEXT(D335),"",IF(A330="Invoice No. : ",INDEX(Sheet2!F$14:F$154,MATCH(B330,Sheet2!A$14:A$154,0)),G334))))</f>
        <v>35210</v>
      </c>
      <c r="H335" s="25" t="str">
        <f t="shared" si="17"/>
        <v>01/28/2023</v>
      </c>
      <c r="I335" s="25" t="str">
        <f>IF(ISTEXT(E335),"",IF(ISBLANK(E335),"",IF(ISTEXT(D335),"",IF(A330="Invoice No. : ",TEXT(INDEX(Sheet2!C$14:C$154,MATCH(B330,Sheet2!A$14:A$154,0)),"hh:mm:ss"),I334))))</f>
        <v>11:16:18</v>
      </c>
      <c r="J335" s="25">
        <f t="shared" si="18"/>
        <v>491.25</v>
      </c>
      <c r="K335" s="25">
        <f>IF(ISBLANK(G335),"",IF(ISTEXT(G335),"",INDEX(Sheet2!H$14:H$154,MATCH(F335,Sheet2!A$14:A$154,0))))</f>
        <v>0</v>
      </c>
      <c r="L335" s="25">
        <f>IF(ISBLANK(G335),"",IF(ISTEXT(G335),"",INDEX(Sheet2!I$14:I$154,MATCH(F335,Sheet2!A$14:A$154,0))))</f>
        <v>491.25</v>
      </c>
      <c r="M335" s="25" t="str">
        <f>IF(ISBLANK(G335),"",IF(ISTEXT(G335),"",IF(INDEX(Sheet2!H$14:H$154,MATCH(F335,Sheet2!A$14:A$154,0))&lt;&gt;0,IF(INDEX(Sheet2!I$14:I$154,MATCH(F335,Sheet2!A$14:A$154,0))&lt;&gt;0,"Loan","Loan"),"Cash")))</f>
        <v>Cash</v>
      </c>
      <c r="N335" s="25">
        <f>IF(ISTEXT(E335),"",IF(ISBLANK(E335),"",IF(ISTEXT(D335),"",IF(A330="Invoice No. : ",INDEX(Sheet2!D$14:D$154,MATCH(B330,Sheet2!A$14:A$154,0)),N334))))</f>
        <v>1</v>
      </c>
      <c r="O335" s="25" t="str">
        <f>IF(ISTEXT(E335),"",IF(ISBLANK(E335),"",IF(ISTEXT(D335),"",IF(A330="Invoice No. : ",INDEX(Sheet2!E$14:E$154,MATCH(B330,Sheet2!A$14:A$154,0)),O334))))</f>
        <v>BRAILLE</v>
      </c>
      <c r="P335" s="25" t="str">
        <f>IF(ISTEXT(E335),"",IF(ISBLANK(E335),"",IF(ISTEXT(D335),"",IF(A330="Invoice No. : ",INDEX(Sheet2!G$14:G$154,MATCH(B330,Sheet2!A$14:A$154,0)),P334))))</f>
        <v>ALMARIO, JULIE ANNE RAMIREZ</v>
      </c>
      <c r="Q335" s="25">
        <f t="shared" si="19"/>
        <v>128023.12</v>
      </c>
    </row>
    <row r="336" ht="15" spans="1:17">
      <c r="A336" s="24" t="s">
        <v>394</v>
      </c>
      <c r="B336" s="24" t="s">
        <v>395</v>
      </c>
      <c r="C336" s="13">
        <v>1</v>
      </c>
      <c r="D336" s="13">
        <v>46.25</v>
      </c>
      <c r="E336" s="13">
        <v>46.25</v>
      </c>
      <c r="F336" s="25">
        <f t="shared" si="16"/>
        <v>925480</v>
      </c>
      <c r="G336" s="25">
        <f>IF(ISTEXT(E336),"",IF(ISBLANK(E336),"",IF(ISTEXT(D336),"",IF(A331="Invoice No. : ",INDEX(Sheet2!F$14:F$154,MATCH(B331,Sheet2!A$14:A$154,0)),G335))))</f>
        <v>35210</v>
      </c>
      <c r="H336" s="25" t="str">
        <f t="shared" si="17"/>
        <v>01/28/2023</v>
      </c>
      <c r="I336" s="25" t="str">
        <f>IF(ISTEXT(E336),"",IF(ISBLANK(E336),"",IF(ISTEXT(D336),"",IF(A331="Invoice No. : ",TEXT(INDEX(Sheet2!C$14:C$154,MATCH(B331,Sheet2!A$14:A$154,0)),"hh:mm:ss"),I335))))</f>
        <v>11:16:18</v>
      </c>
      <c r="J336" s="25">
        <f t="shared" si="18"/>
        <v>491.25</v>
      </c>
      <c r="K336" s="25">
        <f>IF(ISBLANK(G336),"",IF(ISTEXT(G336),"",INDEX(Sheet2!H$14:H$154,MATCH(F336,Sheet2!A$14:A$154,0))))</f>
        <v>0</v>
      </c>
      <c r="L336" s="25">
        <f>IF(ISBLANK(G336),"",IF(ISTEXT(G336),"",INDEX(Sheet2!I$14:I$154,MATCH(F336,Sheet2!A$14:A$154,0))))</f>
        <v>491.25</v>
      </c>
      <c r="M336" s="25" t="str">
        <f>IF(ISBLANK(G336),"",IF(ISTEXT(G336),"",IF(INDEX(Sheet2!H$14:H$154,MATCH(F336,Sheet2!A$14:A$154,0))&lt;&gt;0,IF(INDEX(Sheet2!I$14:I$154,MATCH(F336,Sheet2!A$14:A$154,0))&lt;&gt;0,"Loan","Loan"),"Cash")))</f>
        <v>Cash</v>
      </c>
      <c r="N336" s="25">
        <f>IF(ISTEXT(E336),"",IF(ISBLANK(E336),"",IF(ISTEXT(D336),"",IF(A331="Invoice No. : ",INDEX(Sheet2!D$14:D$154,MATCH(B331,Sheet2!A$14:A$154,0)),N335))))</f>
        <v>1</v>
      </c>
      <c r="O336" s="25" t="str">
        <f>IF(ISTEXT(E336),"",IF(ISBLANK(E336),"",IF(ISTEXT(D336),"",IF(A331="Invoice No. : ",INDEX(Sheet2!E$14:E$154,MATCH(B331,Sheet2!A$14:A$154,0)),O335))))</f>
        <v>BRAILLE</v>
      </c>
      <c r="P336" s="25" t="str">
        <f>IF(ISTEXT(E336),"",IF(ISBLANK(E336),"",IF(ISTEXT(D336),"",IF(A331="Invoice No. : ",INDEX(Sheet2!G$14:G$154,MATCH(B331,Sheet2!A$14:A$154,0)),P335))))</f>
        <v>ALMARIO, JULIE ANNE RAMIREZ</v>
      </c>
      <c r="Q336" s="25">
        <f t="shared" si="19"/>
        <v>128023.12</v>
      </c>
    </row>
    <row r="337" ht="15" spans="1:17">
      <c r="A337" s="24" t="s">
        <v>240</v>
      </c>
      <c r="B337" s="24" t="s">
        <v>241</v>
      </c>
      <c r="C337" s="13">
        <v>1</v>
      </c>
      <c r="D337" s="13">
        <v>29.75</v>
      </c>
      <c r="E337" s="13">
        <v>29.75</v>
      </c>
      <c r="F337" s="25">
        <f t="shared" ref="F337:F400" si="20">IF(ISTEXT(E337),"",IF(ISBLANK(E337),"",IF(ISTEXT(D337),"",IF(A332="Invoice No. : ",B332,F336))))</f>
        <v>925480</v>
      </c>
      <c r="G337" s="25">
        <f>IF(ISTEXT(E337),"",IF(ISBLANK(E337),"",IF(ISTEXT(D337),"",IF(A332="Invoice No. : ",INDEX(Sheet2!F$14:F$154,MATCH(B332,Sheet2!A$14:A$154,0)),G336))))</f>
        <v>35210</v>
      </c>
      <c r="H337" s="25" t="str">
        <f t="shared" ref="H337:H400" si="21">IF(ISTEXT(E337),"",IF(ISBLANK(E337),"",IF(ISTEXT(D337),"",IF(A332="Invoice No. : ",TEXT(B333,"mm/dd/yyyy"),H336))))</f>
        <v>01/28/2023</v>
      </c>
      <c r="I337" s="25" t="str">
        <f>IF(ISTEXT(E337),"",IF(ISBLANK(E337),"",IF(ISTEXT(D337),"",IF(A332="Invoice No. : ",TEXT(INDEX(Sheet2!C$14:C$154,MATCH(B332,Sheet2!A$14:A$154,0)),"hh:mm:ss"),I336))))</f>
        <v>11:16:18</v>
      </c>
      <c r="J337" s="25">
        <f t="shared" ref="J337:J400" si="22">IF(D338="Invoice Amount",E338,IF(ISBLANK(D337),"",J338))</f>
        <v>491.25</v>
      </c>
      <c r="K337" s="25">
        <f>IF(ISBLANK(G337),"",IF(ISTEXT(G337),"",INDEX(Sheet2!H$14:H$154,MATCH(F337,Sheet2!A$14:A$154,0))))</f>
        <v>0</v>
      </c>
      <c r="L337" s="25">
        <f>IF(ISBLANK(G337),"",IF(ISTEXT(G337),"",INDEX(Sheet2!I$14:I$154,MATCH(F337,Sheet2!A$14:A$154,0))))</f>
        <v>491.25</v>
      </c>
      <c r="M337" s="25" t="str">
        <f>IF(ISBLANK(G337),"",IF(ISTEXT(G337),"",IF(INDEX(Sheet2!H$14:H$154,MATCH(F337,Sheet2!A$14:A$154,0))&lt;&gt;0,IF(INDEX(Sheet2!I$14:I$154,MATCH(F337,Sheet2!A$14:A$154,0))&lt;&gt;0,"Loan","Loan"),"Cash")))</f>
        <v>Cash</v>
      </c>
      <c r="N337" s="25">
        <f>IF(ISTEXT(E337),"",IF(ISBLANK(E337),"",IF(ISTEXT(D337),"",IF(A332="Invoice No. : ",INDEX(Sheet2!D$14:D$154,MATCH(B332,Sheet2!A$14:A$154,0)),N336))))</f>
        <v>1</v>
      </c>
      <c r="O337" s="25" t="str">
        <f>IF(ISTEXT(E337),"",IF(ISBLANK(E337),"",IF(ISTEXT(D337),"",IF(A332="Invoice No. : ",INDEX(Sheet2!E$14:E$154,MATCH(B332,Sheet2!A$14:A$154,0)),O336))))</f>
        <v>BRAILLE</v>
      </c>
      <c r="P337" s="25" t="str">
        <f>IF(ISTEXT(E337),"",IF(ISBLANK(E337),"",IF(ISTEXT(D337),"",IF(A332="Invoice No. : ",INDEX(Sheet2!G$14:G$154,MATCH(B332,Sheet2!A$14:A$154,0)),P336))))</f>
        <v>ALMARIO, JULIE ANNE RAMIREZ</v>
      </c>
      <c r="Q337" s="25">
        <f t="shared" ref="Q337:Q400" si="23">IF(ISBLANK(C337),"",IF(ISNUMBER(C337),VLOOKUP("Grand Total : ",D:E,2,FALSE),""))</f>
        <v>128023.12</v>
      </c>
    </row>
    <row r="338" ht="15" spans="1:17">
      <c r="A338" s="24" t="s">
        <v>396</v>
      </c>
      <c r="B338" s="24" t="s">
        <v>397</v>
      </c>
      <c r="C338" s="13">
        <v>1</v>
      </c>
      <c r="D338" s="13">
        <v>19.5</v>
      </c>
      <c r="E338" s="13">
        <v>19.5</v>
      </c>
      <c r="F338" s="25">
        <f t="shared" si="20"/>
        <v>925480</v>
      </c>
      <c r="G338" s="25">
        <f>IF(ISTEXT(E338),"",IF(ISBLANK(E338),"",IF(ISTEXT(D338),"",IF(A333="Invoice No. : ",INDEX(Sheet2!F$14:F$154,MATCH(B333,Sheet2!A$14:A$154,0)),G337))))</f>
        <v>35210</v>
      </c>
      <c r="H338" s="25" t="str">
        <f t="shared" si="21"/>
        <v>01/28/2023</v>
      </c>
      <c r="I338" s="25" t="str">
        <f>IF(ISTEXT(E338),"",IF(ISBLANK(E338),"",IF(ISTEXT(D338),"",IF(A333="Invoice No. : ",TEXT(INDEX(Sheet2!C$14:C$154,MATCH(B333,Sheet2!A$14:A$154,0)),"hh:mm:ss"),I337))))</f>
        <v>11:16:18</v>
      </c>
      <c r="J338" s="25">
        <f t="shared" si="22"/>
        <v>491.25</v>
      </c>
      <c r="K338" s="25">
        <f>IF(ISBLANK(G338),"",IF(ISTEXT(G338),"",INDEX(Sheet2!H$14:H$154,MATCH(F338,Sheet2!A$14:A$154,0))))</f>
        <v>0</v>
      </c>
      <c r="L338" s="25">
        <f>IF(ISBLANK(G338),"",IF(ISTEXT(G338),"",INDEX(Sheet2!I$14:I$154,MATCH(F338,Sheet2!A$14:A$154,0))))</f>
        <v>491.25</v>
      </c>
      <c r="M338" s="25" t="str">
        <f>IF(ISBLANK(G338),"",IF(ISTEXT(G338),"",IF(INDEX(Sheet2!H$14:H$154,MATCH(F338,Sheet2!A$14:A$154,0))&lt;&gt;0,IF(INDEX(Sheet2!I$14:I$154,MATCH(F338,Sheet2!A$14:A$154,0))&lt;&gt;0,"Loan","Loan"),"Cash")))</f>
        <v>Cash</v>
      </c>
      <c r="N338" s="25">
        <f>IF(ISTEXT(E338),"",IF(ISBLANK(E338),"",IF(ISTEXT(D338),"",IF(A333="Invoice No. : ",INDEX(Sheet2!D$14:D$154,MATCH(B333,Sheet2!A$14:A$154,0)),N337))))</f>
        <v>1</v>
      </c>
      <c r="O338" s="25" t="str">
        <f>IF(ISTEXT(E338),"",IF(ISBLANK(E338),"",IF(ISTEXT(D338),"",IF(A333="Invoice No. : ",INDEX(Sheet2!E$14:E$154,MATCH(B333,Sheet2!A$14:A$154,0)),O337))))</f>
        <v>BRAILLE</v>
      </c>
      <c r="P338" s="25" t="str">
        <f>IF(ISTEXT(E338),"",IF(ISBLANK(E338),"",IF(ISTEXT(D338),"",IF(A333="Invoice No. : ",INDEX(Sheet2!G$14:G$154,MATCH(B333,Sheet2!A$14:A$154,0)),P337))))</f>
        <v>ALMARIO, JULIE ANNE RAMIREZ</v>
      </c>
      <c r="Q338" s="25">
        <f t="shared" si="23"/>
        <v>128023.12</v>
      </c>
    </row>
    <row r="339" ht="15" spans="4:17">
      <c r="D339" s="14" t="s">
        <v>18</v>
      </c>
      <c r="E339" s="26">
        <v>491.25</v>
      </c>
      <c r="F339" s="25" t="str">
        <f t="shared" si="20"/>
        <v/>
      </c>
      <c r="G339" s="25" t="str">
        <f>IF(ISTEXT(E339),"",IF(ISBLANK(E339),"",IF(ISTEXT(D339),"",IF(A334="Invoice No. : ",INDEX(Sheet2!F$14:F$154,MATCH(B334,Sheet2!A$14:A$154,0)),G338))))</f>
        <v/>
      </c>
      <c r="H339" s="25" t="str">
        <f t="shared" si="21"/>
        <v/>
      </c>
      <c r="I339" s="25" t="str">
        <f>IF(ISTEXT(E339),"",IF(ISBLANK(E339),"",IF(ISTEXT(D339),"",IF(A334="Invoice No. : ",TEXT(INDEX(Sheet2!C$14:C$154,MATCH(B334,Sheet2!A$14:A$154,0)),"hh:mm:ss"),I338))))</f>
        <v/>
      </c>
      <c r="J339" s="25" t="str">
        <f t="shared" si="22"/>
        <v/>
      </c>
      <c r="K339" s="25" t="str">
        <f>IF(ISBLANK(G339),"",IF(ISTEXT(G339),"",INDEX(Sheet2!H$14:H$154,MATCH(F339,Sheet2!A$14:A$154,0))))</f>
        <v/>
      </c>
      <c r="L339" s="25" t="str">
        <f>IF(ISBLANK(G339),"",IF(ISTEXT(G339),"",INDEX(Sheet2!I$14:I$154,MATCH(F339,Sheet2!A$14:A$154,0))))</f>
        <v/>
      </c>
      <c r="M339" s="25" t="str">
        <f>IF(ISBLANK(G339),"",IF(ISTEXT(G339),"",IF(INDEX(Sheet2!H$14:H$154,MATCH(F339,Sheet2!A$14:A$154,0))&lt;&gt;0,IF(INDEX(Sheet2!I$14:I$154,MATCH(F339,Sheet2!A$14:A$154,0))&lt;&gt;0,"Loan","Loan"),"Cash")))</f>
        <v/>
      </c>
      <c r="N339" s="25" t="str">
        <f>IF(ISTEXT(E339),"",IF(ISBLANK(E339),"",IF(ISTEXT(D339),"",IF(A334="Invoice No. : ",INDEX(Sheet2!D$14:D$154,MATCH(B334,Sheet2!A$14:A$154,0)),N338))))</f>
        <v/>
      </c>
      <c r="O339" s="25" t="str">
        <f>IF(ISTEXT(E339),"",IF(ISBLANK(E339),"",IF(ISTEXT(D339),"",IF(A334="Invoice No. : ",INDEX(Sheet2!E$14:E$154,MATCH(B334,Sheet2!A$14:A$154,0)),O338))))</f>
        <v/>
      </c>
      <c r="P339" s="25" t="str">
        <f>IF(ISTEXT(E339),"",IF(ISBLANK(E339),"",IF(ISTEXT(D339),"",IF(A334="Invoice No. : ",INDEX(Sheet2!G$14:G$154,MATCH(B334,Sheet2!A$14:A$154,0)),P338))))</f>
        <v/>
      </c>
      <c r="Q339" s="25" t="str">
        <f t="shared" si="23"/>
        <v/>
      </c>
    </row>
    <row r="340" ht="15" spans="6:17">
      <c r="F340" s="25" t="str">
        <f t="shared" si="20"/>
        <v/>
      </c>
      <c r="G340" s="25" t="str">
        <f>IF(ISTEXT(E340),"",IF(ISBLANK(E340),"",IF(ISTEXT(D340),"",IF(A335="Invoice No. : ",INDEX(Sheet2!F$14:F$154,MATCH(B335,Sheet2!A$14:A$154,0)),G339))))</f>
        <v/>
      </c>
      <c r="H340" s="25" t="str">
        <f t="shared" si="21"/>
        <v/>
      </c>
      <c r="I340" s="25" t="str">
        <f>IF(ISTEXT(E340),"",IF(ISBLANK(E340),"",IF(ISTEXT(D340),"",IF(A335="Invoice No. : ",TEXT(INDEX(Sheet2!C$14:C$154,MATCH(B335,Sheet2!A$14:A$154,0)),"hh:mm:ss"),I339))))</f>
        <v/>
      </c>
      <c r="J340" s="25" t="str">
        <f t="shared" si="22"/>
        <v/>
      </c>
      <c r="K340" s="25" t="str">
        <f>IF(ISBLANK(G340),"",IF(ISTEXT(G340),"",INDEX(Sheet2!H$14:H$154,MATCH(F340,Sheet2!A$14:A$154,0))))</f>
        <v/>
      </c>
      <c r="L340" s="25" t="str">
        <f>IF(ISBLANK(G340),"",IF(ISTEXT(G340),"",INDEX(Sheet2!I$14:I$154,MATCH(F340,Sheet2!A$14:A$154,0))))</f>
        <v/>
      </c>
      <c r="M340" s="25" t="str">
        <f>IF(ISBLANK(G340),"",IF(ISTEXT(G340),"",IF(INDEX(Sheet2!H$14:H$154,MATCH(F340,Sheet2!A$14:A$154,0))&lt;&gt;0,IF(INDEX(Sheet2!I$14:I$154,MATCH(F340,Sheet2!A$14:A$154,0))&lt;&gt;0,"Loan","Loan"),"Cash")))</f>
        <v/>
      </c>
      <c r="N340" s="25" t="str">
        <f>IF(ISTEXT(E340),"",IF(ISBLANK(E340),"",IF(ISTEXT(D340),"",IF(A335="Invoice No. : ",INDEX(Sheet2!D$14:D$154,MATCH(B335,Sheet2!A$14:A$154,0)),N339))))</f>
        <v/>
      </c>
      <c r="O340" s="25" t="str">
        <f>IF(ISTEXT(E340),"",IF(ISBLANK(E340),"",IF(ISTEXT(D340),"",IF(A335="Invoice No. : ",INDEX(Sheet2!E$14:E$154,MATCH(B335,Sheet2!A$14:A$154,0)),O339))))</f>
        <v/>
      </c>
      <c r="P340" s="25" t="str">
        <f>IF(ISTEXT(E340),"",IF(ISBLANK(E340),"",IF(ISTEXT(D340),"",IF(A335="Invoice No. : ",INDEX(Sheet2!G$14:G$154,MATCH(B335,Sheet2!A$14:A$154,0)),P339))))</f>
        <v/>
      </c>
      <c r="Q340" s="25" t="str">
        <f t="shared" si="23"/>
        <v/>
      </c>
    </row>
    <row r="341" ht="15" spans="6:17">
      <c r="F341" s="25" t="str">
        <f t="shared" si="20"/>
        <v/>
      </c>
      <c r="G341" s="25" t="str">
        <f>IF(ISTEXT(E341),"",IF(ISBLANK(E341),"",IF(ISTEXT(D341),"",IF(A336="Invoice No. : ",INDEX(Sheet2!F$14:F$154,MATCH(B336,Sheet2!A$14:A$154,0)),G340))))</f>
        <v/>
      </c>
      <c r="H341" s="25" t="str">
        <f t="shared" si="21"/>
        <v/>
      </c>
      <c r="I341" s="25" t="str">
        <f>IF(ISTEXT(E341),"",IF(ISBLANK(E341),"",IF(ISTEXT(D341),"",IF(A336="Invoice No. : ",TEXT(INDEX(Sheet2!C$14:C$154,MATCH(B336,Sheet2!A$14:A$154,0)),"hh:mm:ss"),I340))))</f>
        <v/>
      </c>
      <c r="J341" s="25" t="str">
        <f t="shared" si="22"/>
        <v/>
      </c>
      <c r="K341" s="25" t="str">
        <f>IF(ISBLANK(G341),"",IF(ISTEXT(G341),"",INDEX(Sheet2!H$14:H$154,MATCH(F341,Sheet2!A$14:A$154,0))))</f>
        <v/>
      </c>
      <c r="L341" s="25" t="str">
        <f>IF(ISBLANK(G341),"",IF(ISTEXT(G341),"",INDEX(Sheet2!I$14:I$154,MATCH(F341,Sheet2!A$14:A$154,0))))</f>
        <v/>
      </c>
      <c r="M341" s="25" t="str">
        <f>IF(ISBLANK(G341),"",IF(ISTEXT(G341),"",IF(INDEX(Sheet2!H$14:H$154,MATCH(F341,Sheet2!A$14:A$154,0))&lt;&gt;0,IF(INDEX(Sheet2!I$14:I$154,MATCH(F341,Sheet2!A$14:A$154,0))&lt;&gt;0,"Loan","Loan"),"Cash")))</f>
        <v/>
      </c>
      <c r="N341" s="25" t="str">
        <f>IF(ISTEXT(E341),"",IF(ISBLANK(E341),"",IF(ISTEXT(D341),"",IF(A336="Invoice No. : ",INDEX(Sheet2!D$14:D$154,MATCH(B336,Sheet2!A$14:A$154,0)),N340))))</f>
        <v/>
      </c>
      <c r="O341" s="25" t="str">
        <f>IF(ISTEXT(E341),"",IF(ISBLANK(E341),"",IF(ISTEXT(D341),"",IF(A336="Invoice No. : ",INDEX(Sheet2!E$14:E$154,MATCH(B336,Sheet2!A$14:A$154,0)),O340))))</f>
        <v/>
      </c>
      <c r="P341" s="25" t="str">
        <f>IF(ISTEXT(E341),"",IF(ISBLANK(E341),"",IF(ISTEXT(D341),"",IF(A336="Invoice No. : ",INDEX(Sheet2!G$14:G$154,MATCH(B336,Sheet2!A$14:A$154,0)),P340))))</f>
        <v/>
      </c>
      <c r="Q341" s="25" t="str">
        <f t="shared" si="23"/>
        <v/>
      </c>
    </row>
    <row r="342" ht="15" spans="1:17">
      <c r="A342" s="16" t="s">
        <v>4</v>
      </c>
      <c r="B342" s="17">
        <v>925481</v>
      </c>
      <c r="C342" s="16" t="s">
        <v>5</v>
      </c>
      <c r="D342" s="18" t="s">
        <v>6</v>
      </c>
      <c r="F342" s="25" t="str">
        <f t="shared" si="20"/>
        <v/>
      </c>
      <c r="G342" s="25" t="str">
        <f>IF(ISTEXT(E342),"",IF(ISBLANK(E342),"",IF(ISTEXT(D342),"",IF(A337="Invoice No. : ",INDEX(Sheet2!F$14:F$154,MATCH(B337,Sheet2!A$14:A$154,0)),G341))))</f>
        <v/>
      </c>
      <c r="H342" s="25" t="str">
        <f t="shared" si="21"/>
        <v/>
      </c>
      <c r="I342" s="25" t="str">
        <f>IF(ISTEXT(E342),"",IF(ISBLANK(E342),"",IF(ISTEXT(D342),"",IF(A337="Invoice No. : ",TEXT(INDEX(Sheet2!C$14:C$154,MATCH(B337,Sheet2!A$14:A$154,0)),"hh:mm:ss"),I341))))</f>
        <v/>
      </c>
      <c r="J342" s="25" t="str">
        <f t="shared" si="22"/>
        <v/>
      </c>
      <c r="K342" s="25" t="str">
        <f>IF(ISBLANK(G342),"",IF(ISTEXT(G342),"",INDEX(Sheet2!H$14:H$154,MATCH(F342,Sheet2!A$14:A$154,0))))</f>
        <v/>
      </c>
      <c r="L342" s="25" t="str">
        <f>IF(ISBLANK(G342),"",IF(ISTEXT(G342),"",INDEX(Sheet2!I$14:I$154,MATCH(F342,Sheet2!A$14:A$154,0))))</f>
        <v/>
      </c>
      <c r="M342" s="25" t="str">
        <f>IF(ISBLANK(G342),"",IF(ISTEXT(G342),"",IF(INDEX(Sheet2!H$14:H$154,MATCH(F342,Sheet2!A$14:A$154,0))&lt;&gt;0,IF(INDEX(Sheet2!I$14:I$154,MATCH(F342,Sheet2!A$14:A$154,0))&lt;&gt;0,"Loan","Loan"),"Cash")))</f>
        <v/>
      </c>
      <c r="N342" s="25" t="str">
        <f>IF(ISTEXT(E342),"",IF(ISBLANK(E342),"",IF(ISTEXT(D342),"",IF(A337="Invoice No. : ",INDEX(Sheet2!D$14:D$154,MATCH(B337,Sheet2!A$14:A$154,0)),N341))))</f>
        <v/>
      </c>
      <c r="O342" s="25" t="str">
        <f>IF(ISTEXT(E342),"",IF(ISBLANK(E342),"",IF(ISTEXT(D342),"",IF(A337="Invoice No. : ",INDEX(Sheet2!E$14:E$154,MATCH(B337,Sheet2!A$14:A$154,0)),O341))))</f>
        <v/>
      </c>
      <c r="P342" s="25" t="str">
        <f>IF(ISTEXT(E342),"",IF(ISBLANK(E342),"",IF(ISTEXT(D342),"",IF(A337="Invoice No. : ",INDEX(Sheet2!G$14:G$154,MATCH(B337,Sheet2!A$14:A$154,0)),P341))))</f>
        <v/>
      </c>
      <c r="Q342" s="25" t="str">
        <f t="shared" si="23"/>
        <v/>
      </c>
    </row>
    <row r="343" ht="15" spans="1:17">
      <c r="A343" s="16" t="s">
        <v>7</v>
      </c>
      <c r="B343" s="19">
        <v>44954</v>
      </c>
      <c r="C343" s="16" t="s">
        <v>8</v>
      </c>
      <c r="D343" s="20">
        <v>1</v>
      </c>
      <c r="F343" s="25" t="str">
        <f t="shared" si="20"/>
        <v/>
      </c>
      <c r="G343" s="25" t="str">
        <f>IF(ISTEXT(E343),"",IF(ISBLANK(E343),"",IF(ISTEXT(D343),"",IF(A338="Invoice No. : ",INDEX(Sheet2!F$14:F$154,MATCH(B338,Sheet2!A$14:A$154,0)),G342))))</f>
        <v/>
      </c>
      <c r="H343" s="25" t="str">
        <f t="shared" si="21"/>
        <v/>
      </c>
      <c r="I343" s="25" t="str">
        <f>IF(ISTEXT(E343),"",IF(ISBLANK(E343),"",IF(ISTEXT(D343),"",IF(A338="Invoice No. : ",TEXT(INDEX(Sheet2!C$14:C$154,MATCH(B338,Sheet2!A$14:A$154,0)),"hh:mm:ss"),I342))))</f>
        <v/>
      </c>
      <c r="J343" s="25" t="str">
        <f t="shared" si="22"/>
        <v/>
      </c>
      <c r="K343" s="25" t="str">
        <f>IF(ISBLANK(G343),"",IF(ISTEXT(G343),"",INDEX(Sheet2!H$14:H$154,MATCH(F343,Sheet2!A$14:A$154,0))))</f>
        <v/>
      </c>
      <c r="L343" s="25" t="str">
        <f>IF(ISBLANK(G343),"",IF(ISTEXT(G343),"",INDEX(Sheet2!I$14:I$154,MATCH(F343,Sheet2!A$14:A$154,0))))</f>
        <v/>
      </c>
      <c r="M343" s="25" t="str">
        <f>IF(ISBLANK(G343),"",IF(ISTEXT(G343),"",IF(INDEX(Sheet2!H$14:H$154,MATCH(F343,Sheet2!A$14:A$154,0))&lt;&gt;0,IF(INDEX(Sheet2!I$14:I$154,MATCH(F343,Sheet2!A$14:A$154,0))&lt;&gt;0,"Loan","Loan"),"Cash")))</f>
        <v/>
      </c>
      <c r="N343" s="25" t="str">
        <f>IF(ISTEXT(E343),"",IF(ISBLANK(E343),"",IF(ISTEXT(D343),"",IF(A338="Invoice No. : ",INDEX(Sheet2!D$14:D$154,MATCH(B338,Sheet2!A$14:A$154,0)),N342))))</f>
        <v/>
      </c>
      <c r="O343" s="25" t="str">
        <f>IF(ISTEXT(E343),"",IF(ISBLANK(E343),"",IF(ISTEXT(D343),"",IF(A338="Invoice No. : ",INDEX(Sheet2!E$14:E$154,MATCH(B338,Sheet2!A$14:A$154,0)),O342))))</f>
        <v/>
      </c>
      <c r="P343" s="25" t="str">
        <f>IF(ISTEXT(E343),"",IF(ISBLANK(E343),"",IF(ISTEXT(D343),"",IF(A338="Invoice No. : ",INDEX(Sheet2!G$14:G$154,MATCH(B338,Sheet2!A$14:A$154,0)),P342))))</f>
        <v/>
      </c>
      <c r="Q343" s="25" t="str">
        <f t="shared" si="23"/>
        <v/>
      </c>
    </row>
    <row r="344" ht="15" spans="6:17">
      <c r="F344" s="25" t="str">
        <f t="shared" si="20"/>
        <v/>
      </c>
      <c r="G344" s="25" t="str">
        <f>IF(ISTEXT(E344),"",IF(ISBLANK(E344),"",IF(ISTEXT(D344),"",IF(A339="Invoice No. : ",INDEX(Sheet2!F$14:F$154,MATCH(B339,Sheet2!A$14:A$154,0)),G343))))</f>
        <v/>
      </c>
      <c r="H344" s="25" t="str">
        <f t="shared" si="21"/>
        <v/>
      </c>
      <c r="I344" s="25" t="str">
        <f>IF(ISTEXT(E344),"",IF(ISBLANK(E344),"",IF(ISTEXT(D344),"",IF(A339="Invoice No. : ",TEXT(INDEX(Sheet2!C$14:C$154,MATCH(B339,Sheet2!A$14:A$154,0)),"hh:mm:ss"),I343))))</f>
        <v/>
      </c>
      <c r="J344" s="25" t="str">
        <f t="shared" si="22"/>
        <v/>
      </c>
      <c r="K344" s="25" t="str">
        <f>IF(ISBLANK(G344),"",IF(ISTEXT(G344),"",INDEX(Sheet2!H$14:H$154,MATCH(F344,Sheet2!A$14:A$154,0))))</f>
        <v/>
      </c>
      <c r="L344" s="25" t="str">
        <f>IF(ISBLANK(G344),"",IF(ISTEXT(G344),"",INDEX(Sheet2!I$14:I$154,MATCH(F344,Sheet2!A$14:A$154,0))))</f>
        <v/>
      </c>
      <c r="M344" s="25" t="str">
        <f>IF(ISBLANK(G344),"",IF(ISTEXT(G344),"",IF(INDEX(Sheet2!H$14:H$154,MATCH(F344,Sheet2!A$14:A$154,0))&lt;&gt;0,IF(INDEX(Sheet2!I$14:I$154,MATCH(F344,Sheet2!A$14:A$154,0))&lt;&gt;0,"Loan","Loan"),"Cash")))</f>
        <v/>
      </c>
      <c r="N344" s="25" t="str">
        <f>IF(ISTEXT(E344),"",IF(ISBLANK(E344),"",IF(ISTEXT(D344),"",IF(A339="Invoice No. : ",INDEX(Sheet2!D$14:D$154,MATCH(B339,Sheet2!A$14:A$154,0)),N343))))</f>
        <v/>
      </c>
      <c r="O344" s="25" t="str">
        <f>IF(ISTEXT(E344),"",IF(ISBLANK(E344),"",IF(ISTEXT(D344),"",IF(A339="Invoice No. : ",INDEX(Sheet2!E$14:E$154,MATCH(B339,Sheet2!A$14:A$154,0)),O343))))</f>
        <v/>
      </c>
      <c r="P344" s="25" t="str">
        <f>IF(ISTEXT(E344),"",IF(ISBLANK(E344),"",IF(ISTEXT(D344),"",IF(A339="Invoice No. : ",INDEX(Sheet2!G$14:G$154,MATCH(B339,Sheet2!A$14:A$154,0)),P343))))</f>
        <v/>
      </c>
      <c r="Q344" s="25" t="str">
        <f t="shared" si="23"/>
        <v/>
      </c>
    </row>
    <row r="345" ht="15" spans="1:17">
      <c r="A345" s="21" t="s">
        <v>9</v>
      </c>
      <c r="B345" s="21" t="s">
        <v>10</v>
      </c>
      <c r="C345" s="22" t="s">
        <v>11</v>
      </c>
      <c r="D345" s="22" t="s">
        <v>12</v>
      </c>
      <c r="E345" s="22" t="s">
        <v>13</v>
      </c>
      <c r="F345" s="25" t="str">
        <f t="shared" si="20"/>
        <v/>
      </c>
      <c r="G345" s="25" t="str">
        <f>IF(ISTEXT(E345),"",IF(ISBLANK(E345),"",IF(ISTEXT(D345),"",IF(A340="Invoice No. : ",INDEX(Sheet2!F$14:F$154,MATCH(B340,Sheet2!A$14:A$154,0)),G344))))</f>
        <v/>
      </c>
      <c r="H345" s="25" t="str">
        <f t="shared" si="21"/>
        <v/>
      </c>
      <c r="I345" s="25" t="str">
        <f>IF(ISTEXT(E345),"",IF(ISBLANK(E345),"",IF(ISTEXT(D345),"",IF(A340="Invoice No. : ",TEXT(INDEX(Sheet2!C$14:C$154,MATCH(B340,Sheet2!A$14:A$154,0)),"hh:mm:ss"),I344))))</f>
        <v/>
      </c>
      <c r="J345" s="25" t="str">
        <f t="shared" si="22"/>
        <v/>
      </c>
      <c r="K345" s="25" t="str">
        <f>IF(ISBLANK(G345),"",IF(ISTEXT(G345),"",INDEX(Sheet2!H$14:H$154,MATCH(F345,Sheet2!A$14:A$154,0))))</f>
        <v/>
      </c>
      <c r="L345" s="25" t="str">
        <f>IF(ISBLANK(G345),"",IF(ISTEXT(G345),"",INDEX(Sheet2!I$14:I$154,MATCH(F345,Sheet2!A$14:A$154,0))))</f>
        <v/>
      </c>
      <c r="M345" s="25" t="str">
        <f>IF(ISBLANK(G345),"",IF(ISTEXT(G345),"",IF(INDEX(Sheet2!H$14:H$154,MATCH(F345,Sheet2!A$14:A$154,0))&lt;&gt;0,IF(INDEX(Sheet2!I$14:I$154,MATCH(F345,Sheet2!A$14:A$154,0))&lt;&gt;0,"Loan","Loan"),"Cash")))</f>
        <v/>
      </c>
      <c r="N345" s="25" t="str">
        <f>IF(ISTEXT(E345),"",IF(ISBLANK(E345),"",IF(ISTEXT(D345),"",IF(A340="Invoice No. : ",INDEX(Sheet2!D$14:D$154,MATCH(B340,Sheet2!A$14:A$154,0)),N344))))</f>
        <v/>
      </c>
      <c r="O345" s="25" t="str">
        <f>IF(ISTEXT(E345),"",IF(ISBLANK(E345),"",IF(ISTEXT(D345),"",IF(A340="Invoice No. : ",INDEX(Sheet2!E$14:E$154,MATCH(B340,Sheet2!A$14:A$154,0)),O344))))</f>
        <v/>
      </c>
      <c r="P345" s="25" t="str">
        <f>IF(ISTEXT(E345),"",IF(ISBLANK(E345),"",IF(ISTEXT(D345),"",IF(A340="Invoice No. : ",INDEX(Sheet2!G$14:G$154,MATCH(B340,Sheet2!A$14:A$154,0)),P344))))</f>
        <v/>
      </c>
      <c r="Q345" s="25" t="str">
        <f t="shared" si="23"/>
        <v/>
      </c>
    </row>
    <row r="346" ht="15" spans="6:17">
      <c r="F346" s="25" t="str">
        <f t="shared" si="20"/>
        <v/>
      </c>
      <c r="G346" s="25" t="str">
        <f>IF(ISTEXT(E346),"",IF(ISBLANK(E346),"",IF(ISTEXT(D346),"",IF(A341="Invoice No. : ",INDEX(Sheet2!F$14:F$154,MATCH(B341,Sheet2!A$14:A$154,0)),G345))))</f>
        <v/>
      </c>
      <c r="H346" s="25" t="str">
        <f t="shared" si="21"/>
        <v/>
      </c>
      <c r="I346" s="25" t="str">
        <f>IF(ISTEXT(E346),"",IF(ISBLANK(E346),"",IF(ISTEXT(D346),"",IF(A341="Invoice No. : ",TEXT(INDEX(Sheet2!C$14:C$154,MATCH(B341,Sheet2!A$14:A$154,0)),"hh:mm:ss"),I345))))</f>
        <v/>
      </c>
      <c r="J346" s="25" t="str">
        <f t="shared" si="22"/>
        <v/>
      </c>
      <c r="K346" s="25" t="str">
        <f>IF(ISBLANK(G346),"",IF(ISTEXT(G346),"",INDEX(Sheet2!H$14:H$154,MATCH(F346,Sheet2!A$14:A$154,0))))</f>
        <v/>
      </c>
      <c r="L346" s="25" t="str">
        <f>IF(ISBLANK(G346),"",IF(ISTEXT(G346),"",INDEX(Sheet2!I$14:I$154,MATCH(F346,Sheet2!A$14:A$154,0))))</f>
        <v/>
      </c>
      <c r="M346" s="25" t="str">
        <f>IF(ISBLANK(G346),"",IF(ISTEXT(G346),"",IF(INDEX(Sheet2!H$14:H$154,MATCH(F346,Sheet2!A$14:A$154,0))&lt;&gt;0,IF(INDEX(Sheet2!I$14:I$154,MATCH(F346,Sheet2!A$14:A$154,0))&lt;&gt;0,"Loan","Loan"),"Cash")))</f>
        <v/>
      </c>
      <c r="N346" s="25" t="str">
        <f>IF(ISTEXT(E346),"",IF(ISBLANK(E346),"",IF(ISTEXT(D346),"",IF(A341="Invoice No. : ",INDEX(Sheet2!D$14:D$154,MATCH(B341,Sheet2!A$14:A$154,0)),N345))))</f>
        <v/>
      </c>
      <c r="O346" s="25" t="str">
        <f>IF(ISTEXT(E346),"",IF(ISBLANK(E346),"",IF(ISTEXT(D346),"",IF(A341="Invoice No. : ",INDEX(Sheet2!E$14:E$154,MATCH(B341,Sheet2!A$14:A$154,0)),O345))))</f>
        <v/>
      </c>
      <c r="P346" s="25" t="str">
        <f>IF(ISTEXT(E346),"",IF(ISBLANK(E346),"",IF(ISTEXT(D346),"",IF(A341="Invoice No. : ",INDEX(Sheet2!G$14:G$154,MATCH(B341,Sheet2!A$14:A$154,0)),P345))))</f>
        <v/>
      </c>
      <c r="Q346" s="25" t="str">
        <f t="shared" si="23"/>
        <v/>
      </c>
    </row>
    <row r="347" ht="15" spans="1:17">
      <c r="A347" s="24" t="s">
        <v>290</v>
      </c>
      <c r="B347" s="24" t="s">
        <v>291</v>
      </c>
      <c r="C347" s="13">
        <v>4</v>
      </c>
      <c r="D347" s="13">
        <v>32</v>
      </c>
      <c r="E347" s="13">
        <v>128</v>
      </c>
      <c r="F347" s="25">
        <f t="shared" si="20"/>
        <v>925481</v>
      </c>
      <c r="G347" s="25">
        <f>IF(ISTEXT(E347),"",IF(ISBLANK(E347),"",IF(ISTEXT(D347),"",IF(A342="Invoice No. : ",INDEX(Sheet2!F$14:F$154,MATCH(B342,Sheet2!A$14:A$154,0)),G346))))</f>
        <v>46472</v>
      </c>
      <c r="H347" s="25" t="str">
        <f t="shared" si="21"/>
        <v>01/28/2023</v>
      </c>
      <c r="I347" s="25" t="str">
        <f>IF(ISTEXT(E347),"",IF(ISBLANK(E347),"",IF(ISTEXT(D347),"",IF(A342="Invoice No. : ",TEXT(INDEX(Sheet2!C$14:C$154,MATCH(B342,Sheet2!A$14:A$154,0)),"hh:mm:ss"),I346))))</f>
        <v>11:38:41</v>
      </c>
      <c r="J347" s="25">
        <f t="shared" si="22"/>
        <v>3504.75</v>
      </c>
      <c r="K347" s="25">
        <f>IF(ISBLANK(G347),"",IF(ISTEXT(G347),"",INDEX(Sheet2!H$14:H$154,MATCH(F347,Sheet2!A$14:A$154,0))))</f>
        <v>3500</v>
      </c>
      <c r="L347" s="25">
        <f>IF(ISBLANK(G347),"",IF(ISTEXT(G347),"",INDEX(Sheet2!I$14:I$154,MATCH(F347,Sheet2!A$14:A$154,0))))</f>
        <v>4.75</v>
      </c>
      <c r="M347" s="25" t="str">
        <f>IF(ISBLANK(G347),"",IF(ISTEXT(G347),"",IF(INDEX(Sheet2!H$14:H$154,MATCH(F347,Sheet2!A$14:A$154,0))&lt;&gt;0,IF(INDEX(Sheet2!I$14:I$154,MATCH(F347,Sheet2!A$14:A$154,0))&lt;&gt;0,"Loan","Loan"),"Cash")))</f>
        <v>Loan</v>
      </c>
      <c r="N347" s="25">
        <f>IF(ISTEXT(E347),"",IF(ISBLANK(E347),"",IF(ISTEXT(D347),"",IF(A342="Invoice No. : ",INDEX(Sheet2!D$14:D$154,MATCH(B342,Sheet2!A$14:A$154,0)),N346))))</f>
        <v>1</v>
      </c>
      <c r="O347" s="25" t="str">
        <f>IF(ISTEXT(E347),"",IF(ISBLANK(E347),"",IF(ISTEXT(D347),"",IF(A342="Invoice No. : ",INDEX(Sheet2!E$14:E$154,MATCH(B342,Sheet2!A$14:A$154,0)),O346))))</f>
        <v>BRAILLE</v>
      </c>
      <c r="P347" s="25" t="str">
        <f>IF(ISTEXT(E347),"",IF(ISBLANK(E347),"",IF(ISTEXT(D347),"",IF(A342="Invoice No. : ",INDEX(Sheet2!G$14:G$154,MATCH(B342,Sheet2!A$14:A$154,0)),P346))))</f>
        <v>PELAYO, IVIE CARATAY</v>
      </c>
      <c r="Q347" s="25">
        <f t="shared" si="23"/>
        <v>128023.12</v>
      </c>
    </row>
    <row r="348" ht="15" spans="1:17">
      <c r="A348" s="24" t="s">
        <v>398</v>
      </c>
      <c r="B348" s="24" t="s">
        <v>399</v>
      </c>
      <c r="C348" s="13">
        <v>3</v>
      </c>
      <c r="D348" s="13">
        <v>36.25</v>
      </c>
      <c r="E348" s="13">
        <v>108.75</v>
      </c>
      <c r="F348" s="25">
        <f t="shared" si="20"/>
        <v>925481</v>
      </c>
      <c r="G348" s="25">
        <f>IF(ISTEXT(E348),"",IF(ISBLANK(E348),"",IF(ISTEXT(D348),"",IF(A343="Invoice No. : ",INDEX(Sheet2!F$14:F$154,MATCH(B343,Sheet2!A$14:A$154,0)),G347))))</f>
        <v>46472</v>
      </c>
      <c r="H348" s="25" t="str">
        <f t="shared" si="21"/>
        <v>01/28/2023</v>
      </c>
      <c r="I348" s="25" t="str">
        <f>IF(ISTEXT(E348),"",IF(ISBLANK(E348),"",IF(ISTEXT(D348),"",IF(A343="Invoice No. : ",TEXT(INDEX(Sheet2!C$14:C$154,MATCH(B343,Sheet2!A$14:A$154,0)),"hh:mm:ss"),I347))))</f>
        <v>11:38:41</v>
      </c>
      <c r="J348" s="25">
        <f t="shared" si="22"/>
        <v>3504.75</v>
      </c>
      <c r="K348" s="25">
        <f>IF(ISBLANK(G348),"",IF(ISTEXT(G348),"",INDEX(Sheet2!H$14:H$154,MATCH(F348,Sheet2!A$14:A$154,0))))</f>
        <v>3500</v>
      </c>
      <c r="L348" s="25">
        <f>IF(ISBLANK(G348),"",IF(ISTEXT(G348),"",INDEX(Sheet2!I$14:I$154,MATCH(F348,Sheet2!A$14:A$154,0))))</f>
        <v>4.75</v>
      </c>
      <c r="M348" s="25" t="str">
        <f>IF(ISBLANK(G348),"",IF(ISTEXT(G348),"",IF(INDEX(Sheet2!H$14:H$154,MATCH(F348,Sheet2!A$14:A$154,0))&lt;&gt;0,IF(INDEX(Sheet2!I$14:I$154,MATCH(F348,Sheet2!A$14:A$154,0))&lt;&gt;0,"Loan","Loan"),"Cash")))</f>
        <v>Loan</v>
      </c>
      <c r="N348" s="25">
        <f>IF(ISTEXT(E348),"",IF(ISBLANK(E348),"",IF(ISTEXT(D348),"",IF(A343="Invoice No. : ",INDEX(Sheet2!D$14:D$154,MATCH(B343,Sheet2!A$14:A$154,0)),N347))))</f>
        <v>1</v>
      </c>
      <c r="O348" s="25" t="str">
        <f>IF(ISTEXT(E348),"",IF(ISBLANK(E348),"",IF(ISTEXT(D348),"",IF(A343="Invoice No. : ",INDEX(Sheet2!E$14:E$154,MATCH(B343,Sheet2!A$14:A$154,0)),O347))))</f>
        <v>BRAILLE</v>
      </c>
      <c r="P348" s="25" t="str">
        <f>IF(ISTEXT(E348),"",IF(ISBLANK(E348),"",IF(ISTEXT(D348),"",IF(A343="Invoice No. : ",INDEX(Sheet2!G$14:G$154,MATCH(B343,Sheet2!A$14:A$154,0)),P347))))</f>
        <v>PELAYO, IVIE CARATAY</v>
      </c>
      <c r="Q348" s="25">
        <f t="shared" si="23"/>
        <v>128023.12</v>
      </c>
    </row>
    <row r="349" ht="15" spans="1:17">
      <c r="A349" s="24" t="s">
        <v>400</v>
      </c>
      <c r="B349" s="24" t="s">
        <v>401</v>
      </c>
      <c r="C349" s="13">
        <v>1</v>
      </c>
      <c r="D349" s="13">
        <v>41.5</v>
      </c>
      <c r="E349" s="13">
        <v>41.5</v>
      </c>
      <c r="F349" s="25">
        <f t="shared" si="20"/>
        <v>925481</v>
      </c>
      <c r="G349" s="25">
        <f>IF(ISTEXT(E349),"",IF(ISBLANK(E349),"",IF(ISTEXT(D349),"",IF(A344="Invoice No. : ",INDEX(Sheet2!F$14:F$154,MATCH(B344,Sheet2!A$14:A$154,0)),G348))))</f>
        <v>46472</v>
      </c>
      <c r="H349" s="25" t="str">
        <f t="shared" si="21"/>
        <v>01/28/2023</v>
      </c>
      <c r="I349" s="25" t="str">
        <f>IF(ISTEXT(E349),"",IF(ISBLANK(E349),"",IF(ISTEXT(D349),"",IF(A344="Invoice No. : ",TEXT(INDEX(Sheet2!C$14:C$154,MATCH(B344,Sheet2!A$14:A$154,0)),"hh:mm:ss"),I348))))</f>
        <v>11:38:41</v>
      </c>
      <c r="J349" s="25">
        <f t="shared" si="22"/>
        <v>3504.75</v>
      </c>
      <c r="K349" s="25">
        <f>IF(ISBLANK(G349),"",IF(ISTEXT(G349),"",INDEX(Sheet2!H$14:H$154,MATCH(F349,Sheet2!A$14:A$154,0))))</f>
        <v>3500</v>
      </c>
      <c r="L349" s="25">
        <f>IF(ISBLANK(G349),"",IF(ISTEXT(G349),"",INDEX(Sheet2!I$14:I$154,MATCH(F349,Sheet2!A$14:A$154,0))))</f>
        <v>4.75</v>
      </c>
      <c r="M349" s="25" t="str">
        <f>IF(ISBLANK(G349),"",IF(ISTEXT(G349),"",IF(INDEX(Sheet2!H$14:H$154,MATCH(F349,Sheet2!A$14:A$154,0))&lt;&gt;0,IF(INDEX(Sheet2!I$14:I$154,MATCH(F349,Sheet2!A$14:A$154,0))&lt;&gt;0,"Loan","Loan"),"Cash")))</f>
        <v>Loan</v>
      </c>
      <c r="N349" s="25">
        <f>IF(ISTEXT(E349),"",IF(ISBLANK(E349),"",IF(ISTEXT(D349),"",IF(A344="Invoice No. : ",INDEX(Sheet2!D$14:D$154,MATCH(B344,Sheet2!A$14:A$154,0)),N348))))</f>
        <v>1</v>
      </c>
      <c r="O349" s="25" t="str">
        <f>IF(ISTEXT(E349),"",IF(ISBLANK(E349),"",IF(ISTEXT(D349),"",IF(A344="Invoice No. : ",INDEX(Sheet2!E$14:E$154,MATCH(B344,Sheet2!A$14:A$154,0)),O348))))</f>
        <v>BRAILLE</v>
      </c>
      <c r="P349" s="25" t="str">
        <f>IF(ISTEXT(E349),"",IF(ISBLANK(E349),"",IF(ISTEXT(D349),"",IF(A344="Invoice No. : ",INDEX(Sheet2!G$14:G$154,MATCH(B344,Sheet2!A$14:A$154,0)),P348))))</f>
        <v>PELAYO, IVIE CARATAY</v>
      </c>
      <c r="Q349" s="25">
        <f t="shared" si="23"/>
        <v>128023.12</v>
      </c>
    </row>
    <row r="350" ht="15" spans="1:17">
      <c r="A350" s="24" t="s">
        <v>402</v>
      </c>
      <c r="B350" s="24" t="s">
        <v>403</v>
      </c>
      <c r="C350" s="13">
        <v>2</v>
      </c>
      <c r="D350" s="13">
        <v>58</v>
      </c>
      <c r="E350" s="13">
        <v>116</v>
      </c>
      <c r="F350" s="25">
        <f t="shared" si="20"/>
        <v>925481</v>
      </c>
      <c r="G350" s="25">
        <f>IF(ISTEXT(E350),"",IF(ISBLANK(E350),"",IF(ISTEXT(D350),"",IF(A345="Invoice No. : ",INDEX(Sheet2!F$14:F$154,MATCH(B345,Sheet2!A$14:A$154,0)),G349))))</f>
        <v>46472</v>
      </c>
      <c r="H350" s="25" t="str">
        <f t="shared" si="21"/>
        <v>01/28/2023</v>
      </c>
      <c r="I350" s="25" t="str">
        <f>IF(ISTEXT(E350),"",IF(ISBLANK(E350),"",IF(ISTEXT(D350),"",IF(A345="Invoice No. : ",TEXT(INDEX(Sheet2!C$14:C$154,MATCH(B345,Sheet2!A$14:A$154,0)),"hh:mm:ss"),I349))))</f>
        <v>11:38:41</v>
      </c>
      <c r="J350" s="25">
        <f t="shared" si="22"/>
        <v>3504.75</v>
      </c>
      <c r="K350" s="25">
        <f>IF(ISBLANK(G350),"",IF(ISTEXT(G350),"",INDEX(Sheet2!H$14:H$154,MATCH(F350,Sheet2!A$14:A$154,0))))</f>
        <v>3500</v>
      </c>
      <c r="L350" s="25">
        <f>IF(ISBLANK(G350),"",IF(ISTEXT(G350),"",INDEX(Sheet2!I$14:I$154,MATCH(F350,Sheet2!A$14:A$154,0))))</f>
        <v>4.75</v>
      </c>
      <c r="M350" s="25" t="str">
        <f>IF(ISBLANK(G350),"",IF(ISTEXT(G350),"",IF(INDEX(Sheet2!H$14:H$154,MATCH(F350,Sheet2!A$14:A$154,0))&lt;&gt;0,IF(INDEX(Sheet2!I$14:I$154,MATCH(F350,Sheet2!A$14:A$154,0))&lt;&gt;0,"Loan","Loan"),"Cash")))</f>
        <v>Loan</v>
      </c>
      <c r="N350" s="25">
        <f>IF(ISTEXT(E350),"",IF(ISBLANK(E350),"",IF(ISTEXT(D350),"",IF(A345="Invoice No. : ",INDEX(Sheet2!D$14:D$154,MATCH(B345,Sheet2!A$14:A$154,0)),N349))))</f>
        <v>1</v>
      </c>
      <c r="O350" s="25" t="str">
        <f>IF(ISTEXT(E350),"",IF(ISBLANK(E350),"",IF(ISTEXT(D350),"",IF(A345="Invoice No. : ",INDEX(Sheet2!E$14:E$154,MATCH(B345,Sheet2!A$14:A$154,0)),O349))))</f>
        <v>BRAILLE</v>
      </c>
      <c r="P350" s="25" t="str">
        <f>IF(ISTEXT(E350),"",IF(ISBLANK(E350),"",IF(ISTEXT(D350),"",IF(A345="Invoice No. : ",INDEX(Sheet2!G$14:G$154,MATCH(B345,Sheet2!A$14:A$154,0)),P349))))</f>
        <v>PELAYO, IVIE CARATAY</v>
      </c>
      <c r="Q350" s="25">
        <f t="shared" si="23"/>
        <v>128023.12</v>
      </c>
    </row>
    <row r="351" ht="15" spans="1:17">
      <c r="A351" s="24" t="s">
        <v>404</v>
      </c>
      <c r="B351" s="24" t="s">
        <v>405</v>
      </c>
      <c r="C351" s="13">
        <v>2</v>
      </c>
      <c r="D351" s="13">
        <v>30</v>
      </c>
      <c r="E351" s="13">
        <v>60</v>
      </c>
      <c r="F351" s="25">
        <f t="shared" si="20"/>
        <v>925481</v>
      </c>
      <c r="G351" s="25">
        <f>IF(ISTEXT(E351),"",IF(ISBLANK(E351),"",IF(ISTEXT(D351),"",IF(A346="Invoice No. : ",INDEX(Sheet2!F$14:F$154,MATCH(B346,Sheet2!A$14:A$154,0)),G350))))</f>
        <v>46472</v>
      </c>
      <c r="H351" s="25" t="str">
        <f t="shared" si="21"/>
        <v>01/28/2023</v>
      </c>
      <c r="I351" s="25" t="str">
        <f>IF(ISTEXT(E351),"",IF(ISBLANK(E351),"",IF(ISTEXT(D351),"",IF(A346="Invoice No. : ",TEXT(INDEX(Sheet2!C$14:C$154,MATCH(B346,Sheet2!A$14:A$154,0)),"hh:mm:ss"),I350))))</f>
        <v>11:38:41</v>
      </c>
      <c r="J351" s="25">
        <f t="shared" si="22"/>
        <v>3504.75</v>
      </c>
      <c r="K351" s="25">
        <f>IF(ISBLANK(G351),"",IF(ISTEXT(G351),"",INDEX(Sheet2!H$14:H$154,MATCH(F351,Sheet2!A$14:A$154,0))))</f>
        <v>3500</v>
      </c>
      <c r="L351" s="25">
        <f>IF(ISBLANK(G351),"",IF(ISTEXT(G351),"",INDEX(Sheet2!I$14:I$154,MATCH(F351,Sheet2!A$14:A$154,0))))</f>
        <v>4.75</v>
      </c>
      <c r="M351" s="25" t="str">
        <f>IF(ISBLANK(G351),"",IF(ISTEXT(G351),"",IF(INDEX(Sheet2!H$14:H$154,MATCH(F351,Sheet2!A$14:A$154,0))&lt;&gt;0,IF(INDEX(Sheet2!I$14:I$154,MATCH(F351,Sheet2!A$14:A$154,0))&lt;&gt;0,"Loan","Loan"),"Cash")))</f>
        <v>Loan</v>
      </c>
      <c r="N351" s="25">
        <f>IF(ISTEXT(E351),"",IF(ISBLANK(E351),"",IF(ISTEXT(D351),"",IF(A346="Invoice No. : ",INDEX(Sheet2!D$14:D$154,MATCH(B346,Sheet2!A$14:A$154,0)),N350))))</f>
        <v>1</v>
      </c>
      <c r="O351" s="25" t="str">
        <f>IF(ISTEXT(E351),"",IF(ISBLANK(E351),"",IF(ISTEXT(D351),"",IF(A346="Invoice No. : ",INDEX(Sheet2!E$14:E$154,MATCH(B346,Sheet2!A$14:A$154,0)),O350))))</f>
        <v>BRAILLE</v>
      </c>
      <c r="P351" s="25" t="str">
        <f>IF(ISTEXT(E351),"",IF(ISBLANK(E351),"",IF(ISTEXT(D351),"",IF(A346="Invoice No. : ",INDEX(Sheet2!G$14:G$154,MATCH(B346,Sheet2!A$14:A$154,0)),P350))))</f>
        <v>PELAYO, IVIE CARATAY</v>
      </c>
      <c r="Q351" s="25">
        <f t="shared" si="23"/>
        <v>128023.12</v>
      </c>
    </row>
    <row r="352" ht="15" spans="1:17">
      <c r="A352" s="24" t="s">
        <v>406</v>
      </c>
      <c r="B352" s="24" t="s">
        <v>407</v>
      </c>
      <c r="C352" s="13">
        <v>4</v>
      </c>
      <c r="D352" s="13">
        <v>57.25</v>
      </c>
      <c r="E352" s="13">
        <v>229</v>
      </c>
      <c r="F352" s="25">
        <f t="shared" si="20"/>
        <v>925481</v>
      </c>
      <c r="G352" s="25">
        <f>IF(ISTEXT(E352),"",IF(ISBLANK(E352),"",IF(ISTEXT(D352),"",IF(A347="Invoice No. : ",INDEX(Sheet2!F$14:F$154,MATCH(B347,Sheet2!A$14:A$154,0)),G351))))</f>
        <v>46472</v>
      </c>
      <c r="H352" s="25" t="str">
        <f t="shared" si="21"/>
        <v>01/28/2023</v>
      </c>
      <c r="I352" s="25" t="str">
        <f>IF(ISTEXT(E352),"",IF(ISBLANK(E352),"",IF(ISTEXT(D352),"",IF(A347="Invoice No. : ",TEXT(INDEX(Sheet2!C$14:C$154,MATCH(B347,Sheet2!A$14:A$154,0)),"hh:mm:ss"),I351))))</f>
        <v>11:38:41</v>
      </c>
      <c r="J352" s="25">
        <f t="shared" si="22"/>
        <v>3504.75</v>
      </c>
      <c r="K352" s="25">
        <f>IF(ISBLANK(G352),"",IF(ISTEXT(G352),"",INDEX(Sheet2!H$14:H$154,MATCH(F352,Sheet2!A$14:A$154,0))))</f>
        <v>3500</v>
      </c>
      <c r="L352" s="25">
        <f>IF(ISBLANK(G352),"",IF(ISTEXT(G352),"",INDEX(Sheet2!I$14:I$154,MATCH(F352,Sheet2!A$14:A$154,0))))</f>
        <v>4.75</v>
      </c>
      <c r="M352" s="25" t="str">
        <f>IF(ISBLANK(G352),"",IF(ISTEXT(G352),"",IF(INDEX(Sheet2!H$14:H$154,MATCH(F352,Sheet2!A$14:A$154,0))&lt;&gt;0,IF(INDEX(Sheet2!I$14:I$154,MATCH(F352,Sheet2!A$14:A$154,0))&lt;&gt;0,"Loan","Loan"),"Cash")))</f>
        <v>Loan</v>
      </c>
      <c r="N352" s="25">
        <f>IF(ISTEXT(E352),"",IF(ISBLANK(E352),"",IF(ISTEXT(D352),"",IF(A347="Invoice No. : ",INDEX(Sheet2!D$14:D$154,MATCH(B347,Sheet2!A$14:A$154,0)),N351))))</f>
        <v>1</v>
      </c>
      <c r="O352" s="25" t="str">
        <f>IF(ISTEXT(E352),"",IF(ISBLANK(E352),"",IF(ISTEXT(D352),"",IF(A347="Invoice No. : ",INDEX(Sheet2!E$14:E$154,MATCH(B347,Sheet2!A$14:A$154,0)),O351))))</f>
        <v>BRAILLE</v>
      </c>
      <c r="P352" s="25" t="str">
        <f>IF(ISTEXT(E352),"",IF(ISBLANK(E352),"",IF(ISTEXT(D352),"",IF(A347="Invoice No. : ",INDEX(Sheet2!G$14:G$154,MATCH(B347,Sheet2!A$14:A$154,0)),P351))))</f>
        <v>PELAYO, IVIE CARATAY</v>
      </c>
      <c r="Q352" s="25">
        <f t="shared" si="23"/>
        <v>128023.12</v>
      </c>
    </row>
    <row r="353" ht="15" spans="1:17">
      <c r="A353" s="24" t="s">
        <v>30</v>
      </c>
      <c r="B353" s="24" t="s">
        <v>31</v>
      </c>
      <c r="C353" s="13">
        <v>1</v>
      </c>
      <c r="D353" s="13">
        <v>168.25</v>
      </c>
      <c r="E353" s="13">
        <v>168.25</v>
      </c>
      <c r="F353" s="25">
        <f t="shared" si="20"/>
        <v>925481</v>
      </c>
      <c r="G353" s="25">
        <f>IF(ISTEXT(E353),"",IF(ISBLANK(E353),"",IF(ISTEXT(D353),"",IF(A348="Invoice No. : ",INDEX(Sheet2!F$14:F$154,MATCH(B348,Sheet2!A$14:A$154,0)),G352))))</f>
        <v>46472</v>
      </c>
      <c r="H353" s="25" t="str">
        <f t="shared" si="21"/>
        <v>01/28/2023</v>
      </c>
      <c r="I353" s="25" t="str">
        <f>IF(ISTEXT(E353),"",IF(ISBLANK(E353),"",IF(ISTEXT(D353),"",IF(A348="Invoice No. : ",TEXT(INDEX(Sheet2!C$14:C$154,MATCH(B348,Sheet2!A$14:A$154,0)),"hh:mm:ss"),I352))))</f>
        <v>11:38:41</v>
      </c>
      <c r="J353" s="25">
        <f t="shared" si="22"/>
        <v>3504.75</v>
      </c>
      <c r="K353" s="25">
        <f>IF(ISBLANK(G353),"",IF(ISTEXT(G353),"",INDEX(Sheet2!H$14:H$154,MATCH(F353,Sheet2!A$14:A$154,0))))</f>
        <v>3500</v>
      </c>
      <c r="L353" s="25">
        <f>IF(ISBLANK(G353),"",IF(ISTEXT(G353),"",INDEX(Sheet2!I$14:I$154,MATCH(F353,Sheet2!A$14:A$154,0))))</f>
        <v>4.75</v>
      </c>
      <c r="M353" s="25" t="str">
        <f>IF(ISBLANK(G353),"",IF(ISTEXT(G353),"",IF(INDEX(Sheet2!H$14:H$154,MATCH(F353,Sheet2!A$14:A$154,0))&lt;&gt;0,IF(INDEX(Sheet2!I$14:I$154,MATCH(F353,Sheet2!A$14:A$154,0))&lt;&gt;0,"Loan","Loan"),"Cash")))</f>
        <v>Loan</v>
      </c>
      <c r="N353" s="25">
        <f>IF(ISTEXT(E353),"",IF(ISBLANK(E353),"",IF(ISTEXT(D353),"",IF(A348="Invoice No. : ",INDEX(Sheet2!D$14:D$154,MATCH(B348,Sheet2!A$14:A$154,0)),N352))))</f>
        <v>1</v>
      </c>
      <c r="O353" s="25" t="str">
        <f>IF(ISTEXT(E353),"",IF(ISBLANK(E353),"",IF(ISTEXT(D353),"",IF(A348="Invoice No. : ",INDEX(Sheet2!E$14:E$154,MATCH(B348,Sheet2!A$14:A$154,0)),O352))))</f>
        <v>BRAILLE</v>
      </c>
      <c r="P353" s="25" t="str">
        <f>IF(ISTEXT(E353),"",IF(ISBLANK(E353),"",IF(ISTEXT(D353),"",IF(A348="Invoice No. : ",INDEX(Sheet2!G$14:G$154,MATCH(B348,Sheet2!A$14:A$154,0)),P352))))</f>
        <v>PELAYO, IVIE CARATAY</v>
      </c>
      <c r="Q353" s="25">
        <f t="shared" si="23"/>
        <v>128023.12</v>
      </c>
    </row>
    <row r="354" ht="15" spans="1:17">
      <c r="A354" s="24" t="s">
        <v>196</v>
      </c>
      <c r="B354" s="24" t="s">
        <v>197</v>
      </c>
      <c r="C354" s="13">
        <v>4</v>
      </c>
      <c r="D354" s="13">
        <v>39.25</v>
      </c>
      <c r="E354" s="13">
        <v>157</v>
      </c>
      <c r="F354" s="25">
        <f t="shared" si="20"/>
        <v>925481</v>
      </c>
      <c r="G354" s="25">
        <f>IF(ISTEXT(E354),"",IF(ISBLANK(E354),"",IF(ISTEXT(D354),"",IF(A349="Invoice No. : ",INDEX(Sheet2!F$14:F$154,MATCH(B349,Sheet2!A$14:A$154,0)),G353))))</f>
        <v>46472</v>
      </c>
      <c r="H354" s="25" t="str">
        <f t="shared" si="21"/>
        <v>01/28/2023</v>
      </c>
      <c r="I354" s="25" t="str">
        <f>IF(ISTEXT(E354),"",IF(ISBLANK(E354),"",IF(ISTEXT(D354),"",IF(A349="Invoice No. : ",TEXT(INDEX(Sheet2!C$14:C$154,MATCH(B349,Sheet2!A$14:A$154,0)),"hh:mm:ss"),I353))))</f>
        <v>11:38:41</v>
      </c>
      <c r="J354" s="25">
        <f t="shared" si="22"/>
        <v>3504.75</v>
      </c>
      <c r="K354" s="25">
        <f>IF(ISBLANK(G354),"",IF(ISTEXT(G354),"",INDEX(Sheet2!H$14:H$154,MATCH(F354,Sheet2!A$14:A$154,0))))</f>
        <v>3500</v>
      </c>
      <c r="L354" s="25">
        <f>IF(ISBLANK(G354),"",IF(ISTEXT(G354),"",INDEX(Sheet2!I$14:I$154,MATCH(F354,Sheet2!A$14:A$154,0))))</f>
        <v>4.75</v>
      </c>
      <c r="M354" s="25" t="str">
        <f>IF(ISBLANK(G354),"",IF(ISTEXT(G354),"",IF(INDEX(Sheet2!H$14:H$154,MATCH(F354,Sheet2!A$14:A$154,0))&lt;&gt;0,IF(INDEX(Sheet2!I$14:I$154,MATCH(F354,Sheet2!A$14:A$154,0))&lt;&gt;0,"Loan","Loan"),"Cash")))</f>
        <v>Loan</v>
      </c>
      <c r="N354" s="25">
        <f>IF(ISTEXT(E354),"",IF(ISBLANK(E354),"",IF(ISTEXT(D354),"",IF(A349="Invoice No. : ",INDEX(Sheet2!D$14:D$154,MATCH(B349,Sheet2!A$14:A$154,0)),N353))))</f>
        <v>1</v>
      </c>
      <c r="O354" s="25" t="str">
        <f>IF(ISTEXT(E354),"",IF(ISBLANK(E354),"",IF(ISTEXT(D354),"",IF(A349="Invoice No. : ",INDEX(Sheet2!E$14:E$154,MATCH(B349,Sheet2!A$14:A$154,0)),O353))))</f>
        <v>BRAILLE</v>
      </c>
      <c r="P354" s="25" t="str">
        <f>IF(ISTEXT(E354),"",IF(ISBLANK(E354),"",IF(ISTEXT(D354),"",IF(A349="Invoice No. : ",INDEX(Sheet2!G$14:G$154,MATCH(B349,Sheet2!A$14:A$154,0)),P353))))</f>
        <v>PELAYO, IVIE CARATAY</v>
      </c>
      <c r="Q354" s="25">
        <f t="shared" si="23"/>
        <v>128023.12</v>
      </c>
    </row>
    <row r="355" ht="15" spans="1:17">
      <c r="A355" s="24" t="s">
        <v>408</v>
      </c>
      <c r="B355" s="24" t="s">
        <v>409</v>
      </c>
      <c r="C355" s="13">
        <v>1</v>
      </c>
      <c r="D355" s="13">
        <v>60</v>
      </c>
      <c r="E355" s="13">
        <v>60</v>
      </c>
      <c r="F355" s="25">
        <f t="shared" si="20"/>
        <v>925481</v>
      </c>
      <c r="G355" s="25">
        <f>IF(ISTEXT(E355),"",IF(ISBLANK(E355),"",IF(ISTEXT(D355),"",IF(A350="Invoice No. : ",INDEX(Sheet2!F$14:F$154,MATCH(B350,Sheet2!A$14:A$154,0)),G354))))</f>
        <v>46472</v>
      </c>
      <c r="H355" s="25" t="str">
        <f t="shared" si="21"/>
        <v>01/28/2023</v>
      </c>
      <c r="I355" s="25" t="str">
        <f>IF(ISTEXT(E355),"",IF(ISBLANK(E355),"",IF(ISTEXT(D355),"",IF(A350="Invoice No. : ",TEXT(INDEX(Sheet2!C$14:C$154,MATCH(B350,Sheet2!A$14:A$154,0)),"hh:mm:ss"),I354))))</f>
        <v>11:38:41</v>
      </c>
      <c r="J355" s="25">
        <f t="shared" si="22"/>
        <v>3504.75</v>
      </c>
      <c r="K355" s="25">
        <f>IF(ISBLANK(G355),"",IF(ISTEXT(G355),"",INDEX(Sheet2!H$14:H$154,MATCH(F355,Sheet2!A$14:A$154,0))))</f>
        <v>3500</v>
      </c>
      <c r="L355" s="25">
        <f>IF(ISBLANK(G355),"",IF(ISTEXT(G355),"",INDEX(Sheet2!I$14:I$154,MATCH(F355,Sheet2!A$14:A$154,0))))</f>
        <v>4.75</v>
      </c>
      <c r="M355" s="25" t="str">
        <f>IF(ISBLANK(G355),"",IF(ISTEXT(G355),"",IF(INDEX(Sheet2!H$14:H$154,MATCH(F355,Sheet2!A$14:A$154,0))&lt;&gt;0,IF(INDEX(Sheet2!I$14:I$154,MATCH(F355,Sheet2!A$14:A$154,0))&lt;&gt;0,"Loan","Loan"),"Cash")))</f>
        <v>Loan</v>
      </c>
      <c r="N355" s="25">
        <f>IF(ISTEXT(E355),"",IF(ISBLANK(E355),"",IF(ISTEXT(D355),"",IF(A350="Invoice No. : ",INDEX(Sheet2!D$14:D$154,MATCH(B350,Sheet2!A$14:A$154,0)),N354))))</f>
        <v>1</v>
      </c>
      <c r="O355" s="25" t="str">
        <f>IF(ISTEXT(E355),"",IF(ISBLANK(E355),"",IF(ISTEXT(D355),"",IF(A350="Invoice No. : ",INDEX(Sheet2!E$14:E$154,MATCH(B350,Sheet2!A$14:A$154,0)),O354))))</f>
        <v>BRAILLE</v>
      </c>
      <c r="P355" s="25" t="str">
        <f>IF(ISTEXT(E355),"",IF(ISBLANK(E355),"",IF(ISTEXT(D355),"",IF(A350="Invoice No. : ",INDEX(Sheet2!G$14:G$154,MATCH(B350,Sheet2!A$14:A$154,0)),P354))))</f>
        <v>PELAYO, IVIE CARATAY</v>
      </c>
      <c r="Q355" s="25">
        <f t="shared" si="23"/>
        <v>128023.12</v>
      </c>
    </row>
    <row r="356" ht="15" spans="1:17">
      <c r="A356" s="24" t="s">
        <v>410</v>
      </c>
      <c r="B356" s="24" t="s">
        <v>411</v>
      </c>
      <c r="C356" s="13">
        <v>1</v>
      </c>
      <c r="D356" s="13">
        <v>106.25</v>
      </c>
      <c r="E356" s="13">
        <v>106.25</v>
      </c>
      <c r="F356" s="25">
        <f t="shared" si="20"/>
        <v>925481</v>
      </c>
      <c r="G356" s="25">
        <f>IF(ISTEXT(E356),"",IF(ISBLANK(E356),"",IF(ISTEXT(D356),"",IF(A351="Invoice No. : ",INDEX(Sheet2!F$14:F$154,MATCH(B351,Sheet2!A$14:A$154,0)),G355))))</f>
        <v>46472</v>
      </c>
      <c r="H356" s="25" t="str">
        <f t="shared" si="21"/>
        <v>01/28/2023</v>
      </c>
      <c r="I356" s="25" t="str">
        <f>IF(ISTEXT(E356),"",IF(ISBLANK(E356),"",IF(ISTEXT(D356),"",IF(A351="Invoice No. : ",TEXT(INDEX(Sheet2!C$14:C$154,MATCH(B351,Sheet2!A$14:A$154,0)),"hh:mm:ss"),I355))))</f>
        <v>11:38:41</v>
      </c>
      <c r="J356" s="25">
        <f t="shared" si="22"/>
        <v>3504.75</v>
      </c>
      <c r="K356" s="25">
        <f>IF(ISBLANK(G356),"",IF(ISTEXT(G356),"",INDEX(Sheet2!H$14:H$154,MATCH(F356,Sheet2!A$14:A$154,0))))</f>
        <v>3500</v>
      </c>
      <c r="L356" s="25">
        <f>IF(ISBLANK(G356),"",IF(ISTEXT(G356),"",INDEX(Sheet2!I$14:I$154,MATCH(F356,Sheet2!A$14:A$154,0))))</f>
        <v>4.75</v>
      </c>
      <c r="M356" s="25" t="str">
        <f>IF(ISBLANK(G356),"",IF(ISTEXT(G356),"",IF(INDEX(Sheet2!H$14:H$154,MATCH(F356,Sheet2!A$14:A$154,0))&lt;&gt;0,IF(INDEX(Sheet2!I$14:I$154,MATCH(F356,Sheet2!A$14:A$154,0))&lt;&gt;0,"Loan","Loan"),"Cash")))</f>
        <v>Loan</v>
      </c>
      <c r="N356" s="25">
        <f>IF(ISTEXT(E356),"",IF(ISBLANK(E356),"",IF(ISTEXT(D356),"",IF(A351="Invoice No. : ",INDEX(Sheet2!D$14:D$154,MATCH(B351,Sheet2!A$14:A$154,0)),N355))))</f>
        <v>1</v>
      </c>
      <c r="O356" s="25" t="str">
        <f>IF(ISTEXT(E356),"",IF(ISBLANK(E356),"",IF(ISTEXT(D356),"",IF(A351="Invoice No. : ",INDEX(Sheet2!E$14:E$154,MATCH(B351,Sheet2!A$14:A$154,0)),O355))))</f>
        <v>BRAILLE</v>
      </c>
      <c r="P356" s="25" t="str">
        <f>IF(ISTEXT(E356),"",IF(ISBLANK(E356),"",IF(ISTEXT(D356),"",IF(A351="Invoice No. : ",INDEX(Sheet2!G$14:G$154,MATCH(B351,Sheet2!A$14:A$154,0)),P355))))</f>
        <v>PELAYO, IVIE CARATAY</v>
      </c>
      <c r="Q356" s="25">
        <f t="shared" si="23"/>
        <v>128023.12</v>
      </c>
    </row>
    <row r="357" ht="15" spans="1:17">
      <c r="A357" s="24" t="s">
        <v>94</v>
      </c>
      <c r="B357" s="24" t="s">
        <v>95</v>
      </c>
      <c r="C357" s="13">
        <v>1</v>
      </c>
      <c r="D357" s="13">
        <v>56.25</v>
      </c>
      <c r="E357" s="13">
        <v>56.25</v>
      </c>
      <c r="F357" s="25">
        <f t="shared" si="20"/>
        <v>925481</v>
      </c>
      <c r="G357" s="25">
        <f>IF(ISTEXT(E357),"",IF(ISBLANK(E357),"",IF(ISTEXT(D357),"",IF(A352="Invoice No. : ",INDEX(Sheet2!F$14:F$154,MATCH(B352,Sheet2!A$14:A$154,0)),G356))))</f>
        <v>46472</v>
      </c>
      <c r="H357" s="25" t="str">
        <f t="shared" si="21"/>
        <v>01/28/2023</v>
      </c>
      <c r="I357" s="25" t="str">
        <f>IF(ISTEXT(E357),"",IF(ISBLANK(E357),"",IF(ISTEXT(D357),"",IF(A352="Invoice No. : ",TEXT(INDEX(Sheet2!C$14:C$154,MATCH(B352,Sheet2!A$14:A$154,0)),"hh:mm:ss"),I356))))</f>
        <v>11:38:41</v>
      </c>
      <c r="J357" s="25">
        <f t="shared" si="22"/>
        <v>3504.75</v>
      </c>
      <c r="K357" s="25">
        <f>IF(ISBLANK(G357),"",IF(ISTEXT(G357),"",INDEX(Sheet2!H$14:H$154,MATCH(F357,Sheet2!A$14:A$154,0))))</f>
        <v>3500</v>
      </c>
      <c r="L357" s="25">
        <f>IF(ISBLANK(G357),"",IF(ISTEXT(G357),"",INDEX(Sheet2!I$14:I$154,MATCH(F357,Sheet2!A$14:A$154,0))))</f>
        <v>4.75</v>
      </c>
      <c r="M357" s="25" t="str">
        <f>IF(ISBLANK(G357),"",IF(ISTEXT(G357),"",IF(INDEX(Sheet2!H$14:H$154,MATCH(F357,Sheet2!A$14:A$154,0))&lt;&gt;0,IF(INDEX(Sheet2!I$14:I$154,MATCH(F357,Sheet2!A$14:A$154,0))&lt;&gt;0,"Loan","Loan"),"Cash")))</f>
        <v>Loan</v>
      </c>
      <c r="N357" s="25">
        <f>IF(ISTEXT(E357),"",IF(ISBLANK(E357),"",IF(ISTEXT(D357),"",IF(A352="Invoice No. : ",INDEX(Sheet2!D$14:D$154,MATCH(B352,Sheet2!A$14:A$154,0)),N356))))</f>
        <v>1</v>
      </c>
      <c r="O357" s="25" t="str">
        <f>IF(ISTEXT(E357),"",IF(ISBLANK(E357),"",IF(ISTEXT(D357),"",IF(A352="Invoice No. : ",INDEX(Sheet2!E$14:E$154,MATCH(B352,Sheet2!A$14:A$154,0)),O356))))</f>
        <v>BRAILLE</v>
      </c>
      <c r="P357" s="25" t="str">
        <f>IF(ISTEXT(E357),"",IF(ISBLANK(E357),"",IF(ISTEXT(D357),"",IF(A352="Invoice No. : ",INDEX(Sheet2!G$14:G$154,MATCH(B352,Sheet2!A$14:A$154,0)),P356))))</f>
        <v>PELAYO, IVIE CARATAY</v>
      </c>
      <c r="Q357" s="25">
        <f t="shared" si="23"/>
        <v>128023.12</v>
      </c>
    </row>
    <row r="358" ht="15" spans="1:17">
      <c r="A358" s="24" t="s">
        <v>412</v>
      </c>
      <c r="B358" s="24" t="s">
        <v>413</v>
      </c>
      <c r="C358" s="13">
        <v>30</v>
      </c>
      <c r="D358" s="13">
        <v>8.25</v>
      </c>
      <c r="E358" s="13">
        <v>247.5</v>
      </c>
      <c r="F358" s="25">
        <f t="shared" si="20"/>
        <v>925481</v>
      </c>
      <c r="G358" s="25">
        <f>IF(ISTEXT(E358),"",IF(ISBLANK(E358),"",IF(ISTEXT(D358),"",IF(A353="Invoice No. : ",INDEX(Sheet2!F$14:F$154,MATCH(B353,Sheet2!A$14:A$154,0)),G357))))</f>
        <v>46472</v>
      </c>
      <c r="H358" s="25" t="str">
        <f t="shared" si="21"/>
        <v>01/28/2023</v>
      </c>
      <c r="I358" s="25" t="str">
        <f>IF(ISTEXT(E358),"",IF(ISBLANK(E358),"",IF(ISTEXT(D358),"",IF(A353="Invoice No. : ",TEXT(INDEX(Sheet2!C$14:C$154,MATCH(B353,Sheet2!A$14:A$154,0)),"hh:mm:ss"),I357))))</f>
        <v>11:38:41</v>
      </c>
      <c r="J358" s="25">
        <f t="shared" si="22"/>
        <v>3504.75</v>
      </c>
      <c r="K358" s="25">
        <f>IF(ISBLANK(G358),"",IF(ISTEXT(G358),"",INDEX(Sheet2!H$14:H$154,MATCH(F358,Sheet2!A$14:A$154,0))))</f>
        <v>3500</v>
      </c>
      <c r="L358" s="25">
        <f>IF(ISBLANK(G358),"",IF(ISTEXT(G358),"",INDEX(Sheet2!I$14:I$154,MATCH(F358,Sheet2!A$14:A$154,0))))</f>
        <v>4.75</v>
      </c>
      <c r="M358" s="25" t="str">
        <f>IF(ISBLANK(G358),"",IF(ISTEXT(G358),"",IF(INDEX(Sheet2!H$14:H$154,MATCH(F358,Sheet2!A$14:A$154,0))&lt;&gt;0,IF(INDEX(Sheet2!I$14:I$154,MATCH(F358,Sheet2!A$14:A$154,0))&lt;&gt;0,"Loan","Loan"),"Cash")))</f>
        <v>Loan</v>
      </c>
      <c r="N358" s="25">
        <f>IF(ISTEXT(E358),"",IF(ISBLANK(E358),"",IF(ISTEXT(D358),"",IF(A353="Invoice No. : ",INDEX(Sheet2!D$14:D$154,MATCH(B353,Sheet2!A$14:A$154,0)),N357))))</f>
        <v>1</v>
      </c>
      <c r="O358" s="25" t="str">
        <f>IF(ISTEXT(E358),"",IF(ISBLANK(E358),"",IF(ISTEXT(D358),"",IF(A353="Invoice No. : ",INDEX(Sheet2!E$14:E$154,MATCH(B353,Sheet2!A$14:A$154,0)),O357))))</f>
        <v>BRAILLE</v>
      </c>
      <c r="P358" s="25" t="str">
        <f>IF(ISTEXT(E358),"",IF(ISBLANK(E358),"",IF(ISTEXT(D358),"",IF(A353="Invoice No. : ",INDEX(Sheet2!G$14:G$154,MATCH(B353,Sheet2!A$14:A$154,0)),P357))))</f>
        <v>PELAYO, IVIE CARATAY</v>
      </c>
      <c r="Q358" s="25">
        <f t="shared" si="23"/>
        <v>128023.12</v>
      </c>
    </row>
    <row r="359" ht="15" spans="1:17">
      <c r="A359" s="24" t="s">
        <v>414</v>
      </c>
      <c r="B359" s="24" t="s">
        <v>415</v>
      </c>
      <c r="C359" s="13">
        <v>10</v>
      </c>
      <c r="D359" s="13">
        <v>8.25</v>
      </c>
      <c r="E359" s="13">
        <v>82.5</v>
      </c>
      <c r="F359" s="25">
        <f t="shared" si="20"/>
        <v>925481</v>
      </c>
      <c r="G359" s="25">
        <f>IF(ISTEXT(E359),"",IF(ISBLANK(E359),"",IF(ISTEXT(D359),"",IF(A354="Invoice No. : ",INDEX(Sheet2!F$14:F$154,MATCH(B354,Sheet2!A$14:A$154,0)),G358))))</f>
        <v>46472</v>
      </c>
      <c r="H359" s="25" t="str">
        <f t="shared" si="21"/>
        <v>01/28/2023</v>
      </c>
      <c r="I359" s="25" t="str">
        <f>IF(ISTEXT(E359),"",IF(ISBLANK(E359),"",IF(ISTEXT(D359),"",IF(A354="Invoice No. : ",TEXT(INDEX(Sheet2!C$14:C$154,MATCH(B354,Sheet2!A$14:A$154,0)),"hh:mm:ss"),I358))))</f>
        <v>11:38:41</v>
      </c>
      <c r="J359" s="25">
        <f t="shared" si="22"/>
        <v>3504.75</v>
      </c>
      <c r="K359" s="25">
        <f>IF(ISBLANK(G359),"",IF(ISTEXT(G359),"",INDEX(Sheet2!H$14:H$154,MATCH(F359,Sheet2!A$14:A$154,0))))</f>
        <v>3500</v>
      </c>
      <c r="L359" s="25">
        <f>IF(ISBLANK(G359),"",IF(ISTEXT(G359),"",INDEX(Sheet2!I$14:I$154,MATCH(F359,Sheet2!A$14:A$154,0))))</f>
        <v>4.75</v>
      </c>
      <c r="M359" s="25" t="str">
        <f>IF(ISBLANK(G359),"",IF(ISTEXT(G359),"",IF(INDEX(Sheet2!H$14:H$154,MATCH(F359,Sheet2!A$14:A$154,0))&lt;&gt;0,IF(INDEX(Sheet2!I$14:I$154,MATCH(F359,Sheet2!A$14:A$154,0))&lt;&gt;0,"Loan","Loan"),"Cash")))</f>
        <v>Loan</v>
      </c>
      <c r="N359" s="25">
        <f>IF(ISTEXT(E359),"",IF(ISBLANK(E359),"",IF(ISTEXT(D359),"",IF(A354="Invoice No. : ",INDEX(Sheet2!D$14:D$154,MATCH(B354,Sheet2!A$14:A$154,0)),N358))))</f>
        <v>1</v>
      </c>
      <c r="O359" s="25" t="str">
        <f>IF(ISTEXT(E359),"",IF(ISBLANK(E359),"",IF(ISTEXT(D359),"",IF(A354="Invoice No. : ",INDEX(Sheet2!E$14:E$154,MATCH(B354,Sheet2!A$14:A$154,0)),O358))))</f>
        <v>BRAILLE</v>
      </c>
      <c r="P359" s="25" t="str">
        <f>IF(ISTEXT(E359),"",IF(ISBLANK(E359),"",IF(ISTEXT(D359),"",IF(A354="Invoice No. : ",INDEX(Sheet2!G$14:G$154,MATCH(B354,Sheet2!A$14:A$154,0)),P358))))</f>
        <v>PELAYO, IVIE CARATAY</v>
      </c>
      <c r="Q359" s="25">
        <f t="shared" si="23"/>
        <v>128023.12</v>
      </c>
    </row>
    <row r="360" ht="15" spans="1:17">
      <c r="A360" s="24" t="s">
        <v>34</v>
      </c>
      <c r="B360" s="24" t="s">
        <v>35</v>
      </c>
      <c r="C360" s="13">
        <v>1</v>
      </c>
      <c r="D360" s="13">
        <v>56.75</v>
      </c>
      <c r="E360" s="13">
        <v>56.75</v>
      </c>
      <c r="F360" s="25">
        <f t="shared" si="20"/>
        <v>925481</v>
      </c>
      <c r="G360" s="25">
        <f>IF(ISTEXT(E360),"",IF(ISBLANK(E360),"",IF(ISTEXT(D360),"",IF(A355="Invoice No. : ",INDEX(Sheet2!F$14:F$154,MATCH(B355,Sheet2!A$14:A$154,0)),G359))))</f>
        <v>46472</v>
      </c>
      <c r="H360" s="25" t="str">
        <f t="shared" si="21"/>
        <v>01/28/2023</v>
      </c>
      <c r="I360" s="25" t="str">
        <f>IF(ISTEXT(E360),"",IF(ISBLANK(E360),"",IF(ISTEXT(D360),"",IF(A355="Invoice No. : ",TEXT(INDEX(Sheet2!C$14:C$154,MATCH(B355,Sheet2!A$14:A$154,0)),"hh:mm:ss"),I359))))</f>
        <v>11:38:41</v>
      </c>
      <c r="J360" s="25">
        <f t="shared" si="22"/>
        <v>3504.75</v>
      </c>
      <c r="K360" s="25">
        <f>IF(ISBLANK(G360),"",IF(ISTEXT(G360),"",INDEX(Sheet2!H$14:H$154,MATCH(F360,Sheet2!A$14:A$154,0))))</f>
        <v>3500</v>
      </c>
      <c r="L360" s="25">
        <f>IF(ISBLANK(G360),"",IF(ISTEXT(G360),"",INDEX(Sheet2!I$14:I$154,MATCH(F360,Sheet2!A$14:A$154,0))))</f>
        <v>4.75</v>
      </c>
      <c r="M360" s="25" t="str">
        <f>IF(ISBLANK(G360),"",IF(ISTEXT(G360),"",IF(INDEX(Sheet2!H$14:H$154,MATCH(F360,Sheet2!A$14:A$154,0))&lt;&gt;0,IF(INDEX(Sheet2!I$14:I$154,MATCH(F360,Sheet2!A$14:A$154,0))&lt;&gt;0,"Loan","Loan"),"Cash")))</f>
        <v>Loan</v>
      </c>
      <c r="N360" s="25">
        <f>IF(ISTEXT(E360),"",IF(ISBLANK(E360),"",IF(ISTEXT(D360),"",IF(A355="Invoice No. : ",INDEX(Sheet2!D$14:D$154,MATCH(B355,Sheet2!A$14:A$154,0)),N359))))</f>
        <v>1</v>
      </c>
      <c r="O360" s="25" t="str">
        <f>IF(ISTEXT(E360),"",IF(ISBLANK(E360),"",IF(ISTEXT(D360),"",IF(A355="Invoice No. : ",INDEX(Sheet2!E$14:E$154,MATCH(B355,Sheet2!A$14:A$154,0)),O359))))</f>
        <v>BRAILLE</v>
      </c>
      <c r="P360" s="25" t="str">
        <f>IF(ISTEXT(E360),"",IF(ISBLANK(E360),"",IF(ISTEXT(D360),"",IF(A355="Invoice No. : ",INDEX(Sheet2!G$14:G$154,MATCH(B355,Sheet2!A$14:A$154,0)),P359))))</f>
        <v>PELAYO, IVIE CARATAY</v>
      </c>
      <c r="Q360" s="25">
        <f t="shared" si="23"/>
        <v>128023.12</v>
      </c>
    </row>
    <row r="361" ht="15" spans="1:17">
      <c r="A361" s="24" t="s">
        <v>416</v>
      </c>
      <c r="B361" s="24" t="s">
        <v>417</v>
      </c>
      <c r="C361" s="13">
        <v>2</v>
      </c>
      <c r="D361" s="13">
        <v>28.5</v>
      </c>
      <c r="E361" s="13">
        <v>57</v>
      </c>
      <c r="F361" s="25">
        <f t="shared" si="20"/>
        <v>925481</v>
      </c>
      <c r="G361" s="25">
        <f>IF(ISTEXT(E361),"",IF(ISBLANK(E361),"",IF(ISTEXT(D361),"",IF(A356="Invoice No. : ",INDEX(Sheet2!F$14:F$154,MATCH(B356,Sheet2!A$14:A$154,0)),G360))))</f>
        <v>46472</v>
      </c>
      <c r="H361" s="25" t="str">
        <f t="shared" si="21"/>
        <v>01/28/2023</v>
      </c>
      <c r="I361" s="25" t="str">
        <f>IF(ISTEXT(E361),"",IF(ISBLANK(E361),"",IF(ISTEXT(D361),"",IF(A356="Invoice No. : ",TEXT(INDEX(Sheet2!C$14:C$154,MATCH(B356,Sheet2!A$14:A$154,0)),"hh:mm:ss"),I360))))</f>
        <v>11:38:41</v>
      </c>
      <c r="J361" s="25">
        <f t="shared" si="22"/>
        <v>3504.75</v>
      </c>
      <c r="K361" s="25">
        <f>IF(ISBLANK(G361),"",IF(ISTEXT(G361),"",INDEX(Sheet2!H$14:H$154,MATCH(F361,Sheet2!A$14:A$154,0))))</f>
        <v>3500</v>
      </c>
      <c r="L361" s="25">
        <f>IF(ISBLANK(G361),"",IF(ISTEXT(G361),"",INDEX(Sheet2!I$14:I$154,MATCH(F361,Sheet2!A$14:A$154,0))))</f>
        <v>4.75</v>
      </c>
      <c r="M361" s="25" t="str">
        <f>IF(ISBLANK(G361),"",IF(ISTEXT(G361),"",IF(INDEX(Sheet2!H$14:H$154,MATCH(F361,Sheet2!A$14:A$154,0))&lt;&gt;0,IF(INDEX(Sheet2!I$14:I$154,MATCH(F361,Sheet2!A$14:A$154,0))&lt;&gt;0,"Loan","Loan"),"Cash")))</f>
        <v>Loan</v>
      </c>
      <c r="N361" s="25">
        <f>IF(ISTEXT(E361),"",IF(ISBLANK(E361),"",IF(ISTEXT(D361),"",IF(A356="Invoice No. : ",INDEX(Sheet2!D$14:D$154,MATCH(B356,Sheet2!A$14:A$154,0)),N360))))</f>
        <v>1</v>
      </c>
      <c r="O361" s="25" t="str">
        <f>IF(ISTEXT(E361),"",IF(ISBLANK(E361),"",IF(ISTEXT(D361),"",IF(A356="Invoice No. : ",INDEX(Sheet2!E$14:E$154,MATCH(B356,Sheet2!A$14:A$154,0)),O360))))</f>
        <v>BRAILLE</v>
      </c>
      <c r="P361" s="25" t="str">
        <f>IF(ISTEXT(E361),"",IF(ISBLANK(E361),"",IF(ISTEXT(D361),"",IF(A356="Invoice No. : ",INDEX(Sheet2!G$14:G$154,MATCH(B356,Sheet2!A$14:A$154,0)),P360))))</f>
        <v>PELAYO, IVIE CARATAY</v>
      </c>
      <c r="Q361" s="25">
        <f t="shared" si="23"/>
        <v>128023.12</v>
      </c>
    </row>
    <row r="362" ht="15" spans="1:17">
      <c r="A362" s="24" t="s">
        <v>418</v>
      </c>
      <c r="B362" s="24" t="s">
        <v>419</v>
      </c>
      <c r="C362" s="13">
        <v>1</v>
      </c>
      <c r="D362" s="13">
        <v>133.75</v>
      </c>
      <c r="E362" s="13">
        <v>133.75</v>
      </c>
      <c r="F362" s="25">
        <f t="shared" si="20"/>
        <v>925481</v>
      </c>
      <c r="G362" s="25">
        <f>IF(ISTEXT(E362),"",IF(ISBLANK(E362),"",IF(ISTEXT(D362),"",IF(A357="Invoice No. : ",INDEX(Sheet2!F$14:F$154,MATCH(B357,Sheet2!A$14:A$154,0)),G361))))</f>
        <v>46472</v>
      </c>
      <c r="H362" s="25" t="str">
        <f t="shared" si="21"/>
        <v>01/28/2023</v>
      </c>
      <c r="I362" s="25" t="str">
        <f>IF(ISTEXT(E362),"",IF(ISBLANK(E362),"",IF(ISTEXT(D362),"",IF(A357="Invoice No. : ",TEXT(INDEX(Sheet2!C$14:C$154,MATCH(B357,Sheet2!A$14:A$154,0)),"hh:mm:ss"),I361))))</f>
        <v>11:38:41</v>
      </c>
      <c r="J362" s="25">
        <f t="shared" si="22"/>
        <v>3504.75</v>
      </c>
      <c r="K362" s="25">
        <f>IF(ISBLANK(G362),"",IF(ISTEXT(G362),"",INDEX(Sheet2!H$14:H$154,MATCH(F362,Sheet2!A$14:A$154,0))))</f>
        <v>3500</v>
      </c>
      <c r="L362" s="25">
        <f>IF(ISBLANK(G362),"",IF(ISTEXT(G362),"",INDEX(Sheet2!I$14:I$154,MATCH(F362,Sheet2!A$14:A$154,0))))</f>
        <v>4.75</v>
      </c>
      <c r="M362" s="25" t="str">
        <f>IF(ISBLANK(G362),"",IF(ISTEXT(G362),"",IF(INDEX(Sheet2!H$14:H$154,MATCH(F362,Sheet2!A$14:A$154,0))&lt;&gt;0,IF(INDEX(Sheet2!I$14:I$154,MATCH(F362,Sheet2!A$14:A$154,0))&lt;&gt;0,"Loan","Loan"),"Cash")))</f>
        <v>Loan</v>
      </c>
      <c r="N362" s="25">
        <f>IF(ISTEXT(E362),"",IF(ISBLANK(E362),"",IF(ISTEXT(D362),"",IF(A357="Invoice No. : ",INDEX(Sheet2!D$14:D$154,MATCH(B357,Sheet2!A$14:A$154,0)),N361))))</f>
        <v>1</v>
      </c>
      <c r="O362" s="25" t="str">
        <f>IF(ISTEXT(E362),"",IF(ISBLANK(E362),"",IF(ISTEXT(D362),"",IF(A357="Invoice No. : ",INDEX(Sheet2!E$14:E$154,MATCH(B357,Sheet2!A$14:A$154,0)),O361))))</f>
        <v>BRAILLE</v>
      </c>
      <c r="P362" s="25" t="str">
        <f>IF(ISTEXT(E362),"",IF(ISBLANK(E362),"",IF(ISTEXT(D362),"",IF(A357="Invoice No. : ",INDEX(Sheet2!G$14:G$154,MATCH(B357,Sheet2!A$14:A$154,0)),P361))))</f>
        <v>PELAYO, IVIE CARATAY</v>
      </c>
      <c r="Q362" s="25">
        <f t="shared" si="23"/>
        <v>128023.12</v>
      </c>
    </row>
    <row r="363" ht="15" spans="1:17">
      <c r="A363" s="24" t="s">
        <v>420</v>
      </c>
      <c r="B363" s="24" t="s">
        <v>421</v>
      </c>
      <c r="C363" s="13">
        <v>1</v>
      </c>
      <c r="D363" s="13">
        <v>74</v>
      </c>
      <c r="E363" s="13">
        <v>74</v>
      </c>
      <c r="F363" s="25">
        <f t="shared" si="20"/>
        <v>925481</v>
      </c>
      <c r="G363" s="25">
        <f>IF(ISTEXT(E363),"",IF(ISBLANK(E363),"",IF(ISTEXT(D363),"",IF(A358="Invoice No. : ",INDEX(Sheet2!F$14:F$154,MATCH(B358,Sheet2!A$14:A$154,0)),G362))))</f>
        <v>46472</v>
      </c>
      <c r="H363" s="25" t="str">
        <f t="shared" si="21"/>
        <v>01/28/2023</v>
      </c>
      <c r="I363" s="25" t="str">
        <f>IF(ISTEXT(E363),"",IF(ISBLANK(E363),"",IF(ISTEXT(D363),"",IF(A358="Invoice No. : ",TEXT(INDEX(Sheet2!C$14:C$154,MATCH(B358,Sheet2!A$14:A$154,0)),"hh:mm:ss"),I362))))</f>
        <v>11:38:41</v>
      </c>
      <c r="J363" s="25">
        <f t="shared" si="22"/>
        <v>3504.75</v>
      </c>
      <c r="K363" s="25">
        <f>IF(ISBLANK(G363),"",IF(ISTEXT(G363),"",INDEX(Sheet2!H$14:H$154,MATCH(F363,Sheet2!A$14:A$154,0))))</f>
        <v>3500</v>
      </c>
      <c r="L363" s="25">
        <f>IF(ISBLANK(G363),"",IF(ISTEXT(G363),"",INDEX(Sheet2!I$14:I$154,MATCH(F363,Sheet2!A$14:A$154,0))))</f>
        <v>4.75</v>
      </c>
      <c r="M363" s="25" t="str">
        <f>IF(ISBLANK(G363),"",IF(ISTEXT(G363),"",IF(INDEX(Sheet2!H$14:H$154,MATCH(F363,Sheet2!A$14:A$154,0))&lt;&gt;0,IF(INDEX(Sheet2!I$14:I$154,MATCH(F363,Sheet2!A$14:A$154,0))&lt;&gt;0,"Loan","Loan"),"Cash")))</f>
        <v>Loan</v>
      </c>
      <c r="N363" s="25">
        <f>IF(ISTEXT(E363),"",IF(ISBLANK(E363),"",IF(ISTEXT(D363),"",IF(A358="Invoice No. : ",INDEX(Sheet2!D$14:D$154,MATCH(B358,Sheet2!A$14:A$154,0)),N362))))</f>
        <v>1</v>
      </c>
      <c r="O363" s="25" t="str">
        <f>IF(ISTEXT(E363),"",IF(ISBLANK(E363),"",IF(ISTEXT(D363),"",IF(A358="Invoice No. : ",INDEX(Sheet2!E$14:E$154,MATCH(B358,Sheet2!A$14:A$154,0)),O362))))</f>
        <v>BRAILLE</v>
      </c>
      <c r="P363" s="25" t="str">
        <f>IF(ISTEXT(E363),"",IF(ISBLANK(E363),"",IF(ISTEXT(D363),"",IF(A358="Invoice No. : ",INDEX(Sheet2!G$14:G$154,MATCH(B358,Sheet2!A$14:A$154,0)),P362))))</f>
        <v>PELAYO, IVIE CARATAY</v>
      </c>
      <c r="Q363" s="25">
        <f t="shared" si="23"/>
        <v>128023.12</v>
      </c>
    </row>
    <row r="364" ht="15" spans="1:17">
      <c r="A364" s="24" t="s">
        <v>422</v>
      </c>
      <c r="B364" s="24" t="s">
        <v>423</v>
      </c>
      <c r="C364" s="13">
        <v>1</v>
      </c>
      <c r="D364" s="13">
        <v>64.25</v>
      </c>
      <c r="E364" s="13">
        <v>64.25</v>
      </c>
      <c r="F364" s="25">
        <f t="shared" si="20"/>
        <v>925481</v>
      </c>
      <c r="G364" s="25">
        <f>IF(ISTEXT(E364),"",IF(ISBLANK(E364),"",IF(ISTEXT(D364),"",IF(A359="Invoice No. : ",INDEX(Sheet2!F$14:F$154,MATCH(B359,Sheet2!A$14:A$154,0)),G363))))</f>
        <v>46472</v>
      </c>
      <c r="H364" s="25" t="str">
        <f t="shared" si="21"/>
        <v>01/28/2023</v>
      </c>
      <c r="I364" s="25" t="str">
        <f>IF(ISTEXT(E364),"",IF(ISBLANK(E364),"",IF(ISTEXT(D364),"",IF(A359="Invoice No. : ",TEXT(INDEX(Sheet2!C$14:C$154,MATCH(B359,Sheet2!A$14:A$154,0)),"hh:mm:ss"),I363))))</f>
        <v>11:38:41</v>
      </c>
      <c r="J364" s="25">
        <f t="shared" si="22"/>
        <v>3504.75</v>
      </c>
      <c r="K364" s="25">
        <f>IF(ISBLANK(G364),"",IF(ISTEXT(G364),"",INDEX(Sheet2!H$14:H$154,MATCH(F364,Sheet2!A$14:A$154,0))))</f>
        <v>3500</v>
      </c>
      <c r="L364" s="25">
        <f>IF(ISBLANK(G364),"",IF(ISTEXT(G364),"",INDEX(Sheet2!I$14:I$154,MATCH(F364,Sheet2!A$14:A$154,0))))</f>
        <v>4.75</v>
      </c>
      <c r="M364" s="25" t="str">
        <f>IF(ISBLANK(G364),"",IF(ISTEXT(G364),"",IF(INDEX(Sheet2!H$14:H$154,MATCH(F364,Sheet2!A$14:A$154,0))&lt;&gt;0,IF(INDEX(Sheet2!I$14:I$154,MATCH(F364,Sheet2!A$14:A$154,0))&lt;&gt;0,"Loan","Loan"),"Cash")))</f>
        <v>Loan</v>
      </c>
      <c r="N364" s="25">
        <f>IF(ISTEXT(E364),"",IF(ISBLANK(E364),"",IF(ISTEXT(D364),"",IF(A359="Invoice No. : ",INDEX(Sheet2!D$14:D$154,MATCH(B359,Sheet2!A$14:A$154,0)),N363))))</f>
        <v>1</v>
      </c>
      <c r="O364" s="25" t="str">
        <f>IF(ISTEXT(E364),"",IF(ISBLANK(E364),"",IF(ISTEXT(D364),"",IF(A359="Invoice No. : ",INDEX(Sheet2!E$14:E$154,MATCH(B359,Sheet2!A$14:A$154,0)),O363))))</f>
        <v>BRAILLE</v>
      </c>
      <c r="P364" s="25" t="str">
        <f>IF(ISTEXT(E364),"",IF(ISBLANK(E364),"",IF(ISTEXT(D364),"",IF(A359="Invoice No. : ",INDEX(Sheet2!G$14:G$154,MATCH(B359,Sheet2!A$14:A$154,0)),P363))))</f>
        <v>PELAYO, IVIE CARATAY</v>
      </c>
      <c r="Q364" s="25">
        <f t="shared" si="23"/>
        <v>128023.12</v>
      </c>
    </row>
    <row r="365" ht="15" spans="1:17">
      <c r="A365" s="24" t="s">
        <v>424</v>
      </c>
      <c r="B365" s="24" t="s">
        <v>425</v>
      </c>
      <c r="C365" s="13">
        <v>1</v>
      </c>
      <c r="D365" s="13">
        <v>35.25</v>
      </c>
      <c r="E365" s="13">
        <v>35.25</v>
      </c>
      <c r="F365" s="25">
        <f t="shared" si="20"/>
        <v>925481</v>
      </c>
      <c r="G365" s="25">
        <f>IF(ISTEXT(E365),"",IF(ISBLANK(E365),"",IF(ISTEXT(D365),"",IF(A360="Invoice No. : ",INDEX(Sheet2!F$14:F$154,MATCH(B360,Sheet2!A$14:A$154,0)),G364))))</f>
        <v>46472</v>
      </c>
      <c r="H365" s="25" t="str">
        <f t="shared" si="21"/>
        <v>01/28/2023</v>
      </c>
      <c r="I365" s="25" t="str">
        <f>IF(ISTEXT(E365),"",IF(ISBLANK(E365),"",IF(ISTEXT(D365),"",IF(A360="Invoice No. : ",TEXT(INDEX(Sheet2!C$14:C$154,MATCH(B360,Sheet2!A$14:A$154,0)),"hh:mm:ss"),I364))))</f>
        <v>11:38:41</v>
      </c>
      <c r="J365" s="25">
        <f t="shared" si="22"/>
        <v>3504.75</v>
      </c>
      <c r="K365" s="25">
        <f>IF(ISBLANK(G365),"",IF(ISTEXT(G365),"",INDEX(Sheet2!H$14:H$154,MATCH(F365,Sheet2!A$14:A$154,0))))</f>
        <v>3500</v>
      </c>
      <c r="L365" s="25">
        <f>IF(ISBLANK(G365),"",IF(ISTEXT(G365),"",INDEX(Sheet2!I$14:I$154,MATCH(F365,Sheet2!A$14:A$154,0))))</f>
        <v>4.75</v>
      </c>
      <c r="M365" s="25" t="str">
        <f>IF(ISBLANK(G365),"",IF(ISTEXT(G365),"",IF(INDEX(Sheet2!H$14:H$154,MATCH(F365,Sheet2!A$14:A$154,0))&lt;&gt;0,IF(INDEX(Sheet2!I$14:I$154,MATCH(F365,Sheet2!A$14:A$154,0))&lt;&gt;0,"Loan","Loan"),"Cash")))</f>
        <v>Loan</v>
      </c>
      <c r="N365" s="25">
        <f>IF(ISTEXT(E365),"",IF(ISBLANK(E365),"",IF(ISTEXT(D365),"",IF(A360="Invoice No. : ",INDEX(Sheet2!D$14:D$154,MATCH(B360,Sheet2!A$14:A$154,0)),N364))))</f>
        <v>1</v>
      </c>
      <c r="O365" s="25" t="str">
        <f>IF(ISTEXT(E365),"",IF(ISBLANK(E365),"",IF(ISTEXT(D365),"",IF(A360="Invoice No. : ",INDEX(Sheet2!E$14:E$154,MATCH(B360,Sheet2!A$14:A$154,0)),O364))))</f>
        <v>BRAILLE</v>
      </c>
      <c r="P365" s="25" t="str">
        <f>IF(ISTEXT(E365),"",IF(ISBLANK(E365),"",IF(ISTEXT(D365),"",IF(A360="Invoice No. : ",INDEX(Sheet2!G$14:G$154,MATCH(B360,Sheet2!A$14:A$154,0)),P364))))</f>
        <v>PELAYO, IVIE CARATAY</v>
      </c>
      <c r="Q365" s="25">
        <f t="shared" si="23"/>
        <v>128023.12</v>
      </c>
    </row>
    <row r="366" ht="15" spans="1:17">
      <c r="A366" s="24" t="s">
        <v>228</v>
      </c>
      <c r="B366" s="24" t="s">
        <v>229</v>
      </c>
      <c r="C366" s="13">
        <v>2</v>
      </c>
      <c r="D366" s="13">
        <v>75</v>
      </c>
      <c r="E366" s="13">
        <v>150</v>
      </c>
      <c r="F366" s="25">
        <f t="shared" si="20"/>
        <v>925481</v>
      </c>
      <c r="G366" s="25">
        <f>IF(ISTEXT(E366),"",IF(ISBLANK(E366),"",IF(ISTEXT(D366),"",IF(A361="Invoice No. : ",INDEX(Sheet2!F$14:F$154,MATCH(B361,Sheet2!A$14:A$154,0)),G365))))</f>
        <v>46472</v>
      </c>
      <c r="H366" s="25" t="str">
        <f t="shared" si="21"/>
        <v>01/28/2023</v>
      </c>
      <c r="I366" s="25" t="str">
        <f>IF(ISTEXT(E366),"",IF(ISBLANK(E366),"",IF(ISTEXT(D366),"",IF(A361="Invoice No. : ",TEXT(INDEX(Sheet2!C$14:C$154,MATCH(B361,Sheet2!A$14:A$154,0)),"hh:mm:ss"),I365))))</f>
        <v>11:38:41</v>
      </c>
      <c r="J366" s="25">
        <f t="shared" si="22"/>
        <v>3504.75</v>
      </c>
      <c r="K366" s="25">
        <f>IF(ISBLANK(G366),"",IF(ISTEXT(G366),"",INDEX(Sheet2!H$14:H$154,MATCH(F366,Sheet2!A$14:A$154,0))))</f>
        <v>3500</v>
      </c>
      <c r="L366" s="25">
        <f>IF(ISBLANK(G366),"",IF(ISTEXT(G366),"",INDEX(Sheet2!I$14:I$154,MATCH(F366,Sheet2!A$14:A$154,0))))</f>
        <v>4.75</v>
      </c>
      <c r="M366" s="25" t="str">
        <f>IF(ISBLANK(G366),"",IF(ISTEXT(G366),"",IF(INDEX(Sheet2!H$14:H$154,MATCH(F366,Sheet2!A$14:A$154,0))&lt;&gt;0,IF(INDEX(Sheet2!I$14:I$154,MATCH(F366,Sheet2!A$14:A$154,0))&lt;&gt;0,"Loan","Loan"),"Cash")))</f>
        <v>Loan</v>
      </c>
      <c r="N366" s="25">
        <f>IF(ISTEXT(E366),"",IF(ISBLANK(E366),"",IF(ISTEXT(D366),"",IF(A361="Invoice No. : ",INDEX(Sheet2!D$14:D$154,MATCH(B361,Sheet2!A$14:A$154,0)),N365))))</f>
        <v>1</v>
      </c>
      <c r="O366" s="25" t="str">
        <f>IF(ISTEXT(E366),"",IF(ISBLANK(E366),"",IF(ISTEXT(D366),"",IF(A361="Invoice No. : ",INDEX(Sheet2!E$14:E$154,MATCH(B361,Sheet2!A$14:A$154,0)),O365))))</f>
        <v>BRAILLE</v>
      </c>
      <c r="P366" s="25" t="str">
        <f>IF(ISTEXT(E366),"",IF(ISBLANK(E366),"",IF(ISTEXT(D366),"",IF(A361="Invoice No. : ",INDEX(Sheet2!G$14:G$154,MATCH(B361,Sheet2!A$14:A$154,0)),P365))))</f>
        <v>PELAYO, IVIE CARATAY</v>
      </c>
      <c r="Q366" s="25">
        <f t="shared" si="23"/>
        <v>128023.12</v>
      </c>
    </row>
    <row r="367" ht="15" spans="1:17">
      <c r="A367" s="24" t="s">
        <v>426</v>
      </c>
      <c r="B367" s="24" t="s">
        <v>427</v>
      </c>
      <c r="C367" s="13">
        <v>2</v>
      </c>
      <c r="D367" s="13">
        <v>65</v>
      </c>
      <c r="E367" s="13">
        <v>130</v>
      </c>
      <c r="F367" s="25">
        <f t="shared" si="20"/>
        <v>925481</v>
      </c>
      <c r="G367" s="25">
        <f>IF(ISTEXT(E367),"",IF(ISBLANK(E367),"",IF(ISTEXT(D367),"",IF(A362="Invoice No. : ",INDEX(Sheet2!F$14:F$154,MATCH(B362,Sheet2!A$14:A$154,0)),G366))))</f>
        <v>46472</v>
      </c>
      <c r="H367" s="25" t="str">
        <f t="shared" si="21"/>
        <v>01/28/2023</v>
      </c>
      <c r="I367" s="25" t="str">
        <f>IF(ISTEXT(E367),"",IF(ISBLANK(E367),"",IF(ISTEXT(D367),"",IF(A362="Invoice No. : ",TEXT(INDEX(Sheet2!C$14:C$154,MATCH(B362,Sheet2!A$14:A$154,0)),"hh:mm:ss"),I366))))</f>
        <v>11:38:41</v>
      </c>
      <c r="J367" s="25">
        <f t="shared" si="22"/>
        <v>3504.75</v>
      </c>
      <c r="K367" s="25">
        <f>IF(ISBLANK(G367),"",IF(ISTEXT(G367),"",INDEX(Sheet2!H$14:H$154,MATCH(F367,Sheet2!A$14:A$154,0))))</f>
        <v>3500</v>
      </c>
      <c r="L367" s="25">
        <f>IF(ISBLANK(G367),"",IF(ISTEXT(G367),"",INDEX(Sheet2!I$14:I$154,MATCH(F367,Sheet2!A$14:A$154,0))))</f>
        <v>4.75</v>
      </c>
      <c r="M367" s="25" t="str">
        <f>IF(ISBLANK(G367),"",IF(ISTEXT(G367),"",IF(INDEX(Sheet2!H$14:H$154,MATCH(F367,Sheet2!A$14:A$154,0))&lt;&gt;0,IF(INDEX(Sheet2!I$14:I$154,MATCH(F367,Sheet2!A$14:A$154,0))&lt;&gt;0,"Loan","Loan"),"Cash")))</f>
        <v>Loan</v>
      </c>
      <c r="N367" s="25">
        <f>IF(ISTEXT(E367),"",IF(ISBLANK(E367),"",IF(ISTEXT(D367),"",IF(A362="Invoice No. : ",INDEX(Sheet2!D$14:D$154,MATCH(B362,Sheet2!A$14:A$154,0)),N366))))</f>
        <v>1</v>
      </c>
      <c r="O367" s="25" t="str">
        <f>IF(ISTEXT(E367),"",IF(ISBLANK(E367),"",IF(ISTEXT(D367),"",IF(A362="Invoice No. : ",INDEX(Sheet2!E$14:E$154,MATCH(B362,Sheet2!A$14:A$154,0)),O366))))</f>
        <v>BRAILLE</v>
      </c>
      <c r="P367" s="25" t="str">
        <f>IF(ISTEXT(E367),"",IF(ISBLANK(E367),"",IF(ISTEXT(D367),"",IF(A362="Invoice No. : ",INDEX(Sheet2!G$14:G$154,MATCH(B362,Sheet2!A$14:A$154,0)),P366))))</f>
        <v>PELAYO, IVIE CARATAY</v>
      </c>
      <c r="Q367" s="25">
        <f t="shared" si="23"/>
        <v>128023.12</v>
      </c>
    </row>
    <row r="368" ht="15" spans="1:17">
      <c r="A368" s="24" t="s">
        <v>428</v>
      </c>
      <c r="B368" s="24" t="s">
        <v>429</v>
      </c>
      <c r="C368" s="13">
        <v>1</v>
      </c>
      <c r="D368" s="13">
        <v>53</v>
      </c>
      <c r="E368" s="13">
        <v>53</v>
      </c>
      <c r="F368" s="25">
        <f t="shared" si="20"/>
        <v>925481</v>
      </c>
      <c r="G368" s="25">
        <f>IF(ISTEXT(E368),"",IF(ISBLANK(E368),"",IF(ISTEXT(D368),"",IF(A363="Invoice No. : ",INDEX(Sheet2!F$14:F$154,MATCH(B363,Sheet2!A$14:A$154,0)),G367))))</f>
        <v>46472</v>
      </c>
      <c r="H368" s="25" t="str">
        <f t="shared" si="21"/>
        <v>01/28/2023</v>
      </c>
      <c r="I368" s="25" t="str">
        <f>IF(ISTEXT(E368),"",IF(ISBLANK(E368),"",IF(ISTEXT(D368),"",IF(A363="Invoice No. : ",TEXT(INDEX(Sheet2!C$14:C$154,MATCH(B363,Sheet2!A$14:A$154,0)),"hh:mm:ss"),I367))))</f>
        <v>11:38:41</v>
      </c>
      <c r="J368" s="25">
        <f t="shared" si="22"/>
        <v>3504.75</v>
      </c>
      <c r="K368" s="25">
        <f>IF(ISBLANK(G368),"",IF(ISTEXT(G368),"",INDEX(Sheet2!H$14:H$154,MATCH(F368,Sheet2!A$14:A$154,0))))</f>
        <v>3500</v>
      </c>
      <c r="L368" s="25">
        <f>IF(ISBLANK(G368),"",IF(ISTEXT(G368),"",INDEX(Sheet2!I$14:I$154,MATCH(F368,Sheet2!A$14:A$154,0))))</f>
        <v>4.75</v>
      </c>
      <c r="M368" s="25" t="str">
        <f>IF(ISBLANK(G368),"",IF(ISTEXT(G368),"",IF(INDEX(Sheet2!H$14:H$154,MATCH(F368,Sheet2!A$14:A$154,0))&lt;&gt;0,IF(INDEX(Sheet2!I$14:I$154,MATCH(F368,Sheet2!A$14:A$154,0))&lt;&gt;0,"Loan","Loan"),"Cash")))</f>
        <v>Loan</v>
      </c>
      <c r="N368" s="25">
        <f>IF(ISTEXT(E368),"",IF(ISBLANK(E368),"",IF(ISTEXT(D368),"",IF(A363="Invoice No. : ",INDEX(Sheet2!D$14:D$154,MATCH(B363,Sheet2!A$14:A$154,0)),N367))))</f>
        <v>1</v>
      </c>
      <c r="O368" s="25" t="str">
        <f>IF(ISTEXT(E368),"",IF(ISBLANK(E368),"",IF(ISTEXT(D368),"",IF(A363="Invoice No. : ",INDEX(Sheet2!E$14:E$154,MATCH(B363,Sheet2!A$14:A$154,0)),O367))))</f>
        <v>BRAILLE</v>
      </c>
      <c r="P368" s="25" t="str">
        <f>IF(ISTEXT(E368),"",IF(ISBLANK(E368),"",IF(ISTEXT(D368),"",IF(A363="Invoice No. : ",INDEX(Sheet2!G$14:G$154,MATCH(B363,Sheet2!A$14:A$154,0)),P367))))</f>
        <v>PELAYO, IVIE CARATAY</v>
      </c>
      <c r="Q368" s="25">
        <f t="shared" si="23"/>
        <v>128023.12</v>
      </c>
    </row>
    <row r="369" ht="15" spans="1:17">
      <c r="A369" s="24" t="s">
        <v>430</v>
      </c>
      <c r="B369" s="24" t="s">
        <v>431</v>
      </c>
      <c r="C369" s="13">
        <v>2</v>
      </c>
      <c r="D369" s="13">
        <v>37.75</v>
      </c>
      <c r="E369" s="13">
        <v>75.5</v>
      </c>
      <c r="F369" s="25">
        <f t="shared" si="20"/>
        <v>925481</v>
      </c>
      <c r="G369" s="25">
        <f>IF(ISTEXT(E369),"",IF(ISBLANK(E369),"",IF(ISTEXT(D369),"",IF(A364="Invoice No. : ",INDEX(Sheet2!F$14:F$154,MATCH(B364,Sheet2!A$14:A$154,0)),G368))))</f>
        <v>46472</v>
      </c>
      <c r="H369" s="25" t="str">
        <f t="shared" si="21"/>
        <v>01/28/2023</v>
      </c>
      <c r="I369" s="25" t="str">
        <f>IF(ISTEXT(E369),"",IF(ISBLANK(E369),"",IF(ISTEXT(D369),"",IF(A364="Invoice No. : ",TEXT(INDEX(Sheet2!C$14:C$154,MATCH(B364,Sheet2!A$14:A$154,0)),"hh:mm:ss"),I368))))</f>
        <v>11:38:41</v>
      </c>
      <c r="J369" s="25">
        <f t="shared" si="22"/>
        <v>3504.75</v>
      </c>
      <c r="K369" s="25">
        <f>IF(ISBLANK(G369),"",IF(ISTEXT(G369),"",INDEX(Sheet2!H$14:H$154,MATCH(F369,Sheet2!A$14:A$154,0))))</f>
        <v>3500</v>
      </c>
      <c r="L369" s="25">
        <f>IF(ISBLANK(G369),"",IF(ISTEXT(G369),"",INDEX(Sheet2!I$14:I$154,MATCH(F369,Sheet2!A$14:A$154,0))))</f>
        <v>4.75</v>
      </c>
      <c r="M369" s="25" t="str">
        <f>IF(ISBLANK(G369),"",IF(ISTEXT(G369),"",IF(INDEX(Sheet2!H$14:H$154,MATCH(F369,Sheet2!A$14:A$154,0))&lt;&gt;0,IF(INDEX(Sheet2!I$14:I$154,MATCH(F369,Sheet2!A$14:A$154,0))&lt;&gt;0,"Loan","Loan"),"Cash")))</f>
        <v>Loan</v>
      </c>
      <c r="N369" s="25">
        <f>IF(ISTEXT(E369),"",IF(ISBLANK(E369),"",IF(ISTEXT(D369),"",IF(A364="Invoice No. : ",INDEX(Sheet2!D$14:D$154,MATCH(B364,Sheet2!A$14:A$154,0)),N368))))</f>
        <v>1</v>
      </c>
      <c r="O369" s="25" t="str">
        <f>IF(ISTEXT(E369),"",IF(ISBLANK(E369),"",IF(ISTEXT(D369),"",IF(A364="Invoice No. : ",INDEX(Sheet2!E$14:E$154,MATCH(B364,Sheet2!A$14:A$154,0)),O368))))</f>
        <v>BRAILLE</v>
      </c>
      <c r="P369" s="25" t="str">
        <f>IF(ISTEXT(E369),"",IF(ISBLANK(E369),"",IF(ISTEXT(D369),"",IF(A364="Invoice No. : ",INDEX(Sheet2!G$14:G$154,MATCH(B364,Sheet2!A$14:A$154,0)),P368))))</f>
        <v>PELAYO, IVIE CARATAY</v>
      </c>
      <c r="Q369" s="25">
        <f t="shared" si="23"/>
        <v>128023.12</v>
      </c>
    </row>
    <row r="370" ht="15" spans="1:17">
      <c r="A370" s="24" t="s">
        <v>432</v>
      </c>
      <c r="B370" s="24" t="s">
        <v>433</v>
      </c>
      <c r="C370" s="13">
        <v>36</v>
      </c>
      <c r="D370" s="13">
        <v>8.25</v>
      </c>
      <c r="E370" s="13">
        <v>297</v>
      </c>
      <c r="F370" s="25">
        <f t="shared" si="20"/>
        <v>925481</v>
      </c>
      <c r="G370" s="25">
        <f>IF(ISTEXT(E370),"",IF(ISBLANK(E370),"",IF(ISTEXT(D370),"",IF(A365="Invoice No. : ",INDEX(Sheet2!F$14:F$154,MATCH(B365,Sheet2!A$14:A$154,0)),G369))))</f>
        <v>46472</v>
      </c>
      <c r="H370" s="25" t="str">
        <f t="shared" si="21"/>
        <v>01/28/2023</v>
      </c>
      <c r="I370" s="25" t="str">
        <f>IF(ISTEXT(E370),"",IF(ISBLANK(E370),"",IF(ISTEXT(D370),"",IF(A365="Invoice No. : ",TEXT(INDEX(Sheet2!C$14:C$154,MATCH(B365,Sheet2!A$14:A$154,0)),"hh:mm:ss"),I369))))</f>
        <v>11:38:41</v>
      </c>
      <c r="J370" s="25">
        <f t="shared" si="22"/>
        <v>3504.75</v>
      </c>
      <c r="K370" s="25">
        <f>IF(ISBLANK(G370),"",IF(ISTEXT(G370),"",INDEX(Sheet2!H$14:H$154,MATCH(F370,Sheet2!A$14:A$154,0))))</f>
        <v>3500</v>
      </c>
      <c r="L370" s="25">
        <f>IF(ISBLANK(G370),"",IF(ISTEXT(G370),"",INDEX(Sheet2!I$14:I$154,MATCH(F370,Sheet2!A$14:A$154,0))))</f>
        <v>4.75</v>
      </c>
      <c r="M370" s="25" t="str">
        <f>IF(ISBLANK(G370),"",IF(ISTEXT(G370),"",IF(INDEX(Sheet2!H$14:H$154,MATCH(F370,Sheet2!A$14:A$154,0))&lt;&gt;0,IF(INDEX(Sheet2!I$14:I$154,MATCH(F370,Sheet2!A$14:A$154,0))&lt;&gt;0,"Loan","Loan"),"Cash")))</f>
        <v>Loan</v>
      </c>
      <c r="N370" s="25">
        <f>IF(ISTEXT(E370),"",IF(ISBLANK(E370),"",IF(ISTEXT(D370),"",IF(A365="Invoice No. : ",INDEX(Sheet2!D$14:D$154,MATCH(B365,Sheet2!A$14:A$154,0)),N369))))</f>
        <v>1</v>
      </c>
      <c r="O370" s="25" t="str">
        <f>IF(ISTEXT(E370),"",IF(ISBLANK(E370),"",IF(ISTEXT(D370),"",IF(A365="Invoice No. : ",INDEX(Sheet2!E$14:E$154,MATCH(B365,Sheet2!A$14:A$154,0)),O369))))</f>
        <v>BRAILLE</v>
      </c>
      <c r="P370" s="25" t="str">
        <f>IF(ISTEXT(E370),"",IF(ISBLANK(E370),"",IF(ISTEXT(D370),"",IF(A365="Invoice No. : ",INDEX(Sheet2!G$14:G$154,MATCH(B365,Sheet2!A$14:A$154,0)),P369))))</f>
        <v>PELAYO, IVIE CARATAY</v>
      </c>
      <c r="Q370" s="25">
        <f t="shared" si="23"/>
        <v>128023.12</v>
      </c>
    </row>
    <row r="371" ht="15" spans="1:17">
      <c r="A371" s="24" t="s">
        <v>118</v>
      </c>
      <c r="B371" s="24" t="s">
        <v>119</v>
      </c>
      <c r="C371" s="13">
        <v>4</v>
      </c>
      <c r="D371" s="13">
        <v>75</v>
      </c>
      <c r="E371" s="13">
        <v>300</v>
      </c>
      <c r="F371" s="25">
        <f t="shared" si="20"/>
        <v>925481</v>
      </c>
      <c r="G371" s="25">
        <f>IF(ISTEXT(E371),"",IF(ISBLANK(E371),"",IF(ISTEXT(D371),"",IF(A366="Invoice No. : ",INDEX(Sheet2!F$14:F$154,MATCH(B366,Sheet2!A$14:A$154,0)),G370))))</f>
        <v>46472</v>
      </c>
      <c r="H371" s="25" t="str">
        <f t="shared" si="21"/>
        <v>01/28/2023</v>
      </c>
      <c r="I371" s="25" t="str">
        <f>IF(ISTEXT(E371),"",IF(ISBLANK(E371),"",IF(ISTEXT(D371),"",IF(A366="Invoice No. : ",TEXT(INDEX(Sheet2!C$14:C$154,MATCH(B366,Sheet2!A$14:A$154,0)),"hh:mm:ss"),I370))))</f>
        <v>11:38:41</v>
      </c>
      <c r="J371" s="25">
        <f t="shared" si="22"/>
        <v>3504.75</v>
      </c>
      <c r="K371" s="25">
        <f>IF(ISBLANK(G371),"",IF(ISTEXT(G371),"",INDEX(Sheet2!H$14:H$154,MATCH(F371,Sheet2!A$14:A$154,0))))</f>
        <v>3500</v>
      </c>
      <c r="L371" s="25">
        <f>IF(ISBLANK(G371),"",IF(ISTEXT(G371),"",INDEX(Sheet2!I$14:I$154,MATCH(F371,Sheet2!A$14:A$154,0))))</f>
        <v>4.75</v>
      </c>
      <c r="M371" s="25" t="str">
        <f>IF(ISBLANK(G371),"",IF(ISTEXT(G371),"",IF(INDEX(Sheet2!H$14:H$154,MATCH(F371,Sheet2!A$14:A$154,0))&lt;&gt;0,IF(INDEX(Sheet2!I$14:I$154,MATCH(F371,Sheet2!A$14:A$154,0))&lt;&gt;0,"Loan","Loan"),"Cash")))</f>
        <v>Loan</v>
      </c>
      <c r="N371" s="25">
        <f>IF(ISTEXT(E371),"",IF(ISBLANK(E371),"",IF(ISTEXT(D371),"",IF(A366="Invoice No. : ",INDEX(Sheet2!D$14:D$154,MATCH(B366,Sheet2!A$14:A$154,0)),N370))))</f>
        <v>1</v>
      </c>
      <c r="O371" s="25" t="str">
        <f>IF(ISTEXT(E371),"",IF(ISBLANK(E371),"",IF(ISTEXT(D371),"",IF(A366="Invoice No. : ",INDEX(Sheet2!E$14:E$154,MATCH(B366,Sheet2!A$14:A$154,0)),O370))))</f>
        <v>BRAILLE</v>
      </c>
      <c r="P371" s="25" t="str">
        <f>IF(ISTEXT(E371),"",IF(ISBLANK(E371),"",IF(ISTEXT(D371),"",IF(A366="Invoice No. : ",INDEX(Sheet2!G$14:G$154,MATCH(B366,Sheet2!A$14:A$154,0)),P370))))</f>
        <v>PELAYO, IVIE CARATAY</v>
      </c>
      <c r="Q371" s="25">
        <f t="shared" si="23"/>
        <v>128023.12</v>
      </c>
    </row>
    <row r="372" ht="15" spans="1:17">
      <c r="A372" s="24" t="s">
        <v>434</v>
      </c>
      <c r="B372" s="24" t="s">
        <v>435</v>
      </c>
      <c r="C372" s="13">
        <v>1</v>
      </c>
      <c r="D372" s="13">
        <v>51.5</v>
      </c>
      <c r="E372" s="13">
        <v>51.5</v>
      </c>
      <c r="F372" s="25">
        <f t="shared" si="20"/>
        <v>925481</v>
      </c>
      <c r="G372" s="25">
        <f>IF(ISTEXT(E372),"",IF(ISBLANK(E372),"",IF(ISTEXT(D372),"",IF(A367="Invoice No. : ",INDEX(Sheet2!F$14:F$154,MATCH(B367,Sheet2!A$14:A$154,0)),G371))))</f>
        <v>46472</v>
      </c>
      <c r="H372" s="25" t="str">
        <f t="shared" si="21"/>
        <v>01/28/2023</v>
      </c>
      <c r="I372" s="25" t="str">
        <f>IF(ISTEXT(E372),"",IF(ISBLANK(E372),"",IF(ISTEXT(D372),"",IF(A367="Invoice No. : ",TEXT(INDEX(Sheet2!C$14:C$154,MATCH(B367,Sheet2!A$14:A$154,0)),"hh:mm:ss"),I371))))</f>
        <v>11:38:41</v>
      </c>
      <c r="J372" s="25">
        <f t="shared" si="22"/>
        <v>3504.75</v>
      </c>
      <c r="K372" s="25">
        <f>IF(ISBLANK(G372),"",IF(ISTEXT(G372),"",INDEX(Sheet2!H$14:H$154,MATCH(F372,Sheet2!A$14:A$154,0))))</f>
        <v>3500</v>
      </c>
      <c r="L372" s="25">
        <f>IF(ISBLANK(G372),"",IF(ISTEXT(G372),"",INDEX(Sheet2!I$14:I$154,MATCH(F372,Sheet2!A$14:A$154,0))))</f>
        <v>4.75</v>
      </c>
      <c r="M372" s="25" t="str">
        <f>IF(ISBLANK(G372),"",IF(ISTEXT(G372),"",IF(INDEX(Sheet2!H$14:H$154,MATCH(F372,Sheet2!A$14:A$154,0))&lt;&gt;0,IF(INDEX(Sheet2!I$14:I$154,MATCH(F372,Sheet2!A$14:A$154,0))&lt;&gt;0,"Loan","Loan"),"Cash")))</f>
        <v>Loan</v>
      </c>
      <c r="N372" s="25">
        <f>IF(ISTEXT(E372),"",IF(ISBLANK(E372),"",IF(ISTEXT(D372),"",IF(A367="Invoice No. : ",INDEX(Sheet2!D$14:D$154,MATCH(B367,Sheet2!A$14:A$154,0)),N371))))</f>
        <v>1</v>
      </c>
      <c r="O372" s="25" t="str">
        <f>IF(ISTEXT(E372),"",IF(ISBLANK(E372),"",IF(ISTEXT(D372),"",IF(A367="Invoice No. : ",INDEX(Sheet2!E$14:E$154,MATCH(B367,Sheet2!A$14:A$154,0)),O371))))</f>
        <v>BRAILLE</v>
      </c>
      <c r="P372" s="25" t="str">
        <f>IF(ISTEXT(E372),"",IF(ISBLANK(E372),"",IF(ISTEXT(D372),"",IF(A367="Invoice No. : ",INDEX(Sheet2!G$14:G$154,MATCH(B367,Sheet2!A$14:A$154,0)),P371))))</f>
        <v>PELAYO, IVIE CARATAY</v>
      </c>
      <c r="Q372" s="25">
        <f t="shared" si="23"/>
        <v>128023.12</v>
      </c>
    </row>
    <row r="373" ht="15" spans="1:17">
      <c r="A373" s="24" t="s">
        <v>256</v>
      </c>
      <c r="B373" s="24" t="s">
        <v>257</v>
      </c>
      <c r="C373" s="13">
        <v>2</v>
      </c>
      <c r="D373" s="13">
        <v>46</v>
      </c>
      <c r="E373" s="13">
        <v>92</v>
      </c>
      <c r="F373" s="25">
        <f t="shared" si="20"/>
        <v>925481</v>
      </c>
      <c r="G373" s="25">
        <f>IF(ISTEXT(E373),"",IF(ISBLANK(E373),"",IF(ISTEXT(D373),"",IF(A368="Invoice No. : ",INDEX(Sheet2!F$14:F$154,MATCH(B368,Sheet2!A$14:A$154,0)),G372))))</f>
        <v>46472</v>
      </c>
      <c r="H373" s="25" t="str">
        <f t="shared" si="21"/>
        <v>01/28/2023</v>
      </c>
      <c r="I373" s="25" t="str">
        <f>IF(ISTEXT(E373),"",IF(ISBLANK(E373),"",IF(ISTEXT(D373),"",IF(A368="Invoice No. : ",TEXT(INDEX(Sheet2!C$14:C$154,MATCH(B368,Sheet2!A$14:A$154,0)),"hh:mm:ss"),I372))))</f>
        <v>11:38:41</v>
      </c>
      <c r="J373" s="25">
        <f t="shared" si="22"/>
        <v>3504.75</v>
      </c>
      <c r="K373" s="25">
        <f>IF(ISBLANK(G373),"",IF(ISTEXT(G373),"",INDEX(Sheet2!H$14:H$154,MATCH(F373,Sheet2!A$14:A$154,0))))</f>
        <v>3500</v>
      </c>
      <c r="L373" s="25">
        <f>IF(ISBLANK(G373),"",IF(ISTEXT(G373),"",INDEX(Sheet2!I$14:I$154,MATCH(F373,Sheet2!A$14:A$154,0))))</f>
        <v>4.75</v>
      </c>
      <c r="M373" s="25" t="str">
        <f>IF(ISBLANK(G373),"",IF(ISTEXT(G373),"",IF(INDEX(Sheet2!H$14:H$154,MATCH(F373,Sheet2!A$14:A$154,0))&lt;&gt;0,IF(INDEX(Sheet2!I$14:I$154,MATCH(F373,Sheet2!A$14:A$154,0))&lt;&gt;0,"Loan","Loan"),"Cash")))</f>
        <v>Loan</v>
      </c>
      <c r="N373" s="25">
        <f>IF(ISTEXT(E373),"",IF(ISBLANK(E373),"",IF(ISTEXT(D373),"",IF(A368="Invoice No. : ",INDEX(Sheet2!D$14:D$154,MATCH(B368,Sheet2!A$14:A$154,0)),N372))))</f>
        <v>1</v>
      </c>
      <c r="O373" s="25" t="str">
        <f>IF(ISTEXT(E373),"",IF(ISBLANK(E373),"",IF(ISTEXT(D373),"",IF(A368="Invoice No. : ",INDEX(Sheet2!E$14:E$154,MATCH(B368,Sheet2!A$14:A$154,0)),O372))))</f>
        <v>BRAILLE</v>
      </c>
      <c r="P373" s="25" t="str">
        <f>IF(ISTEXT(E373),"",IF(ISBLANK(E373),"",IF(ISTEXT(D373),"",IF(A368="Invoice No. : ",INDEX(Sheet2!G$14:G$154,MATCH(B368,Sheet2!A$14:A$154,0)),P372))))</f>
        <v>PELAYO, IVIE CARATAY</v>
      </c>
      <c r="Q373" s="25">
        <f t="shared" si="23"/>
        <v>128023.12</v>
      </c>
    </row>
    <row r="374" ht="15" spans="1:17">
      <c r="A374" s="24" t="s">
        <v>436</v>
      </c>
      <c r="B374" s="24" t="s">
        <v>437</v>
      </c>
      <c r="C374" s="13">
        <v>1</v>
      </c>
      <c r="D374" s="13">
        <v>30.75</v>
      </c>
      <c r="E374" s="13">
        <v>30.75</v>
      </c>
      <c r="F374" s="25">
        <f t="shared" si="20"/>
        <v>925481</v>
      </c>
      <c r="G374" s="25">
        <f>IF(ISTEXT(E374),"",IF(ISBLANK(E374),"",IF(ISTEXT(D374),"",IF(A369="Invoice No. : ",INDEX(Sheet2!F$14:F$154,MATCH(B369,Sheet2!A$14:A$154,0)),G373))))</f>
        <v>46472</v>
      </c>
      <c r="H374" s="25" t="str">
        <f t="shared" si="21"/>
        <v>01/28/2023</v>
      </c>
      <c r="I374" s="25" t="str">
        <f>IF(ISTEXT(E374),"",IF(ISBLANK(E374),"",IF(ISTEXT(D374),"",IF(A369="Invoice No. : ",TEXT(INDEX(Sheet2!C$14:C$154,MATCH(B369,Sheet2!A$14:A$154,0)),"hh:mm:ss"),I373))))</f>
        <v>11:38:41</v>
      </c>
      <c r="J374" s="25">
        <f t="shared" si="22"/>
        <v>3504.75</v>
      </c>
      <c r="K374" s="25">
        <f>IF(ISBLANK(G374),"",IF(ISTEXT(G374),"",INDEX(Sheet2!H$14:H$154,MATCH(F374,Sheet2!A$14:A$154,0))))</f>
        <v>3500</v>
      </c>
      <c r="L374" s="25">
        <f>IF(ISBLANK(G374),"",IF(ISTEXT(G374),"",INDEX(Sheet2!I$14:I$154,MATCH(F374,Sheet2!A$14:A$154,0))))</f>
        <v>4.75</v>
      </c>
      <c r="M374" s="25" t="str">
        <f>IF(ISBLANK(G374),"",IF(ISTEXT(G374),"",IF(INDEX(Sheet2!H$14:H$154,MATCH(F374,Sheet2!A$14:A$154,0))&lt;&gt;0,IF(INDEX(Sheet2!I$14:I$154,MATCH(F374,Sheet2!A$14:A$154,0))&lt;&gt;0,"Loan","Loan"),"Cash")))</f>
        <v>Loan</v>
      </c>
      <c r="N374" s="25">
        <f>IF(ISTEXT(E374),"",IF(ISBLANK(E374),"",IF(ISTEXT(D374),"",IF(A369="Invoice No. : ",INDEX(Sheet2!D$14:D$154,MATCH(B369,Sheet2!A$14:A$154,0)),N373))))</f>
        <v>1</v>
      </c>
      <c r="O374" s="25" t="str">
        <f>IF(ISTEXT(E374),"",IF(ISBLANK(E374),"",IF(ISTEXT(D374),"",IF(A369="Invoice No. : ",INDEX(Sheet2!E$14:E$154,MATCH(B369,Sheet2!A$14:A$154,0)),O373))))</f>
        <v>BRAILLE</v>
      </c>
      <c r="P374" s="25" t="str">
        <f>IF(ISTEXT(E374),"",IF(ISBLANK(E374),"",IF(ISTEXT(D374),"",IF(A369="Invoice No. : ",INDEX(Sheet2!G$14:G$154,MATCH(B369,Sheet2!A$14:A$154,0)),P373))))</f>
        <v>PELAYO, IVIE CARATAY</v>
      </c>
      <c r="Q374" s="25">
        <f t="shared" si="23"/>
        <v>128023.12</v>
      </c>
    </row>
    <row r="375" ht="15" spans="1:17">
      <c r="A375" s="24" t="s">
        <v>438</v>
      </c>
      <c r="B375" s="24" t="s">
        <v>439</v>
      </c>
      <c r="C375" s="13">
        <v>1</v>
      </c>
      <c r="D375" s="13">
        <v>23</v>
      </c>
      <c r="E375" s="13">
        <v>23</v>
      </c>
      <c r="F375" s="25">
        <f t="shared" si="20"/>
        <v>925481</v>
      </c>
      <c r="G375" s="25">
        <f>IF(ISTEXT(E375),"",IF(ISBLANK(E375),"",IF(ISTEXT(D375),"",IF(A370="Invoice No. : ",INDEX(Sheet2!F$14:F$154,MATCH(B370,Sheet2!A$14:A$154,0)),G374))))</f>
        <v>46472</v>
      </c>
      <c r="H375" s="25" t="str">
        <f t="shared" si="21"/>
        <v>01/28/2023</v>
      </c>
      <c r="I375" s="25" t="str">
        <f>IF(ISTEXT(E375),"",IF(ISBLANK(E375),"",IF(ISTEXT(D375),"",IF(A370="Invoice No. : ",TEXT(INDEX(Sheet2!C$14:C$154,MATCH(B370,Sheet2!A$14:A$154,0)),"hh:mm:ss"),I374))))</f>
        <v>11:38:41</v>
      </c>
      <c r="J375" s="25">
        <f t="shared" si="22"/>
        <v>3504.75</v>
      </c>
      <c r="K375" s="25">
        <f>IF(ISBLANK(G375),"",IF(ISTEXT(G375),"",INDEX(Sheet2!H$14:H$154,MATCH(F375,Sheet2!A$14:A$154,0))))</f>
        <v>3500</v>
      </c>
      <c r="L375" s="25">
        <f>IF(ISBLANK(G375),"",IF(ISTEXT(G375),"",INDEX(Sheet2!I$14:I$154,MATCH(F375,Sheet2!A$14:A$154,0))))</f>
        <v>4.75</v>
      </c>
      <c r="M375" s="25" t="str">
        <f>IF(ISBLANK(G375),"",IF(ISTEXT(G375),"",IF(INDEX(Sheet2!H$14:H$154,MATCH(F375,Sheet2!A$14:A$154,0))&lt;&gt;0,IF(INDEX(Sheet2!I$14:I$154,MATCH(F375,Sheet2!A$14:A$154,0))&lt;&gt;0,"Loan","Loan"),"Cash")))</f>
        <v>Loan</v>
      </c>
      <c r="N375" s="25">
        <f>IF(ISTEXT(E375),"",IF(ISBLANK(E375),"",IF(ISTEXT(D375),"",IF(A370="Invoice No. : ",INDEX(Sheet2!D$14:D$154,MATCH(B370,Sheet2!A$14:A$154,0)),N374))))</f>
        <v>1</v>
      </c>
      <c r="O375" s="25" t="str">
        <f>IF(ISTEXT(E375),"",IF(ISBLANK(E375),"",IF(ISTEXT(D375),"",IF(A370="Invoice No. : ",INDEX(Sheet2!E$14:E$154,MATCH(B370,Sheet2!A$14:A$154,0)),O374))))</f>
        <v>BRAILLE</v>
      </c>
      <c r="P375" s="25" t="str">
        <f>IF(ISTEXT(E375),"",IF(ISBLANK(E375),"",IF(ISTEXT(D375),"",IF(A370="Invoice No. : ",INDEX(Sheet2!G$14:G$154,MATCH(B370,Sheet2!A$14:A$154,0)),P374))))</f>
        <v>PELAYO, IVIE CARATAY</v>
      </c>
      <c r="Q375" s="25">
        <f t="shared" si="23"/>
        <v>128023.12</v>
      </c>
    </row>
    <row r="376" ht="15" spans="1:17">
      <c r="A376" s="24" t="s">
        <v>42</v>
      </c>
      <c r="B376" s="24" t="s">
        <v>43</v>
      </c>
      <c r="C376" s="13">
        <v>1</v>
      </c>
      <c r="D376" s="13">
        <v>56.25</v>
      </c>
      <c r="E376" s="13">
        <v>56.25</v>
      </c>
      <c r="F376" s="25">
        <f t="shared" si="20"/>
        <v>925481</v>
      </c>
      <c r="G376" s="25">
        <f>IF(ISTEXT(E376),"",IF(ISBLANK(E376),"",IF(ISTEXT(D376),"",IF(A371="Invoice No. : ",INDEX(Sheet2!F$14:F$154,MATCH(B371,Sheet2!A$14:A$154,0)),G375))))</f>
        <v>46472</v>
      </c>
      <c r="H376" s="25" t="str">
        <f t="shared" si="21"/>
        <v>01/28/2023</v>
      </c>
      <c r="I376" s="25" t="str">
        <f>IF(ISTEXT(E376),"",IF(ISBLANK(E376),"",IF(ISTEXT(D376),"",IF(A371="Invoice No. : ",TEXT(INDEX(Sheet2!C$14:C$154,MATCH(B371,Sheet2!A$14:A$154,0)),"hh:mm:ss"),I375))))</f>
        <v>11:38:41</v>
      </c>
      <c r="J376" s="25">
        <f t="shared" si="22"/>
        <v>3504.75</v>
      </c>
      <c r="K376" s="25">
        <f>IF(ISBLANK(G376),"",IF(ISTEXT(G376),"",INDEX(Sheet2!H$14:H$154,MATCH(F376,Sheet2!A$14:A$154,0))))</f>
        <v>3500</v>
      </c>
      <c r="L376" s="25">
        <f>IF(ISBLANK(G376),"",IF(ISTEXT(G376),"",INDEX(Sheet2!I$14:I$154,MATCH(F376,Sheet2!A$14:A$154,0))))</f>
        <v>4.75</v>
      </c>
      <c r="M376" s="25" t="str">
        <f>IF(ISBLANK(G376),"",IF(ISTEXT(G376),"",IF(INDEX(Sheet2!H$14:H$154,MATCH(F376,Sheet2!A$14:A$154,0))&lt;&gt;0,IF(INDEX(Sheet2!I$14:I$154,MATCH(F376,Sheet2!A$14:A$154,0))&lt;&gt;0,"Loan","Loan"),"Cash")))</f>
        <v>Loan</v>
      </c>
      <c r="N376" s="25">
        <f>IF(ISTEXT(E376),"",IF(ISBLANK(E376),"",IF(ISTEXT(D376),"",IF(A371="Invoice No. : ",INDEX(Sheet2!D$14:D$154,MATCH(B371,Sheet2!A$14:A$154,0)),N375))))</f>
        <v>1</v>
      </c>
      <c r="O376" s="25" t="str">
        <f>IF(ISTEXT(E376),"",IF(ISBLANK(E376),"",IF(ISTEXT(D376),"",IF(A371="Invoice No. : ",INDEX(Sheet2!E$14:E$154,MATCH(B371,Sheet2!A$14:A$154,0)),O375))))</f>
        <v>BRAILLE</v>
      </c>
      <c r="P376" s="25" t="str">
        <f>IF(ISTEXT(E376),"",IF(ISBLANK(E376),"",IF(ISTEXT(D376),"",IF(A371="Invoice No. : ",INDEX(Sheet2!G$14:G$154,MATCH(B371,Sheet2!A$14:A$154,0)),P375))))</f>
        <v>PELAYO, IVIE CARATAY</v>
      </c>
      <c r="Q376" s="25">
        <f t="shared" si="23"/>
        <v>128023.12</v>
      </c>
    </row>
    <row r="377" ht="15" spans="1:17">
      <c r="A377" s="24" t="s">
        <v>440</v>
      </c>
      <c r="B377" s="24" t="s">
        <v>441</v>
      </c>
      <c r="C377" s="13">
        <v>1</v>
      </c>
      <c r="D377" s="13">
        <v>73.5</v>
      </c>
      <c r="E377" s="13">
        <v>73.5</v>
      </c>
      <c r="F377" s="25">
        <f t="shared" si="20"/>
        <v>925481</v>
      </c>
      <c r="G377" s="25">
        <f>IF(ISTEXT(E377),"",IF(ISBLANK(E377),"",IF(ISTEXT(D377),"",IF(A372="Invoice No. : ",INDEX(Sheet2!F$14:F$154,MATCH(B372,Sheet2!A$14:A$154,0)),G376))))</f>
        <v>46472</v>
      </c>
      <c r="H377" s="25" t="str">
        <f t="shared" si="21"/>
        <v>01/28/2023</v>
      </c>
      <c r="I377" s="25" t="str">
        <f>IF(ISTEXT(E377),"",IF(ISBLANK(E377),"",IF(ISTEXT(D377),"",IF(A372="Invoice No. : ",TEXT(INDEX(Sheet2!C$14:C$154,MATCH(B372,Sheet2!A$14:A$154,0)),"hh:mm:ss"),I376))))</f>
        <v>11:38:41</v>
      </c>
      <c r="J377" s="25">
        <f t="shared" si="22"/>
        <v>3504.75</v>
      </c>
      <c r="K377" s="25">
        <f>IF(ISBLANK(G377),"",IF(ISTEXT(G377),"",INDEX(Sheet2!H$14:H$154,MATCH(F377,Sheet2!A$14:A$154,0))))</f>
        <v>3500</v>
      </c>
      <c r="L377" s="25">
        <f>IF(ISBLANK(G377),"",IF(ISTEXT(G377),"",INDEX(Sheet2!I$14:I$154,MATCH(F377,Sheet2!A$14:A$154,0))))</f>
        <v>4.75</v>
      </c>
      <c r="M377" s="25" t="str">
        <f>IF(ISBLANK(G377),"",IF(ISTEXT(G377),"",IF(INDEX(Sheet2!H$14:H$154,MATCH(F377,Sheet2!A$14:A$154,0))&lt;&gt;0,IF(INDEX(Sheet2!I$14:I$154,MATCH(F377,Sheet2!A$14:A$154,0))&lt;&gt;0,"Loan","Loan"),"Cash")))</f>
        <v>Loan</v>
      </c>
      <c r="N377" s="25">
        <f>IF(ISTEXT(E377),"",IF(ISBLANK(E377),"",IF(ISTEXT(D377),"",IF(A372="Invoice No. : ",INDEX(Sheet2!D$14:D$154,MATCH(B372,Sheet2!A$14:A$154,0)),N376))))</f>
        <v>1</v>
      </c>
      <c r="O377" s="25" t="str">
        <f>IF(ISTEXT(E377),"",IF(ISBLANK(E377),"",IF(ISTEXT(D377),"",IF(A372="Invoice No. : ",INDEX(Sheet2!E$14:E$154,MATCH(B372,Sheet2!A$14:A$154,0)),O376))))</f>
        <v>BRAILLE</v>
      </c>
      <c r="P377" s="25" t="str">
        <f>IF(ISTEXT(E377),"",IF(ISBLANK(E377),"",IF(ISTEXT(D377),"",IF(A372="Invoice No. : ",INDEX(Sheet2!G$14:G$154,MATCH(B372,Sheet2!A$14:A$154,0)),P376))))</f>
        <v>PELAYO, IVIE CARATAY</v>
      </c>
      <c r="Q377" s="25">
        <f t="shared" si="23"/>
        <v>128023.12</v>
      </c>
    </row>
    <row r="378" ht="15" spans="1:17">
      <c r="A378" s="24" t="s">
        <v>442</v>
      </c>
      <c r="B378" s="24" t="s">
        <v>443</v>
      </c>
      <c r="C378" s="13">
        <v>1</v>
      </c>
      <c r="D378" s="13">
        <v>49.25</v>
      </c>
      <c r="E378" s="13">
        <v>49.25</v>
      </c>
      <c r="F378" s="25">
        <f t="shared" si="20"/>
        <v>925481</v>
      </c>
      <c r="G378" s="25">
        <f>IF(ISTEXT(E378),"",IF(ISBLANK(E378),"",IF(ISTEXT(D378),"",IF(A373="Invoice No. : ",INDEX(Sheet2!F$14:F$154,MATCH(B373,Sheet2!A$14:A$154,0)),G377))))</f>
        <v>46472</v>
      </c>
      <c r="H378" s="25" t="str">
        <f t="shared" si="21"/>
        <v>01/28/2023</v>
      </c>
      <c r="I378" s="25" t="str">
        <f>IF(ISTEXT(E378),"",IF(ISBLANK(E378),"",IF(ISTEXT(D378),"",IF(A373="Invoice No. : ",TEXT(INDEX(Sheet2!C$14:C$154,MATCH(B373,Sheet2!A$14:A$154,0)),"hh:mm:ss"),I377))))</f>
        <v>11:38:41</v>
      </c>
      <c r="J378" s="25">
        <f t="shared" si="22"/>
        <v>3504.75</v>
      </c>
      <c r="K378" s="25">
        <f>IF(ISBLANK(G378),"",IF(ISTEXT(G378),"",INDEX(Sheet2!H$14:H$154,MATCH(F378,Sheet2!A$14:A$154,0))))</f>
        <v>3500</v>
      </c>
      <c r="L378" s="25">
        <f>IF(ISBLANK(G378),"",IF(ISTEXT(G378),"",INDEX(Sheet2!I$14:I$154,MATCH(F378,Sheet2!A$14:A$154,0))))</f>
        <v>4.75</v>
      </c>
      <c r="M378" s="25" t="str">
        <f>IF(ISBLANK(G378),"",IF(ISTEXT(G378),"",IF(INDEX(Sheet2!H$14:H$154,MATCH(F378,Sheet2!A$14:A$154,0))&lt;&gt;0,IF(INDEX(Sheet2!I$14:I$154,MATCH(F378,Sheet2!A$14:A$154,0))&lt;&gt;0,"Loan","Loan"),"Cash")))</f>
        <v>Loan</v>
      </c>
      <c r="N378" s="25">
        <f>IF(ISTEXT(E378),"",IF(ISBLANK(E378),"",IF(ISTEXT(D378),"",IF(A373="Invoice No. : ",INDEX(Sheet2!D$14:D$154,MATCH(B373,Sheet2!A$14:A$154,0)),N377))))</f>
        <v>1</v>
      </c>
      <c r="O378" s="25" t="str">
        <f>IF(ISTEXT(E378),"",IF(ISBLANK(E378),"",IF(ISTEXT(D378),"",IF(A373="Invoice No. : ",INDEX(Sheet2!E$14:E$154,MATCH(B373,Sheet2!A$14:A$154,0)),O377))))</f>
        <v>BRAILLE</v>
      </c>
      <c r="P378" s="25" t="str">
        <f>IF(ISTEXT(E378),"",IF(ISBLANK(E378),"",IF(ISTEXT(D378),"",IF(A373="Invoice No. : ",INDEX(Sheet2!G$14:G$154,MATCH(B373,Sheet2!A$14:A$154,0)),P377))))</f>
        <v>PELAYO, IVIE CARATAY</v>
      </c>
      <c r="Q378" s="25">
        <f t="shared" si="23"/>
        <v>128023.12</v>
      </c>
    </row>
    <row r="379" ht="15" spans="1:17">
      <c r="A379" s="24" t="s">
        <v>156</v>
      </c>
      <c r="B379" s="24" t="s">
        <v>157</v>
      </c>
      <c r="C379" s="13">
        <v>3</v>
      </c>
      <c r="D379" s="13">
        <v>47</v>
      </c>
      <c r="E379" s="13">
        <v>141</v>
      </c>
      <c r="F379" s="25">
        <f t="shared" si="20"/>
        <v>925481</v>
      </c>
      <c r="G379" s="25">
        <f>IF(ISTEXT(E379),"",IF(ISBLANK(E379),"",IF(ISTEXT(D379),"",IF(A374="Invoice No. : ",INDEX(Sheet2!F$14:F$154,MATCH(B374,Sheet2!A$14:A$154,0)),G378))))</f>
        <v>46472</v>
      </c>
      <c r="H379" s="25" t="str">
        <f t="shared" si="21"/>
        <v>01/28/2023</v>
      </c>
      <c r="I379" s="25" t="str">
        <f>IF(ISTEXT(E379),"",IF(ISBLANK(E379),"",IF(ISTEXT(D379),"",IF(A374="Invoice No. : ",TEXT(INDEX(Sheet2!C$14:C$154,MATCH(B374,Sheet2!A$14:A$154,0)),"hh:mm:ss"),I378))))</f>
        <v>11:38:41</v>
      </c>
      <c r="J379" s="25">
        <f t="shared" si="22"/>
        <v>3504.75</v>
      </c>
      <c r="K379" s="25">
        <f>IF(ISBLANK(G379),"",IF(ISTEXT(G379),"",INDEX(Sheet2!H$14:H$154,MATCH(F379,Sheet2!A$14:A$154,0))))</f>
        <v>3500</v>
      </c>
      <c r="L379" s="25">
        <f>IF(ISBLANK(G379),"",IF(ISTEXT(G379),"",INDEX(Sheet2!I$14:I$154,MATCH(F379,Sheet2!A$14:A$154,0))))</f>
        <v>4.75</v>
      </c>
      <c r="M379" s="25" t="str">
        <f>IF(ISBLANK(G379),"",IF(ISTEXT(G379),"",IF(INDEX(Sheet2!H$14:H$154,MATCH(F379,Sheet2!A$14:A$154,0))&lt;&gt;0,IF(INDEX(Sheet2!I$14:I$154,MATCH(F379,Sheet2!A$14:A$154,0))&lt;&gt;0,"Loan","Loan"),"Cash")))</f>
        <v>Loan</v>
      </c>
      <c r="N379" s="25">
        <f>IF(ISTEXT(E379),"",IF(ISBLANK(E379),"",IF(ISTEXT(D379),"",IF(A374="Invoice No. : ",INDEX(Sheet2!D$14:D$154,MATCH(B374,Sheet2!A$14:A$154,0)),N378))))</f>
        <v>1</v>
      </c>
      <c r="O379" s="25" t="str">
        <f>IF(ISTEXT(E379),"",IF(ISBLANK(E379),"",IF(ISTEXT(D379),"",IF(A374="Invoice No. : ",INDEX(Sheet2!E$14:E$154,MATCH(B374,Sheet2!A$14:A$154,0)),O378))))</f>
        <v>BRAILLE</v>
      </c>
      <c r="P379" s="25" t="str">
        <f>IF(ISTEXT(E379),"",IF(ISBLANK(E379),"",IF(ISTEXT(D379),"",IF(A374="Invoice No. : ",INDEX(Sheet2!G$14:G$154,MATCH(B374,Sheet2!A$14:A$154,0)),P378))))</f>
        <v>PELAYO, IVIE CARATAY</v>
      </c>
      <c r="Q379" s="25">
        <f t="shared" si="23"/>
        <v>128023.12</v>
      </c>
    </row>
    <row r="380" ht="15" spans="4:17">
      <c r="D380" s="14" t="s">
        <v>18</v>
      </c>
      <c r="E380" s="26">
        <v>3504.75</v>
      </c>
      <c r="F380" s="25" t="str">
        <f t="shared" si="20"/>
        <v/>
      </c>
      <c r="G380" s="25" t="str">
        <f>IF(ISTEXT(E380),"",IF(ISBLANK(E380),"",IF(ISTEXT(D380),"",IF(A375="Invoice No. : ",INDEX(Sheet2!F$14:F$154,MATCH(B375,Sheet2!A$14:A$154,0)),G379))))</f>
        <v/>
      </c>
      <c r="H380" s="25" t="str">
        <f t="shared" si="21"/>
        <v/>
      </c>
      <c r="I380" s="25" t="str">
        <f>IF(ISTEXT(E380),"",IF(ISBLANK(E380),"",IF(ISTEXT(D380),"",IF(A375="Invoice No. : ",TEXT(INDEX(Sheet2!C$14:C$154,MATCH(B375,Sheet2!A$14:A$154,0)),"hh:mm:ss"),I379))))</f>
        <v/>
      </c>
      <c r="J380" s="25" t="str">
        <f t="shared" si="22"/>
        <v/>
      </c>
      <c r="K380" s="25" t="str">
        <f>IF(ISBLANK(G380),"",IF(ISTEXT(G380),"",INDEX(Sheet2!H$14:H$154,MATCH(F380,Sheet2!A$14:A$154,0))))</f>
        <v/>
      </c>
      <c r="L380" s="25" t="str">
        <f>IF(ISBLANK(G380),"",IF(ISTEXT(G380),"",INDEX(Sheet2!I$14:I$154,MATCH(F380,Sheet2!A$14:A$154,0))))</f>
        <v/>
      </c>
      <c r="M380" s="25" t="str">
        <f>IF(ISBLANK(G380),"",IF(ISTEXT(G380),"",IF(INDEX(Sheet2!H$14:H$154,MATCH(F380,Sheet2!A$14:A$154,0))&lt;&gt;0,IF(INDEX(Sheet2!I$14:I$154,MATCH(F380,Sheet2!A$14:A$154,0))&lt;&gt;0,"Loan","Loan"),"Cash")))</f>
        <v/>
      </c>
      <c r="N380" s="25" t="str">
        <f>IF(ISTEXT(E380),"",IF(ISBLANK(E380),"",IF(ISTEXT(D380),"",IF(A375="Invoice No. : ",INDEX(Sheet2!D$14:D$154,MATCH(B375,Sheet2!A$14:A$154,0)),N379))))</f>
        <v/>
      </c>
      <c r="O380" s="25" t="str">
        <f>IF(ISTEXT(E380),"",IF(ISBLANK(E380),"",IF(ISTEXT(D380),"",IF(A375="Invoice No. : ",INDEX(Sheet2!E$14:E$154,MATCH(B375,Sheet2!A$14:A$154,0)),O379))))</f>
        <v/>
      </c>
      <c r="P380" s="25" t="str">
        <f>IF(ISTEXT(E380),"",IF(ISBLANK(E380),"",IF(ISTEXT(D380),"",IF(A375="Invoice No. : ",INDEX(Sheet2!G$14:G$154,MATCH(B375,Sheet2!A$14:A$154,0)),P379))))</f>
        <v/>
      </c>
      <c r="Q380" s="25" t="str">
        <f t="shared" si="23"/>
        <v/>
      </c>
    </row>
    <row r="381" ht="15" spans="6:17">
      <c r="F381" s="25" t="str">
        <f t="shared" si="20"/>
        <v/>
      </c>
      <c r="G381" s="25" t="str">
        <f>IF(ISTEXT(E381),"",IF(ISBLANK(E381),"",IF(ISTEXT(D381),"",IF(A376="Invoice No. : ",INDEX(Sheet2!F$14:F$154,MATCH(B376,Sheet2!A$14:A$154,0)),G380))))</f>
        <v/>
      </c>
      <c r="H381" s="25" t="str">
        <f t="shared" si="21"/>
        <v/>
      </c>
      <c r="I381" s="25" t="str">
        <f>IF(ISTEXT(E381),"",IF(ISBLANK(E381),"",IF(ISTEXT(D381),"",IF(A376="Invoice No. : ",TEXT(INDEX(Sheet2!C$14:C$154,MATCH(B376,Sheet2!A$14:A$154,0)),"hh:mm:ss"),I380))))</f>
        <v/>
      </c>
      <c r="J381" s="25" t="str">
        <f t="shared" si="22"/>
        <v/>
      </c>
      <c r="K381" s="25" t="str">
        <f>IF(ISBLANK(G381),"",IF(ISTEXT(G381),"",INDEX(Sheet2!H$14:H$154,MATCH(F381,Sheet2!A$14:A$154,0))))</f>
        <v/>
      </c>
      <c r="L381" s="25" t="str">
        <f>IF(ISBLANK(G381),"",IF(ISTEXT(G381),"",INDEX(Sheet2!I$14:I$154,MATCH(F381,Sheet2!A$14:A$154,0))))</f>
        <v/>
      </c>
      <c r="M381" s="25" t="str">
        <f>IF(ISBLANK(G381),"",IF(ISTEXT(G381),"",IF(INDEX(Sheet2!H$14:H$154,MATCH(F381,Sheet2!A$14:A$154,0))&lt;&gt;0,IF(INDEX(Sheet2!I$14:I$154,MATCH(F381,Sheet2!A$14:A$154,0))&lt;&gt;0,"Loan","Loan"),"Cash")))</f>
        <v/>
      </c>
      <c r="N381" s="25" t="str">
        <f>IF(ISTEXT(E381),"",IF(ISBLANK(E381),"",IF(ISTEXT(D381),"",IF(A376="Invoice No. : ",INDEX(Sheet2!D$14:D$154,MATCH(B376,Sheet2!A$14:A$154,0)),N380))))</f>
        <v/>
      </c>
      <c r="O381" s="25" t="str">
        <f>IF(ISTEXT(E381),"",IF(ISBLANK(E381),"",IF(ISTEXT(D381),"",IF(A376="Invoice No. : ",INDEX(Sheet2!E$14:E$154,MATCH(B376,Sheet2!A$14:A$154,0)),O380))))</f>
        <v/>
      </c>
      <c r="P381" s="25" t="str">
        <f>IF(ISTEXT(E381),"",IF(ISBLANK(E381),"",IF(ISTEXT(D381),"",IF(A376="Invoice No. : ",INDEX(Sheet2!G$14:G$154,MATCH(B376,Sheet2!A$14:A$154,0)),P380))))</f>
        <v/>
      </c>
      <c r="Q381" s="25" t="str">
        <f t="shared" si="23"/>
        <v/>
      </c>
    </row>
    <row r="382" ht="15" spans="6:17">
      <c r="F382" s="25" t="str">
        <f t="shared" si="20"/>
        <v/>
      </c>
      <c r="G382" s="25" t="str">
        <f>IF(ISTEXT(E382),"",IF(ISBLANK(E382),"",IF(ISTEXT(D382),"",IF(A377="Invoice No. : ",INDEX(Sheet2!F$14:F$154,MATCH(B377,Sheet2!A$14:A$154,0)),G381))))</f>
        <v/>
      </c>
      <c r="H382" s="25" t="str">
        <f t="shared" si="21"/>
        <v/>
      </c>
      <c r="I382" s="25" t="str">
        <f>IF(ISTEXT(E382),"",IF(ISBLANK(E382),"",IF(ISTEXT(D382),"",IF(A377="Invoice No. : ",TEXT(INDEX(Sheet2!C$14:C$154,MATCH(B377,Sheet2!A$14:A$154,0)),"hh:mm:ss"),I381))))</f>
        <v/>
      </c>
      <c r="J382" s="25" t="str">
        <f t="shared" si="22"/>
        <v/>
      </c>
      <c r="K382" s="25" t="str">
        <f>IF(ISBLANK(G382),"",IF(ISTEXT(G382),"",INDEX(Sheet2!H$14:H$154,MATCH(F382,Sheet2!A$14:A$154,0))))</f>
        <v/>
      </c>
      <c r="L382" s="25" t="str">
        <f>IF(ISBLANK(G382),"",IF(ISTEXT(G382),"",INDEX(Sheet2!I$14:I$154,MATCH(F382,Sheet2!A$14:A$154,0))))</f>
        <v/>
      </c>
      <c r="M382" s="25" t="str">
        <f>IF(ISBLANK(G382),"",IF(ISTEXT(G382),"",IF(INDEX(Sheet2!H$14:H$154,MATCH(F382,Sheet2!A$14:A$154,0))&lt;&gt;0,IF(INDEX(Sheet2!I$14:I$154,MATCH(F382,Sheet2!A$14:A$154,0))&lt;&gt;0,"Loan","Loan"),"Cash")))</f>
        <v/>
      </c>
      <c r="N382" s="25" t="str">
        <f>IF(ISTEXT(E382),"",IF(ISBLANK(E382),"",IF(ISTEXT(D382),"",IF(A377="Invoice No. : ",INDEX(Sheet2!D$14:D$154,MATCH(B377,Sheet2!A$14:A$154,0)),N381))))</f>
        <v/>
      </c>
      <c r="O382" s="25" t="str">
        <f>IF(ISTEXT(E382),"",IF(ISBLANK(E382),"",IF(ISTEXT(D382),"",IF(A377="Invoice No. : ",INDEX(Sheet2!E$14:E$154,MATCH(B377,Sheet2!A$14:A$154,0)),O381))))</f>
        <v/>
      </c>
      <c r="P382" s="25" t="str">
        <f>IF(ISTEXT(E382),"",IF(ISBLANK(E382),"",IF(ISTEXT(D382),"",IF(A377="Invoice No. : ",INDEX(Sheet2!G$14:G$154,MATCH(B377,Sheet2!A$14:A$154,0)),P381))))</f>
        <v/>
      </c>
      <c r="Q382" s="25" t="str">
        <f t="shared" si="23"/>
        <v/>
      </c>
    </row>
    <row r="383" ht="15" spans="1:17">
      <c r="A383" s="16" t="s">
        <v>4</v>
      </c>
      <c r="B383" s="17">
        <v>925482</v>
      </c>
      <c r="C383" s="16" t="s">
        <v>5</v>
      </c>
      <c r="D383" s="18" t="s">
        <v>6</v>
      </c>
      <c r="F383" s="25" t="str">
        <f t="shared" si="20"/>
        <v/>
      </c>
      <c r="G383" s="25" t="str">
        <f>IF(ISTEXT(E383),"",IF(ISBLANK(E383),"",IF(ISTEXT(D383),"",IF(A378="Invoice No. : ",INDEX(Sheet2!F$14:F$154,MATCH(B378,Sheet2!A$14:A$154,0)),G382))))</f>
        <v/>
      </c>
      <c r="H383" s="25" t="str">
        <f t="shared" si="21"/>
        <v/>
      </c>
      <c r="I383" s="25" t="str">
        <f>IF(ISTEXT(E383),"",IF(ISBLANK(E383),"",IF(ISTEXT(D383),"",IF(A378="Invoice No. : ",TEXT(INDEX(Sheet2!C$14:C$154,MATCH(B378,Sheet2!A$14:A$154,0)),"hh:mm:ss"),I382))))</f>
        <v/>
      </c>
      <c r="J383" s="25" t="str">
        <f t="shared" si="22"/>
        <v/>
      </c>
      <c r="K383" s="25" t="str">
        <f>IF(ISBLANK(G383),"",IF(ISTEXT(G383),"",INDEX(Sheet2!H$14:H$154,MATCH(F383,Sheet2!A$14:A$154,0))))</f>
        <v/>
      </c>
      <c r="L383" s="25" t="str">
        <f>IF(ISBLANK(G383),"",IF(ISTEXT(G383),"",INDEX(Sheet2!I$14:I$154,MATCH(F383,Sheet2!A$14:A$154,0))))</f>
        <v/>
      </c>
      <c r="M383" s="25" t="str">
        <f>IF(ISBLANK(G383),"",IF(ISTEXT(G383),"",IF(INDEX(Sheet2!H$14:H$154,MATCH(F383,Sheet2!A$14:A$154,0))&lt;&gt;0,IF(INDEX(Sheet2!I$14:I$154,MATCH(F383,Sheet2!A$14:A$154,0))&lt;&gt;0,"Loan","Loan"),"Cash")))</f>
        <v/>
      </c>
      <c r="N383" s="25" t="str">
        <f>IF(ISTEXT(E383),"",IF(ISBLANK(E383),"",IF(ISTEXT(D383),"",IF(A378="Invoice No. : ",INDEX(Sheet2!D$14:D$154,MATCH(B378,Sheet2!A$14:A$154,0)),N382))))</f>
        <v/>
      </c>
      <c r="O383" s="25" t="str">
        <f>IF(ISTEXT(E383),"",IF(ISBLANK(E383),"",IF(ISTEXT(D383),"",IF(A378="Invoice No. : ",INDEX(Sheet2!E$14:E$154,MATCH(B378,Sheet2!A$14:A$154,0)),O382))))</f>
        <v/>
      </c>
      <c r="P383" s="25" t="str">
        <f>IF(ISTEXT(E383),"",IF(ISBLANK(E383),"",IF(ISTEXT(D383),"",IF(A378="Invoice No. : ",INDEX(Sheet2!G$14:G$154,MATCH(B378,Sheet2!A$14:A$154,0)),P382))))</f>
        <v/>
      </c>
      <c r="Q383" s="25" t="str">
        <f t="shared" si="23"/>
        <v/>
      </c>
    </row>
    <row r="384" ht="15" spans="1:17">
      <c r="A384" s="16" t="s">
        <v>7</v>
      </c>
      <c r="B384" s="19">
        <v>44954</v>
      </c>
      <c r="C384" s="16" t="s">
        <v>8</v>
      </c>
      <c r="D384" s="20">
        <v>1</v>
      </c>
      <c r="F384" s="25" t="str">
        <f t="shared" si="20"/>
        <v/>
      </c>
      <c r="G384" s="25" t="str">
        <f>IF(ISTEXT(E384),"",IF(ISBLANK(E384),"",IF(ISTEXT(D384),"",IF(A379="Invoice No. : ",INDEX(Sheet2!F$14:F$154,MATCH(B379,Sheet2!A$14:A$154,0)),G383))))</f>
        <v/>
      </c>
      <c r="H384" s="25" t="str">
        <f t="shared" si="21"/>
        <v/>
      </c>
      <c r="I384" s="25" t="str">
        <f>IF(ISTEXT(E384),"",IF(ISBLANK(E384),"",IF(ISTEXT(D384),"",IF(A379="Invoice No. : ",TEXT(INDEX(Sheet2!C$14:C$154,MATCH(B379,Sheet2!A$14:A$154,0)),"hh:mm:ss"),I383))))</f>
        <v/>
      </c>
      <c r="J384" s="25" t="str">
        <f t="shared" si="22"/>
        <v/>
      </c>
      <c r="K384" s="25" t="str">
        <f>IF(ISBLANK(G384),"",IF(ISTEXT(G384),"",INDEX(Sheet2!H$14:H$154,MATCH(F384,Sheet2!A$14:A$154,0))))</f>
        <v/>
      </c>
      <c r="L384" s="25" t="str">
        <f>IF(ISBLANK(G384),"",IF(ISTEXT(G384),"",INDEX(Sheet2!I$14:I$154,MATCH(F384,Sheet2!A$14:A$154,0))))</f>
        <v/>
      </c>
      <c r="M384" s="25" t="str">
        <f>IF(ISBLANK(G384),"",IF(ISTEXT(G384),"",IF(INDEX(Sheet2!H$14:H$154,MATCH(F384,Sheet2!A$14:A$154,0))&lt;&gt;0,IF(INDEX(Sheet2!I$14:I$154,MATCH(F384,Sheet2!A$14:A$154,0))&lt;&gt;0,"Loan","Loan"),"Cash")))</f>
        <v/>
      </c>
      <c r="N384" s="25" t="str">
        <f>IF(ISTEXT(E384),"",IF(ISBLANK(E384),"",IF(ISTEXT(D384),"",IF(A379="Invoice No. : ",INDEX(Sheet2!D$14:D$154,MATCH(B379,Sheet2!A$14:A$154,0)),N383))))</f>
        <v/>
      </c>
      <c r="O384" s="25" t="str">
        <f>IF(ISTEXT(E384),"",IF(ISBLANK(E384),"",IF(ISTEXT(D384),"",IF(A379="Invoice No. : ",INDEX(Sheet2!E$14:E$154,MATCH(B379,Sheet2!A$14:A$154,0)),O383))))</f>
        <v/>
      </c>
      <c r="P384" s="25" t="str">
        <f>IF(ISTEXT(E384),"",IF(ISBLANK(E384),"",IF(ISTEXT(D384),"",IF(A379="Invoice No. : ",INDEX(Sheet2!G$14:G$154,MATCH(B379,Sheet2!A$14:A$154,0)),P383))))</f>
        <v/>
      </c>
      <c r="Q384" s="25" t="str">
        <f t="shared" si="23"/>
        <v/>
      </c>
    </row>
    <row r="385" ht="15" spans="6:17">
      <c r="F385" s="25" t="str">
        <f t="shared" si="20"/>
        <v/>
      </c>
      <c r="G385" s="25" t="str">
        <f>IF(ISTEXT(E385),"",IF(ISBLANK(E385),"",IF(ISTEXT(D385),"",IF(A380="Invoice No. : ",INDEX(Sheet2!F$14:F$154,MATCH(B380,Sheet2!A$14:A$154,0)),G384))))</f>
        <v/>
      </c>
      <c r="H385" s="25" t="str">
        <f t="shared" si="21"/>
        <v/>
      </c>
      <c r="I385" s="25" t="str">
        <f>IF(ISTEXT(E385),"",IF(ISBLANK(E385),"",IF(ISTEXT(D385),"",IF(A380="Invoice No. : ",TEXT(INDEX(Sheet2!C$14:C$154,MATCH(B380,Sheet2!A$14:A$154,0)),"hh:mm:ss"),I384))))</f>
        <v/>
      </c>
      <c r="J385" s="25" t="str">
        <f t="shared" si="22"/>
        <v/>
      </c>
      <c r="K385" s="25" t="str">
        <f>IF(ISBLANK(G385),"",IF(ISTEXT(G385),"",INDEX(Sheet2!H$14:H$154,MATCH(F385,Sheet2!A$14:A$154,0))))</f>
        <v/>
      </c>
      <c r="L385" s="25" t="str">
        <f>IF(ISBLANK(G385),"",IF(ISTEXT(G385),"",INDEX(Sheet2!I$14:I$154,MATCH(F385,Sheet2!A$14:A$154,0))))</f>
        <v/>
      </c>
      <c r="M385" s="25" t="str">
        <f>IF(ISBLANK(G385),"",IF(ISTEXT(G385),"",IF(INDEX(Sheet2!H$14:H$154,MATCH(F385,Sheet2!A$14:A$154,0))&lt;&gt;0,IF(INDEX(Sheet2!I$14:I$154,MATCH(F385,Sheet2!A$14:A$154,0))&lt;&gt;0,"Loan","Loan"),"Cash")))</f>
        <v/>
      </c>
      <c r="N385" s="25" t="str">
        <f>IF(ISTEXT(E385),"",IF(ISBLANK(E385),"",IF(ISTEXT(D385),"",IF(A380="Invoice No. : ",INDEX(Sheet2!D$14:D$154,MATCH(B380,Sheet2!A$14:A$154,0)),N384))))</f>
        <v/>
      </c>
      <c r="O385" s="25" t="str">
        <f>IF(ISTEXT(E385),"",IF(ISBLANK(E385),"",IF(ISTEXT(D385),"",IF(A380="Invoice No. : ",INDEX(Sheet2!E$14:E$154,MATCH(B380,Sheet2!A$14:A$154,0)),O384))))</f>
        <v/>
      </c>
      <c r="P385" s="25" t="str">
        <f>IF(ISTEXT(E385),"",IF(ISBLANK(E385),"",IF(ISTEXT(D385),"",IF(A380="Invoice No. : ",INDEX(Sheet2!G$14:G$154,MATCH(B380,Sheet2!A$14:A$154,0)),P384))))</f>
        <v/>
      </c>
      <c r="Q385" s="25" t="str">
        <f t="shared" si="23"/>
        <v/>
      </c>
    </row>
    <row r="386" ht="15" spans="1:17">
      <c r="A386" s="21" t="s">
        <v>9</v>
      </c>
      <c r="B386" s="21" t="s">
        <v>10</v>
      </c>
      <c r="C386" s="22" t="s">
        <v>11</v>
      </c>
      <c r="D386" s="22" t="s">
        <v>12</v>
      </c>
      <c r="E386" s="22" t="s">
        <v>13</v>
      </c>
      <c r="F386" s="25" t="str">
        <f t="shared" si="20"/>
        <v/>
      </c>
      <c r="G386" s="25" t="str">
        <f>IF(ISTEXT(E386),"",IF(ISBLANK(E386),"",IF(ISTEXT(D386),"",IF(A381="Invoice No. : ",INDEX(Sheet2!F$14:F$154,MATCH(B381,Sheet2!A$14:A$154,0)),G385))))</f>
        <v/>
      </c>
      <c r="H386" s="25" t="str">
        <f t="shared" si="21"/>
        <v/>
      </c>
      <c r="I386" s="25" t="str">
        <f>IF(ISTEXT(E386),"",IF(ISBLANK(E386),"",IF(ISTEXT(D386),"",IF(A381="Invoice No. : ",TEXT(INDEX(Sheet2!C$14:C$154,MATCH(B381,Sheet2!A$14:A$154,0)),"hh:mm:ss"),I385))))</f>
        <v/>
      </c>
      <c r="J386" s="25" t="str">
        <f t="shared" si="22"/>
        <v/>
      </c>
      <c r="K386" s="25" t="str">
        <f>IF(ISBLANK(G386),"",IF(ISTEXT(G386),"",INDEX(Sheet2!H$14:H$154,MATCH(F386,Sheet2!A$14:A$154,0))))</f>
        <v/>
      </c>
      <c r="L386" s="25" t="str">
        <f>IF(ISBLANK(G386),"",IF(ISTEXT(G386),"",INDEX(Sheet2!I$14:I$154,MATCH(F386,Sheet2!A$14:A$154,0))))</f>
        <v/>
      </c>
      <c r="M386" s="25" t="str">
        <f>IF(ISBLANK(G386),"",IF(ISTEXT(G386),"",IF(INDEX(Sheet2!H$14:H$154,MATCH(F386,Sheet2!A$14:A$154,0))&lt;&gt;0,IF(INDEX(Sheet2!I$14:I$154,MATCH(F386,Sheet2!A$14:A$154,0))&lt;&gt;0,"Loan","Loan"),"Cash")))</f>
        <v/>
      </c>
      <c r="N386" s="25" t="str">
        <f>IF(ISTEXT(E386),"",IF(ISBLANK(E386),"",IF(ISTEXT(D386),"",IF(A381="Invoice No. : ",INDEX(Sheet2!D$14:D$154,MATCH(B381,Sheet2!A$14:A$154,0)),N385))))</f>
        <v/>
      </c>
      <c r="O386" s="25" t="str">
        <f>IF(ISTEXT(E386),"",IF(ISBLANK(E386),"",IF(ISTEXT(D386),"",IF(A381="Invoice No. : ",INDEX(Sheet2!E$14:E$154,MATCH(B381,Sheet2!A$14:A$154,0)),O385))))</f>
        <v/>
      </c>
      <c r="P386" s="25" t="str">
        <f>IF(ISTEXT(E386),"",IF(ISBLANK(E386),"",IF(ISTEXT(D386),"",IF(A381="Invoice No. : ",INDEX(Sheet2!G$14:G$154,MATCH(B381,Sheet2!A$14:A$154,0)),P385))))</f>
        <v/>
      </c>
      <c r="Q386" s="25" t="str">
        <f t="shared" si="23"/>
        <v/>
      </c>
    </row>
    <row r="387" ht="15" spans="6:17">
      <c r="F387" s="25" t="str">
        <f t="shared" si="20"/>
        <v/>
      </c>
      <c r="G387" s="25" t="str">
        <f>IF(ISTEXT(E387),"",IF(ISBLANK(E387),"",IF(ISTEXT(D387),"",IF(A382="Invoice No. : ",INDEX(Sheet2!F$14:F$154,MATCH(B382,Sheet2!A$14:A$154,0)),G386))))</f>
        <v/>
      </c>
      <c r="H387" s="25" t="str">
        <f t="shared" si="21"/>
        <v/>
      </c>
      <c r="I387" s="25" t="str">
        <f>IF(ISTEXT(E387),"",IF(ISBLANK(E387),"",IF(ISTEXT(D387),"",IF(A382="Invoice No. : ",TEXT(INDEX(Sheet2!C$14:C$154,MATCH(B382,Sheet2!A$14:A$154,0)),"hh:mm:ss"),I386))))</f>
        <v/>
      </c>
      <c r="J387" s="25" t="str">
        <f t="shared" si="22"/>
        <v/>
      </c>
      <c r="K387" s="25" t="str">
        <f>IF(ISBLANK(G387),"",IF(ISTEXT(G387),"",INDEX(Sheet2!H$14:H$154,MATCH(F387,Sheet2!A$14:A$154,0))))</f>
        <v/>
      </c>
      <c r="L387" s="25" t="str">
        <f>IF(ISBLANK(G387),"",IF(ISTEXT(G387),"",INDEX(Sheet2!I$14:I$154,MATCH(F387,Sheet2!A$14:A$154,0))))</f>
        <v/>
      </c>
      <c r="M387" s="25" t="str">
        <f>IF(ISBLANK(G387),"",IF(ISTEXT(G387),"",IF(INDEX(Sheet2!H$14:H$154,MATCH(F387,Sheet2!A$14:A$154,0))&lt;&gt;0,IF(INDEX(Sheet2!I$14:I$154,MATCH(F387,Sheet2!A$14:A$154,0))&lt;&gt;0,"Loan","Loan"),"Cash")))</f>
        <v/>
      </c>
      <c r="N387" s="25" t="str">
        <f>IF(ISTEXT(E387),"",IF(ISBLANK(E387),"",IF(ISTEXT(D387),"",IF(A382="Invoice No. : ",INDEX(Sheet2!D$14:D$154,MATCH(B382,Sheet2!A$14:A$154,0)),N386))))</f>
        <v/>
      </c>
      <c r="O387" s="25" t="str">
        <f>IF(ISTEXT(E387),"",IF(ISBLANK(E387),"",IF(ISTEXT(D387),"",IF(A382="Invoice No. : ",INDEX(Sheet2!E$14:E$154,MATCH(B382,Sheet2!A$14:A$154,0)),O386))))</f>
        <v/>
      </c>
      <c r="P387" s="25" t="str">
        <f>IF(ISTEXT(E387),"",IF(ISBLANK(E387),"",IF(ISTEXT(D387),"",IF(A382="Invoice No. : ",INDEX(Sheet2!G$14:G$154,MATCH(B382,Sheet2!A$14:A$154,0)),P386))))</f>
        <v/>
      </c>
      <c r="Q387" s="25" t="str">
        <f t="shared" si="23"/>
        <v/>
      </c>
    </row>
    <row r="388" ht="15" spans="1:17">
      <c r="A388" s="24" t="s">
        <v>50</v>
      </c>
      <c r="B388" s="24" t="s">
        <v>51</v>
      </c>
      <c r="C388" s="13">
        <v>1</v>
      </c>
      <c r="D388" s="13">
        <v>1020</v>
      </c>
      <c r="E388" s="13">
        <v>1020</v>
      </c>
      <c r="F388" s="25">
        <f t="shared" si="20"/>
        <v>925482</v>
      </c>
      <c r="G388" s="25">
        <f>IF(ISTEXT(E388),"",IF(ISBLANK(E388),"",IF(ISTEXT(D388),"",IF(A383="Invoice No. : ",INDEX(Sheet2!F$14:F$154,MATCH(B383,Sheet2!A$14:A$154,0)),G387))))</f>
        <v>15343</v>
      </c>
      <c r="H388" s="25" t="str">
        <f t="shared" si="21"/>
        <v>01/28/2023</v>
      </c>
      <c r="I388" s="25" t="str">
        <f>IF(ISTEXT(E388),"",IF(ISBLANK(E388),"",IF(ISTEXT(D388),"",IF(A383="Invoice No. : ",TEXT(INDEX(Sheet2!C$14:C$154,MATCH(B383,Sheet2!A$14:A$154,0)),"hh:mm:ss"),I387))))</f>
        <v>11:40:40</v>
      </c>
      <c r="J388" s="25">
        <f t="shared" si="22"/>
        <v>1020</v>
      </c>
      <c r="K388" s="25">
        <f>IF(ISBLANK(G388),"",IF(ISTEXT(G388),"",INDEX(Sheet2!H$14:H$154,MATCH(F388,Sheet2!A$14:A$154,0))))</f>
        <v>0</v>
      </c>
      <c r="L388" s="25">
        <f>IF(ISBLANK(G388),"",IF(ISTEXT(G388),"",INDEX(Sheet2!I$14:I$154,MATCH(F388,Sheet2!A$14:A$154,0))))</f>
        <v>1020</v>
      </c>
      <c r="M388" s="25" t="str">
        <f>IF(ISBLANK(G388),"",IF(ISTEXT(G388),"",IF(INDEX(Sheet2!H$14:H$154,MATCH(F388,Sheet2!A$14:A$154,0))&lt;&gt;0,IF(INDEX(Sheet2!I$14:I$154,MATCH(F388,Sheet2!A$14:A$154,0))&lt;&gt;0,"Loan","Loan"),"Cash")))</f>
        <v>Cash</v>
      </c>
      <c r="N388" s="25">
        <f>IF(ISTEXT(E388),"",IF(ISBLANK(E388),"",IF(ISTEXT(D388),"",IF(A383="Invoice No. : ",INDEX(Sheet2!D$14:D$154,MATCH(B383,Sheet2!A$14:A$154,0)),N387))))</f>
        <v>1</v>
      </c>
      <c r="O388" s="25" t="str">
        <f>IF(ISTEXT(E388),"",IF(ISBLANK(E388),"",IF(ISTEXT(D388),"",IF(A383="Invoice No. : ",INDEX(Sheet2!E$14:E$154,MATCH(B383,Sheet2!A$14:A$154,0)),O387))))</f>
        <v>BRAILLE</v>
      </c>
      <c r="P388" s="25" t="str">
        <f>IF(ISTEXT(E388),"",IF(ISBLANK(E388),"",IF(ISTEXT(D388),"",IF(A383="Invoice No. : ",INDEX(Sheet2!G$14:G$154,MATCH(B383,Sheet2!A$14:A$154,0)),P387))))</f>
        <v>JALECO, JOSEPHINE BAÑARES</v>
      </c>
      <c r="Q388" s="25">
        <f t="shared" si="23"/>
        <v>128023.12</v>
      </c>
    </row>
    <row r="389" ht="15" spans="4:17">
      <c r="D389" s="14" t="s">
        <v>18</v>
      </c>
      <c r="E389" s="26">
        <v>1020</v>
      </c>
      <c r="F389" s="25" t="str">
        <f t="shared" si="20"/>
        <v/>
      </c>
      <c r="G389" s="25" t="str">
        <f>IF(ISTEXT(E389),"",IF(ISBLANK(E389),"",IF(ISTEXT(D389),"",IF(A384="Invoice No. : ",INDEX(Sheet2!F$14:F$154,MATCH(B384,Sheet2!A$14:A$154,0)),G388))))</f>
        <v/>
      </c>
      <c r="H389" s="25" t="str">
        <f t="shared" si="21"/>
        <v/>
      </c>
      <c r="I389" s="25" t="str">
        <f>IF(ISTEXT(E389),"",IF(ISBLANK(E389),"",IF(ISTEXT(D389),"",IF(A384="Invoice No. : ",TEXT(INDEX(Sheet2!C$14:C$154,MATCH(B384,Sheet2!A$14:A$154,0)),"hh:mm:ss"),I388))))</f>
        <v/>
      </c>
      <c r="J389" s="25" t="str">
        <f t="shared" si="22"/>
        <v/>
      </c>
      <c r="K389" s="25" t="str">
        <f>IF(ISBLANK(G389),"",IF(ISTEXT(G389),"",INDEX(Sheet2!H$14:H$154,MATCH(F389,Sheet2!A$14:A$154,0))))</f>
        <v/>
      </c>
      <c r="L389" s="25" t="str">
        <f>IF(ISBLANK(G389),"",IF(ISTEXT(G389),"",INDEX(Sheet2!I$14:I$154,MATCH(F389,Sheet2!A$14:A$154,0))))</f>
        <v/>
      </c>
      <c r="M389" s="25" t="str">
        <f>IF(ISBLANK(G389),"",IF(ISTEXT(G389),"",IF(INDEX(Sheet2!H$14:H$154,MATCH(F389,Sheet2!A$14:A$154,0))&lt;&gt;0,IF(INDEX(Sheet2!I$14:I$154,MATCH(F389,Sheet2!A$14:A$154,0))&lt;&gt;0,"Loan","Loan"),"Cash")))</f>
        <v/>
      </c>
      <c r="N389" s="25" t="str">
        <f>IF(ISTEXT(E389),"",IF(ISBLANK(E389),"",IF(ISTEXT(D389),"",IF(A384="Invoice No. : ",INDEX(Sheet2!D$14:D$154,MATCH(B384,Sheet2!A$14:A$154,0)),N388))))</f>
        <v/>
      </c>
      <c r="O389" s="25" t="str">
        <f>IF(ISTEXT(E389),"",IF(ISBLANK(E389),"",IF(ISTEXT(D389),"",IF(A384="Invoice No. : ",INDEX(Sheet2!E$14:E$154,MATCH(B384,Sheet2!A$14:A$154,0)),O388))))</f>
        <v/>
      </c>
      <c r="P389" s="25" t="str">
        <f>IF(ISTEXT(E389),"",IF(ISBLANK(E389),"",IF(ISTEXT(D389),"",IF(A384="Invoice No. : ",INDEX(Sheet2!G$14:G$154,MATCH(B384,Sheet2!A$14:A$154,0)),P388))))</f>
        <v/>
      </c>
      <c r="Q389" s="25" t="str">
        <f t="shared" si="23"/>
        <v/>
      </c>
    </row>
    <row r="390" ht="15" spans="6:17">
      <c r="F390" s="25" t="str">
        <f t="shared" si="20"/>
        <v/>
      </c>
      <c r="G390" s="25" t="str">
        <f>IF(ISTEXT(E390),"",IF(ISBLANK(E390),"",IF(ISTEXT(D390),"",IF(A385="Invoice No. : ",INDEX(Sheet2!F$14:F$154,MATCH(B385,Sheet2!A$14:A$154,0)),G389))))</f>
        <v/>
      </c>
      <c r="H390" s="25" t="str">
        <f t="shared" si="21"/>
        <v/>
      </c>
      <c r="I390" s="25" t="str">
        <f>IF(ISTEXT(E390),"",IF(ISBLANK(E390),"",IF(ISTEXT(D390),"",IF(A385="Invoice No. : ",TEXT(INDEX(Sheet2!C$14:C$154,MATCH(B385,Sheet2!A$14:A$154,0)),"hh:mm:ss"),I389))))</f>
        <v/>
      </c>
      <c r="J390" s="25" t="str">
        <f t="shared" si="22"/>
        <v/>
      </c>
      <c r="K390" s="25" t="str">
        <f>IF(ISBLANK(G390),"",IF(ISTEXT(G390),"",INDEX(Sheet2!H$14:H$154,MATCH(F390,Sheet2!A$14:A$154,0))))</f>
        <v/>
      </c>
      <c r="L390" s="25" t="str">
        <f>IF(ISBLANK(G390),"",IF(ISTEXT(G390),"",INDEX(Sheet2!I$14:I$154,MATCH(F390,Sheet2!A$14:A$154,0))))</f>
        <v/>
      </c>
      <c r="M390" s="25" t="str">
        <f>IF(ISBLANK(G390),"",IF(ISTEXT(G390),"",IF(INDEX(Sheet2!H$14:H$154,MATCH(F390,Sheet2!A$14:A$154,0))&lt;&gt;0,IF(INDEX(Sheet2!I$14:I$154,MATCH(F390,Sheet2!A$14:A$154,0))&lt;&gt;0,"Loan","Loan"),"Cash")))</f>
        <v/>
      </c>
      <c r="N390" s="25" t="str">
        <f>IF(ISTEXT(E390),"",IF(ISBLANK(E390),"",IF(ISTEXT(D390),"",IF(A385="Invoice No. : ",INDEX(Sheet2!D$14:D$154,MATCH(B385,Sheet2!A$14:A$154,0)),N389))))</f>
        <v/>
      </c>
      <c r="O390" s="25" t="str">
        <f>IF(ISTEXT(E390),"",IF(ISBLANK(E390),"",IF(ISTEXT(D390),"",IF(A385="Invoice No. : ",INDEX(Sheet2!E$14:E$154,MATCH(B385,Sheet2!A$14:A$154,0)),O389))))</f>
        <v/>
      </c>
      <c r="P390" s="25" t="str">
        <f>IF(ISTEXT(E390),"",IF(ISBLANK(E390),"",IF(ISTEXT(D390),"",IF(A385="Invoice No. : ",INDEX(Sheet2!G$14:G$154,MATCH(B385,Sheet2!A$14:A$154,0)),P389))))</f>
        <v/>
      </c>
      <c r="Q390" s="25" t="str">
        <f t="shared" si="23"/>
        <v/>
      </c>
    </row>
    <row r="391" ht="15" spans="6:17">
      <c r="F391" s="25" t="str">
        <f t="shared" si="20"/>
        <v/>
      </c>
      <c r="G391" s="25" t="str">
        <f>IF(ISTEXT(E391),"",IF(ISBLANK(E391),"",IF(ISTEXT(D391),"",IF(A386="Invoice No. : ",INDEX(Sheet2!F$14:F$154,MATCH(B386,Sheet2!A$14:A$154,0)),G390))))</f>
        <v/>
      </c>
      <c r="H391" s="25" t="str">
        <f t="shared" si="21"/>
        <v/>
      </c>
      <c r="I391" s="25" t="str">
        <f>IF(ISTEXT(E391),"",IF(ISBLANK(E391),"",IF(ISTEXT(D391),"",IF(A386="Invoice No. : ",TEXT(INDEX(Sheet2!C$14:C$154,MATCH(B386,Sheet2!A$14:A$154,0)),"hh:mm:ss"),I390))))</f>
        <v/>
      </c>
      <c r="J391" s="25" t="str">
        <f t="shared" si="22"/>
        <v/>
      </c>
      <c r="K391" s="25" t="str">
        <f>IF(ISBLANK(G391),"",IF(ISTEXT(G391),"",INDEX(Sheet2!H$14:H$154,MATCH(F391,Sheet2!A$14:A$154,0))))</f>
        <v/>
      </c>
      <c r="L391" s="25" t="str">
        <f>IF(ISBLANK(G391),"",IF(ISTEXT(G391),"",INDEX(Sheet2!I$14:I$154,MATCH(F391,Sheet2!A$14:A$154,0))))</f>
        <v/>
      </c>
      <c r="M391" s="25" t="str">
        <f>IF(ISBLANK(G391),"",IF(ISTEXT(G391),"",IF(INDEX(Sheet2!H$14:H$154,MATCH(F391,Sheet2!A$14:A$154,0))&lt;&gt;0,IF(INDEX(Sheet2!I$14:I$154,MATCH(F391,Sheet2!A$14:A$154,0))&lt;&gt;0,"Loan","Loan"),"Cash")))</f>
        <v/>
      </c>
      <c r="N391" s="25" t="str">
        <f>IF(ISTEXT(E391),"",IF(ISBLANK(E391),"",IF(ISTEXT(D391),"",IF(A386="Invoice No. : ",INDEX(Sheet2!D$14:D$154,MATCH(B386,Sheet2!A$14:A$154,0)),N390))))</f>
        <v/>
      </c>
      <c r="O391" s="25" t="str">
        <f>IF(ISTEXT(E391),"",IF(ISBLANK(E391),"",IF(ISTEXT(D391),"",IF(A386="Invoice No. : ",INDEX(Sheet2!E$14:E$154,MATCH(B386,Sheet2!A$14:A$154,0)),O390))))</f>
        <v/>
      </c>
      <c r="P391" s="25" t="str">
        <f>IF(ISTEXT(E391),"",IF(ISBLANK(E391),"",IF(ISTEXT(D391),"",IF(A386="Invoice No. : ",INDEX(Sheet2!G$14:G$154,MATCH(B386,Sheet2!A$14:A$154,0)),P390))))</f>
        <v/>
      </c>
      <c r="Q391" s="25" t="str">
        <f t="shared" si="23"/>
        <v/>
      </c>
    </row>
    <row r="392" ht="15" spans="1:17">
      <c r="A392" s="16" t="s">
        <v>4</v>
      </c>
      <c r="B392" s="17">
        <v>925483</v>
      </c>
      <c r="C392" s="16" t="s">
        <v>5</v>
      </c>
      <c r="D392" s="18" t="s">
        <v>6</v>
      </c>
      <c r="F392" s="25" t="str">
        <f t="shared" si="20"/>
        <v/>
      </c>
      <c r="G392" s="25" t="str">
        <f>IF(ISTEXT(E392),"",IF(ISBLANK(E392),"",IF(ISTEXT(D392),"",IF(A387="Invoice No. : ",INDEX(Sheet2!F$14:F$154,MATCH(B387,Sheet2!A$14:A$154,0)),G391))))</f>
        <v/>
      </c>
      <c r="H392" s="25" t="str">
        <f t="shared" si="21"/>
        <v/>
      </c>
      <c r="I392" s="25" t="str">
        <f>IF(ISTEXT(E392),"",IF(ISBLANK(E392),"",IF(ISTEXT(D392),"",IF(A387="Invoice No. : ",TEXT(INDEX(Sheet2!C$14:C$154,MATCH(B387,Sheet2!A$14:A$154,0)),"hh:mm:ss"),I391))))</f>
        <v/>
      </c>
      <c r="J392" s="25" t="str">
        <f t="shared" si="22"/>
        <v/>
      </c>
      <c r="K392" s="25" t="str">
        <f>IF(ISBLANK(G392),"",IF(ISTEXT(G392),"",INDEX(Sheet2!H$14:H$154,MATCH(F392,Sheet2!A$14:A$154,0))))</f>
        <v/>
      </c>
      <c r="L392" s="25" t="str">
        <f>IF(ISBLANK(G392),"",IF(ISTEXT(G392),"",INDEX(Sheet2!I$14:I$154,MATCH(F392,Sheet2!A$14:A$154,0))))</f>
        <v/>
      </c>
      <c r="M392" s="25" t="str">
        <f>IF(ISBLANK(G392),"",IF(ISTEXT(G392),"",IF(INDEX(Sheet2!H$14:H$154,MATCH(F392,Sheet2!A$14:A$154,0))&lt;&gt;0,IF(INDEX(Sheet2!I$14:I$154,MATCH(F392,Sheet2!A$14:A$154,0))&lt;&gt;0,"Loan","Loan"),"Cash")))</f>
        <v/>
      </c>
      <c r="N392" s="25" t="str">
        <f>IF(ISTEXT(E392),"",IF(ISBLANK(E392),"",IF(ISTEXT(D392),"",IF(A387="Invoice No. : ",INDEX(Sheet2!D$14:D$154,MATCH(B387,Sheet2!A$14:A$154,0)),N391))))</f>
        <v/>
      </c>
      <c r="O392" s="25" t="str">
        <f>IF(ISTEXT(E392),"",IF(ISBLANK(E392),"",IF(ISTEXT(D392),"",IF(A387="Invoice No. : ",INDEX(Sheet2!E$14:E$154,MATCH(B387,Sheet2!A$14:A$154,0)),O391))))</f>
        <v/>
      </c>
      <c r="P392" s="25" t="str">
        <f>IF(ISTEXT(E392),"",IF(ISBLANK(E392),"",IF(ISTEXT(D392),"",IF(A387="Invoice No. : ",INDEX(Sheet2!G$14:G$154,MATCH(B387,Sheet2!A$14:A$154,0)),P391))))</f>
        <v/>
      </c>
      <c r="Q392" s="25" t="str">
        <f t="shared" si="23"/>
        <v/>
      </c>
    </row>
    <row r="393" ht="15" spans="1:17">
      <c r="A393" s="16" t="s">
        <v>7</v>
      </c>
      <c r="B393" s="19">
        <v>44954</v>
      </c>
      <c r="C393" s="16" t="s">
        <v>8</v>
      </c>
      <c r="D393" s="20">
        <v>1</v>
      </c>
      <c r="F393" s="25" t="str">
        <f t="shared" si="20"/>
        <v/>
      </c>
      <c r="G393" s="25" t="str">
        <f>IF(ISTEXT(E393),"",IF(ISBLANK(E393),"",IF(ISTEXT(D393),"",IF(A388="Invoice No. : ",INDEX(Sheet2!F$14:F$154,MATCH(B388,Sheet2!A$14:A$154,0)),G392))))</f>
        <v/>
      </c>
      <c r="H393" s="25" t="str">
        <f t="shared" si="21"/>
        <v/>
      </c>
      <c r="I393" s="25" t="str">
        <f>IF(ISTEXT(E393),"",IF(ISBLANK(E393),"",IF(ISTEXT(D393),"",IF(A388="Invoice No. : ",TEXT(INDEX(Sheet2!C$14:C$154,MATCH(B388,Sheet2!A$14:A$154,0)),"hh:mm:ss"),I392))))</f>
        <v/>
      </c>
      <c r="J393" s="25" t="str">
        <f t="shared" si="22"/>
        <v/>
      </c>
      <c r="K393" s="25" t="str">
        <f>IF(ISBLANK(G393),"",IF(ISTEXT(G393),"",INDEX(Sheet2!H$14:H$154,MATCH(F393,Sheet2!A$14:A$154,0))))</f>
        <v/>
      </c>
      <c r="L393" s="25" t="str">
        <f>IF(ISBLANK(G393),"",IF(ISTEXT(G393),"",INDEX(Sheet2!I$14:I$154,MATCH(F393,Sheet2!A$14:A$154,0))))</f>
        <v/>
      </c>
      <c r="M393" s="25" t="str">
        <f>IF(ISBLANK(G393),"",IF(ISTEXT(G393),"",IF(INDEX(Sheet2!H$14:H$154,MATCH(F393,Sheet2!A$14:A$154,0))&lt;&gt;0,IF(INDEX(Sheet2!I$14:I$154,MATCH(F393,Sheet2!A$14:A$154,0))&lt;&gt;0,"Loan","Loan"),"Cash")))</f>
        <v/>
      </c>
      <c r="N393" s="25" t="str">
        <f>IF(ISTEXT(E393),"",IF(ISBLANK(E393),"",IF(ISTEXT(D393),"",IF(A388="Invoice No. : ",INDEX(Sheet2!D$14:D$154,MATCH(B388,Sheet2!A$14:A$154,0)),N392))))</f>
        <v/>
      </c>
      <c r="O393" s="25" t="str">
        <f>IF(ISTEXT(E393),"",IF(ISBLANK(E393),"",IF(ISTEXT(D393),"",IF(A388="Invoice No. : ",INDEX(Sheet2!E$14:E$154,MATCH(B388,Sheet2!A$14:A$154,0)),O392))))</f>
        <v/>
      </c>
      <c r="P393" s="25" t="str">
        <f>IF(ISTEXT(E393),"",IF(ISBLANK(E393),"",IF(ISTEXT(D393),"",IF(A388="Invoice No. : ",INDEX(Sheet2!G$14:G$154,MATCH(B388,Sheet2!A$14:A$154,0)),P392))))</f>
        <v/>
      </c>
      <c r="Q393" s="25" t="str">
        <f t="shared" si="23"/>
        <v/>
      </c>
    </row>
    <row r="394" ht="15" spans="6:17">
      <c r="F394" s="25" t="str">
        <f t="shared" si="20"/>
        <v/>
      </c>
      <c r="G394" s="25" t="str">
        <f>IF(ISTEXT(E394),"",IF(ISBLANK(E394),"",IF(ISTEXT(D394),"",IF(A389="Invoice No. : ",INDEX(Sheet2!F$14:F$154,MATCH(B389,Sheet2!A$14:A$154,0)),G393))))</f>
        <v/>
      </c>
      <c r="H394" s="25" t="str">
        <f t="shared" si="21"/>
        <v/>
      </c>
      <c r="I394" s="25" t="str">
        <f>IF(ISTEXT(E394),"",IF(ISBLANK(E394),"",IF(ISTEXT(D394),"",IF(A389="Invoice No. : ",TEXT(INDEX(Sheet2!C$14:C$154,MATCH(B389,Sheet2!A$14:A$154,0)),"hh:mm:ss"),I393))))</f>
        <v/>
      </c>
      <c r="J394" s="25" t="str">
        <f t="shared" si="22"/>
        <v/>
      </c>
      <c r="K394" s="25" t="str">
        <f>IF(ISBLANK(G394),"",IF(ISTEXT(G394),"",INDEX(Sheet2!H$14:H$154,MATCH(F394,Sheet2!A$14:A$154,0))))</f>
        <v/>
      </c>
      <c r="L394" s="25" t="str">
        <f>IF(ISBLANK(G394),"",IF(ISTEXT(G394),"",INDEX(Sheet2!I$14:I$154,MATCH(F394,Sheet2!A$14:A$154,0))))</f>
        <v/>
      </c>
      <c r="M394" s="25" t="str">
        <f>IF(ISBLANK(G394),"",IF(ISTEXT(G394),"",IF(INDEX(Sheet2!H$14:H$154,MATCH(F394,Sheet2!A$14:A$154,0))&lt;&gt;0,IF(INDEX(Sheet2!I$14:I$154,MATCH(F394,Sheet2!A$14:A$154,0))&lt;&gt;0,"Loan","Loan"),"Cash")))</f>
        <v/>
      </c>
      <c r="N394" s="25" t="str">
        <f>IF(ISTEXT(E394),"",IF(ISBLANK(E394),"",IF(ISTEXT(D394),"",IF(A389="Invoice No. : ",INDEX(Sheet2!D$14:D$154,MATCH(B389,Sheet2!A$14:A$154,0)),N393))))</f>
        <v/>
      </c>
      <c r="O394" s="25" t="str">
        <f>IF(ISTEXT(E394),"",IF(ISBLANK(E394),"",IF(ISTEXT(D394),"",IF(A389="Invoice No. : ",INDEX(Sheet2!E$14:E$154,MATCH(B389,Sheet2!A$14:A$154,0)),O393))))</f>
        <v/>
      </c>
      <c r="P394" s="25" t="str">
        <f>IF(ISTEXT(E394),"",IF(ISBLANK(E394),"",IF(ISTEXT(D394),"",IF(A389="Invoice No. : ",INDEX(Sheet2!G$14:G$154,MATCH(B389,Sheet2!A$14:A$154,0)),P393))))</f>
        <v/>
      </c>
      <c r="Q394" s="25" t="str">
        <f t="shared" si="23"/>
        <v/>
      </c>
    </row>
    <row r="395" ht="15" spans="1:17">
      <c r="A395" s="21" t="s">
        <v>9</v>
      </c>
      <c r="B395" s="21" t="s">
        <v>10</v>
      </c>
      <c r="C395" s="22" t="s">
        <v>11</v>
      </c>
      <c r="D395" s="22" t="s">
        <v>12</v>
      </c>
      <c r="E395" s="22" t="s">
        <v>13</v>
      </c>
      <c r="F395" s="25" t="str">
        <f t="shared" si="20"/>
        <v/>
      </c>
      <c r="G395" s="25" t="str">
        <f>IF(ISTEXT(E395),"",IF(ISBLANK(E395),"",IF(ISTEXT(D395),"",IF(A390="Invoice No. : ",INDEX(Sheet2!F$14:F$154,MATCH(B390,Sheet2!A$14:A$154,0)),G394))))</f>
        <v/>
      </c>
      <c r="H395" s="25" t="str">
        <f t="shared" si="21"/>
        <v/>
      </c>
      <c r="I395" s="25" t="str">
        <f>IF(ISTEXT(E395),"",IF(ISBLANK(E395),"",IF(ISTEXT(D395),"",IF(A390="Invoice No. : ",TEXT(INDEX(Sheet2!C$14:C$154,MATCH(B390,Sheet2!A$14:A$154,0)),"hh:mm:ss"),I394))))</f>
        <v/>
      </c>
      <c r="J395" s="25" t="str">
        <f t="shared" si="22"/>
        <v/>
      </c>
      <c r="K395" s="25" t="str">
        <f>IF(ISBLANK(G395),"",IF(ISTEXT(G395),"",INDEX(Sheet2!H$14:H$154,MATCH(F395,Sheet2!A$14:A$154,0))))</f>
        <v/>
      </c>
      <c r="L395" s="25" t="str">
        <f>IF(ISBLANK(G395),"",IF(ISTEXT(G395),"",INDEX(Sheet2!I$14:I$154,MATCH(F395,Sheet2!A$14:A$154,0))))</f>
        <v/>
      </c>
      <c r="M395" s="25" t="str">
        <f>IF(ISBLANK(G395),"",IF(ISTEXT(G395),"",IF(INDEX(Sheet2!H$14:H$154,MATCH(F395,Sheet2!A$14:A$154,0))&lt;&gt;0,IF(INDEX(Sheet2!I$14:I$154,MATCH(F395,Sheet2!A$14:A$154,0))&lt;&gt;0,"Loan","Loan"),"Cash")))</f>
        <v/>
      </c>
      <c r="N395" s="25" t="str">
        <f>IF(ISTEXT(E395),"",IF(ISBLANK(E395),"",IF(ISTEXT(D395),"",IF(A390="Invoice No. : ",INDEX(Sheet2!D$14:D$154,MATCH(B390,Sheet2!A$14:A$154,0)),N394))))</f>
        <v/>
      </c>
      <c r="O395" s="25" t="str">
        <f>IF(ISTEXT(E395),"",IF(ISBLANK(E395),"",IF(ISTEXT(D395),"",IF(A390="Invoice No. : ",INDEX(Sheet2!E$14:E$154,MATCH(B390,Sheet2!A$14:A$154,0)),O394))))</f>
        <v/>
      </c>
      <c r="P395" s="25" t="str">
        <f>IF(ISTEXT(E395),"",IF(ISBLANK(E395),"",IF(ISTEXT(D395),"",IF(A390="Invoice No. : ",INDEX(Sheet2!G$14:G$154,MATCH(B390,Sheet2!A$14:A$154,0)),P394))))</f>
        <v/>
      </c>
      <c r="Q395" s="25" t="str">
        <f t="shared" si="23"/>
        <v/>
      </c>
    </row>
    <row r="396" ht="15" spans="6:17">
      <c r="F396" s="25" t="str">
        <f t="shared" si="20"/>
        <v/>
      </c>
      <c r="G396" s="25" t="str">
        <f>IF(ISTEXT(E396),"",IF(ISBLANK(E396),"",IF(ISTEXT(D396),"",IF(A391="Invoice No. : ",INDEX(Sheet2!F$14:F$154,MATCH(B391,Sheet2!A$14:A$154,0)),G395))))</f>
        <v/>
      </c>
      <c r="H396" s="25" t="str">
        <f t="shared" si="21"/>
        <v/>
      </c>
      <c r="I396" s="25" t="str">
        <f>IF(ISTEXT(E396),"",IF(ISBLANK(E396),"",IF(ISTEXT(D396),"",IF(A391="Invoice No. : ",TEXT(INDEX(Sheet2!C$14:C$154,MATCH(B391,Sheet2!A$14:A$154,0)),"hh:mm:ss"),I395))))</f>
        <v/>
      </c>
      <c r="J396" s="25" t="str">
        <f t="shared" si="22"/>
        <v/>
      </c>
      <c r="K396" s="25" t="str">
        <f>IF(ISBLANK(G396),"",IF(ISTEXT(G396),"",INDEX(Sheet2!H$14:H$154,MATCH(F396,Sheet2!A$14:A$154,0))))</f>
        <v/>
      </c>
      <c r="L396" s="25" t="str">
        <f>IF(ISBLANK(G396),"",IF(ISTEXT(G396),"",INDEX(Sheet2!I$14:I$154,MATCH(F396,Sheet2!A$14:A$154,0))))</f>
        <v/>
      </c>
      <c r="M396" s="25" t="str">
        <f>IF(ISBLANK(G396),"",IF(ISTEXT(G396),"",IF(INDEX(Sheet2!H$14:H$154,MATCH(F396,Sheet2!A$14:A$154,0))&lt;&gt;0,IF(INDEX(Sheet2!I$14:I$154,MATCH(F396,Sheet2!A$14:A$154,0))&lt;&gt;0,"Loan","Loan"),"Cash")))</f>
        <v/>
      </c>
      <c r="N396" s="25" t="str">
        <f>IF(ISTEXT(E396),"",IF(ISBLANK(E396),"",IF(ISTEXT(D396),"",IF(A391="Invoice No. : ",INDEX(Sheet2!D$14:D$154,MATCH(B391,Sheet2!A$14:A$154,0)),N395))))</f>
        <v/>
      </c>
      <c r="O396" s="25" t="str">
        <f>IF(ISTEXT(E396),"",IF(ISBLANK(E396),"",IF(ISTEXT(D396),"",IF(A391="Invoice No. : ",INDEX(Sheet2!E$14:E$154,MATCH(B391,Sheet2!A$14:A$154,0)),O395))))</f>
        <v/>
      </c>
      <c r="P396" s="25" t="str">
        <f>IF(ISTEXT(E396),"",IF(ISBLANK(E396),"",IF(ISTEXT(D396),"",IF(A391="Invoice No. : ",INDEX(Sheet2!G$14:G$154,MATCH(B391,Sheet2!A$14:A$154,0)),P395))))</f>
        <v/>
      </c>
      <c r="Q396" s="25" t="str">
        <f t="shared" si="23"/>
        <v/>
      </c>
    </row>
    <row r="397" ht="15" spans="1:17">
      <c r="A397" s="24" t="s">
        <v>444</v>
      </c>
      <c r="B397" s="24" t="s">
        <v>445</v>
      </c>
      <c r="C397" s="13">
        <v>24</v>
      </c>
      <c r="D397" s="13">
        <v>5.5</v>
      </c>
      <c r="E397" s="13">
        <v>132</v>
      </c>
      <c r="F397" s="25">
        <f t="shared" si="20"/>
        <v>925483</v>
      </c>
      <c r="G397" s="25">
        <f>IF(ISTEXT(E397),"",IF(ISBLANK(E397),"",IF(ISTEXT(D397),"",IF(A392="Invoice No. : ",INDEX(Sheet2!F$14:F$154,MATCH(B392,Sheet2!A$14:A$154,0)),G396))))</f>
        <v>31958</v>
      </c>
      <c r="H397" s="25" t="str">
        <f t="shared" si="21"/>
        <v>01/28/2023</v>
      </c>
      <c r="I397" s="25" t="str">
        <f>IF(ISTEXT(E397),"",IF(ISBLANK(E397),"",IF(ISTEXT(D397),"",IF(A392="Invoice No. : ",TEXT(INDEX(Sheet2!C$14:C$154,MATCH(B392,Sheet2!A$14:A$154,0)),"hh:mm:ss"),I396))))</f>
        <v>11:42:24</v>
      </c>
      <c r="J397" s="25">
        <f t="shared" si="22"/>
        <v>132</v>
      </c>
      <c r="K397" s="25">
        <f>IF(ISBLANK(G397),"",IF(ISTEXT(G397),"",INDEX(Sheet2!H$14:H$154,MATCH(F397,Sheet2!A$14:A$154,0))))</f>
        <v>132</v>
      </c>
      <c r="L397" s="25">
        <f>IF(ISBLANK(G397),"",IF(ISTEXT(G397),"",INDEX(Sheet2!I$14:I$154,MATCH(F397,Sheet2!A$14:A$154,0))))</f>
        <v>0</v>
      </c>
      <c r="M397" s="25" t="str">
        <f>IF(ISBLANK(G397),"",IF(ISTEXT(G397),"",IF(INDEX(Sheet2!H$14:H$154,MATCH(F397,Sheet2!A$14:A$154,0))&lt;&gt;0,IF(INDEX(Sheet2!I$14:I$154,MATCH(F397,Sheet2!A$14:A$154,0))&lt;&gt;0,"Loan","Loan"),"Cash")))</f>
        <v>Loan</v>
      </c>
      <c r="N397" s="25">
        <f>IF(ISTEXT(E397),"",IF(ISBLANK(E397),"",IF(ISTEXT(D397),"",IF(A392="Invoice No. : ",INDEX(Sheet2!D$14:D$154,MATCH(B392,Sheet2!A$14:A$154,0)),N396))))</f>
        <v>1</v>
      </c>
      <c r="O397" s="25" t="str">
        <f>IF(ISTEXT(E397),"",IF(ISBLANK(E397),"",IF(ISTEXT(D397),"",IF(A392="Invoice No. : ",INDEX(Sheet2!E$14:E$154,MATCH(B392,Sheet2!A$14:A$154,0)),O396))))</f>
        <v>BRAILLE</v>
      </c>
      <c r="P397" s="25" t="str">
        <f>IF(ISTEXT(E397),"",IF(ISBLANK(E397),"",IF(ISTEXT(D397),"",IF(A392="Invoice No. : ",INDEX(Sheet2!G$14:G$154,MATCH(B392,Sheet2!A$14:A$154,0)),P396))))</f>
        <v>NONES, DENNIS LOPEZ</v>
      </c>
      <c r="Q397" s="25">
        <f t="shared" si="23"/>
        <v>128023.12</v>
      </c>
    </row>
    <row r="398" ht="15" spans="4:17">
      <c r="D398" s="14" t="s">
        <v>18</v>
      </c>
      <c r="E398" s="26">
        <v>132</v>
      </c>
      <c r="F398" s="25" t="str">
        <f t="shared" si="20"/>
        <v/>
      </c>
      <c r="G398" s="25" t="str">
        <f>IF(ISTEXT(E398),"",IF(ISBLANK(E398),"",IF(ISTEXT(D398),"",IF(A393="Invoice No. : ",INDEX(Sheet2!F$14:F$154,MATCH(B393,Sheet2!A$14:A$154,0)),G397))))</f>
        <v/>
      </c>
      <c r="H398" s="25" t="str">
        <f t="shared" si="21"/>
        <v/>
      </c>
      <c r="I398" s="25" t="str">
        <f>IF(ISTEXT(E398),"",IF(ISBLANK(E398),"",IF(ISTEXT(D398),"",IF(A393="Invoice No. : ",TEXT(INDEX(Sheet2!C$14:C$154,MATCH(B393,Sheet2!A$14:A$154,0)),"hh:mm:ss"),I397))))</f>
        <v/>
      </c>
      <c r="J398" s="25" t="str">
        <f t="shared" si="22"/>
        <v/>
      </c>
      <c r="K398" s="25" t="str">
        <f>IF(ISBLANK(G398),"",IF(ISTEXT(G398),"",INDEX(Sheet2!H$14:H$154,MATCH(F398,Sheet2!A$14:A$154,0))))</f>
        <v/>
      </c>
      <c r="L398" s="25" t="str">
        <f>IF(ISBLANK(G398),"",IF(ISTEXT(G398),"",INDEX(Sheet2!I$14:I$154,MATCH(F398,Sheet2!A$14:A$154,0))))</f>
        <v/>
      </c>
      <c r="M398" s="25" t="str">
        <f>IF(ISBLANK(G398),"",IF(ISTEXT(G398),"",IF(INDEX(Sheet2!H$14:H$154,MATCH(F398,Sheet2!A$14:A$154,0))&lt;&gt;0,IF(INDEX(Sheet2!I$14:I$154,MATCH(F398,Sheet2!A$14:A$154,0))&lt;&gt;0,"Loan","Loan"),"Cash")))</f>
        <v/>
      </c>
      <c r="N398" s="25" t="str">
        <f>IF(ISTEXT(E398),"",IF(ISBLANK(E398),"",IF(ISTEXT(D398),"",IF(A393="Invoice No. : ",INDEX(Sheet2!D$14:D$154,MATCH(B393,Sheet2!A$14:A$154,0)),N397))))</f>
        <v/>
      </c>
      <c r="O398" s="25" t="str">
        <f>IF(ISTEXT(E398),"",IF(ISBLANK(E398),"",IF(ISTEXT(D398),"",IF(A393="Invoice No. : ",INDEX(Sheet2!E$14:E$154,MATCH(B393,Sheet2!A$14:A$154,0)),O397))))</f>
        <v/>
      </c>
      <c r="P398" s="25" t="str">
        <f>IF(ISTEXT(E398),"",IF(ISBLANK(E398),"",IF(ISTEXT(D398),"",IF(A393="Invoice No. : ",INDEX(Sheet2!G$14:G$154,MATCH(B393,Sheet2!A$14:A$154,0)),P397))))</f>
        <v/>
      </c>
      <c r="Q398" s="25" t="str">
        <f t="shared" si="23"/>
        <v/>
      </c>
    </row>
    <row r="399" ht="15" spans="6:17">
      <c r="F399" s="25" t="str">
        <f t="shared" si="20"/>
        <v/>
      </c>
      <c r="G399" s="25" t="str">
        <f>IF(ISTEXT(E399),"",IF(ISBLANK(E399),"",IF(ISTEXT(D399),"",IF(A394="Invoice No. : ",INDEX(Sheet2!F$14:F$154,MATCH(B394,Sheet2!A$14:A$154,0)),G398))))</f>
        <v/>
      </c>
      <c r="H399" s="25" t="str">
        <f t="shared" si="21"/>
        <v/>
      </c>
      <c r="I399" s="25" t="str">
        <f>IF(ISTEXT(E399),"",IF(ISBLANK(E399),"",IF(ISTEXT(D399),"",IF(A394="Invoice No. : ",TEXT(INDEX(Sheet2!C$14:C$154,MATCH(B394,Sheet2!A$14:A$154,0)),"hh:mm:ss"),I398))))</f>
        <v/>
      </c>
      <c r="J399" s="25" t="str">
        <f t="shared" si="22"/>
        <v/>
      </c>
      <c r="K399" s="25" t="str">
        <f>IF(ISBLANK(G399),"",IF(ISTEXT(G399),"",INDEX(Sheet2!H$14:H$154,MATCH(F399,Sheet2!A$14:A$154,0))))</f>
        <v/>
      </c>
      <c r="L399" s="25" t="str">
        <f>IF(ISBLANK(G399),"",IF(ISTEXT(G399),"",INDEX(Sheet2!I$14:I$154,MATCH(F399,Sheet2!A$14:A$154,0))))</f>
        <v/>
      </c>
      <c r="M399" s="25" t="str">
        <f>IF(ISBLANK(G399),"",IF(ISTEXT(G399),"",IF(INDEX(Sheet2!H$14:H$154,MATCH(F399,Sheet2!A$14:A$154,0))&lt;&gt;0,IF(INDEX(Sheet2!I$14:I$154,MATCH(F399,Sheet2!A$14:A$154,0))&lt;&gt;0,"Loan","Loan"),"Cash")))</f>
        <v/>
      </c>
      <c r="N399" s="25" t="str">
        <f>IF(ISTEXT(E399),"",IF(ISBLANK(E399),"",IF(ISTEXT(D399),"",IF(A394="Invoice No. : ",INDEX(Sheet2!D$14:D$154,MATCH(B394,Sheet2!A$14:A$154,0)),N398))))</f>
        <v/>
      </c>
      <c r="O399" s="25" t="str">
        <f>IF(ISTEXT(E399),"",IF(ISBLANK(E399),"",IF(ISTEXT(D399),"",IF(A394="Invoice No. : ",INDEX(Sheet2!E$14:E$154,MATCH(B394,Sheet2!A$14:A$154,0)),O398))))</f>
        <v/>
      </c>
      <c r="P399" s="25" t="str">
        <f>IF(ISTEXT(E399),"",IF(ISBLANK(E399),"",IF(ISTEXT(D399),"",IF(A394="Invoice No. : ",INDEX(Sheet2!G$14:G$154,MATCH(B394,Sheet2!A$14:A$154,0)),P398))))</f>
        <v/>
      </c>
      <c r="Q399" s="25" t="str">
        <f t="shared" si="23"/>
        <v/>
      </c>
    </row>
    <row r="400" ht="15" spans="6:17">
      <c r="F400" s="25" t="str">
        <f t="shared" si="20"/>
        <v/>
      </c>
      <c r="G400" s="25" t="str">
        <f>IF(ISTEXT(E400),"",IF(ISBLANK(E400),"",IF(ISTEXT(D400),"",IF(A395="Invoice No. : ",INDEX(Sheet2!F$14:F$154,MATCH(B395,Sheet2!A$14:A$154,0)),G399))))</f>
        <v/>
      </c>
      <c r="H400" s="25" t="str">
        <f t="shared" si="21"/>
        <v/>
      </c>
      <c r="I400" s="25" t="str">
        <f>IF(ISTEXT(E400),"",IF(ISBLANK(E400),"",IF(ISTEXT(D400),"",IF(A395="Invoice No. : ",TEXT(INDEX(Sheet2!C$14:C$154,MATCH(B395,Sheet2!A$14:A$154,0)),"hh:mm:ss"),I399))))</f>
        <v/>
      </c>
      <c r="J400" s="25" t="str">
        <f t="shared" si="22"/>
        <v/>
      </c>
      <c r="K400" s="25" t="str">
        <f>IF(ISBLANK(G400),"",IF(ISTEXT(G400),"",INDEX(Sheet2!H$14:H$154,MATCH(F400,Sheet2!A$14:A$154,0))))</f>
        <v/>
      </c>
      <c r="L400" s="25" t="str">
        <f>IF(ISBLANK(G400),"",IF(ISTEXT(G400),"",INDEX(Sheet2!I$14:I$154,MATCH(F400,Sheet2!A$14:A$154,0))))</f>
        <v/>
      </c>
      <c r="M400" s="25" t="str">
        <f>IF(ISBLANK(G400),"",IF(ISTEXT(G400),"",IF(INDEX(Sheet2!H$14:H$154,MATCH(F400,Sheet2!A$14:A$154,0))&lt;&gt;0,IF(INDEX(Sheet2!I$14:I$154,MATCH(F400,Sheet2!A$14:A$154,0))&lt;&gt;0,"Loan","Loan"),"Cash")))</f>
        <v/>
      </c>
      <c r="N400" s="25" t="str">
        <f>IF(ISTEXT(E400),"",IF(ISBLANK(E400),"",IF(ISTEXT(D400),"",IF(A395="Invoice No. : ",INDEX(Sheet2!D$14:D$154,MATCH(B395,Sheet2!A$14:A$154,0)),N399))))</f>
        <v/>
      </c>
      <c r="O400" s="25" t="str">
        <f>IF(ISTEXT(E400),"",IF(ISBLANK(E400),"",IF(ISTEXT(D400),"",IF(A395="Invoice No. : ",INDEX(Sheet2!E$14:E$154,MATCH(B395,Sheet2!A$14:A$154,0)),O399))))</f>
        <v/>
      </c>
      <c r="P400" s="25" t="str">
        <f>IF(ISTEXT(E400),"",IF(ISBLANK(E400),"",IF(ISTEXT(D400),"",IF(A395="Invoice No. : ",INDEX(Sheet2!G$14:G$154,MATCH(B395,Sheet2!A$14:A$154,0)),P399))))</f>
        <v/>
      </c>
      <c r="Q400" s="25" t="str">
        <f t="shared" si="23"/>
        <v/>
      </c>
    </row>
    <row r="401" ht="15" spans="1:17">
      <c r="A401" s="16" t="s">
        <v>4</v>
      </c>
      <c r="B401" s="17">
        <v>925484</v>
      </c>
      <c r="C401" s="16" t="s">
        <v>5</v>
      </c>
      <c r="D401" s="18" t="s">
        <v>6</v>
      </c>
      <c r="F401" s="25" t="str">
        <f t="shared" ref="F401:F464" si="24">IF(ISTEXT(E401),"",IF(ISBLANK(E401),"",IF(ISTEXT(D401),"",IF(A396="Invoice No. : ",B396,F400))))</f>
        <v/>
      </c>
      <c r="G401" s="25" t="str">
        <f>IF(ISTEXT(E401),"",IF(ISBLANK(E401),"",IF(ISTEXT(D401),"",IF(A396="Invoice No. : ",INDEX(Sheet2!F$14:F$154,MATCH(B396,Sheet2!A$14:A$154,0)),G400))))</f>
        <v/>
      </c>
      <c r="H401" s="25" t="str">
        <f t="shared" ref="H401:H464" si="25">IF(ISTEXT(E401),"",IF(ISBLANK(E401),"",IF(ISTEXT(D401),"",IF(A396="Invoice No. : ",TEXT(B397,"mm/dd/yyyy"),H400))))</f>
        <v/>
      </c>
      <c r="I401" s="25" t="str">
        <f>IF(ISTEXT(E401),"",IF(ISBLANK(E401),"",IF(ISTEXT(D401),"",IF(A396="Invoice No. : ",TEXT(INDEX(Sheet2!C$14:C$154,MATCH(B396,Sheet2!A$14:A$154,0)),"hh:mm:ss"),I400))))</f>
        <v/>
      </c>
      <c r="J401" s="25" t="str">
        <f t="shared" ref="J401:J464" si="26">IF(D402="Invoice Amount",E402,IF(ISBLANK(D401),"",J402))</f>
        <v/>
      </c>
      <c r="K401" s="25" t="str">
        <f>IF(ISBLANK(G401),"",IF(ISTEXT(G401),"",INDEX(Sheet2!H$14:H$154,MATCH(F401,Sheet2!A$14:A$154,0))))</f>
        <v/>
      </c>
      <c r="L401" s="25" t="str">
        <f>IF(ISBLANK(G401),"",IF(ISTEXT(G401),"",INDEX(Sheet2!I$14:I$154,MATCH(F401,Sheet2!A$14:A$154,0))))</f>
        <v/>
      </c>
      <c r="M401" s="25" t="str">
        <f>IF(ISBLANK(G401),"",IF(ISTEXT(G401),"",IF(INDEX(Sheet2!H$14:H$154,MATCH(F401,Sheet2!A$14:A$154,0))&lt;&gt;0,IF(INDEX(Sheet2!I$14:I$154,MATCH(F401,Sheet2!A$14:A$154,0))&lt;&gt;0,"Loan","Loan"),"Cash")))</f>
        <v/>
      </c>
      <c r="N401" s="25" t="str">
        <f>IF(ISTEXT(E401),"",IF(ISBLANK(E401),"",IF(ISTEXT(D401),"",IF(A396="Invoice No. : ",INDEX(Sheet2!D$14:D$154,MATCH(B396,Sheet2!A$14:A$154,0)),N400))))</f>
        <v/>
      </c>
      <c r="O401" s="25" t="str">
        <f>IF(ISTEXT(E401),"",IF(ISBLANK(E401),"",IF(ISTEXT(D401),"",IF(A396="Invoice No. : ",INDEX(Sheet2!E$14:E$154,MATCH(B396,Sheet2!A$14:A$154,0)),O400))))</f>
        <v/>
      </c>
      <c r="P401" s="25" t="str">
        <f>IF(ISTEXT(E401),"",IF(ISBLANK(E401),"",IF(ISTEXT(D401),"",IF(A396="Invoice No. : ",INDEX(Sheet2!G$14:G$154,MATCH(B396,Sheet2!A$14:A$154,0)),P400))))</f>
        <v/>
      </c>
      <c r="Q401" s="25" t="str">
        <f t="shared" ref="Q401:Q464" si="27">IF(ISBLANK(C401),"",IF(ISNUMBER(C401),VLOOKUP("Grand Total : ",D:E,2,FALSE),""))</f>
        <v/>
      </c>
    </row>
    <row r="402" ht="15" spans="1:17">
      <c r="A402" s="16" t="s">
        <v>7</v>
      </c>
      <c r="B402" s="19">
        <v>44954</v>
      </c>
      <c r="C402" s="16" t="s">
        <v>8</v>
      </c>
      <c r="D402" s="20">
        <v>1</v>
      </c>
      <c r="F402" s="25" t="str">
        <f t="shared" si="24"/>
        <v/>
      </c>
      <c r="G402" s="25" t="str">
        <f>IF(ISTEXT(E402),"",IF(ISBLANK(E402),"",IF(ISTEXT(D402),"",IF(A397="Invoice No. : ",INDEX(Sheet2!F$14:F$154,MATCH(B397,Sheet2!A$14:A$154,0)),G401))))</f>
        <v/>
      </c>
      <c r="H402" s="25" t="str">
        <f t="shared" si="25"/>
        <v/>
      </c>
      <c r="I402" s="25" t="str">
        <f>IF(ISTEXT(E402),"",IF(ISBLANK(E402),"",IF(ISTEXT(D402),"",IF(A397="Invoice No. : ",TEXT(INDEX(Sheet2!C$14:C$154,MATCH(B397,Sheet2!A$14:A$154,0)),"hh:mm:ss"),I401))))</f>
        <v/>
      </c>
      <c r="J402" s="25" t="str">
        <f t="shared" si="26"/>
        <v/>
      </c>
      <c r="K402" s="25" t="str">
        <f>IF(ISBLANK(G402),"",IF(ISTEXT(G402),"",INDEX(Sheet2!H$14:H$154,MATCH(F402,Sheet2!A$14:A$154,0))))</f>
        <v/>
      </c>
      <c r="L402" s="25" t="str">
        <f>IF(ISBLANK(G402),"",IF(ISTEXT(G402),"",INDEX(Sheet2!I$14:I$154,MATCH(F402,Sheet2!A$14:A$154,0))))</f>
        <v/>
      </c>
      <c r="M402" s="25" t="str">
        <f>IF(ISBLANK(G402),"",IF(ISTEXT(G402),"",IF(INDEX(Sheet2!H$14:H$154,MATCH(F402,Sheet2!A$14:A$154,0))&lt;&gt;0,IF(INDEX(Sheet2!I$14:I$154,MATCH(F402,Sheet2!A$14:A$154,0))&lt;&gt;0,"Loan","Loan"),"Cash")))</f>
        <v/>
      </c>
      <c r="N402" s="25" t="str">
        <f>IF(ISTEXT(E402),"",IF(ISBLANK(E402),"",IF(ISTEXT(D402),"",IF(A397="Invoice No. : ",INDEX(Sheet2!D$14:D$154,MATCH(B397,Sheet2!A$14:A$154,0)),N401))))</f>
        <v/>
      </c>
      <c r="O402" s="25" t="str">
        <f>IF(ISTEXT(E402),"",IF(ISBLANK(E402),"",IF(ISTEXT(D402),"",IF(A397="Invoice No. : ",INDEX(Sheet2!E$14:E$154,MATCH(B397,Sheet2!A$14:A$154,0)),O401))))</f>
        <v/>
      </c>
      <c r="P402" s="25" t="str">
        <f>IF(ISTEXT(E402),"",IF(ISBLANK(E402),"",IF(ISTEXT(D402),"",IF(A397="Invoice No. : ",INDEX(Sheet2!G$14:G$154,MATCH(B397,Sheet2!A$14:A$154,0)),P401))))</f>
        <v/>
      </c>
      <c r="Q402" s="25" t="str">
        <f t="shared" si="27"/>
        <v/>
      </c>
    </row>
    <row r="403" ht="15" spans="6:17">
      <c r="F403" s="25" t="str">
        <f t="shared" si="24"/>
        <v/>
      </c>
      <c r="G403" s="25" t="str">
        <f>IF(ISTEXT(E403),"",IF(ISBLANK(E403),"",IF(ISTEXT(D403),"",IF(A398="Invoice No. : ",INDEX(Sheet2!F$14:F$154,MATCH(B398,Sheet2!A$14:A$154,0)),G402))))</f>
        <v/>
      </c>
      <c r="H403" s="25" t="str">
        <f t="shared" si="25"/>
        <v/>
      </c>
      <c r="I403" s="25" t="str">
        <f>IF(ISTEXT(E403),"",IF(ISBLANK(E403),"",IF(ISTEXT(D403),"",IF(A398="Invoice No. : ",TEXT(INDEX(Sheet2!C$14:C$154,MATCH(B398,Sheet2!A$14:A$154,0)),"hh:mm:ss"),I402))))</f>
        <v/>
      </c>
      <c r="J403" s="25" t="str">
        <f t="shared" si="26"/>
        <v/>
      </c>
      <c r="K403" s="25" t="str">
        <f>IF(ISBLANK(G403),"",IF(ISTEXT(G403),"",INDEX(Sheet2!H$14:H$154,MATCH(F403,Sheet2!A$14:A$154,0))))</f>
        <v/>
      </c>
      <c r="L403" s="25" t="str">
        <f>IF(ISBLANK(G403),"",IF(ISTEXT(G403),"",INDEX(Sheet2!I$14:I$154,MATCH(F403,Sheet2!A$14:A$154,0))))</f>
        <v/>
      </c>
      <c r="M403" s="25" t="str">
        <f>IF(ISBLANK(G403),"",IF(ISTEXT(G403),"",IF(INDEX(Sheet2!H$14:H$154,MATCH(F403,Sheet2!A$14:A$154,0))&lt;&gt;0,IF(INDEX(Sheet2!I$14:I$154,MATCH(F403,Sheet2!A$14:A$154,0))&lt;&gt;0,"Loan","Loan"),"Cash")))</f>
        <v/>
      </c>
      <c r="N403" s="25" t="str">
        <f>IF(ISTEXT(E403),"",IF(ISBLANK(E403),"",IF(ISTEXT(D403),"",IF(A398="Invoice No. : ",INDEX(Sheet2!D$14:D$154,MATCH(B398,Sheet2!A$14:A$154,0)),N402))))</f>
        <v/>
      </c>
      <c r="O403" s="25" t="str">
        <f>IF(ISTEXT(E403),"",IF(ISBLANK(E403),"",IF(ISTEXT(D403),"",IF(A398="Invoice No. : ",INDEX(Sheet2!E$14:E$154,MATCH(B398,Sheet2!A$14:A$154,0)),O402))))</f>
        <v/>
      </c>
      <c r="P403" s="25" t="str">
        <f>IF(ISTEXT(E403),"",IF(ISBLANK(E403),"",IF(ISTEXT(D403),"",IF(A398="Invoice No. : ",INDEX(Sheet2!G$14:G$154,MATCH(B398,Sheet2!A$14:A$154,0)),P402))))</f>
        <v/>
      </c>
      <c r="Q403" s="25" t="str">
        <f t="shared" si="27"/>
        <v/>
      </c>
    </row>
    <row r="404" ht="15" spans="1:17">
      <c r="A404" s="21" t="s">
        <v>9</v>
      </c>
      <c r="B404" s="21" t="s">
        <v>10</v>
      </c>
      <c r="C404" s="22" t="s">
        <v>11</v>
      </c>
      <c r="D404" s="22" t="s">
        <v>12</v>
      </c>
      <c r="E404" s="22" t="s">
        <v>13</v>
      </c>
      <c r="F404" s="25" t="str">
        <f t="shared" si="24"/>
        <v/>
      </c>
      <c r="G404" s="25" t="str">
        <f>IF(ISTEXT(E404),"",IF(ISBLANK(E404),"",IF(ISTEXT(D404),"",IF(A399="Invoice No. : ",INDEX(Sheet2!F$14:F$154,MATCH(B399,Sheet2!A$14:A$154,0)),G403))))</f>
        <v/>
      </c>
      <c r="H404" s="25" t="str">
        <f t="shared" si="25"/>
        <v/>
      </c>
      <c r="I404" s="25" t="str">
        <f>IF(ISTEXT(E404),"",IF(ISBLANK(E404),"",IF(ISTEXT(D404),"",IF(A399="Invoice No. : ",TEXT(INDEX(Sheet2!C$14:C$154,MATCH(B399,Sheet2!A$14:A$154,0)),"hh:mm:ss"),I403))))</f>
        <v/>
      </c>
      <c r="J404" s="25" t="str">
        <f t="shared" si="26"/>
        <v/>
      </c>
      <c r="K404" s="25" t="str">
        <f>IF(ISBLANK(G404),"",IF(ISTEXT(G404),"",INDEX(Sheet2!H$14:H$154,MATCH(F404,Sheet2!A$14:A$154,0))))</f>
        <v/>
      </c>
      <c r="L404" s="25" t="str">
        <f>IF(ISBLANK(G404),"",IF(ISTEXT(G404),"",INDEX(Sheet2!I$14:I$154,MATCH(F404,Sheet2!A$14:A$154,0))))</f>
        <v/>
      </c>
      <c r="M404" s="25" t="str">
        <f>IF(ISBLANK(G404),"",IF(ISTEXT(G404),"",IF(INDEX(Sheet2!H$14:H$154,MATCH(F404,Sheet2!A$14:A$154,0))&lt;&gt;0,IF(INDEX(Sheet2!I$14:I$154,MATCH(F404,Sheet2!A$14:A$154,0))&lt;&gt;0,"Loan","Loan"),"Cash")))</f>
        <v/>
      </c>
      <c r="N404" s="25" t="str">
        <f>IF(ISTEXT(E404),"",IF(ISBLANK(E404),"",IF(ISTEXT(D404),"",IF(A399="Invoice No. : ",INDEX(Sheet2!D$14:D$154,MATCH(B399,Sheet2!A$14:A$154,0)),N403))))</f>
        <v/>
      </c>
      <c r="O404" s="25" t="str">
        <f>IF(ISTEXT(E404),"",IF(ISBLANK(E404),"",IF(ISTEXT(D404),"",IF(A399="Invoice No. : ",INDEX(Sheet2!E$14:E$154,MATCH(B399,Sheet2!A$14:A$154,0)),O403))))</f>
        <v/>
      </c>
      <c r="P404" s="25" t="str">
        <f>IF(ISTEXT(E404),"",IF(ISBLANK(E404),"",IF(ISTEXT(D404),"",IF(A399="Invoice No. : ",INDEX(Sheet2!G$14:G$154,MATCH(B399,Sheet2!A$14:A$154,0)),P403))))</f>
        <v/>
      </c>
      <c r="Q404" s="25" t="str">
        <f t="shared" si="27"/>
        <v/>
      </c>
    </row>
    <row r="405" ht="15" spans="6:17">
      <c r="F405" s="25" t="str">
        <f t="shared" si="24"/>
        <v/>
      </c>
      <c r="G405" s="25" t="str">
        <f>IF(ISTEXT(E405),"",IF(ISBLANK(E405),"",IF(ISTEXT(D405),"",IF(A400="Invoice No. : ",INDEX(Sheet2!F$14:F$154,MATCH(B400,Sheet2!A$14:A$154,0)),G404))))</f>
        <v/>
      </c>
      <c r="H405" s="25" t="str">
        <f t="shared" si="25"/>
        <v/>
      </c>
      <c r="I405" s="25" t="str">
        <f>IF(ISTEXT(E405),"",IF(ISBLANK(E405),"",IF(ISTEXT(D405),"",IF(A400="Invoice No. : ",TEXT(INDEX(Sheet2!C$14:C$154,MATCH(B400,Sheet2!A$14:A$154,0)),"hh:mm:ss"),I404))))</f>
        <v/>
      </c>
      <c r="J405" s="25" t="str">
        <f t="shared" si="26"/>
        <v/>
      </c>
      <c r="K405" s="25" t="str">
        <f>IF(ISBLANK(G405),"",IF(ISTEXT(G405),"",INDEX(Sheet2!H$14:H$154,MATCH(F405,Sheet2!A$14:A$154,0))))</f>
        <v/>
      </c>
      <c r="L405" s="25" t="str">
        <f>IF(ISBLANK(G405),"",IF(ISTEXT(G405),"",INDEX(Sheet2!I$14:I$154,MATCH(F405,Sheet2!A$14:A$154,0))))</f>
        <v/>
      </c>
      <c r="M405" s="25" t="str">
        <f>IF(ISBLANK(G405),"",IF(ISTEXT(G405),"",IF(INDEX(Sheet2!H$14:H$154,MATCH(F405,Sheet2!A$14:A$154,0))&lt;&gt;0,IF(INDEX(Sheet2!I$14:I$154,MATCH(F405,Sheet2!A$14:A$154,0))&lt;&gt;0,"Loan","Loan"),"Cash")))</f>
        <v/>
      </c>
      <c r="N405" s="25" t="str">
        <f>IF(ISTEXT(E405),"",IF(ISBLANK(E405),"",IF(ISTEXT(D405),"",IF(A400="Invoice No. : ",INDEX(Sheet2!D$14:D$154,MATCH(B400,Sheet2!A$14:A$154,0)),N404))))</f>
        <v/>
      </c>
      <c r="O405" s="25" t="str">
        <f>IF(ISTEXT(E405),"",IF(ISBLANK(E405),"",IF(ISTEXT(D405),"",IF(A400="Invoice No. : ",INDEX(Sheet2!E$14:E$154,MATCH(B400,Sheet2!A$14:A$154,0)),O404))))</f>
        <v/>
      </c>
      <c r="P405" s="25" t="str">
        <f>IF(ISTEXT(E405),"",IF(ISBLANK(E405),"",IF(ISTEXT(D405),"",IF(A400="Invoice No. : ",INDEX(Sheet2!G$14:G$154,MATCH(B400,Sheet2!A$14:A$154,0)),P404))))</f>
        <v/>
      </c>
      <c r="Q405" s="25" t="str">
        <f t="shared" si="27"/>
        <v/>
      </c>
    </row>
    <row r="406" ht="15" spans="1:17">
      <c r="A406" s="24" t="s">
        <v>446</v>
      </c>
      <c r="B406" s="24" t="s">
        <v>447</v>
      </c>
      <c r="C406" s="13">
        <v>1</v>
      </c>
      <c r="D406" s="13">
        <v>32.25</v>
      </c>
      <c r="E406" s="13">
        <v>32.25</v>
      </c>
      <c r="F406" s="25">
        <f t="shared" si="24"/>
        <v>925484</v>
      </c>
      <c r="G406" s="25">
        <f>IF(ISTEXT(E406),"",IF(ISBLANK(E406),"",IF(ISTEXT(D406),"",IF(A401="Invoice No. : ",INDEX(Sheet2!F$14:F$154,MATCH(B401,Sheet2!A$14:A$154,0)),G405))))</f>
        <v>28542</v>
      </c>
      <c r="H406" s="25" t="str">
        <f t="shared" si="25"/>
        <v>01/28/2023</v>
      </c>
      <c r="I406" s="25" t="str">
        <f>IF(ISTEXT(E406),"",IF(ISBLANK(E406),"",IF(ISTEXT(D406),"",IF(A401="Invoice No. : ",TEXT(INDEX(Sheet2!C$14:C$154,MATCH(B401,Sheet2!A$14:A$154,0)),"hh:mm:ss"),I405))))</f>
        <v>11:49:06</v>
      </c>
      <c r="J406" s="25">
        <f t="shared" si="26"/>
        <v>2382.5</v>
      </c>
      <c r="K406" s="25">
        <f>IF(ISBLANK(G406),"",IF(ISTEXT(G406),"",INDEX(Sheet2!H$14:H$154,MATCH(F406,Sheet2!A$14:A$154,0))))</f>
        <v>2382.5</v>
      </c>
      <c r="L406" s="25">
        <f>IF(ISBLANK(G406),"",IF(ISTEXT(G406),"",INDEX(Sheet2!I$14:I$154,MATCH(F406,Sheet2!A$14:A$154,0))))</f>
        <v>0</v>
      </c>
      <c r="M406" s="25" t="str">
        <f>IF(ISBLANK(G406),"",IF(ISTEXT(G406),"",IF(INDEX(Sheet2!H$14:H$154,MATCH(F406,Sheet2!A$14:A$154,0))&lt;&gt;0,IF(INDEX(Sheet2!I$14:I$154,MATCH(F406,Sheet2!A$14:A$154,0))&lt;&gt;0,"Loan","Loan"),"Cash")))</f>
        <v>Loan</v>
      </c>
      <c r="N406" s="25">
        <f>IF(ISTEXT(E406),"",IF(ISBLANK(E406),"",IF(ISTEXT(D406),"",IF(A401="Invoice No. : ",INDEX(Sheet2!D$14:D$154,MATCH(B401,Sheet2!A$14:A$154,0)),N405))))</f>
        <v>1</v>
      </c>
      <c r="O406" s="25" t="str">
        <f>IF(ISTEXT(E406),"",IF(ISBLANK(E406),"",IF(ISTEXT(D406),"",IF(A401="Invoice No. : ",INDEX(Sheet2!E$14:E$154,MATCH(B401,Sheet2!A$14:A$154,0)),O405))))</f>
        <v>BRAILLE</v>
      </c>
      <c r="P406" s="25" t="str">
        <f>IF(ISTEXT(E406),"",IF(ISBLANK(E406),"",IF(ISTEXT(D406),"",IF(A401="Invoice No. : ",INDEX(Sheet2!G$14:G$154,MATCH(B401,Sheet2!A$14:A$154,0)),P405))))</f>
        <v>ALIDES, MELISA PAKIPAC</v>
      </c>
      <c r="Q406" s="25">
        <f t="shared" si="27"/>
        <v>128023.12</v>
      </c>
    </row>
    <row r="407" ht="15" spans="1:17">
      <c r="A407" s="24" t="s">
        <v>402</v>
      </c>
      <c r="B407" s="24" t="s">
        <v>403</v>
      </c>
      <c r="C407" s="13">
        <v>2</v>
      </c>
      <c r="D407" s="13">
        <v>58</v>
      </c>
      <c r="E407" s="13">
        <v>116</v>
      </c>
      <c r="F407" s="25">
        <f t="shared" si="24"/>
        <v>925484</v>
      </c>
      <c r="G407" s="25">
        <f>IF(ISTEXT(E407),"",IF(ISBLANK(E407),"",IF(ISTEXT(D407),"",IF(A402="Invoice No. : ",INDEX(Sheet2!F$14:F$154,MATCH(B402,Sheet2!A$14:A$154,0)),G406))))</f>
        <v>28542</v>
      </c>
      <c r="H407" s="25" t="str">
        <f t="shared" si="25"/>
        <v>01/28/2023</v>
      </c>
      <c r="I407" s="25" t="str">
        <f>IF(ISTEXT(E407),"",IF(ISBLANK(E407),"",IF(ISTEXT(D407),"",IF(A402="Invoice No. : ",TEXT(INDEX(Sheet2!C$14:C$154,MATCH(B402,Sheet2!A$14:A$154,0)),"hh:mm:ss"),I406))))</f>
        <v>11:49:06</v>
      </c>
      <c r="J407" s="25">
        <f t="shared" si="26"/>
        <v>2382.5</v>
      </c>
      <c r="K407" s="25">
        <f>IF(ISBLANK(G407),"",IF(ISTEXT(G407),"",INDEX(Sheet2!H$14:H$154,MATCH(F407,Sheet2!A$14:A$154,0))))</f>
        <v>2382.5</v>
      </c>
      <c r="L407" s="25">
        <f>IF(ISBLANK(G407),"",IF(ISTEXT(G407),"",INDEX(Sheet2!I$14:I$154,MATCH(F407,Sheet2!A$14:A$154,0))))</f>
        <v>0</v>
      </c>
      <c r="M407" s="25" t="str">
        <f>IF(ISBLANK(G407),"",IF(ISTEXT(G407),"",IF(INDEX(Sheet2!H$14:H$154,MATCH(F407,Sheet2!A$14:A$154,0))&lt;&gt;0,IF(INDEX(Sheet2!I$14:I$154,MATCH(F407,Sheet2!A$14:A$154,0))&lt;&gt;0,"Loan","Loan"),"Cash")))</f>
        <v>Loan</v>
      </c>
      <c r="N407" s="25">
        <f>IF(ISTEXT(E407),"",IF(ISBLANK(E407),"",IF(ISTEXT(D407),"",IF(A402="Invoice No. : ",INDEX(Sheet2!D$14:D$154,MATCH(B402,Sheet2!A$14:A$154,0)),N406))))</f>
        <v>1</v>
      </c>
      <c r="O407" s="25" t="str">
        <f>IF(ISTEXT(E407),"",IF(ISBLANK(E407),"",IF(ISTEXT(D407),"",IF(A402="Invoice No. : ",INDEX(Sheet2!E$14:E$154,MATCH(B402,Sheet2!A$14:A$154,0)),O406))))</f>
        <v>BRAILLE</v>
      </c>
      <c r="P407" s="25" t="str">
        <f>IF(ISTEXT(E407),"",IF(ISBLANK(E407),"",IF(ISTEXT(D407),"",IF(A402="Invoice No. : ",INDEX(Sheet2!G$14:G$154,MATCH(B402,Sheet2!A$14:A$154,0)),P406))))</f>
        <v>ALIDES, MELISA PAKIPAC</v>
      </c>
      <c r="Q407" s="25">
        <f t="shared" si="27"/>
        <v>128023.12</v>
      </c>
    </row>
    <row r="408" ht="15" spans="1:17">
      <c r="A408" s="24" t="s">
        <v>448</v>
      </c>
      <c r="B408" s="24" t="s">
        <v>449</v>
      </c>
      <c r="C408" s="13">
        <v>2</v>
      </c>
      <c r="D408" s="13">
        <v>34.5</v>
      </c>
      <c r="E408" s="13">
        <v>69</v>
      </c>
      <c r="F408" s="25">
        <f t="shared" si="24"/>
        <v>925484</v>
      </c>
      <c r="G408" s="25">
        <f>IF(ISTEXT(E408),"",IF(ISBLANK(E408),"",IF(ISTEXT(D408),"",IF(A403="Invoice No. : ",INDEX(Sheet2!F$14:F$154,MATCH(B403,Sheet2!A$14:A$154,0)),G407))))</f>
        <v>28542</v>
      </c>
      <c r="H408" s="25" t="str">
        <f t="shared" si="25"/>
        <v>01/28/2023</v>
      </c>
      <c r="I408" s="25" t="str">
        <f>IF(ISTEXT(E408),"",IF(ISBLANK(E408),"",IF(ISTEXT(D408),"",IF(A403="Invoice No. : ",TEXT(INDEX(Sheet2!C$14:C$154,MATCH(B403,Sheet2!A$14:A$154,0)),"hh:mm:ss"),I407))))</f>
        <v>11:49:06</v>
      </c>
      <c r="J408" s="25">
        <f t="shared" si="26"/>
        <v>2382.5</v>
      </c>
      <c r="K408" s="25">
        <f>IF(ISBLANK(G408),"",IF(ISTEXT(G408),"",INDEX(Sheet2!H$14:H$154,MATCH(F408,Sheet2!A$14:A$154,0))))</f>
        <v>2382.5</v>
      </c>
      <c r="L408" s="25">
        <f>IF(ISBLANK(G408),"",IF(ISTEXT(G408),"",INDEX(Sheet2!I$14:I$154,MATCH(F408,Sheet2!A$14:A$154,0))))</f>
        <v>0</v>
      </c>
      <c r="M408" s="25" t="str">
        <f>IF(ISBLANK(G408),"",IF(ISTEXT(G408),"",IF(INDEX(Sheet2!H$14:H$154,MATCH(F408,Sheet2!A$14:A$154,0))&lt;&gt;0,IF(INDEX(Sheet2!I$14:I$154,MATCH(F408,Sheet2!A$14:A$154,0))&lt;&gt;0,"Loan","Loan"),"Cash")))</f>
        <v>Loan</v>
      </c>
      <c r="N408" s="25">
        <f>IF(ISTEXT(E408),"",IF(ISBLANK(E408),"",IF(ISTEXT(D408),"",IF(A403="Invoice No. : ",INDEX(Sheet2!D$14:D$154,MATCH(B403,Sheet2!A$14:A$154,0)),N407))))</f>
        <v>1</v>
      </c>
      <c r="O408" s="25" t="str">
        <f>IF(ISTEXT(E408),"",IF(ISBLANK(E408),"",IF(ISTEXT(D408),"",IF(A403="Invoice No. : ",INDEX(Sheet2!E$14:E$154,MATCH(B403,Sheet2!A$14:A$154,0)),O407))))</f>
        <v>BRAILLE</v>
      </c>
      <c r="P408" s="25" t="str">
        <f>IF(ISTEXT(E408),"",IF(ISBLANK(E408),"",IF(ISTEXT(D408),"",IF(A403="Invoice No. : ",INDEX(Sheet2!G$14:G$154,MATCH(B403,Sheet2!A$14:A$154,0)),P407))))</f>
        <v>ALIDES, MELISA PAKIPAC</v>
      </c>
      <c r="Q408" s="25">
        <f t="shared" si="27"/>
        <v>128023.12</v>
      </c>
    </row>
    <row r="409" ht="15" spans="1:17">
      <c r="A409" s="24" t="s">
        <v>450</v>
      </c>
      <c r="B409" s="24" t="s">
        <v>451</v>
      </c>
      <c r="C409" s="13">
        <v>1</v>
      </c>
      <c r="D409" s="13">
        <v>64</v>
      </c>
      <c r="E409" s="13">
        <v>64</v>
      </c>
      <c r="F409" s="25">
        <f t="shared" si="24"/>
        <v>925484</v>
      </c>
      <c r="G409" s="25">
        <f>IF(ISTEXT(E409),"",IF(ISBLANK(E409),"",IF(ISTEXT(D409),"",IF(A404="Invoice No. : ",INDEX(Sheet2!F$14:F$154,MATCH(B404,Sheet2!A$14:A$154,0)),G408))))</f>
        <v>28542</v>
      </c>
      <c r="H409" s="25" t="str">
        <f t="shared" si="25"/>
        <v>01/28/2023</v>
      </c>
      <c r="I409" s="25" t="str">
        <f>IF(ISTEXT(E409),"",IF(ISBLANK(E409),"",IF(ISTEXT(D409),"",IF(A404="Invoice No. : ",TEXT(INDEX(Sheet2!C$14:C$154,MATCH(B404,Sheet2!A$14:A$154,0)),"hh:mm:ss"),I408))))</f>
        <v>11:49:06</v>
      </c>
      <c r="J409" s="25">
        <f t="shared" si="26"/>
        <v>2382.5</v>
      </c>
      <c r="K409" s="25">
        <f>IF(ISBLANK(G409),"",IF(ISTEXT(G409),"",INDEX(Sheet2!H$14:H$154,MATCH(F409,Sheet2!A$14:A$154,0))))</f>
        <v>2382.5</v>
      </c>
      <c r="L409" s="25">
        <f>IF(ISBLANK(G409),"",IF(ISTEXT(G409),"",INDEX(Sheet2!I$14:I$154,MATCH(F409,Sheet2!A$14:A$154,0))))</f>
        <v>0</v>
      </c>
      <c r="M409" s="25" t="str">
        <f>IF(ISBLANK(G409),"",IF(ISTEXT(G409),"",IF(INDEX(Sheet2!H$14:H$154,MATCH(F409,Sheet2!A$14:A$154,0))&lt;&gt;0,IF(INDEX(Sheet2!I$14:I$154,MATCH(F409,Sheet2!A$14:A$154,0))&lt;&gt;0,"Loan","Loan"),"Cash")))</f>
        <v>Loan</v>
      </c>
      <c r="N409" s="25">
        <f>IF(ISTEXT(E409),"",IF(ISBLANK(E409),"",IF(ISTEXT(D409),"",IF(A404="Invoice No. : ",INDEX(Sheet2!D$14:D$154,MATCH(B404,Sheet2!A$14:A$154,0)),N408))))</f>
        <v>1</v>
      </c>
      <c r="O409" s="25" t="str">
        <f>IF(ISTEXT(E409),"",IF(ISBLANK(E409),"",IF(ISTEXT(D409),"",IF(A404="Invoice No. : ",INDEX(Sheet2!E$14:E$154,MATCH(B404,Sheet2!A$14:A$154,0)),O408))))</f>
        <v>BRAILLE</v>
      </c>
      <c r="P409" s="25" t="str">
        <f>IF(ISTEXT(E409),"",IF(ISBLANK(E409),"",IF(ISTEXT(D409),"",IF(A404="Invoice No. : ",INDEX(Sheet2!G$14:G$154,MATCH(B404,Sheet2!A$14:A$154,0)),P408))))</f>
        <v>ALIDES, MELISA PAKIPAC</v>
      </c>
      <c r="Q409" s="25">
        <f t="shared" si="27"/>
        <v>128023.12</v>
      </c>
    </row>
    <row r="410" ht="15" spans="1:17">
      <c r="A410" s="24" t="s">
        <v>296</v>
      </c>
      <c r="B410" s="24" t="s">
        <v>297</v>
      </c>
      <c r="C410" s="13">
        <v>2</v>
      </c>
      <c r="D410" s="13">
        <v>93</v>
      </c>
      <c r="E410" s="13">
        <v>186</v>
      </c>
      <c r="F410" s="25">
        <f t="shared" si="24"/>
        <v>925484</v>
      </c>
      <c r="G410" s="25">
        <f>IF(ISTEXT(E410),"",IF(ISBLANK(E410),"",IF(ISTEXT(D410),"",IF(A405="Invoice No. : ",INDEX(Sheet2!F$14:F$154,MATCH(B405,Sheet2!A$14:A$154,0)),G409))))</f>
        <v>28542</v>
      </c>
      <c r="H410" s="25" t="str">
        <f t="shared" si="25"/>
        <v>01/28/2023</v>
      </c>
      <c r="I410" s="25" t="str">
        <f>IF(ISTEXT(E410),"",IF(ISBLANK(E410),"",IF(ISTEXT(D410),"",IF(A405="Invoice No. : ",TEXT(INDEX(Sheet2!C$14:C$154,MATCH(B405,Sheet2!A$14:A$154,0)),"hh:mm:ss"),I409))))</f>
        <v>11:49:06</v>
      </c>
      <c r="J410" s="25">
        <f t="shared" si="26"/>
        <v>2382.5</v>
      </c>
      <c r="K410" s="25">
        <f>IF(ISBLANK(G410),"",IF(ISTEXT(G410),"",INDEX(Sheet2!H$14:H$154,MATCH(F410,Sheet2!A$14:A$154,0))))</f>
        <v>2382.5</v>
      </c>
      <c r="L410" s="25">
        <f>IF(ISBLANK(G410),"",IF(ISTEXT(G410),"",INDEX(Sheet2!I$14:I$154,MATCH(F410,Sheet2!A$14:A$154,0))))</f>
        <v>0</v>
      </c>
      <c r="M410" s="25" t="str">
        <f>IF(ISBLANK(G410),"",IF(ISTEXT(G410),"",IF(INDEX(Sheet2!H$14:H$154,MATCH(F410,Sheet2!A$14:A$154,0))&lt;&gt;0,IF(INDEX(Sheet2!I$14:I$154,MATCH(F410,Sheet2!A$14:A$154,0))&lt;&gt;0,"Loan","Loan"),"Cash")))</f>
        <v>Loan</v>
      </c>
      <c r="N410" s="25">
        <f>IF(ISTEXT(E410),"",IF(ISBLANK(E410),"",IF(ISTEXT(D410),"",IF(A405="Invoice No. : ",INDEX(Sheet2!D$14:D$154,MATCH(B405,Sheet2!A$14:A$154,0)),N409))))</f>
        <v>1</v>
      </c>
      <c r="O410" s="25" t="str">
        <f>IF(ISTEXT(E410),"",IF(ISBLANK(E410),"",IF(ISTEXT(D410),"",IF(A405="Invoice No. : ",INDEX(Sheet2!E$14:E$154,MATCH(B405,Sheet2!A$14:A$154,0)),O409))))</f>
        <v>BRAILLE</v>
      </c>
      <c r="P410" s="25" t="str">
        <f>IF(ISTEXT(E410),"",IF(ISBLANK(E410),"",IF(ISTEXT(D410),"",IF(A405="Invoice No. : ",INDEX(Sheet2!G$14:G$154,MATCH(B405,Sheet2!A$14:A$154,0)),P409))))</f>
        <v>ALIDES, MELISA PAKIPAC</v>
      </c>
      <c r="Q410" s="25">
        <f t="shared" si="27"/>
        <v>128023.12</v>
      </c>
    </row>
    <row r="411" ht="15" spans="1:17">
      <c r="A411" s="24" t="s">
        <v>452</v>
      </c>
      <c r="B411" s="24" t="s">
        <v>453</v>
      </c>
      <c r="C411" s="13">
        <v>1</v>
      </c>
      <c r="D411" s="13">
        <v>216.25</v>
      </c>
      <c r="E411" s="13">
        <v>216.25</v>
      </c>
      <c r="F411" s="25">
        <f t="shared" si="24"/>
        <v>925484</v>
      </c>
      <c r="G411" s="25">
        <f>IF(ISTEXT(E411),"",IF(ISBLANK(E411),"",IF(ISTEXT(D411),"",IF(A406="Invoice No. : ",INDEX(Sheet2!F$14:F$154,MATCH(B406,Sheet2!A$14:A$154,0)),G410))))</f>
        <v>28542</v>
      </c>
      <c r="H411" s="25" t="str">
        <f t="shared" si="25"/>
        <v>01/28/2023</v>
      </c>
      <c r="I411" s="25" t="str">
        <f>IF(ISTEXT(E411),"",IF(ISBLANK(E411),"",IF(ISTEXT(D411),"",IF(A406="Invoice No. : ",TEXT(INDEX(Sheet2!C$14:C$154,MATCH(B406,Sheet2!A$14:A$154,0)),"hh:mm:ss"),I410))))</f>
        <v>11:49:06</v>
      </c>
      <c r="J411" s="25">
        <f t="shared" si="26"/>
        <v>2382.5</v>
      </c>
      <c r="K411" s="25">
        <f>IF(ISBLANK(G411),"",IF(ISTEXT(G411),"",INDEX(Sheet2!H$14:H$154,MATCH(F411,Sheet2!A$14:A$154,0))))</f>
        <v>2382.5</v>
      </c>
      <c r="L411" s="25">
        <f>IF(ISBLANK(G411),"",IF(ISTEXT(G411),"",INDEX(Sheet2!I$14:I$154,MATCH(F411,Sheet2!A$14:A$154,0))))</f>
        <v>0</v>
      </c>
      <c r="M411" s="25" t="str">
        <f>IF(ISBLANK(G411),"",IF(ISTEXT(G411),"",IF(INDEX(Sheet2!H$14:H$154,MATCH(F411,Sheet2!A$14:A$154,0))&lt;&gt;0,IF(INDEX(Sheet2!I$14:I$154,MATCH(F411,Sheet2!A$14:A$154,0))&lt;&gt;0,"Loan","Loan"),"Cash")))</f>
        <v>Loan</v>
      </c>
      <c r="N411" s="25">
        <f>IF(ISTEXT(E411),"",IF(ISBLANK(E411),"",IF(ISTEXT(D411),"",IF(A406="Invoice No. : ",INDEX(Sheet2!D$14:D$154,MATCH(B406,Sheet2!A$14:A$154,0)),N410))))</f>
        <v>1</v>
      </c>
      <c r="O411" s="25" t="str">
        <f>IF(ISTEXT(E411),"",IF(ISBLANK(E411),"",IF(ISTEXT(D411),"",IF(A406="Invoice No. : ",INDEX(Sheet2!E$14:E$154,MATCH(B406,Sheet2!A$14:A$154,0)),O410))))</f>
        <v>BRAILLE</v>
      </c>
      <c r="P411" s="25" t="str">
        <f>IF(ISTEXT(E411),"",IF(ISBLANK(E411),"",IF(ISTEXT(D411),"",IF(A406="Invoice No. : ",INDEX(Sheet2!G$14:G$154,MATCH(B406,Sheet2!A$14:A$154,0)),P410))))</f>
        <v>ALIDES, MELISA PAKIPAC</v>
      </c>
      <c r="Q411" s="25">
        <f t="shared" si="27"/>
        <v>128023.12</v>
      </c>
    </row>
    <row r="412" ht="15" spans="1:17">
      <c r="A412" s="24" t="s">
        <v>454</v>
      </c>
      <c r="B412" s="24" t="s">
        <v>455</v>
      </c>
      <c r="C412" s="13">
        <v>1</v>
      </c>
      <c r="D412" s="13">
        <v>183.5</v>
      </c>
      <c r="E412" s="13">
        <v>183.5</v>
      </c>
      <c r="F412" s="25">
        <f t="shared" si="24"/>
        <v>925484</v>
      </c>
      <c r="G412" s="25">
        <f>IF(ISTEXT(E412),"",IF(ISBLANK(E412),"",IF(ISTEXT(D412),"",IF(A407="Invoice No. : ",INDEX(Sheet2!F$14:F$154,MATCH(B407,Sheet2!A$14:A$154,0)),G411))))</f>
        <v>28542</v>
      </c>
      <c r="H412" s="25" t="str">
        <f t="shared" si="25"/>
        <v>01/28/2023</v>
      </c>
      <c r="I412" s="25" t="str">
        <f>IF(ISTEXT(E412),"",IF(ISBLANK(E412),"",IF(ISTEXT(D412),"",IF(A407="Invoice No. : ",TEXT(INDEX(Sheet2!C$14:C$154,MATCH(B407,Sheet2!A$14:A$154,0)),"hh:mm:ss"),I411))))</f>
        <v>11:49:06</v>
      </c>
      <c r="J412" s="25">
        <f t="shared" si="26"/>
        <v>2382.5</v>
      </c>
      <c r="K412" s="25">
        <f>IF(ISBLANK(G412),"",IF(ISTEXT(G412),"",INDEX(Sheet2!H$14:H$154,MATCH(F412,Sheet2!A$14:A$154,0))))</f>
        <v>2382.5</v>
      </c>
      <c r="L412" s="25">
        <f>IF(ISBLANK(G412),"",IF(ISTEXT(G412),"",INDEX(Sheet2!I$14:I$154,MATCH(F412,Sheet2!A$14:A$154,0))))</f>
        <v>0</v>
      </c>
      <c r="M412" s="25" t="str">
        <f>IF(ISBLANK(G412),"",IF(ISTEXT(G412),"",IF(INDEX(Sheet2!H$14:H$154,MATCH(F412,Sheet2!A$14:A$154,0))&lt;&gt;0,IF(INDEX(Sheet2!I$14:I$154,MATCH(F412,Sheet2!A$14:A$154,0))&lt;&gt;0,"Loan","Loan"),"Cash")))</f>
        <v>Loan</v>
      </c>
      <c r="N412" s="25">
        <f>IF(ISTEXT(E412),"",IF(ISBLANK(E412),"",IF(ISTEXT(D412),"",IF(A407="Invoice No. : ",INDEX(Sheet2!D$14:D$154,MATCH(B407,Sheet2!A$14:A$154,0)),N411))))</f>
        <v>1</v>
      </c>
      <c r="O412" s="25" t="str">
        <f>IF(ISTEXT(E412),"",IF(ISBLANK(E412),"",IF(ISTEXT(D412),"",IF(A407="Invoice No. : ",INDEX(Sheet2!E$14:E$154,MATCH(B407,Sheet2!A$14:A$154,0)),O411))))</f>
        <v>BRAILLE</v>
      </c>
      <c r="P412" s="25" t="str">
        <f>IF(ISTEXT(E412),"",IF(ISBLANK(E412),"",IF(ISTEXT(D412),"",IF(A407="Invoice No. : ",INDEX(Sheet2!G$14:G$154,MATCH(B407,Sheet2!A$14:A$154,0)),P411))))</f>
        <v>ALIDES, MELISA PAKIPAC</v>
      </c>
      <c r="Q412" s="25">
        <f t="shared" si="27"/>
        <v>128023.12</v>
      </c>
    </row>
    <row r="413" ht="15" spans="1:17">
      <c r="A413" s="24" t="s">
        <v>196</v>
      </c>
      <c r="B413" s="24" t="s">
        <v>197</v>
      </c>
      <c r="C413" s="13">
        <v>2</v>
      </c>
      <c r="D413" s="13">
        <v>39.25</v>
      </c>
      <c r="E413" s="13">
        <v>78.5</v>
      </c>
      <c r="F413" s="25">
        <f t="shared" si="24"/>
        <v>925484</v>
      </c>
      <c r="G413" s="25">
        <f>IF(ISTEXT(E413),"",IF(ISBLANK(E413),"",IF(ISTEXT(D413),"",IF(A408="Invoice No. : ",INDEX(Sheet2!F$14:F$154,MATCH(B408,Sheet2!A$14:A$154,0)),G412))))</f>
        <v>28542</v>
      </c>
      <c r="H413" s="25" t="str">
        <f t="shared" si="25"/>
        <v>01/28/2023</v>
      </c>
      <c r="I413" s="25" t="str">
        <f>IF(ISTEXT(E413),"",IF(ISBLANK(E413),"",IF(ISTEXT(D413),"",IF(A408="Invoice No. : ",TEXT(INDEX(Sheet2!C$14:C$154,MATCH(B408,Sheet2!A$14:A$154,0)),"hh:mm:ss"),I412))))</f>
        <v>11:49:06</v>
      </c>
      <c r="J413" s="25">
        <f t="shared" si="26"/>
        <v>2382.5</v>
      </c>
      <c r="K413" s="25">
        <f>IF(ISBLANK(G413),"",IF(ISTEXT(G413),"",INDEX(Sheet2!H$14:H$154,MATCH(F413,Sheet2!A$14:A$154,0))))</f>
        <v>2382.5</v>
      </c>
      <c r="L413" s="25">
        <f>IF(ISBLANK(G413),"",IF(ISTEXT(G413),"",INDEX(Sheet2!I$14:I$154,MATCH(F413,Sheet2!A$14:A$154,0))))</f>
        <v>0</v>
      </c>
      <c r="M413" s="25" t="str">
        <f>IF(ISBLANK(G413),"",IF(ISTEXT(G413),"",IF(INDEX(Sheet2!H$14:H$154,MATCH(F413,Sheet2!A$14:A$154,0))&lt;&gt;0,IF(INDEX(Sheet2!I$14:I$154,MATCH(F413,Sheet2!A$14:A$154,0))&lt;&gt;0,"Loan","Loan"),"Cash")))</f>
        <v>Loan</v>
      </c>
      <c r="N413" s="25">
        <f>IF(ISTEXT(E413),"",IF(ISBLANK(E413),"",IF(ISTEXT(D413),"",IF(A408="Invoice No. : ",INDEX(Sheet2!D$14:D$154,MATCH(B408,Sheet2!A$14:A$154,0)),N412))))</f>
        <v>1</v>
      </c>
      <c r="O413" s="25" t="str">
        <f>IF(ISTEXT(E413),"",IF(ISBLANK(E413),"",IF(ISTEXT(D413),"",IF(A408="Invoice No. : ",INDEX(Sheet2!E$14:E$154,MATCH(B408,Sheet2!A$14:A$154,0)),O412))))</f>
        <v>BRAILLE</v>
      </c>
      <c r="P413" s="25" t="str">
        <f>IF(ISTEXT(E413),"",IF(ISBLANK(E413),"",IF(ISTEXT(D413),"",IF(A408="Invoice No. : ",INDEX(Sheet2!G$14:G$154,MATCH(B408,Sheet2!A$14:A$154,0)),P412))))</f>
        <v>ALIDES, MELISA PAKIPAC</v>
      </c>
      <c r="Q413" s="25">
        <f t="shared" si="27"/>
        <v>128023.12</v>
      </c>
    </row>
    <row r="414" ht="15" spans="1:17">
      <c r="A414" s="24" t="s">
        <v>456</v>
      </c>
      <c r="B414" s="24" t="s">
        <v>457</v>
      </c>
      <c r="C414" s="13">
        <v>1</v>
      </c>
      <c r="D414" s="13">
        <v>60.25</v>
      </c>
      <c r="E414" s="13">
        <v>60.25</v>
      </c>
      <c r="F414" s="25">
        <f t="shared" si="24"/>
        <v>925484</v>
      </c>
      <c r="G414" s="25">
        <f>IF(ISTEXT(E414),"",IF(ISBLANK(E414),"",IF(ISTEXT(D414),"",IF(A409="Invoice No. : ",INDEX(Sheet2!F$14:F$154,MATCH(B409,Sheet2!A$14:A$154,0)),G413))))</f>
        <v>28542</v>
      </c>
      <c r="H414" s="25" t="str">
        <f t="shared" si="25"/>
        <v>01/28/2023</v>
      </c>
      <c r="I414" s="25" t="str">
        <f>IF(ISTEXT(E414),"",IF(ISBLANK(E414),"",IF(ISTEXT(D414),"",IF(A409="Invoice No. : ",TEXT(INDEX(Sheet2!C$14:C$154,MATCH(B409,Sheet2!A$14:A$154,0)),"hh:mm:ss"),I413))))</f>
        <v>11:49:06</v>
      </c>
      <c r="J414" s="25">
        <f t="shared" si="26"/>
        <v>2382.5</v>
      </c>
      <c r="K414" s="25">
        <f>IF(ISBLANK(G414),"",IF(ISTEXT(G414),"",INDEX(Sheet2!H$14:H$154,MATCH(F414,Sheet2!A$14:A$154,0))))</f>
        <v>2382.5</v>
      </c>
      <c r="L414" s="25">
        <f>IF(ISBLANK(G414),"",IF(ISTEXT(G414),"",INDEX(Sheet2!I$14:I$154,MATCH(F414,Sheet2!A$14:A$154,0))))</f>
        <v>0</v>
      </c>
      <c r="M414" s="25" t="str">
        <f>IF(ISBLANK(G414),"",IF(ISTEXT(G414),"",IF(INDEX(Sheet2!H$14:H$154,MATCH(F414,Sheet2!A$14:A$154,0))&lt;&gt;0,IF(INDEX(Sheet2!I$14:I$154,MATCH(F414,Sheet2!A$14:A$154,0))&lt;&gt;0,"Loan","Loan"),"Cash")))</f>
        <v>Loan</v>
      </c>
      <c r="N414" s="25">
        <f>IF(ISTEXT(E414),"",IF(ISBLANK(E414),"",IF(ISTEXT(D414),"",IF(A409="Invoice No. : ",INDEX(Sheet2!D$14:D$154,MATCH(B409,Sheet2!A$14:A$154,0)),N413))))</f>
        <v>1</v>
      </c>
      <c r="O414" s="25" t="str">
        <f>IF(ISTEXT(E414),"",IF(ISBLANK(E414),"",IF(ISTEXT(D414),"",IF(A409="Invoice No. : ",INDEX(Sheet2!E$14:E$154,MATCH(B409,Sheet2!A$14:A$154,0)),O413))))</f>
        <v>BRAILLE</v>
      </c>
      <c r="P414" s="25" t="str">
        <f>IF(ISTEXT(E414),"",IF(ISBLANK(E414),"",IF(ISTEXT(D414),"",IF(A409="Invoice No. : ",INDEX(Sheet2!G$14:G$154,MATCH(B409,Sheet2!A$14:A$154,0)),P413))))</f>
        <v>ALIDES, MELISA PAKIPAC</v>
      </c>
      <c r="Q414" s="25">
        <f t="shared" si="27"/>
        <v>128023.12</v>
      </c>
    </row>
    <row r="415" ht="15" spans="1:17">
      <c r="A415" s="24" t="s">
        <v>200</v>
      </c>
      <c r="B415" s="24" t="s">
        <v>201</v>
      </c>
      <c r="C415" s="13">
        <v>4</v>
      </c>
      <c r="D415" s="13">
        <v>11.5</v>
      </c>
      <c r="E415" s="13">
        <v>46</v>
      </c>
      <c r="F415" s="25">
        <f t="shared" si="24"/>
        <v>925484</v>
      </c>
      <c r="G415" s="25">
        <f>IF(ISTEXT(E415),"",IF(ISBLANK(E415),"",IF(ISTEXT(D415),"",IF(A410="Invoice No. : ",INDEX(Sheet2!F$14:F$154,MATCH(B410,Sheet2!A$14:A$154,0)),G414))))</f>
        <v>28542</v>
      </c>
      <c r="H415" s="25" t="str">
        <f t="shared" si="25"/>
        <v>01/28/2023</v>
      </c>
      <c r="I415" s="25" t="str">
        <f>IF(ISTEXT(E415),"",IF(ISBLANK(E415),"",IF(ISTEXT(D415),"",IF(A410="Invoice No. : ",TEXT(INDEX(Sheet2!C$14:C$154,MATCH(B410,Sheet2!A$14:A$154,0)),"hh:mm:ss"),I414))))</f>
        <v>11:49:06</v>
      </c>
      <c r="J415" s="25">
        <f t="shared" si="26"/>
        <v>2382.5</v>
      </c>
      <c r="K415" s="25">
        <f>IF(ISBLANK(G415),"",IF(ISTEXT(G415),"",INDEX(Sheet2!H$14:H$154,MATCH(F415,Sheet2!A$14:A$154,0))))</f>
        <v>2382.5</v>
      </c>
      <c r="L415" s="25">
        <f>IF(ISBLANK(G415),"",IF(ISTEXT(G415),"",INDEX(Sheet2!I$14:I$154,MATCH(F415,Sheet2!A$14:A$154,0))))</f>
        <v>0</v>
      </c>
      <c r="M415" s="25" t="str">
        <f>IF(ISBLANK(G415),"",IF(ISTEXT(G415),"",IF(INDEX(Sheet2!H$14:H$154,MATCH(F415,Sheet2!A$14:A$154,0))&lt;&gt;0,IF(INDEX(Sheet2!I$14:I$154,MATCH(F415,Sheet2!A$14:A$154,0))&lt;&gt;0,"Loan","Loan"),"Cash")))</f>
        <v>Loan</v>
      </c>
      <c r="N415" s="25">
        <f>IF(ISTEXT(E415),"",IF(ISBLANK(E415),"",IF(ISTEXT(D415),"",IF(A410="Invoice No. : ",INDEX(Sheet2!D$14:D$154,MATCH(B410,Sheet2!A$14:A$154,0)),N414))))</f>
        <v>1</v>
      </c>
      <c r="O415" s="25" t="str">
        <f>IF(ISTEXT(E415),"",IF(ISBLANK(E415),"",IF(ISTEXT(D415),"",IF(A410="Invoice No. : ",INDEX(Sheet2!E$14:E$154,MATCH(B410,Sheet2!A$14:A$154,0)),O414))))</f>
        <v>BRAILLE</v>
      </c>
      <c r="P415" s="25" t="str">
        <f>IF(ISTEXT(E415),"",IF(ISBLANK(E415),"",IF(ISTEXT(D415),"",IF(A410="Invoice No. : ",INDEX(Sheet2!G$14:G$154,MATCH(B410,Sheet2!A$14:A$154,0)),P414))))</f>
        <v>ALIDES, MELISA PAKIPAC</v>
      </c>
      <c r="Q415" s="25">
        <f t="shared" si="27"/>
        <v>128023.12</v>
      </c>
    </row>
    <row r="416" ht="15" spans="1:17">
      <c r="A416" s="24" t="s">
        <v>458</v>
      </c>
      <c r="B416" s="24" t="s">
        <v>459</v>
      </c>
      <c r="C416" s="13">
        <v>4</v>
      </c>
      <c r="D416" s="13">
        <v>11.5</v>
      </c>
      <c r="E416" s="13">
        <v>46</v>
      </c>
      <c r="F416" s="25">
        <f t="shared" si="24"/>
        <v>925484</v>
      </c>
      <c r="G416" s="25">
        <f>IF(ISTEXT(E416),"",IF(ISBLANK(E416),"",IF(ISTEXT(D416),"",IF(A411="Invoice No. : ",INDEX(Sheet2!F$14:F$154,MATCH(B411,Sheet2!A$14:A$154,0)),G415))))</f>
        <v>28542</v>
      </c>
      <c r="H416" s="25" t="str">
        <f t="shared" si="25"/>
        <v>01/28/2023</v>
      </c>
      <c r="I416" s="25" t="str">
        <f>IF(ISTEXT(E416),"",IF(ISBLANK(E416),"",IF(ISTEXT(D416),"",IF(A411="Invoice No. : ",TEXT(INDEX(Sheet2!C$14:C$154,MATCH(B411,Sheet2!A$14:A$154,0)),"hh:mm:ss"),I415))))</f>
        <v>11:49:06</v>
      </c>
      <c r="J416" s="25">
        <f t="shared" si="26"/>
        <v>2382.5</v>
      </c>
      <c r="K416" s="25">
        <f>IF(ISBLANK(G416),"",IF(ISTEXT(G416),"",INDEX(Sheet2!H$14:H$154,MATCH(F416,Sheet2!A$14:A$154,0))))</f>
        <v>2382.5</v>
      </c>
      <c r="L416" s="25">
        <f>IF(ISBLANK(G416),"",IF(ISTEXT(G416),"",INDEX(Sheet2!I$14:I$154,MATCH(F416,Sheet2!A$14:A$154,0))))</f>
        <v>0</v>
      </c>
      <c r="M416" s="25" t="str">
        <f>IF(ISBLANK(G416),"",IF(ISTEXT(G416),"",IF(INDEX(Sheet2!H$14:H$154,MATCH(F416,Sheet2!A$14:A$154,0))&lt;&gt;0,IF(INDEX(Sheet2!I$14:I$154,MATCH(F416,Sheet2!A$14:A$154,0))&lt;&gt;0,"Loan","Loan"),"Cash")))</f>
        <v>Loan</v>
      </c>
      <c r="N416" s="25">
        <f>IF(ISTEXT(E416),"",IF(ISBLANK(E416),"",IF(ISTEXT(D416),"",IF(A411="Invoice No. : ",INDEX(Sheet2!D$14:D$154,MATCH(B411,Sheet2!A$14:A$154,0)),N415))))</f>
        <v>1</v>
      </c>
      <c r="O416" s="25" t="str">
        <f>IF(ISTEXT(E416),"",IF(ISBLANK(E416),"",IF(ISTEXT(D416),"",IF(A411="Invoice No. : ",INDEX(Sheet2!E$14:E$154,MATCH(B411,Sheet2!A$14:A$154,0)),O415))))</f>
        <v>BRAILLE</v>
      </c>
      <c r="P416" s="25" t="str">
        <f>IF(ISTEXT(E416),"",IF(ISBLANK(E416),"",IF(ISTEXT(D416),"",IF(A411="Invoice No. : ",INDEX(Sheet2!G$14:G$154,MATCH(B411,Sheet2!A$14:A$154,0)),P415))))</f>
        <v>ALIDES, MELISA PAKIPAC</v>
      </c>
      <c r="Q416" s="25">
        <f t="shared" si="27"/>
        <v>128023.12</v>
      </c>
    </row>
    <row r="417" ht="15" spans="1:17">
      <c r="A417" s="24" t="s">
        <v>34</v>
      </c>
      <c r="B417" s="24" t="s">
        <v>35</v>
      </c>
      <c r="C417" s="13">
        <v>1</v>
      </c>
      <c r="D417" s="13">
        <v>56.75</v>
      </c>
      <c r="E417" s="13">
        <v>56.75</v>
      </c>
      <c r="F417" s="25">
        <f t="shared" si="24"/>
        <v>925484</v>
      </c>
      <c r="G417" s="25">
        <f>IF(ISTEXT(E417),"",IF(ISBLANK(E417),"",IF(ISTEXT(D417),"",IF(A412="Invoice No. : ",INDEX(Sheet2!F$14:F$154,MATCH(B412,Sheet2!A$14:A$154,0)),G416))))</f>
        <v>28542</v>
      </c>
      <c r="H417" s="25" t="str">
        <f t="shared" si="25"/>
        <v>01/28/2023</v>
      </c>
      <c r="I417" s="25" t="str">
        <f>IF(ISTEXT(E417),"",IF(ISBLANK(E417),"",IF(ISTEXT(D417),"",IF(A412="Invoice No. : ",TEXT(INDEX(Sheet2!C$14:C$154,MATCH(B412,Sheet2!A$14:A$154,0)),"hh:mm:ss"),I416))))</f>
        <v>11:49:06</v>
      </c>
      <c r="J417" s="25">
        <f t="shared" si="26"/>
        <v>2382.5</v>
      </c>
      <c r="K417" s="25">
        <f>IF(ISBLANK(G417),"",IF(ISTEXT(G417),"",INDEX(Sheet2!H$14:H$154,MATCH(F417,Sheet2!A$14:A$154,0))))</f>
        <v>2382.5</v>
      </c>
      <c r="L417" s="25">
        <f>IF(ISBLANK(G417),"",IF(ISTEXT(G417),"",INDEX(Sheet2!I$14:I$154,MATCH(F417,Sheet2!A$14:A$154,0))))</f>
        <v>0</v>
      </c>
      <c r="M417" s="25" t="str">
        <f>IF(ISBLANK(G417),"",IF(ISTEXT(G417),"",IF(INDEX(Sheet2!H$14:H$154,MATCH(F417,Sheet2!A$14:A$154,0))&lt;&gt;0,IF(INDEX(Sheet2!I$14:I$154,MATCH(F417,Sheet2!A$14:A$154,0))&lt;&gt;0,"Loan","Loan"),"Cash")))</f>
        <v>Loan</v>
      </c>
      <c r="N417" s="25">
        <f>IF(ISTEXT(E417),"",IF(ISBLANK(E417),"",IF(ISTEXT(D417),"",IF(A412="Invoice No. : ",INDEX(Sheet2!D$14:D$154,MATCH(B412,Sheet2!A$14:A$154,0)),N416))))</f>
        <v>1</v>
      </c>
      <c r="O417" s="25" t="str">
        <f>IF(ISTEXT(E417),"",IF(ISBLANK(E417),"",IF(ISTEXT(D417),"",IF(A412="Invoice No. : ",INDEX(Sheet2!E$14:E$154,MATCH(B412,Sheet2!A$14:A$154,0)),O416))))</f>
        <v>BRAILLE</v>
      </c>
      <c r="P417" s="25" t="str">
        <f>IF(ISTEXT(E417),"",IF(ISBLANK(E417),"",IF(ISTEXT(D417),"",IF(A412="Invoice No. : ",INDEX(Sheet2!G$14:G$154,MATCH(B412,Sheet2!A$14:A$154,0)),P416))))</f>
        <v>ALIDES, MELISA PAKIPAC</v>
      </c>
      <c r="Q417" s="25">
        <f t="shared" si="27"/>
        <v>128023.12</v>
      </c>
    </row>
    <row r="418" ht="15" spans="1:17">
      <c r="A418" s="24" t="s">
        <v>460</v>
      </c>
      <c r="B418" s="24" t="s">
        <v>461</v>
      </c>
      <c r="C418" s="13">
        <v>2</v>
      </c>
      <c r="D418" s="13">
        <v>9</v>
      </c>
      <c r="E418" s="13">
        <v>18</v>
      </c>
      <c r="F418" s="25">
        <f t="shared" si="24"/>
        <v>925484</v>
      </c>
      <c r="G418" s="25">
        <f>IF(ISTEXT(E418),"",IF(ISBLANK(E418),"",IF(ISTEXT(D418),"",IF(A413="Invoice No. : ",INDEX(Sheet2!F$14:F$154,MATCH(B413,Sheet2!A$14:A$154,0)),G417))))</f>
        <v>28542</v>
      </c>
      <c r="H418" s="25" t="str">
        <f t="shared" si="25"/>
        <v>01/28/2023</v>
      </c>
      <c r="I418" s="25" t="str">
        <f>IF(ISTEXT(E418),"",IF(ISBLANK(E418),"",IF(ISTEXT(D418),"",IF(A413="Invoice No. : ",TEXT(INDEX(Sheet2!C$14:C$154,MATCH(B413,Sheet2!A$14:A$154,0)),"hh:mm:ss"),I417))))</f>
        <v>11:49:06</v>
      </c>
      <c r="J418" s="25">
        <f t="shared" si="26"/>
        <v>2382.5</v>
      </c>
      <c r="K418" s="25">
        <f>IF(ISBLANK(G418),"",IF(ISTEXT(G418),"",INDEX(Sheet2!H$14:H$154,MATCH(F418,Sheet2!A$14:A$154,0))))</f>
        <v>2382.5</v>
      </c>
      <c r="L418" s="25">
        <f>IF(ISBLANK(G418),"",IF(ISTEXT(G418),"",INDEX(Sheet2!I$14:I$154,MATCH(F418,Sheet2!A$14:A$154,0))))</f>
        <v>0</v>
      </c>
      <c r="M418" s="25" t="str">
        <f>IF(ISBLANK(G418),"",IF(ISTEXT(G418),"",IF(INDEX(Sheet2!H$14:H$154,MATCH(F418,Sheet2!A$14:A$154,0))&lt;&gt;0,IF(INDEX(Sheet2!I$14:I$154,MATCH(F418,Sheet2!A$14:A$154,0))&lt;&gt;0,"Loan","Loan"),"Cash")))</f>
        <v>Loan</v>
      </c>
      <c r="N418" s="25">
        <f>IF(ISTEXT(E418),"",IF(ISBLANK(E418),"",IF(ISTEXT(D418),"",IF(A413="Invoice No. : ",INDEX(Sheet2!D$14:D$154,MATCH(B413,Sheet2!A$14:A$154,0)),N417))))</f>
        <v>1</v>
      </c>
      <c r="O418" s="25" t="str">
        <f>IF(ISTEXT(E418),"",IF(ISBLANK(E418),"",IF(ISTEXT(D418),"",IF(A413="Invoice No. : ",INDEX(Sheet2!E$14:E$154,MATCH(B413,Sheet2!A$14:A$154,0)),O417))))</f>
        <v>BRAILLE</v>
      </c>
      <c r="P418" s="25" t="str">
        <f>IF(ISTEXT(E418),"",IF(ISBLANK(E418),"",IF(ISTEXT(D418),"",IF(A413="Invoice No. : ",INDEX(Sheet2!G$14:G$154,MATCH(B413,Sheet2!A$14:A$154,0)),P417))))</f>
        <v>ALIDES, MELISA PAKIPAC</v>
      </c>
      <c r="Q418" s="25">
        <f t="shared" si="27"/>
        <v>128023.12</v>
      </c>
    </row>
    <row r="419" ht="15" spans="1:17">
      <c r="A419" s="24" t="s">
        <v>462</v>
      </c>
      <c r="B419" s="24" t="s">
        <v>463</v>
      </c>
      <c r="C419" s="13">
        <v>1</v>
      </c>
      <c r="D419" s="13">
        <v>74</v>
      </c>
      <c r="E419" s="13">
        <v>74</v>
      </c>
      <c r="F419" s="25">
        <f t="shared" si="24"/>
        <v>925484</v>
      </c>
      <c r="G419" s="25">
        <f>IF(ISTEXT(E419),"",IF(ISBLANK(E419),"",IF(ISTEXT(D419),"",IF(A414="Invoice No. : ",INDEX(Sheet2!F$14:F$154,MATCH(B414,Sheet2!A$14:A$154,0)),G418))))</f>
        <v>28542</v>
      </c>
      <c r="H419" s="25" t="str">
        <f t="shared" si="25"/>
        <v>01/28/2023</v>
      </c>
      <c r="I419" s="25" t="str">
        <f>IF(ISTEXT(E419),"",IF(ISBLANK(E419),"",IF(ISTEXT(D419),"",IF(A414="Invoice No. : ",TEXT(INDEX(Sheet2!C$14:C$154,MATCH(B414,Sheet2!A$14:A$154,0)),"hh:mm:ss"),I418))))</f>
        <v>11:49:06</v>
      </c>
      <c r="J419" s="25">
        <f t="shared" si="26"/>
        <v>2382.5</v>
      </c>
      <c r="K419" s="25">
        <f>IF(ISBLANK(G419),"",IF(ISTEXT(G419),"",INDEX(Sheet2!H$14:H$154,MATCH(F419,Sheet2!A$14:A$154,0))))</f>
        <v>2382.5</v>
      </c>
      <c r="L419" s="25">
        <f>IF(ISBLANK(G419),"",IF(ISTEXT(G419),"",INDEX(Sheet2!I$14:I$154,MATCH(F419,Sheet2!A$14:A$154,0))))</f>
        <v>0</v>
      </c>
      <c r="M419" s="25" t="str">
        <f>IF(ISBLANK(G419),"",IF(ISTEXT(G419),"",IF(INDEX(Sheet2!H$14:H$154,MATCH(F419,Sheet2!A$14:A$154,0))&lt;&gt;0,IF(INDEX(Sheet2!I$14:I$154,MATCH(F419,Sheet2!A$14:A$154,0))&lt;&gt;0,"Loan","Loan"),"Cash")))</f>
        <v>Loan</v>
      </c>
      <c r="N419" s="25">
        <f>IF(ISTEXT(E419),"",IF(ISBLANK(E419),"",IF(ISTEXT(D419),"",IF(A414="Invoice No. : ",INDEX(Sheet2!D$14:D$154,MATCH(B414,Sheet2!A$14:A$154,0)),N418))))</f>
        <v>1</v>
      </c>
      <c r="O419" s="25" t="str">
        <f>IF(ISTEXT(E419),"",IF(ISBLANK(E419),"",IF(ISTEXT(D419),"",IF(A414="Invoice No. : ",INDEX(Sheet2!E$14:E$154,MATCH(B414,Sheet2!A$14:A$154,0)),O418))))</f>
        <v>BRAILLE</v>
      </c>
      <c r="P419" s="25" t="str">
        <f>IF(ISTEXT(E419),"",IF(ISBLANK(E419),"",IF(ISTEXT(D419),"",IF(A414="Invoice No. : ",INDEX(Sheet2!G$14:G$154,MATCH(B414,Sheet2!A$14:A$154,0)),P418))))</f>
        <v>ALIDES, MELISA PAKIPAC</v>
      </c>
      <c r="Q419" s="25">
        <f t="shared" si="27"/>
        <v>128023.12</v>
      </c>
    </row>
    <row r="420" ht="15" spans="1:17">
      <c r="A420" s="24" t="s">
        <v>60</v>
      </c>
      <c r="B420" s="24" t="s">
        <v>61</v>
      </c>
      <c r="C420" s="13">
        <v>12</v>
      </c>
      <c r="D420" s="13">
        <v>8</v>
      </c>
      <c r="E420" s="13">
        <v>96</v>
      </c>
      <c r="F420" s="25">
        <f t="shared" si="24"/>
        <v>925484</v>
      </c>
      <c r="G420" s="25">
        <f>IF(ISTEXT(E420),"",IF(ISBLANK(E420),"",IF(ISTEXT(D420),"",IF(A415="Invoice No. : ",INDEX(Sheet2!F$14:F$154,MATCH(B415,Sheet2!A$14:A$154,0)),G419))))</f>
        <v>28542</v>
      </c>
      <c r="H420" s="25" t="str">
        <f t="shared" si="25"/>
        <v>01/28/2023</v>
      </c>
      <c r="I420" s="25" t="str">
        <f>IF(ISTEXT(E420),"",IF(ISBLANK(E420),"",IF(ISTEXT(D420),"",IF(A415="Invoice No. : ",TEXT(INDEX(Sheet2!C$14:C$154,MATCH(B415,Sheet2!A$14:A$154,0)),"hh:mm:ss"),I419))))</f>
        <v>11:49:06</v>
      </c>
      <c r="J420" s="25">
        <f t="shared" si="26"/>
        <v>2382.5</v>
      </c>
      <c r="K420" s="25">
        <f>IF(ISBLANK(G420),"",IF(ISTEXT(G420),"",INDEX(Sheet2!H$14:H$154,MATCH(F420,Sheet2!A$14:A$154,0))))</f>
        <v>2382.5</v>
      </c>
      <c r="L420" s="25">
        <f>IF(ISBLANK(G420),"",IF(ISTEXT(G420),"",INDEX(Sheet2!I$14:I$154,MATCH(F420,Sheet2!A$14:A$154,0))))</f>
        <v>0</v>
      </c>
      <c r="M420" s="25" t="str">
        <f>IF(ISBLANK(G420),"",IF(ISTEXT(G420),"",IF(INDEX(Sheet2!H$14:H$154,MATCH(F420,Sheet2!A$14:A$154,0))&lt;&gt;0,IF(INDEX(Sheet2!I$14:I$154,MATCH(F420,Sheet2!A$14:A$154,0))&lt;&gt;0,"Loan","Loan"),"Cash")))</f>
        <v>Loan</v>
      </c>
      <c r="N420" s="25">
        <f>IF(ISTEXT(E420),"",IF(ISBLANK(E420),"",IF(ISTEXT(D420),"",IF(A415="Invoice No. : ",INDEX(Sheet2!D$14:D$154,MATCH(B415,Sheet2!A$14:A$154,0)),N419))))</f>
        <v>1</v>
      </c>
      <c r="O420" s="25" t="str">
        <f>IF(ISTEXT(E420),"",IF(ISBLANK(E420),"",IF(ISTEXT(D420),"",IF(A415="Invoice No. : ",INDEX(Sheet2!E$14:E$154,MATCH(B415,Sheet2!A$14:A$154,0)),O419))))</f>
        <v>BRAILLE</v>
      </c>
      <c r="P420" s="25" t="str">
        <f>IF(ISTEXT(E420),"",IF(ISBLANK(E420),"",IF(ISTEXT(D420),"",IF(A415="Invoice No. : ",INDEX(Sheet2!G$14:G$154,MATCH(B415,Sheet2!A$14:A$154,0)),P419))))</f>
        <v>ALIDES, MELISA PAKIPAC</v>
      </c>
      <c r="Q420" s="25">
        <f t="shared" si="27"/>
        <v>128023.12</v>
      </c>
    </row>
    <row r="421" ht="15" spans="1:17">
      <c r="A421" s="24" t="s">
        <v>464</v>
      </c>
      <c r="B421" s="24" t="s">
        <v>465</v>
      </c>
      <c r="C421" s="13">
        <v>10</v>
      </c>
      <c r="D421" s="13">
        <v>8.25</v>
      </c>
      <c r="E421" s="13">
        <v>82.5</v>
      </c>
      <c r="F421" s="25">
        <f t="shared" si="24"/>
        <v>925484</v>
      </c>
      <c r="G421" s="25">
        <f>IF(ISTEXT(E421),"",IF(ISBLANK(E421),"",IF(ISTEXT(D421),"",IF(A416="Invoice No. : ",INDEX(Sheet2!F$14:F$154,MATCH(B416,Sheet2!A$14:A$154,0)),G420))))</f>
        <v>28542</v>
      </c>
      <c r="H421" s="25" t="str">
        <f t="shared" si="25"/>
        <v>01/28/2023</v>
      </c>
      <c r="I421" s="25" t="str">
        <f>IF(ISTEXT(E421),"",IF(ISBLANK(E421),"",IF(ISTEXT(D421),"",IF(A416="Invoice No. : ",TEXT(INDEX(Sheet2!C$14:C$154,MATCH(B416,Sheet2!A$14:A$154,0)),"hh:mm:ss"),I420))))</f>
        <v>11:49:06</v>
      </c>
      <c r="J421" s="25">
        <f t="shared" si="26"/>
        <v>2382.5</v>
      </c>
      <c r="K421" s="25">
        <f>IF(ISBLANK(G421),"",IF(ISTEXT(G421),"",INDEX(Sheet2!H$14:H$154,MATCH(F421,Sheet2!A$14:A$154,0))))</f>
        <v>2382.5</v>
      </c>
      <c r="L421" s="25">
        <f>IF(ISBLANK(G421),"",IF(ISTEXT(G421),"",INDEX(Sheet2!I$14:I$154,MATCH(F421,Sheet2!A$14:A$154,0))))</f>
        <v>0</v>
      </c>
      <c r="M421" s="25" t="str">
        <f>IF(ISBLANK(G421),"",IF(ISTEXT(G421),"",IF(INDEX(Sheet2!H$14:H$154,MATCH(F421,Sheet2!A$14:A$154,0))&lt;&gt;0,IF(INDEX(Sheet2!I$14:I$154,MATCH(F421,Sheet2!A$14:A$154,0))&lt;&gt;0,"Loan","Loan"),"Cash")))</f>
        <v>Loan</v>
      </c>
      <c r="N421" s="25">
        <f>IF(ISTEXT(E421),"",IF(ISBLANK(E421),"",IF(ISTEXT(D421),"",IF(A416="Invoice No. : ",INDEX(Sheet2!D$14:D$154,MATCH(B416,Sheet2!A$14:A$154,0)),N420))))</f>
        <v>1</v>
      </c>
      <c r="O421" s="25" t="str">
        <f>IF(ISTEXT(E421),"",IF(ISBLANK(E421),"",IF(ISTEXT(D421),"",IF(A416="Invoice No. : ",INDEX(Sheet2!E$14:E$154,MATCH(B416,Sheet2!A$14:A$154,0)),O420))))</f>
        <v>BRAILLE</v>
      </c>
      <c r="P421" s="25" t="str">
        <f>IF(ISTEXT(E421),"",IF(ISBLANK(E421),"",IF(ISTEXT(D421),"",IF(A416="Invoice No. : ",INDEX(Sheet2!G$14:G$154,MATCH(B416,Sheet2!A$14:A$154,0)),P420))))</f>
        <v>ALIDES, MELISA PAKIPAC</v>
      </c>
      <c r="Q421" s="25">
        <f t="shared" si="27"/>
        <v>128023.12</v>
      </c>
    </row>
    <row r="422" ht="15" spans="1:17">
      <c r="A422" s="24" t="s">
        <v>466</v>
      </c>
      <c r="B422" s="24" t="s">
        <v>467</v>
      </c>
      <c r="C422" s="13">
        <v>1</v>
      </c>
      <c r="D422" s="13">
        <v>66</v>
      </c>
      <c r="E422" s="13">
        <v>66</v>
      </c>
      <c r="F422" s="25">
        <f t="shared" si="24"/>
        <v>925484</v>
      </c>
      <c r="G422" s="25">
        <f>IF(ISTEXT(E422),"",IF(ISBLANK(E422),"",IF(ISTEXT(D422),"",IF(A417="Invoice No. : ",INDEX(Sheet2!F$14:F$154,MATCH(B417,Sheet2!A$14:A$154,0)),G421))))</f>
        <v>28542</v>
      </c>
      <c r="H422" s="25" t="str">
        <f t="shared" si="25"/>
        <v>01/28/2023</v>
      </c>
      <c r="I422" s="25" t="str">
        <f>IF(ISTEXT(E422),"",IF(ISBLANK(E422),"",IF(ISTEXT(D422),"",IF(A417="Invoice No. : ",TEXT(INDEX(Sheet2!C$14:C$154,MATCH(B417,Sheet2!A$14:A$154,0)),"hh:mm:ss"),I421))))</f>
        <v>11:49:06</v>
      </c>
      <c r="J422" s="25">
        <f t="shared" si="26"/>
        <v>2382.5</v>
      </c>
      <c r="K422" s="25">
        <f>IF(ISBLANK(G422),"",IF(ISTEXT(G422),"",INDEX(Sheet2!H$14:H$154,MATCH(F422,Sheet2!A$14:A$154,0))))</f>
        <v>2382.5</v>
      </c>
      <c r="L422" s="25">
        <f>IF(ISBLANK(G422),"",IF(ISTEXT(G422),"",INDEX(Sheet2!I$14:I$154,MATCH(F422,Sheet2!A$14:A$154,0))))</f>
        <v>0</v>
      </c>
      <c r="M422" s="25" t="str">
        <f>IF(ISBLANK(G422),"",IF(ISTEXT(G422),"",IF(INDEX(Sheet2!H$14:H$154,MATCH(F422,Sheet2!A$14:A$154,0))&lt;&gt;0,IF(INDEX(Sheet2!I$14:I$154,MATCH(F422,Sheet2!A$14:A$154,0))&lt;&gt;0,"Loan","Loan"),"Cash")))</f>
        <v>Loan</v>
      </c>
      <c r="N422" s="25">
        <f>IF(ISTEXT(E422),"",IF(ISBLANK(E422),"",IF(ISTEXT(D422),"",IF(A417="Invoice No. : ",INDEX(Sheet2!D$14:D$154,MATCH(B417,Sheet2!A$14:A$154,0)),N421))))</f>
        <v>1</v>
      </c>
      <c r="O422" s="25" t="str">
        <f>IF(ISTEXT(E422),"",IF(ISBLANK(E422),"",IF(ISTEXT(D422),"",IF(A417="Invoice No. : ",INDEX(Sheet2!E$14:E$154,MATCH(B417,Sheet2!A$14:A$154,0)),O421))))</f>
        <v>BRAILLE</v>
      </c>
      <c r="P422" s="25" t="str">
        <f>IF(ISTEXT(E422),"",IF(ISBLANK(E422),"",IF(ISTEXT(D422),"",IF(A417="Invoice No. : ",INDEX(Sheet2!G$14:G$154,MATCH(B417,Sheet2!A$14:A$154,0)),P421))))</f>
        <v>ALIDES, MELISA PAKIPAC</v>
      </c>
      <c r="Q422" s="25">
        <f t="shared" si="27"/>
        <v>128023.12</v>
      </c>
    </row>
    <row r="423" ht="15" spans="1:17">
      <c r="A423" s="24" t="s">
        <v>468</v>
      </c>
      <c r="B423" s="24" t="s">
        <v>469</v>
      </c>
      <c r="C423" s="13">
        <v>1</v>
      </c>
      <c r="D423" s="13">
        <v>61</v>
      </c>
      <c r="E423" s="13">
        <v>61</v>
      </c>
      <c r="F423" s="25">
        <f t="shared" si="24"/>
        <v>925484</v>
      </c>
      <c r="G423" s="25">
        <f>IF(ISTEXT(E423),"",IF(ISBLANK(E423),"",IF(ISTEXT(D423),"",IF(A418="Invoice No. : ",INDEX(Sheet2!F$14:F$154,MATCH(B418,Sheet2!A$14:A$154,0)),G422))))</f>
        <v>28542</v>
      </c>
      <c r="H423" s="25" t="str">
        <f t="shared" si="25"/>
        <v>01/28/2023</v>
      </c>
      <c r="I423" s="25" t="str">
        <f>IF(ISTEXT(E423),"",IF(ISBLANK(E423),"",IF(ISTEXT(D423),"",IF(A418="Invoice No. : ",TEXT(INDEX(Sheet2!C$14:C$154,MATCH(B418,Sheet2!A$14:A$154,0)),"hh:mm:ss"),I422))))</f>
        <v>11:49:06</v>
      </c>
      <c r="J423" s="25">
        <f t="shared" si="26"/>
        <v>2382.5</v>
      </c>
      <c r="K423" s="25">
        <f>IF(ISBLANK(G423),"",IF(ISTEXT(G423),"",INDEX(Sheet2!H$14:H$154,MATCH(F423,Sheet2!A$14:A$154,0))))</f>
        <v>2382.5</v>
      </c>
      <c r="L423" s="25">
        <f>IF(ISBLANK(G423),"",IF(ISTEXT(G423),"",INDEX(Sheet2!I$14:I$154,MATCH(F423,Sheet2!A$14:A$154,0))))</f>
        <v>0</v>
      </c>
      <c r="M423" s="25" t="str">
        <f>IF(ISBLANK(G423),"",IF(ISTEXT(G423),"",IF(INDEX(Sheet2!H$14:H$154,MATCH(F423,Sheet2!A$14:A$154,0))&lt;&gt;0,IF(INDEX(Sheet2!I$14:I$154,MATCH(F423,Sheet2!A$14:A$154,0))&lt;&gt;0,"Loan","Loan"),"Cash")))</f>
        <v>Loan</v>
      </c>
      <c r="N423" s="25">
        <f>IF(ISTEXT(E423),"",IF(ISBLANK(E423),"",IF(ISTEXT(D423),"",IF(A418="Invoice No. : ",INDEX(Sheet2!D$14:D$154,MATCH(B418,Sheet2!A$14:A$154,0)),N422))))</f>
        <v>1</v>
      </c>
      <c r="O423" s="25" t="str">
        <f>IF(ISTEXT(E423),"",IF(ISBLANK(E423),"",IF(ISTEXT(D423),"",IF(A418="Invoice No. : ",INDEX(Sheet2!E$14:E$154,MATCH(B418,Sheet2!A$14:A$154,0)),O422))))</f>
        <v>BRAILLE</v>
      </c>
      <c r="P423" s="25" t="str">
        <f>IF(ISTEXT(E423),"",IF(ISBLANK(E423),"",IF(ISTEXT(D423),"",IF(A418="Invoice No. : ",INDEX(Sheet2!G$14:G$154,MATCH(B418,Sheet2!A$14:A$154,0)),P422))))</f>
        <v>ALIDES, MELISA PAKIPAC</v>
      </c>
      <c r="Q423" s="25">
        <f t="shared" si="27"/>
        <v>128023.12</v>
      </c>
    </row>
    <row r="424" ht="15" spans="1:17">
      <c r="A424" s="24" t="s">
        <v>470</v>
      </c>
      <c r="B424" s="24" t="s">
        <v>471</v>
      </c>
      <c r="C424" s="13">
        <v>1</v>
      </c>
      <c r="D424" s="13">
        <v>43.25</v>
      </c>
      <c r="E424" s="13">
        <v>43.25</v>
      </c>
      <c r="F424" s="25">
        <f t="shared" si="24"/>
        <v>925484</v>
      </c>
      <c r="G424" s="25">
        <f>IF(ISTEXT(E424),"",IF(ISBLANK(E424),"",IF(ISTEXT(D424),"",IF(A419="Invoice No. : ",INDEX(Sheet2!F$14:F$154,MATCH(B419,Sheet2!A$14:A$154,0)),G423))))</f>
        <v>28542</v>
      </c>
      <c r="H424" s="25" t="str">
        <f t="shared" si="25"/>
        <v>01/28/2023</v>
      </c>
      <c r="I424" s="25" t="str">
        <f>IF(ISTEXT(E424),"",IF(ISBLANK(E424),"",IF(ISTEXT(D424),"",IF(A419="Invoice No. : ",TEXT(INDEX(Sheet2!C$14:C$154,MATCH(B419,Sheet2!A$14:A$154,0)),"hh:mm:ss"),I423))))</f>
        <v>11:49:06</v>
      </c>
      <c r="J424" s="25">
        <f t="shared" si="26"/>
        <v>2382.5</v>
      </c>
      <c r="K424" s="25">
        <f>IF(ISBLANK(G424),"",IF(ISTEXT(G424),"",INDEX(Sheet2!H$14:H$154,MATCH(F424,Sheet2!A$14:A$154,0))))</f>
        <v>2382.5</v>
      </c>
      <c r="L424" s="25">
        <f>IF(ISBLANK(G424),"",IF(ISTEXT(G424),"",INDEX(Sheet2!I$14:I$154,MATCH(F424,Sheet2!A$14:A$154,0))))</f>
        <v>0</v>
      </c>
      <c r="M424" s="25" t="str">
        <f>IF(ISBLANK(G424),"",IF(ISTEXT(G424),"",IF(INDEX(Sheet2!H$14:H$154,MATCH(F424,Sheet2!A$14:A$154,0))&lt;&gt;0,IF(INDEX(Sheet2!I$14:I$154,MATCH(F424,Sheet2!A$14:A$154,0))&lt;&gt;0,"Loan","Loan"),"Cash")))</f>
        <v>Loan</v>
      </c>
      <c r="N424" s="25">
        <f>IF(ISTEXT(E424),"",IF(ISBLANK(E424),"",IF(ISTEXT(D424),"",IF(A419="Invoice No. : ",INDEX(Sheet2!D$14:D$154,MATCH(B419,Sheet2!A$14:A$154,0)),N423))))</f>
        <v>1</v>
      </c>
      <c r="O424" s="25" t="str">
        <f>IF(ISTEXT(E424),"",IF(ISBLANK(E424),"",IF(ISTEXT(D424),"",IF(A419="Invoice No. : ",INDEX(Sheet2!E$14:E$154,MATCH(B419,Sheet2!A$14:A$154,0)),O423))))</f>
        <v>BRAILLE</v>
      </c>
      <c r="P424" s="25" t="str">
        <f>IF(ISTEXT(E424),"",IF(ISBLANK(E424),"",IF(ISTEXT(D424),"",IF(A419="Invoice No. : ",INDEX(Sheet2!G$14:G$154,MATCH(B419,Sheet2!A$14:A$154,0)),P423))))</f>
        <v>ALIDES, MELISA PAKIPAC</v>
      </c>
      <c r="Q424" s="25">
        <f t="shared" si="27"/>
        <v>128023.12</v>
      </c>
    </row>
    <row r="425" ht="15" spans="1:17">
      <c r="A425" s="24" t="s">
        <v>472</v>
      </c>
      <c r="B425" s="24" t="s">
        <v>473</v>
      </c>
      <c r="C425" s="13">
        <v>1</v>
      </c>
      <c r="D425" s="13">
        <v>68.25</v>
      </c>
      <c r="E425" s="13">
        <v>68.25</v>
      </c>
      <c r="F425" s="25">
        <f t="shared" si="24"/>
        <v>925484</v>
      </c>
      <c r="G425" s="25">
        <f>IF(ISTEXT(E425),"",IF(ISBLANK(E425),"",IF(ISTEXT(D425),"",IF(A420="Invoice No. : ",INDEX(Sheet2!F$14:F$154,MATCH(B420,Sheet2!A$14:A$154,0)),G424))))</f>
        <v>28542</v>
      </c>
      <c r="H425" s="25" t="str">
        <f t="shared" si="25"/>
        <v>01/28/2023</v>
      </c>
      <c r="I425" s="25" t="str">
        <f>IF(ISTEXT(E425),"",IF(ISBLANK(E425),"",IF(ISTEXT(D425),"",IF(A420="Invoice No. : ",TEXT(INDEX(Sheet2!C$14:C$154,MATCH(B420,Sheet2!A$14:A$154,0)),"hh:mm:ss"),I424))))</f>
        <v>11:49:06</v>
      </c>
      <c r="J425" s="25">
        <f t="shared" si="26"/>
        <v>2382.5</v>
      </c>
      <c r="K425" s="25">
        <f>IF(ISBLANK(G425),"",IF(ISTEXT(G425),"",INDEX(Sheet2!H$14:H$154,MATCH(F425,Sheet2!A$14:A$154,0))))</f>
        <v>2382.5</v>
      </c>
      <c r="L425" s="25">
        <f>IF(ISBLANK(G425),"",IF(ISTEXT(G425),"",INDEX(Sheet2!I$14:I$154,MATCH(F425,Sheet2!A$14:A$154,0))))</f>
        <v>0</v>
      </c>
      <c r="M425" s="25" t="str">
        <f>IF(ISBLANK(G425),"",IF(ISTEXT(G425),"",IF(INDEX(Sheet2!H$14:H$154,MATCH(F425,Sheet2!A$14:A$154,0))&lt;&gt;0,IF(INDEX(Sheet2!I$14:I$154,MATCH(F425,Sheet2!A$14:A$154,0))&lt;&gt;0,"Loan","Loan"),"Cash")))</f>
        <v>Loan</v>
      </c>
      <c r="N425" s="25">
        <f>IF(ISTEXT(E425),"",IF(ISBLANK(E425),"",IF(ISTEXT(D425),"",IF(A420="Invoice No. : ",INDEX(Sheet2!D$14:D$154,MATCH(B420,Sheet2!A$14:A$154,0)),N424))))</f>
        <v>1</v>
      </c>
      <c r="O425" s="25" t="str">
        <f>IF(ISTEXT(E425),"",IF(ISBLANK(E425),"",IF(ISTEXT(D425),"",IF(A420="Invoice No. : ",INDEX(Sheet2!E$14:E$154,MATCH(B420,Sheet2!A$14:A$154,0)),O424))))</f>
        <v>BRAILLE</v>
      </c>
      <c r="P425" s="25" t="str">
        <f>IF(ISTEXT(E425),"",IF(ISBLANK(E425),"",IF(ISTEXT(D425),"",IF(A420="Invoice No. : ",INDEX(Sheet2!G$14:G$154,MATCH(B420,Sheet2!A$14:A$154,0)),P424))))</f>
        <v>ALIDES, MELISA PAKIPAC</v>
      </c>
      <c r="Q425" s="25">
        <f t="shared" si="27"/>
        <v>128023.12</v>
      </c>
    </row>
    <row r="426" ht="15" spans="1:17">
      <c r="A426" s="24" t="s">
        <v>474</v>
      </c>
      <c r="B426" s="24" t="s">
        <v>475</v>
      </c>
      <c r="C426" s="13">
        <v>1</v>
      </c>
      <c r="D426" s="13">
        <v>38</v>
      </c>
      <c r="E426" s="13">
        <v>38</v>
      </c>
      <c r="F426" s="25">
        <f t="shared" si="24"/>
        <v>925484</v>
      </c>
      <c r="G426" s="25">
        <f>IF(ISTEXT(E426),"",IF(ISBLANK(E426),"",IF(ISTEXT(D426),"",IF(A421="Invoice No. : ",INDEX(Sheet2!F$14:F$154,MATCH(B421,Sheet2!A$14:A$154,0)),G425))))</f>
        <v>28542</v>
      </c>
      <c r="H426" s="25" t="str">
        <f t="shared" si="25"/>
        <v>01/28/2023</v>
      </c>
      <c r="I426" s="25" t="str">
        <f>IF(ISTEXT(E426),"",IF(ISBLANK(E426),"",IF(ISTEXT(D426),"",IF(A421="Invoice No. : ",TEXT(INDEX(Sheet2!C$14:C$154,MATCH(B421,Sheet2!A$14:A$154,0)),"hh:mm:ss"),I425))))</f>
        <v>11:49:06</v>
      </c>
      <c r="J426" s="25">
        <f t="shared" si="26"/>
        <v>2382.5</v>
      </c>
      <c r="K426" s="25">
        <f>IF(ISBLANK(G426),"",IF(ISTEXT(G426),"",INDEX(Sheet2!H$14:H$154,MATCH(F426,Sheet2!A$14:A$154,0))))</f>
        <v>2382.5</v>
      </c>
      <c r="L426" s="25">
        <f>IF(ISBLANK(G426),"",IF(ISTEXT(G426),"",INDEX(Sheet2!I$14:I$154,MATCH(F426,Sheet2!A$14:A$154,0))))</f>
        <v>0</v>
      </c>
      <c r="M426" s="25" t="str">
        <f>IF(ISBLANK(G426),"",IF(ISTEXT(G426),"",IF(INDEX(Sheet2!H$14:H$154,MATCH(F426,Sheet2!A$14:A$154,0))&lt;&gt;0,IF(INDEX(Sheet2!I$14:I$154,MATCH(F426,Sheet2!A$14:A$154,0))&lt;&gt;0,"Loan","Loan"),"Cash")))</f>
        <v>Loan</v>
      </c>
      <c r="N426" s="25">
        <f>IF(ISTEXT(E426),"",IF(ISBLANK(E426),"",IF(ISTEXT(D426),"",IF(A421="Invoice No. : ",INDEX(Sheet2!D$14:D$154,MATCH(B421,Sheet2!A$14:A$154,0)),N425))))</f>
        <v>1</v>
      </c>
      <c r="O426" s="25" t="str">
        <f>IF(ISTEXT(E426),"",IF(ISBLANK(E426),"",IF(ISTEXT(D426),"",IF(A421="Invoice No. : ",INDEX(Sheet2!E$14:E$154,MATCH(B421,Sheet2!A$14:A$154,0)),O425))))</f>
        <v>BRAILLE</v>
      </c>
      <c r="P426" s="25" t="str">
        <f>IF(ISTEXT(E426),"",IF(ISBLANK(E426),"",IF(ISTEXT(D426),"",IF(A421="Invoice No. : ",INDEX(Sheet2!G$14:G$154,MATCH(B421,Sheet2!A$14:A$154,0)),P425))))</f>
        <v>ALIDES, MELISA PAKIPAC</v>
      </c>
      <c r="Q426" s="25">
        <f t="shared" si="27"/>
        <v>128023.12</v>
      </c>
    </row>
    <row r="427" ht="15" spans="1:17">
      <c r="A427" s="24" t="s">
        <v>476</v>
      </c>
      <c r="B427" s="24" t="s">
        <v>477</v>
      </c>
      <c r="C427" s="13">
        <v>1</v>
      </c>
      <c r="D427" s="13">
        <v>55</v>
      </c>
      <c r="E427" s="13">
        <v>55</v>
      </c>
      <c r="F427" s="25">
        <f t="shared" si="24"/>
        <v>925484</v>
      </c>
      <c r="G427" s="25">
        <f>IF(ISTEXT(E427),"",IF(ISBLANK(E427),"",IF(ISTEXT(D427),"",IF(A422="Invoice No. : ",INDEX(Sheet2!F$14:F$154,MATCH(B422,Sheet2!A$14:A$154,0)),G426))))</f>
        <v>28542</v>
      </c>
      <c r="H427" s="25" t="str">
        <f t="shared" si="25"/>
        <v>01/28/2023</v>
      </c>
      <c r="I427" s="25" t="str">
        <f>IF(ISTEXT(E427),"",IF(ISBLANK(E427),"",IF(ISTEXT(D427),"",IF(A422="Invoice No. : ",TEXT(INDEX(Sheet2!C$14:C$154,MATCH(B422,Sheet2!A$14:A$154,0)),"hh:mm:ss"),I426))))</f>
        <v>11:49:06</v>
      </c>
      <c r="J427" s="25">
        <f t="shared" si="26"/>
        <v>2382.5</v>
      </c>
      <c r="K427" s="25">
        <f>IF(ISBLANK(G427),"",IF(ISTEXT(G427),"",INDEX(Sheet2!H$14:H$154,MATCH(F427,Sheet2!A$14:A$154,0))))</f>
        <v>2382.5</v>
      </c>
      <c r="L427" s="25">
        <f>IF(ISBLANK(G427),"",IF(ISTEXT(G427),"",INDEX(Sheet2!I$14:I$154,MATCH(F427,Sheet2!A$14:A$154,0))))</f>
        <v>0</v>
      </c>
      <c r="M427" s="25" t="str">
        <f>IF(ISBLANK(G427),"",IF(ISTEXT(G427),"",IF(INDEX(Sheet2!H$14:H$154,MATCH(F427,Sheet2!A$14:A$154,0))&lt;&gt;0,IF(INDEX(Sheet2!I$14:I$154,MATCH(F427,Sheet2!A$14:A$154,0))&lt;&gt;0,"Loan","Loan"),"Cash")))</f>
        <v>Loan</v>
      </c>
      <c r="N427" s="25">
        <f>IF(ISTEXT(E427),"",IF(ISBLANK(E427),"",IF(ISTEXT(D427),"",IF(A422="Invoice No. : ",INDEX(Sheet2!D$14:D$154,MATCH(B422,Sheet2!A$14:A$154,0)),N426))))</f>
        <v>1</v>
      </c>
      <c r="O427" s="25" t="str">
        <f>IF(ISTEXT(E427),"",IF(ISBLANK(E427),"",IF(ISTEXT(D427),"",IF(A422="Invoice No. : ",INDEX(Sheet2!E$14:E$154,MATCH(B422,Sheet2!A$14:A$154,0)),O426))))</f>
        <v>BRAILLE</v>
      </c>
      <c r="P427" s="25" t="str">
        <f>IF(ISTEXT(E427),"",IF(ISBLANK(E427),"",IF(ISTEXT(D427),"",IF(A422="Invoice No. : ",INDEX(Sheet2!G$14:G$154,MATCH(B422,Sheet2!A$14:A$154,0)),P426))))</f>
        <v>ALIDES, MELISA PAKIPAC</v>
      </c>
      <c r="Q427" s="25">
        <f t="shared" si="27"/>
        <v>128023.12</v>
      </c>
    </row>
    <row r="428" ht="15" spans="1:17">
      <c r="A428" s="24" t="s">
        <v>478</v>
      </c>
      <c r="B428" s="24" t="s">
        <v>479</v>
      </c>
      <c r="C428" s="13">
        <v>1</v>
      </c>
      <c r="D428" s="13">
        <v>55.5</v>
      </c>
      <c r="E428" s="13">
        <v>55.5</v>
      </c>
      <c r="F428" s="25">
        <f t="shared" si="24"/>
        <v>925484</v>
      </c>
      <c r="G428" s="25">
        <f>IF(ISTEXT(E428),"",IF(ISBLANK(E428),"",IF(ISTEXT(D428),"",IF(A423="Invoice No. : ",INDEX(Sheet2!F$14:F$154,MATCH(B423,Sheet2!A$14:A$154,0)),G427))))</f>
        <v>28542</v>
      </c>
      <c r="H428" s="25" t="str">
        <f t="shared" si="25"/>
        <v>01/28/2023</v>
      </c>
      <c r="I428" s="25" t="str">
        <f>IF(ISTEXT(E428),"",IF(ISBLANK(E428),"",IF(ISTEXT(D428),"",IF(A423="Invoice No. : ",TEXT(INDEX(Sheet2!C$14:C$154,MATCH(B423,Sheet2!A$14:A$154,0)),"hh:mm:ss"),I427))))</f>
        <v>11:49:06</v>
      </c>
      <c r="J428" s="25">
        <f t="shared" si="26"/>
        <v>2382.5</v>
      </c>
      <c r="K428" s="25">
        <f>IF(ISBLANK(G428),"",IF(ISTEXT(G428),"",INDEX(Sheet2!H$14:H$154,MATCH(F428,Sheet2!A$14:A$154,0))))</f>
        <v>2382.5</v>
      </c>
      <c r="L428" s="25">
        <f>IF(ISBLANK(G428),"",IF(ISTEXT(G428),"",INDEX(Sheet2!I$14:I$154,MATCH(F428,Sheet2!A$14:A$154,0))))</f>
        <v>0</v>
      </c>
      <c r="M428" s="25" t="str">
        <f>IF(ISBLANK(G428),"",IF(ISTEXT(G428),"",IF(INDEX(Sheet2!H$14:H$154,MATCH(F428,Sheet2!A$14:A$154,0))&lt;&gt;0,IF(INDEX(Sheet2!I$14:I$154,MATCH(F428,Sheet2!A$14:A$154,0))&lt;&gt;0,"Loan","Loan"),"Cash")))</f>
        <v>Loan</v>
      </c>
      <c r="N428" s="25">
        <f>IF(ISTEXT(E428),"",IF(ISBLANK(E428),"",IF(ISTEXT(D428),"",IF(A423="Invoice No. : ",INDEX(Sheet2!D$14:D$154,MATCH(B423,Sheet2!A$14:A$154,0)),N427))))</f>
        <v>1</v>
      </c>
      <c r="O428" s="25" t="str">
        <f>IF(ISTEXT(E428),"",IF(ISBLANK(E428),"",IF(ISTEXT(D428),"",IF(A423="Invoice No. : ",INDEX(Sheet2!E$14:E$154,MATCH(B423,Sheet2!A$14:A$154,0)),O427))))</f>
        <v>BRAILLE</v>
      </c>
      <c r="P428" s="25" t="str">
        <f>IF(ISTEXT(E428),"",IF(ISBLANK(E428),"",IF(ISTEXT(D428),"",IF(A423="Invoice No. : ",INDEX(Sheet2!G$14:G$154,MATCH(B423,Sheet2!A$14:A$154,0)),P427))))</f>
        <v>ALIDES, MELISA PAKIPAC</v>
      </c>
      <c r="Q428" s="25">
        <f t="shared" si="27"/>
        <v>128023.12</v>
      </c>
    </row>
    <row r="429" ht="15" spans="1:17">
      <c r="A429" s="24" t="s">
        <v>480</v>
      </c>
      <c r="B429" s="24" t="s">
        <v>481</v>
      </c>
      <c r="C429" s="13">
        <v>12</v>
      </c>
      <c r="D429" s="13">
        <v>6</v>
      </c>
      <c r="E429" s="13">
        <v>72</v>
      </c>
      <c r="F429" s="25">
        <f t="shared" si="24"/>
        <v>925484</v>
      </c>
      <c r="G429" s="25">
        <f>IF(ISTEXT(E429),"",IF(ISBLANK(E429),"",IF(ISTEXT(D429),"",IF(A424="Invoice No. : ",INDEX(Sheet2!F$14:F$154,MATCH(B424,Sheet2!A$14:A$154,0)),G428))))</f>
        <v>28542</v>
      </c>
      <c r="H429" s="25" t="str">
        <f t="shared" si="25"/>
        <v>01/28/2023</v>
      </c>
      <c r="I429" s="25" t="str">
        <f>IF(ISTEXT(E429),"",IF(ISBLANK(E429),"",IF(ISTEXT(D429),"",IF(A424="Invoice No. : ",TEXT(INDEX(Sheet2!C$14:C$154,MATCH(B424,Sheet2!A$14:A$154,0)),"hh:mm:ss"),I428))))</f>
        <v>11:49:06</v>
      </c>
      <c r="J429" s="25">
        <f t="shared" si="26"/>
        <v>2382.5</v>
      </c>
      <c r="K429" s="25">
        <f>IF(ISBLANK(G429),"",IF(ISTEXT(G429),"",INDEX(Sheet2!H$14:H$154,MATCH(F429,Sheet2!A$14:A$154,0))))</f>
        <v>2382.5</v>
      </c>
      <c r="L429" s="25">
        <f>IF(ISBLANK(G429),"",IF(ISTEXT(G429),"",INDEX(Sheet2!I$14:I$154,MATCH(F429,Sheet2!A$14:A$154,0))))</f>
        <v>0</v>
      </c>
      <c r="M429" s="25" t="str">
        <f>IF(ISBLANK(G429),"",IF(ISTEXT(G429),"",IF(INDEX(Sheet2!H$14:H$154,MATCH(F429,Sheet2!A$14:A$154,0))&lt;&gt;0,IF(INDEX(Sheet2!I$14:I$154,MATCH(F429,Sheet2!A$14:A$154,0))&lt;&gt;0,"Loan","Loan"),"Cash")))</f>
        <v>Loan</v>
      </c>
      <c r="N429" s="25">
        <f>IF(ISTEXT(E429),"",IF(ISBLANK(E429),"",IF(ISTEXT(D429),"",IF(A424="Invoice No. : ",INDEX(Sheet2!D$14:D$154,MATCH(B424,Sheet2!A$14:A$154,0)),N428))))</f>
        <v>1</v>
      </c>
      <c r="O429" s="25" t="str">
        <f>IF(ISTEXT(E429),"",IF(ISBLANK(E429),"",IF(ISTEXT(D429),"",IF(A424="Invoice No. : ",INDEX(Sheet2!E$14:E$154,MATCH(B424,Sheet2!A$14:A$154,0)),O428))))</f>
        <v>BRAILLE</v>
      </c>
      <c r="P429" s="25" t="str">
        <f>IF(ISTEXT(E429),"",IF(ISBLANK(E429),"",IF(ISTEXT(D429),"",IF(A424="Invoice No. : ",INDEX(Sheet2!G$14:G$154,MATCH(B424,Sheet2!A$14:A$154,0)),P428))))</f>
        <v>ALIDES, MELISA PAKIPAC</v>
      </c>
      <c r="Q429" s="25">
        <f t="shared" si="27"/>
        <v>128023.12</v>
      </c>
    </row>
    <row r="430" ht="15" spans="1:17">
      <c r="A430" s="24" t="s">
        <v>254</v>
      </c>
      <c r="B430" s="24" t="s">
        <v>255</v>
      </c>
      <c r="C430" s="13">
        <v>6</v>
      </c>
      <c r="D430" s="13">
        <v>7.25</v>
      </c>
      <c r="E430" s="13">
        <v>43.5</v>
      </c>
      <c r="F430" s="25">
        <f t="shared" si="24"/>
        <v>925484</v>
      </c>
      <c r="G430" s="25">
        <f>IF(ISTEXT(E430),"",IF(ISBLANK(E430),"",IF(ISTEXT(D430),"",IF(A425="Invoice No. : ",INDEX(Sheet2!F$14:F$154,MATCH(B425,Sheet2!A$14:A$154,0)),G429))))</f>
        <v>28542</v>
      </c>
      <c r="H430" s="25" t="str">
        <f t="shared" si="25"/>
        <v>01/28/2023</v>
      </c>
      <c r="I430" s="25" t="str">
        <f>IF(ISTEXT(E430),"",IF(ISBLANK(E430),"",IF(ISTEXT(D430),"",IF(A425="Invoice No. : ",TEXT(INDEX(Sheet2!C$14:C$154,MATCH(B425,Sheet2!A$14:A$154,0)),"hh:mm:ss"),I429))))</f>
        <v>11:49:06</v>
      </c>
      <c r="J430" s="25">
        <f t="shared" si="26"/>
        <v>2382.5</v>
      </c>
      <c r="K430" s="25">
        <f>IF(ISBLANK(G430),"",IF(ISTEXT(G430),"",INDEX(Sheet2!H$14:H$154,MATCH(F430,Sheet2!A$14:A$154,0))))</f>
        <v>2382.5</v>
      </c>
      <c r="L430" s="25">
        <f>IF(ISBLANK(G430),"",IF(ISTEXT(G430),"",INDEX(Sheet2!I$14:I$154,MATCH(F430,Sheet2!A$14:A$154,0))))</f>
        <v>0</v>
      </c>
      <c r="M430" s="25" t="str">
        <f>IF(ISBLANK(G430),"",IF(ISTEXT(G430),"",IF(INDEX(Sheet2!H$14:H$154,MATCH(F430,Sheet2!A$14:A$154,0))&lt;&gt;0,IF(INDEX(Sheet2!I$14:I$154,MATCH(F430,Sheet2!A$14:A$154,0))&lt;&gt;0,"Loan","Loan"),"Cash")))</f>
        <v>Loan</v>
      </c>
      <c r="N430" s="25">
        <f>IF(ISTEXT(E430),"",IF(ISBLANK(E430),"",IF(ISTEXT(D430),"",IF(A425="Invoice No. : ",INDEX(Sheet2!D$14:D$154,MATCH(B425,Sheet2!A$14:A$154,0)),N429))))</f>
        <v>1</v>
      </c>
      <c r="O430" s="25" t="str">
        <f>IF(ISTEXT(E430),"",IF(ISBLANK(E430),"",IF(ISTEXT(D430),"",IF(A425="Invoice No. : ",INDEX(Sheet2!E$14:E$154,MATCH(B425,Sheet2!A$14:A$154,0)),O429))))</f>
        <v>BRAILLE</v>
      </c>
      <c r="P430" s="25" t="str">
        <f>IF(ISTEXT(E430),"",IF(ISBLANK(E430),"",IF(ISTEXT(D430),"",IF(A425="Invoice No. : ",INDEX(Sheet2!G$14:G$154,MATCH(B425,Sheet2!A$14:A$154,0)),P429))))</f>
        <v>ALIDES, MELISA PAKIPAC</v>
      </c>
      <c r="Q430" s="25">
        <f t="shared" si="27"/>
        <v>128023.12</v>
      </c>
    </row>
    <row r="431" ht="15" spans="1:17">
      <c r="A431" s="24" t="s">
        <v>482</v>
      </c>
      <c r="B431" s="24" t="s">
        <v>483</v>
      </c>
      <c r="C431" s="13">
        <v>4</v>
      </c>
      <c r="D431" s="13">
        <v>18.25</v>
      </c>
      <c r="E431" s="13">
        <v>73</v>
      </c>
      <c r="F431" s="25">
        <f t="shared" si="24"/>
        <v>925484</v>
      </c>
      <c r="G431" s="25">
        <f>IF(ISTEXT(E431),"",IF(ISBLANK(E431),"",IF(ISTEXT(D431),"",IF(A426="Invoice No. : ",INDEX(Sheet2!F$14:F$154,MATCH(B426,Sheet2!A$14:A$154,0)),G430))))</f>
        <v>28542</v>
      </c>
      <c r="H431" s="25" t="str">
        <f t="shared" si="25"/>
        <v>01/28/2023</v>
      </c>
      <c r="I431" s="25" t="str">
        <f>IF(ISTEXT(E431),"",IF(ISBLANK(E431),"",IF(ISTEXT(D431),"",IF(A426="Invoice No. : ",TEXT(INDEX(Sheet2!C$14:C$154,MATCH(B426,Sheet2!A$14:A$154,0)),"hh:mm:ss"),I430))))</f>
        <v>11:49:06</v>
      </c>
      <c r="J431" s="25">
        <f t="shared" si="26"/>
        <v>2382.5</v>
      </c>
      <c r="K431" s="25">
        <f>IF(ISBLANK(G431),"",IF(ISTEXT(G431),"",INDEX(Sheet2!H$14:H$154,MATCH(F431,Sheet2!A$14:A$154,0))))</f>
        <v>2382.5</v>
      </c>
      <c r="L431" s="25">
        <f>IF(ISBLANK(G431),"",IF(ISTEXT(G431),"",INDEX(Sheet2!I$14:I$154,MATCH(F431,Sheet2!A$14:A$154,0))))</f>
        <v>0</v>
      </c>
      <c r="M431" s="25" t="str">
        <f>IF(ISBLANK(G431),"",IF(ISTEXT(G431),"",IF(INDEX(Sheet2!H$14:H$154,MATCH(F431,Sheet2!A$14:A$154,0))&lt;&gt;0,IF(INDEX(Sheet2!I$14:I$154,MATCH(F431,Sheet2!A$14:A$154,0))&lt;&gt;0,"Loan","Loan"),"Cash")))</f>
        <v>Loan</v>
      </c>
      <c r="N431" s="25">
        <f>IF(ISTEXT(E431),"",IF(ISBLANK(E431),"",IF(ISTEXT(D431),"",IF(A426="Invoice No. : ",INDEX(Sheet2!D$14:D$154,MATCH(B426,Sheet2!A$14:A$154,0)),N430))))</f>
        <v>1</v>
      </c>
      <c r="O431" s="25" t="str">
        <f>IF(ISTEXT(E431),"",IF(ISBLANK(E431),"",IF(ISTEXT(D431),"",IF(A426="Invoice No. : ",INDEX(Sheet2!E$14:E$154,MATCH(B426,Sheet2!A$14:A$154,0)),O430))))</f>
        <v>BRAILLE</v>
      </c>
      <c r="P431" s="25" t="str">
        <f>IF(ISTEXT(E431),"",IF(ISBLANK(E431),"",IF(ISTEXT(D431),"",IF(A426="Invoice No. : ",INDEX(Sheet2!G$14:G$154,MATCH(B426,Sheet2!A$14:A$154,0)),P430))))</f>
        <v>ALIDES, MELISA PAKIPAC</v>
      </c>
      <c r="Q431" s="25">
        <f t="shared" si="27"/>
        <v>128023.12</v>
      </c>
    </row>
    <row r="432" ht="15" spans="1:17">
      <c r="A432" s="24" t="s">
        <v>484</v>
      </c>
      <c r="B432" s="24" t="s">
        <v>485</v>
      </c>
      <c r="C432" s="13">
        <v>2</v>
      </c>
      <c r="D432" s="13">
        <v>18.25</v>
      </c>
      <c r="E432" s="13">
        <v>36.5</v>
      </c>
      <c r="F432" s="25">
        <f t="shared" si="24"/>
        <v>925484</v>
      </c>
      <c r="G432" s="25">
        <f>IF(ISTEXT(E432),"",IF(ISBLANK(E432),"",IF(ISTEXT(D432),"",IF(A427="Invoice No. : ",INDEX(Sheet2!F$14:F$154,MATCH(B427,Sheet2!A$14:A$154,0)),G431))))</f>
        <v>28542</v>
      </c>
      <c r="H432" s="25" t="str">
        <f t="shared" si="25"/>
        <v>01/28/2023</v>
      </c>
      <c r="I432" s="25" t="str">
        <f>IF(ISTEXT(E432),"",IF(ISBLANK(E432),"",IF(ISTEXT(D432),"",IF(A427="Invoice No. : ",TEXT(INDEX(Sheet2!C$14:C$154,MATCH(B427,Sheet2!A$14:A$154,0)),"hh:mm:ss"),I431))))</f>
        <v>11:49:06</v>
      </c>
      <c r="J432" s="25">
        <f t="shared" si="26"/>
        <v>2382.5</v>
      </c>
      <c r="K432" s="25">
        <f>IF(ISBLANK(G432),"",IF(ISTEXT(G432),"",INDEX(Sheet2!H$14:H$154,MATCH(F432,Sheet2!A$14:A$154,0))))</f>
        <v>2382.5</v>
      </c>
      <c r="L432" s="25">
        <f>IF(ISBLANK(G432),"",IF(ISTEXT(G432),"",INDEX(Sheet2!I$14:I$154,MATCH(F432,Sheet2!A$14:A$154,0))))</f>
        <v>0</v>
      </c>
      <c r="M432" s="25" t="str">
        <f>IF(ISBLANK(G432),"",IF(ISTEXT(G432),"",IF(INDEX(Sheet2!H$14:H$154,MATCH(F432,Sheet2!A$14:A$154,0))&lt;&gt;0,IF(INDEX(Sheet2!I$14:I$154,MATCH(F432,Sheet2!A$14:A$154,0))&lt;&gt;0,"Loan","Loan"),"Cash")))</f>
        <v>Loan</v>
      </c>
      <c r="N432" s="25">
        <f>IF(ISTEXT(E432),"",IF(ISBLANK(E432),"",IF(ISTEXT(D432),"",IF(A427="Invoice No. : ",INDEX(Sheet2!D$14:D$154,MATCH(B427,Sheet2!A$14:A$154,0)),N431))))</f>
        <v>1</v>
      </c>
      <c r="O432" s="25" t="str">
        <f>IF(ISTEXT(E432),"",IF(ISBLANK(E432),"",IF(ISTEXT(D432),"",IF(A427="Invoice No. : ",INDEX(Sheet2!E$14:E$154,MATCH(B427,Sheet2!A$14:A$154,0)),O431))))</f>
        <v>BRAILLE</v>
      </c>
      <c r="P432" s="25" t="str">
        <f>IF(ISTEXT(E432),"",IF(ISBLANK(E432),"",IF(ISTEXT(D432),"",IF(A427="Invoice No. : ",INDEX(Sheet2!G$14:G$154,MATCH(B427,Sheet2!A$14:A$154,0)),P431))))</f>
        <v>ALIDES, MELISA PAKIPAC</v>
      </c>
      <c r="Q432" s="25">
        <f t="shared" si="27"/>
        <v>128023.12</v>
      </c>
    </row>
    <row r="433" ht="15" spans="1:17">
      <c r="A433" s="24" t="s">
        <v>486</v>
      </c>
      <c r="B433" s="24" t="s">
        <v>487</v>
      </c>
      <c r="C433" s="13">
        <v>2</v>
      </c>
      <c r="D433" s="13">
        <v>22.25</v>
      </c>
      <c r="E433" s="13">
        <v>44.5</v>
      </c>
      <c r="F433" s="25">
        <f t="shared" si="24"/>
        <v>925484</v>
      </c>
      <c r="G433" s="25">
        <f>IF(ISTEXT(E433),"",IF(ISBLANK(E433),"",IF(ISTEXT(D433),"",IF(A428="Invoice No. : ",INDEX(Sheet2!F$14:F$154,MATCH(B428,Sheet2!A$14:A$154,0)),G432))))</f>
        <v>28542</v>
      </c>
      <c r="H433" s="25" t="str">
        <f t="shared" si="25"/>
        <v>01/28/2023</v>
      </c>
      <c r="I433" s="25" t="str">
        <f>IF(ISTEXT(E433),"",IF(ISBLANK(E433),"",IF(ISTEXT(D433),"",IF(A428="Invoice No. : ",TEXT(INDEX(Sheet2!C$14:C$154,MATCH(B428,Sheet2!A$14:A$154,0)),"hh:mm:ss"),I432))))</f>
        <v>11:49:06</v>
      </c>
      <c r="J433" s="25">
        <f t="shared" si="26"/>
        <v>2382.5</v>
      </c>
      <c r="K433" s="25">
        <f>IF(ISBLANK(G433),"",IF(ISTEXT(G433),"",INDEX(Sheet2!H$14:H$154,MATCH(F433,Sheet2!A$14:A$154,0))))</f>
        <v>2382.5</v>
      </c>
      <c r="L433" s="25">
        <f>IF(ISBLANK(G433),"",IF(ISTEXT(G433),"",INDEX(Sheet2!I$14:I$154,MATCH(F433,Sheet2!A$14:A$154,0))))</f>
        <v>0</v>
      </c>
      <c r="M433" s="25" t="str">
        <f>IF(ISBLANK(G433),"",IF(ISTEXT(G433),"",IF(INDEX(Sheet2!H$14:H$154,MATCH(F433,Sheet2!A$14:A$154,0))&lt;&gt;0,IF(INDEX(Sheet2!I$14:I$154,MATCH(F433,Sheet2!A$14:A$154,0))&lt;&gt;0,"Loan","Loan"),"Cash")))</f>
        <v>Loan</v>
      </c>
      <c r="N433" s="25">
        <f>IF(ISTEXT(E433),"",IF(ISBLANK(E433),"",IF(ISTEXT(D433),"",IF(A428="Invoice No. : ",INDEX(Sheet2!D$14:D$154,MATCH(B428,Sheet2!A$14:A$154,0)),N432))))</f>
        <v>1</v>
      </c>
      <c r="O433" s="25" t="str">
        <f>IF(ISTEXT(E433),"",IF(ISBLANK(E433),"",IF(ISTEXT(D433),"",IF(A428="Invoice No. : ",INDEX(Sheet2!E$14:E$154,MATCH(B428,Sheet2!A$14:A$154,0)),O432))))</f>
        <v>BRAILLE</v>
      </c>
      <c r="P433" s="25" t="str">
        <f>IF(ISTEXT(E433),"",IF(ISBLANK(E433),"",IF(ISTEXT(D433),"",IF(A428="Invoice No. : ",INDEX(Sheet2!G$14:G$154,MATCH(B428,Sheet2!A$14:A$154,0)),P432))))</f>
        <v>ALIDES, MELISA PAKIPAC</v>
      </c>
      <c r="Q433" s="25">
        <f t="shared" si="27"/>
        <v>128023.12</v>
      </c>
    </row>
    <row r="434" ht="15" spans="1:17">
      <c r="A434" s="24" t="s">
        <v>42</v>
      </c>
      <c r="B434" s="24" t="s">
        <v>43</v>
      </c>
      <c r="C434" s="13">
        <v>1</v>
      </c>
      <c r="D434" s="13">
        <v>56.25</v>
      </c>
      <c r="E434" s="13">
        <v>56.25</v>
      </c>
      <c r="F434" s="25">
        <f t="shared" si="24"/>
        <v>925484</v>
      </c>
      <c r="G434" s="25">
        <f>IF(ISTEXT(E434),"",IF(ISBLANK(E434),"",IF(ISTEXT(D434),"",IF(A429="Invoice No. : ",INDEX(Sheet2!F$14:F$154,MATCH(B429,Sheet2!A$14:A$154,0)),G433))))</f>
        <v>28542</v>
      </c>
      <c r="H434" s="25" t="str">
        <f t="shared" si="25"/>
        <v>01/28/2023</v>
      </c>
      <c r="I434" s="25" t="str">
        <f>IF(ISTEXT(E434),"",IF(ISBLANK(E434),"",IF(ISTEXT(D434),"",IF(A429="Invoice No. : ",TEXT(INDEX(Sheet2!C$14:C$154,MATCH(B429,Sheet2!A$14:A$154,0)),"hh:mm:ss"),I433))))</f>
        <v>11:49:06</v>
      </c>
      <c r="J434" s="25">
        <f t="shared" si="26"/>
        <v>2382.5</v>
      </c>
      <c r="K434" s="25">
        <f>IF(ISBLANK(G434),"",IF(ISTEXT(G434),"",INDEX(Sheet2!H$14:H$154,MATCH(F434,Sheet2!A$14:A$154,0))))</f>
        <v>2382.5</v>
      </c>
      <c r="L434" s="25">
        <f>IF(ISBLANK(G434),"",IF(ISTEXT(G434),"",INDEX(Sheet2!I$14:I$154,MATCH(F434,Sheet2!A$14:A$154,0))))</f>
        <v>0</v>
      </c>
      <c r="M434" s="25" t="str">
        <f>IF(ISBLANK(G434),"",IF(ISTEXT(G434),"",IF(INDEX(Sheet2!H$14:H$154,MATCH(F434,Sheet2!A$14:A$154,0))&lt;&gt;0,IF(INDEX(Sheet2!I$14:I$154,MATCH(F434,Sheet2!A$14:A$154,0))&lt;&gt;0,"Loan","Loan"),"Cash")))</f>
        <v>Loan</v>
      </c>
      <c r="N434" s="25">
        <f>IF(ISTEXT(E434),"",IF(ISBLANK(E434),"",IF(ISTEXT(D434),"",IF(A429="Invoice No. : ",INDEX(Sheet2!D$14:D$154,MATCH(B429,Sheet2!A$14:A$154,0)),N433))))</f>
        <v>1</v>
      </c>
      <c r="O434" s="25" t="str">
        <f>IF(ISTEXT(E434),"",IF(ISBLANK(E434),"",IF(ISTEXT(D434),"",IF(A429="Invoice No. : ",INDEX(Sheet2!E$14:E$154,MATCH(B429,Sheet2!A$14:A$154,0)),O433))))</f>
        <v>BRAILLE</v>
      </c>
      <c r="P434" s="25" t="str">
        <f>IF(ISTEXT(E434),"",IF(ISBLANK(E434),"",IF(ISTEXT(D434),"",IF(A429="Invoice No. : ",INDEX(Sheet2!G$14:G$154,MATCH(B429,Sheet2!A$14:A$154,0)),P433))))</f>
        <v>ALIDES, MELISA PAKIPAC</v>
      </c>
      <c r="Q434" s="25">
        <f t="shared" si="27"/>
        <v>128023.12</v>
      </c>
    </row>
    <row r="435" ht="15" spans="1:17">
      <c r="A435" s="24" t="s">
        <v>488</v>
      </c>
      <c r="B435" s="24" t="s">
        <v>489</v>
      </c>
      <c r="C435" s="13">
        <v>1</v>
      </c>
      <c r="D435" s="13">
        <v>36</v>
      </c>
      <c r="E435" s="13">
        <v>36</v>
      </c>
      <c r="F435" s="25">
        <f t="shared" si="24"/>
        <v>925484</v>
      </c>
      <c r="G435" s="25">
        <f>IF(ISTEXT(E435),"",IF(ISBLANK(E435),"",IF(ISTEXT(D435),"",IF(A430="Invoice No. : ",INDEX(Sheet2!F$14:F$154,MATCH(B430,Sheet2!A$14:A$154,0)),G434))))</f>
        <v>28542</v>
      </c>
      <c r="H435" s="25" t="str">
        <f t="shared" si="25"/>
        <v>01/28/2023</v>
      </c>
      <c r="I435" s="25" t="str">
        <f>IF(ISTEXT(E435),"",IF(ISBLANK(E435),"",IF(ISTEXT(D435),"",IF(A430="Invoice No. : ",TEXT(INDEX(Sheet2!C$14:C$154,MATCH(B430,Sheet2!A$14:A$154,0)),"hh:mm:ss"),I434))))</f>
        <v>11:49:06</v>
      </c>
      <c r="J435" s="25">
        <f t="shared" si="26"/>
        <v>2382.5</v>
      </c>
      <c r="K435" s="25">
        <f>IF(ISBLANK(G435),"",IF(ISTEXT(G435),"",INDEX(Sheet2!H$14:H$154,MATCH(F435,Sheet2!A$14:A$154,0))))</f>
        <v>2382.5</v>
      </c>
      <c r="L435" s="25">
        <f>IF(ISBLANK(G435),"",IF(ISTEXT(G435),"",INDEX(Sheet2!I$14:I$154,MATCH(F435,Sheet2!A$14:A$154,0))))</f>
        <v>0</v>
      </c>
      <c r="M435" s="25" t="str">
        <f>IF(ISBLANK(G435),"",IF(ISTEXT(G435),"",IF(INDEX(Sheet2!H$14:H$154,MATCH(F435,Sheet2!A$14:A$154,0))&lt;&gt;0,IF(INDEX(Sheet2!I$14:I$154,MATCH(F435,Sheet2!A$14:A$154,0))&lt;&gt;0,"Loan","Loan"),"Cash")))</f>
        <v>Loan</v>
      </c>
      <c r="N435" s="25">
        <f>IF(ISTEXT(E435),"",IF(ISBLANK(E435),"",IF(ISTEXT(D435),"",IF(A430="Invoice No. : ",INDEX(Sheet2!D$14:D$154,MATCH(B430,Sheet2!A$14:A$154,0)),N434))))</f>
        <v>1</v>
      </c>
      <c r="O435" s="25" t="str">
        <f>IF(ISTEXT(E435),"",IF(ISBLANK(E435),"",IF(ISTEXT(D435),"",IF(A430="Invoice No. : ",INDEX(Sheet2!E$14:E$154,MATCH(B430,Sheet2!A$14:A$154,0)),O434))))</f>
        <v>BRAILLE</v>
      </c>
      <c r="P435" s="25" t="str">
        <f>IF(ISTEXT(E435),"",IF(ISBLANK(E435),"",IF(ISTEXT(D435),"",IF(A430="Invoice No. : ",INDEX(Sheet2!G$14:G$154,MATCH(B430,Sheet2!A$14:A$154,0)),P434))))</f>
        <v>ALIDES, MELISA PAKIPAC</v>
      </c>
      <c r="Q435" s="25">
        <f t="shared" si="27"/>
        <v>128023.12</v>
      </c>
    </row>
    <row r="436" ht="15" spans="1:17">
      <c r="A436" s="24" t="s">
        <v>490</v>
      </c>
      <c r="B436" s="24" t="s">
        <v>491</v>
      </c>
      <c r="C436" s="13">
        <v>1</v>
      </c>
      <c r="D436" s="13">
        <v>163</v>
      </c>
      <c r="E436" s="13">
        <v>163</v>
      </c>
      <c r="F436" s="25">
        <f t="shared" si="24"/>
        <v>925484</v>
      </c>
      <c r="G436" s="25">
        <f>IF(ISTEXT(E436),"",IF(ISBLANK(E436),"",IF(ISTEXT(D436),"",IF(A431="Invoice No. : ",INDEX(Sheet2!F$14:F$154,MATCH(B431,Sheet2!A$14:A$154,0)),G435))))</f>
        <v>28542</v>
      </c>
      <c r="H436" s="25" t="str">
        <f t="shared" si="25"/>
        <v>01/28/2023</v>
      </c>
      <c r="I436" s="25" t="str">
        <f>IF(ISTEXT(E436),"",IF(ISBLANK(E436),"",IF(ISTEXT(D436),"",IF(A431="Invoice No. : ",TEXT(INDEX(Sheet2!C$14:C$154,MATCH(B431,Sheet2!A$14:A$154,0)),"hh:mm:ss"),I435))))</f>
        <v>11:49:06</v>
      </c>
      <c r="J436" s="25">
        <f t="shared" si="26"/>
        <v>2382.5</v>
      </c>
      <c r="K436" s="25">
        <f>IF(ISBLANK(G436),"",IF(ISTEXT(G436),"",INDEX(Sheet2!H$14:H$154,MATCH(F436,Sheet2!A$14:A$154,0))))</f>
        <v>2382.5</v>
      </c>
      <c r="L436" s="25">
        <f>IF(ISBLANK(G436),"",IF(ISTEXT(G436),"",INDEX(Sheet2!I$14:I$154,MATCH(F436,Sheet2!A$14:A$154,0))))</f>
        <v>0</v>
      </c>
      <c r="M436" s="25" t="str">
        <f>IF(ISBLANK(G436),"",IF(ISTEXT(G436),"",IF(INDEX(Sheet2!H$14:H$154,MATCH(F436,Sheet2!A$14:A$154,0))&lt;&gt;0,IF(INDEX(Sheet2!I$14:I$154,MATCH(F436,Sheet2!A$14:A$154,0))&lt;&gt;0,"Loan","Loan"),"Cash")))</f>
        <v>Loan</v>
      </c>
      <c r="N436" s="25">
        <f>IF(ISTEXT(E436),"",IF(ISBLANK(E436),"",IF(ISTEXT(D436),"",IF(A431="Invoice No. : ",INDEX(Sheet2!D$14:D$154,MATCH(B431,Sheet2!A$14:A$154,0)),N435))))</f>
        <v>1</v>
      </c>
      <c r="O436" s="25" t="str">
        <f>IF(ISTEXT(E436),"",IF(ISBLANK(E436),"",IF(ISTEXT(D436),"",IF(A431="Invoice No. : ",INDEX(Sheet2!E$14:E$154,MATCH(B431,Sheet2!A$14:A$154,0)),O435))))</f>
        <v>BRAILLE</v>
      </c>
      <c r="P436" s="25" t="str">
        <f>IF(ISTEXT(E436),"",IF(ISBLANK(E436),"",IF(ISTEXT(D436),"",IF(A431="Invoice No. : ",INDEX(Sheet2!G$14:G$154,MATCH(B431,Sheet2!A$14:A$154,0)),P435))))</f>
        <v>ALIDES, MELISA PAKIPAC</v>
      </c>
      <c r="Q436" s="25">
        <f t="shared" si="27"/>
        <v>128023.12</v>
      </c>
    </row>
    <row r="437" ht="15" spans="1:17">
      <c r="A437" s="24" t="s">
        <v>492</v>
      </c>
      <c r="B437" s="24" t="s">
        <v>493</v>
      </c>
      <c r="C437" s="13">
        <v>1</v>
      </c>
      <c r="D437" s="13">
        <v>45.75</v>
      </c>
      <c r="E437" s="13">
        <v>45.75</v>
      </c>
      <c r="F437" s="25">
        <f t="shared" si="24"/>
        <v>925484</v>
      </c>
      <c r="G437" s="25">
        <f>IF(ISTEXT(E437),"",IF(ISBLANK(E437),"",IF(ISTEXT(D437),"",IF(A432="Invoice No. : ",INDEX(Sheet2!F$14:F$154,MATCH(B432,Sheet2!A$14:A$154,0)),G436))))</f>
        <v>28542</v>
      </c>
      <c r="H437" s="25" t="str">
        <f t="shared" si="25"/>
        <v>01/28/2023</v>
      </c>
      <c r="I437" s="25" t="str">
        <f>IF(ISTEXT(E437),"",IF(ISBLANK(E437),"",IF(ISTEXT(D437),"",IF(A432="Invoice No. : ",TEXT(INDEX(Sheet2!C$14:C$154,MATCH(B432,Sheet2!A$14:A$154,0)),"hh:mm:ss"),I436))))</f>
        <v>11:49:06</v>
      </c>
      <c r="J437" s="25">
        <f t="shared" si="26"/>
        <v>2382.5</v>
      </c>
      <c r="K437" s="25">
        <f>IF(ISBLANK(G437),"",IF(ISTEXT(G437),"",INDEX(Sheet2!H$14:H$154,MATCH(F437,Sheet2!A$14:A$154,0))))</f>
        <v>2382.5</v>
      </c>
      <c r="L437" s="25">
        <f>IF(ISBLANK(G437),"",IF(ISTEXT(G437),"",INDEX(Sheet2!I$14:I$154,MATCH(F437,Sheet2!A$14:A$154,0))))</f>
        <v>0</v>
      </c>
      <c r="M437" s="25" t="str">
        <f>IF(ISBLANK(G437),"",IF(ISTEXT(G437),"",IF(INDEX(Sheet2!H$14:H$154,MATCH(F437,Sheet2!A$14:A$154,0))&lt;&gt;0,IF(INDEX(Sheet2!I$14:I$154,MATCH(F437,Sheet2!A$14:A$154,0))&lt;&gt;0,"Loan","Loan"),"Cash")))</f>
        <v>Loan</v>
      </c>
      <c r="N437" s="25">
        <f>IF(ISTEXT(E437),"",IF(ISBLANK(E437),"",IF(ISTEXT(D437),"",IF(A432="Invoice No. : ",INDEX(Sheet2!D$14:D$154,MATCH(B432,Sheet2!A$14:A$154,0)),N436))))</f>
        <v>1</v>
      </c>
      <c r="O437" s="25" t="str">
        <f>IF(ISTEXT(E437),"",IF(ISBLANK(E437),"",IF(ISTEXT(D437),"",IF(A432="Invoice No. : ",INDEX(Sheet2!E$14:E$154,MATCH(B432,Sheet2!A$14:A$154,0)),O436))))</f>
        <v>BRAILLE</v>
      </c>
      <c r="P437" s="25" t="str">
        <f>IF(ISTEXT(E437),"",IF(ISBLANK(E437),"",IF(ISTEXT(D437),"",IF(A432="Invoice No. : ",INDEX(Sheet2!G$14:G$154,MATCH(B432,Sheet2!A$14:A$154,0)),P436))))</f>
        <v>ALIDES, MELISA PAKIPAC</v>
      </c>
      <c r="Q437" s="25">
        <f t="shared" si="27"/>
        <v>128023.12</v>
      </c>
    </row>
    <row r="438" ht="15" spans="4:17">
      <c r="D438" s="14" t="s">
        <v>18</v>
      </c>
      <c r="E438" s="26">
        <v>2382.5</v>
      </c>
      <c r="F438" s="25" t="str">
        <f t="shared" si="24"/>
        <v/>
      </c>
      <c r="G438" s="25" t="str">
        <f>IF(ISTEXT(E438),"",IF(ISBLANK(E438),"",IF(ISTEXT(D438),"",IF(A433="Invoice No. : ",INDEX(Sheet2!F$14:F$154,MATCH(B433,Sheet2!A$14:A$154,0)),G437))))</f>
        <v/>
      </c>
      <c r="H438" s="25" t="str">
        <f t="shared" si="25"/>
        <v/>
      </c>
      <c r="I438" s="25" t="str">
        <f>IF(ISTEXT(E438),"",IF(ISBLANK(E438),"",IF(ISTEXT(D438),"",IF(A433="Invoice No. : ",TEXT(INDEX(Sheet2!C$14:C$154,MATCH(B433,Sheet2!A$14:A$154,0)),"hh:mm:ss"),I437))))</f>
        <v/>
      </c>
      <c r="J438" s="25" t="str">
        <f t="shared" si="26"/>
        <v/>
      </c>
      <c r="K438" s="25" t="str">
        <f>IF(ISBLANK(G438),"",IF(ISTEXT(G438),"",INDEX(Sheet2!H$14:H$154,MATCH(F438,Sheet2!A$14:A$154,0))))</f>
        <v/>
      </c>
      <c r="L438" s="25" t="str">
        <f>IF(ISBLANK(G438),"",IF(ISTEXT(G438),"",INDEX(Sheet2!I$14:I$154,MATCH(F438,Sheet2!A$14:A$154,0))))</f>
        <v/>
      </c>
      <c r="M438" s="25" t="str">
        <f>IF(ISBLANK(G438),"",IF(ISTEXT(G438),"",IF(INDEX(Sheet2!H$14:H$154,MATCH(F438,Sheet2!A$14:A$154,0))&lt;&gt;0,IF(INDEX(Sheet2!I$14:I$154,MATCH(F438,Sheet2!A$14:A$154,0))&lt;&gt;0,"Loan","Loan"),"Cash")))</f>
        <v/>
      </c>
      <c r="N438" s="25" t="str">
        <f>IF(ISTEXT(E438),"",IF(ISBLANK(E438),"",IF(ISTEXT(D438),"",IF(A433="Invoice No. : ",INDEX(Sheet2!D$14:D$154,MATCH(B433,Sheet2!A$14:A$154,0)),N437))))</f>
        <v/>
      </c>
      <c r="O438" s="25" t="str">
        <f>IF(ISTEXT(E438),"",IF(ISBLANK(E438),"",IF(ISTEXT(D438),"",IF(A433="Invoice No. : ",INDEX(Sheet2!E$14:E$154,MATCH(B433,Sheet2!A$14:A$154,0)),O437))))</f>
        <v/>
      </c>
      <c r="P438" s="25" t="str">
        <f>IF(ISTEXT(E438),"",IF(ISBLANK(E438),"",IF(ISTEXT(D438),"",IF(A433="Invoice No. : ",INDEX(Sheet2!G$14:G$154,MATCH(B433,Sheet2!A$14:A$154,0)),P437))))</f>
        <v/>
      </c>
      <c r="Q438" s="25" t="str">
        <f t="shared" si="27"/>
        <v/>
      </c>
    </row>
    <row r="439" ht="15" spans="6:17">
      <c r="F439" s="25" t="str">
        <f t="shared" si="24"/>
        <v/>
      </c>
      <c r="G439" s="25" t="str">
        <f>IF(ISTEXT(E439),"",IF(ISBLANK(E439),"",IF(ISTEXT(D439),"",IF(A434="Invoice No. : ",INDEX(Sheet2!F$14:F$154,MATCH(B434,Sheet2!A$14:A$154,0)),G438))))</f>
        <v/>
      </c>
      <c r="H439" s="25" t="str">
        <f t="shared" si="25"/>
        <v/>
      </c>
      <c r="I439" s="25" t="str">
        <f>IF(ISTEXT(E439),"",IF(ISBLANK(E439),"",IF(ISTEXT(D439),"",IF(A434="Invoice No. : ",TEXT(INDEX(Sheet2!C$14:C$154,MATCH(B434,Sheet2!A$14:A$154,0)),"hh:mm:ss"),I438))))</f>
        <v/>
      </c>
      <c r="J439" s="25" t="str">
        <f t="shared" si="26"/>
        <v/>
      </c>
      <c r="K439" s="25" t="str">
        <f>IF(ISBLANK(G439),"",IF(ISTEXT(G439),"",INDEX(Sheet2!H$14:H$154,MATCH(F439,Sheet2!A$14:A$154,0))))</f>
        <v/>
      </c>
      <c r="L439" s="25" t="str">
        <f>IF(ISBLANK(G439),"",IF(ISTEXT(G439),"",INDEX(Sheet2!I$14:I$154,MATCH(F439,Sheet2!A$14:A$154,0))))</f>
        <v/>
      </c>
      <c r="M439" s="25" t="str">
        <f>IF(ISBLANK(G439),"",IF(ISTEXT(G439),"",IF(INDEX(Sheet2!H$14:H$154,MATCH(F439,Sheet2!A$14:A$154,0))&lt;&gt;0,IF(INDEX(Sheet2!I$14:I$154,MATCH(F439,Sheet2!A$14:A$154,0))&lt;&gt;0,"Loan","Loan"),"Cash")))</f>
        <v/>
      </c>
      <c r="N439" s="25" t="str">
        <f>IF(ISTEXT(E439),"",IF(ISBLANK(E439),"",IF(ISTEXT(D439),"",IF(A434="Invoice No. : ",INDEX(Sheet2!D$14:D$154,MATCH(B434,Sheet2!A$14:A$154,0)),N438))))</f>
        <v/>
      </c>
      <c r="O439" s="25" t="str">
        <f>IF(ISTEXT(E439),"",IF(ISBLANK(E439),"",IF(ISTEXT(D439),"",IF(A434="Invoice No. : ",INDEX(Sheet2!E$14:E$154,MATCH(B434,Sheet2!A$14:A$154,0)),O438))))</f>
        <v/>
      </c>
      <c r="P439" s="25" t="str">
        <f>IF(ISTEXT(E439),"",IF(ISBLANK(E439),"",IF(ISTEXT(D439),"",IF(A434="Invoice No. : ",INDEX(Sheet2!G$14:G$154,MATCH(B434,Sheet2!A$14:A$154,0)),P438))))</f>
        <v/>
      </c>
      <c r="Q439" s="25" t="str">
        <f t="shared" si="27"/>
        <v/>
      </c>
    </row>
    <row r="440" ht="15" spans="6:17">
      <c r="F440" s="25" t="str">
        <f t="shared" si="24"/>
        <v/>
      </c>
      <c r="G440" s="25" t="str">
        <f>IF(ISTEXT(E440),"",IF(ISBLANK(E440),"",IF(ISTEXT(D440),"",IF(A435="Invoice No. : ",INDEX(Sheet2!F$14:F$154,MATCH(B435,Sheet2!A$14:A$154,0)),G439))))</f>
        <v/>
      </c>
      <c r="H440" s="25" t="str">
        <f t="shared" si="25"/>
        <v/>
      </c>
      <c r="I440" s="25" t="str">
        <f>IF(ISTEXT(E440),"",IF(ISBLANK(E440),"",IF(ISTEXT(D440),"",IF(A435="Invoice No. : ",TEXT(INDEX(Sheet2!C$14:C$154,MATCH(B435,Sheet2!A$14:A$154,0)),"hh:mm:ss"),I439))))</f>
        <v/>
      </c>
      <c r="J440" s="25" t="str">
        <f t="shared" si="26"/>
        <v/>
      </c>
      <c r="K440" s="25" t="str">
        <f>IF(ISBLANK(G440),"",IF(ISTEXT(G440),"",INDEX(Sheet2!H$14:H$154,MATCH(F440,Sheet2!A$14:A$154,0))))</f>
        <v/>
      </c>
      <c r="L440" s="25" t="str">
        <f>IF(ISBLANK(G440),"",IF(ISTEXT(G440),"",INDEX(Sheet2!I$14:I$154,MATCH(F440,Sheet2!A$14:A$154,0))))</f>
        <v/>
      </c>
      <c r="M440" s="25" t="str">
        <f>IF(ISBLANK(G440),"",IF(ISTEXT(G440),"",IF(INDEX(Sheet2!H$14:H$154,MATCH(F440,Sheet2!A$14:A$154,0))&lt;&gt;0,IF(INDEX(Sheet2!I$14:I$154,MATCH(F440,Sheet2!A$14:A$154,0))&lt;&gt;0,"Loan","Loan"),"Cash")))</f>
        <v/>
      </c>
      <c r="N440" s="25" t="str">
        <f>IF(ISTEXT(E440),"",IF(ISBLANK(E440),"",IF(ISTEXT(D440),"",IF(A435="Invoice No. : ",INDEX(Sheet2!D$14:D$154,MATCH(B435,Sheet2!A$14:A$154,0)),N439))))</f>
        <v/>
      </c>
      <c r="O440" s="25" t="str">
        <f>IF(ISTEXT(E440),"",IF(ISBLANK(E440),"",IF(ISTEXT(D440),"",IF(A435="Invoice No. : ",INDEX(Sheet2!E$14:E$154,MATCH(B435,Sheet2!A$14:A$154,0)),O439))))</f>
        <v/>
      </c>
      <c r="P440" s="25" t="str">
        <f>IF(ISTEXT(E440),"",IF(ISBLANK(E440),"",IF(ISTEXT(D440),"",IF(A435="Invoice No. : ",INDEX(Sheet2!G$14:G$154,MATCH(B435,Sheet2!A$14:A$154,0)),P439))))</f>
        <v/>
      </c>
      <c r="Q440" s="25" t="str">
        <f t="shared" si="27"/>
        <v/>
      </c>
    </row>
    <row r="441" ht="15" spans="1:17">
      <c r="A441" s="16" t="s">
        <v>4</v>
      </c>
      <c r="B441" s="17">
        <v>925485</v>
      </c>
      <c r="C441" s="16" t="s">
        <v>5</v>
      </c>
      <c r="D441" s="18" t="s">
        <v>6</v>
      </c>
      <c r="F441" s="25" t="str">
        <f t="shared" si="24"/>
        <v/>
      </c>
      <c r="G441" s="25" t="str">
        <f>IF(ISTEXT(E441),"",IF(ISBLANK(E441),"",IF(ISTEXT(D441),"",IF(A436="Invoice No. : ",INDEX(Sheet2!F$14:F$154,MATCH(B436,Sheet2!A$14:A$154,0)),G440))))</f>
        <v/>
      </c>
      <c r="H441" s="25" t="str">
        <f t="shared" si="25"/>
        <v/>
      </c>
      <c r="I441" s="25" t="str">
        <f>IF(ISTEXT(E441),"",IF(ISBLANK(E441),"",IF(ISTEXT(D441),"",IF(A436="Invoice No. : ",TEXT(INDEX(Sheet2!C$14:C$154,MATCH(B436,Sheet2!A$14:A$154,0)),"hh:mm:ss"),I440))))</f>
        <v/>
      </c>
      <c r="J441" s="25" t="str">
        <f t="shared" si="26"/>
        <v/>
      </c>
      <c r="K441" s="25" t="str">
        <f>IF(ISBLANK(G441),"",IF(ISTEXT(G441),"",INDEX(Sheet2!H$14:H$154,MATCH(F441,Sheet2!A$14:A$154,0))))</f>
        <v/>
      </c>
      <c r="L441" s="25" t="str">
        <f>IF(ISBLANK(G441),"",IF(ISTEXT(G441),"",INDEX(Sheet2!I$14:I$154,MATCH(F441,Sheet2!A$14:A$154,0))))</f>
        <v/>
      </c>
      <c r="M441" s="25" t="str">
        <f>IF(ISBLANK(G441),"",IF(ISTEXT(G441),"",IF(INDEX(Sheet2!H$14:H$154,MATCH(F441,Sheet2!A$14:A$154,0))&lt;&gt;0,IF(INDEX(Sheet2!I$14:I$154,MATCH(F441,Sheet2!A$14:A$154,0))&lt;&gt;0,"Loan","Loan"),"Cash")))</f>
        <v/>
      </c>
      <c r="N441" s="25" t="str">
        <f>IF(ISTEXT(E441),"",IF(ISBLANK(E441),"",IF(ISTEXT(D441),"",IF(A436="Invoice No. : ",INDEX(Sheet2!D$14:D$154,MATCH(B436,Sheet2!A$14:A$154,0)),N440))))</f>
        <v/>
      </c>
      <c r="O441" s="25" t="str">
        <f>IF(ISTEXT(E441),"",IF(ISBLANK(E441),"",IF(ISTEXT(D441),"",IF(A436="Invoice No. : ",INDEX(Sheet2!E$14:E$154,MATCH(B436,Sheet2!A$14:A$154,0)),O440))))</f>
        <v/>
      </c>
      <c r="P441" s="25" t="str">
        <f>IF(ISTEXT(E441),"",IF(ISBLANK(E441),"",IF(ISTEXT(D441),"",IF(A436="Invoice No. : ",INDEX(Sheet2!G$14:G$154,MATCH(B436,Sheet2!A$14:A$154,0)),P440))))</f>
        <v/>
      </c>
      <c r="Q441" s="25" t="str">
        <f t="shared" si="27"/>
        <v/>
      </c>
    </row>
    <row r="442" ht="15" spans="1:17">
      <c r="A442" s="16" t="s">
        <v>7</v>
      </c>
      <c r="B442" s="19">
        <v>44954</v>
      </c>
      <c r="C442" s="16" t="s">
        <v>8</v>
      </c>
      <c r="D442" s="20">
        <v>1</v>
      </c>
      <c r="F442" s="25" t="str">
        <f t="shared" si="24"/>
        <v/>
      </c>
      <c r="G442" s="25" t="str">
        <f>IF(ISTEXT(E442),"",IF(ISBLANK(E442),"",IF(ISTEXT(D442),"",IF(A437="Invoice No. : ",INDEX(Sheet2!F$14:F$154,MATCH(B437,Sheet2!A$14:A$154,0)),G441))))</f>
        <v/>
      </c>
      <c r="H442" s="25" t="str">
        <f t="shared" si="25"/>
        <v/>
      </c>
      <c r="I442" s="25" t="str">
        <f>IF(ISTEXT(E442),"",IF(ISBLANK(E442),"",IF(ISTEXT(D442),"",IF(A437="Invoice No. : ",TEXT(INDEX(Sheet2!C$14:C$154,MATCH(B437,Sheet2!A$14:A$154,0)),"hh:mm:ss"),I441))))</f>
        <v/>
      </c>
      <c r="J442" s="25" t="str">
        <f t="shared" si="26"/>
        <v/>
      </c>
      <c r="K442" s="25" t="str">
        <f>IF(ISBLANK(G442),"",IF(ISTEXT(G442),"",INDEX(Sheet2!H$14:H$154,MATCH(F442,Sheet2!A$14:A$154,0))))</f>
        <v/>
      </c>
      <c r="L442" s="25" t="str">
        <f>IF(ISBLANK(G442),"",IF(ISTEXT(G442),"",INDEX(Sheet2!I$14:I$154,MATCH(F442,Sheet2!A$14:A$154,0))))</f>
        <v/>
      </c>
      <c r="M442" s="25" t="str">
        <f>IF(ISBLANK(G442),"",IF(ISTEXT(G442),"",IF(INDEX(Sheet2!H$14:H$154,MATCH(F442,Sheet2!A$14:A$154,0))&lt;&gt;0,IF(INDEX(Sheet2!I$14:I$154,MATCH(F442,Sheet2!A$14:A$154,0))&lt;&gt;0,"Loan","Loan"),"Cash")))</f>
        <v/>
      </c>
      <c r="N442" s="25" t="str">
        <f>IF(ISTEXT(E442),"",IF(ISBLANK(E442),"",IF(ISTEXT(D442),"",IF(A437="Invoice No. : ",INDEX(Sheet2!D$14:D$154,MATCH(B437,Sheet2!A$14:A$154,0)),N441))))</f>
        <v/>
      </c>
      <c r="O442" s="25" t="str">
        <f>IF(ISTEXT(E442),"",IF(ISBLANK(E442),"",IF(ISTEXT(D442),"",IF(A437="Invoice No. : ",INDEX(Sheet2!E$14:E$154,MATCH(B437,Sheet2!A$14:A$154,0)),O441))))</f>
        <v/>
      </c>
      <c r="P442" s="25" t="str">
        <f>IF(ISTEXT(E442),"",IF(ISBLANK(E442),"",IF(ISTEXT(D442),"",IF(A437="Invoice No. : ",INDEX(Sheet2!G$14:G$154,MATCH(B437,Sheet2!A$14:A$154,0)),P441))))</f>
        <v/>
      </c>
      <c r="Q442" s="25" t="str">
        <f t="shared" si="27"/>
        <v/>
      </c>
    </row>
    <row r="443" ht="15" spans="6:17">
      <c r="F443" s="25" t="str">
        <f t="shared" si="24"/>
        <v/>
      </c>
      <c r="G443" s="25" t="str">
        <f>IF(ISTEXT(E443),"",IF(ISBLANK(E443),"",IF(ISTEXT(D443),"",IF(A438="Invoice No. : ",INDEX(Sheet2!F$14:F$154,MATCH(B438,Sheet2!A$14:A$154,0)),G442))))</f>
        <v/>
      </c>
      <c r="H443" s="25" t="str">
        <f t="shared" si="25"/>
        <v/>
      </c>
      <c r="I443" s="25" t="str">
        <f>IF(ISTEXT(E443),"",IF(ISBLANK(E443),"",IF(ISTEXT(D443),"",IF(A438="Invoice No. : ",TEXT(INDEX(Sheet2!C$14:C$154,MATCH(B438,Sheet2!A$14:A$154,0)),"hh:mm:ss"),I442))))</f>
        <v/>
      </c>
      <c r="J443" s="25" t="str">
        <f t="shared" si="26"/>
        <v/>
      </c>
      <c r="K443" s="25" t="str">
        <f>IF(ISBLANK(G443),"",IF(ISTEXT(G443),"",INDEX(Sheet2!H$14:H$154,MATCH(F443,Sheet2!A$14:A$154,0))))</f>
        <v/>
      </c>
      <c r="L443" s="25" t="str">
        <f>IF(ISBLANK(G443),"",IF(ISTEXT(G443),"",INDEX(Sheet2!I$14:I$154,MATCH(F443,Sheet2!A$14:A$154,0))))</f>
        <v/>
      </c>
      <c r="M443" s="25" t="str">
        <f>IF(ISBLANK(G443),"",IF(ISTEXT(G443),"",IF(INDEX(Sheet2!H$14:H$154,MATCH(F443,Sheet2!A$14:A$154,0))&lt;&gt;0,IF(INDEX(Sheet2!I$14:I$154,MATCH(F443,Sheet2!A$14:A$154,0))&lt;&gt;0,"Loan","Loan"),"Cash")))</f>
        <v/>
      </c>
      <c r="N443" s="25" t="str">
        <f>IF(ISTEXT(E443),"",IF(ISBLANK(E443),"",IF(ISTEXT(D443),"",IF(A438="Invoice No. : ",INDEX(Sheet2!D$14:D$154,MATCH(B438,Sheet2!A$14:A$154,0)),N442))))</f>
        <v/>
      </c>
      <c r="O443" s="25" t="str">
        <f>IF(ISTEXT(E443),"",IF(ISBLANK(E443),"",IF(ISTEXT(D443),"",IF(A438="Invoice No. : ",INDEX(Sheet2!E$14:E$154,MATCH(B438,Sheet2!A$14:A$154,0)),O442))))</f>
        <v/>
      </c>
      <c r="P443" s="25" t="str">
        <f>IF(ISTEXT(E443),"",IF(ISBLANK(E443),"",IF(ISTEXT(D443),"",IF(A438="Invoice No. : ",INDEX(Sheet2!G$14:G$154,MATCH(B438,Sheet2!A$14:A$154,0)),P442))))</f>
        <v/>
      </c>
      <c r="Q443" s="25" t="str">
        <f t="shared" si="27"/>
        <v/>
      </c>
    </row>
    <row r="444" ht="15" spans="1:17">
      <c r="A444" s="21" t="s">
        <v>9</v>
      </c>
      <c r="B444" s="21" t="s">
        <v>10</v>
      </c>
      <c r="C444" s="22" t="s">
        <v>11</v>
      </c>
      <c r="D444" s="22" t="s">
        <v>12</v>
      </c>
      <c r="E444" s="22" t="s">
        <v>13</v>
      </c>
      <c r="F444" s="25" t="str">
        <f t="shared" si="24"/>
        <v/>
      </c>
      <c r="G444" s="25" t="str">
        <f>IF(ISTEXT(E444),"",IF(ISBLANK(E444),"",IF(ISTEXT(D444),"",IF(A439="Invoice No. : ",INDEX(Sheet2!F$14:F$154,MATCH(B439,Sheet2!A$14:A$154,0)),G443))))</f>
        <v/>
      </c>
      <c r="H444" s="25" t="str">
        <f t="shared" si="25"/>
        <v/>
      </c>
      <c r="I444" s="25" t="str">
        <f>IF(ISTEXT(E444),"",IF(ISBLANK(E444),"",IF(ISTEXT(D444),"",IF(A439="Invoice No. : ",TEXT(INDEX(Sheet2!C$14:C$154,MATCH(B439,Sheet2!A$14:A$154,0)),"hh:mm:ss"),I443))))</f>
        <v/>
      </c>
      <c r="J444" s="25" t="str">
        <f t="shared" si="26"/>
        <v/>
      </c>
      <c r="K444" s="25" t="str">
        <f>IF(ISBLANK(G444),"",IF(ISTEXT(G444),"",INDEX(Sheet2!H$14:H$154,MATCH(F444,Sheet2!A$14:A$154,0))))</f>
        <v/>
      </c>
      <c r="L444" s="25" t="str">
        <f>IF(ISBLANK(G444),"",IF(ISTEXT(G444),"",INDEX(Sheet2!I$14:I$154,MATCH(F444,Sheet2!A$14:A$154,0))))</f>
        <v/>
      </c>
      <c r="M444" s="25" t="str">
        <f>IF(ISBLANK(G444),"",IF(ISTEXT(G444),"",IF(INDEX(Sheet2!H$14:H$154,MATCH(F444,Sheet2!A$14:A$154,0))&lt;&gt;0,IF(INDEX(Sheet2!I$14:I$154,MATCH(F444,Sheet2!A$14:A$154,0))&lt;&gt;0,"Loan","Loan"),"Cash")))</f>
        <v/>
      </c>
      <c r="N444" s="25" t="str">
        <f>IF(ISTEXT(E444),"",IF(ISBLANK(E444),"",IF(ISTEXT(D444),"",IF(A439="Invoice No. : ",INDEX(Sheet2!D$14:D$154,MATCH(B439,Sheet2!A$14:A$154,0)),N443))))</f>
        <v/>
      </c>
      <c r="O444" s="25" t="str">
        <f>IF(ISTEXT(E444),"",IF(ISBLANK(E444),"",IF(ISTEXT(D444),"",IF(A439="Invoice No. : ",INDEX(Sheet2!E$14:E$154,MATCH(B439,Sheet2!A$14:A$154,0)),O443))))</f>
        <v/>
      </c>
      <c r="P444" s="25" t="str">
        <f>IF(ISTEXT(E444),"",IF(ISBLANK(E444),"",IF(ISTEXT(D444),"",IF(A439="Invoice No. : ",INDEX(Sheet2!G$14:G$154,MATCH(B439,Sheet2!A$14:A$154,0)),P443))))</f>
        <v/>
      </c>
      <c r="Q444" s="25" t="str">
        <f t="shared" si="27"/>
        <v/>
      </c>
    </row>
    <row r="445" ht="15" spans="6:17">
      <c r="F445" s="25" t="str">
        <f t="shared" si="24"/>
        <v/>
      </c>
      <c r="G445" s="25" t="str">
        <f>IF(ISTEXT(E445),"",IF(ISBLANK(E445),"",IF(ISTEXT(D445),"",IF(A440="Invoice No. : ",INDEX(Sheet2!F$14:F$154,MATCH(B440,Sheet2!A$14:A$154,0)),G444))))</f>
        <v/>
      </c>
      <c r="H445" s="25" t="str">
        <f t="shared" si="25"/>
        <v/>
      </c>
      <c r="I445" s="25" t="str">
        <f>IF(ISTEXT(E445),"",IF(ISBLANK(E445),"",IF(ISTEXT(D445),"",IF(A440="Invoice No. : ",TEXT(INDEX(Sheet2!C$14:C$154,MATCH(B440,Sheet2!A$14:A$154,0)),"hh:mm:ss"),I444))))</f>
        <v/>
      </c>
      <c r="J445" s="25" t="str">
        <f t="shared" si="26"/>
        <v/>
      </c>
      <c r="K445" s="25" t="str">
        <f>IF(ISBLANK(G445),"",IF(ISTEXT(G445),"",INDEX(Sheet2!H$14:H$154,MATCH(F445,Sheet2!A$14:A$154,0))))</f>
        <v/>
      </c>
      <c r="L445" s="25" t="str">
        <f>IF(ISBLANK(G445),"",IF(ISTEXT(G445),"",INDEX(Sheet2!I$14:I$154,MATCH(F445,Sheet2!A$14:A$154,0))))</f>
        <v/>
      </c>
      <c r="M445" s="25" t="str">
        <f>IF(ISBLANK(G445),"",IF(ISTEXT(G445),"",IF(INDEX(Sheet2!H$14:H$154,MATCH(F445,Sheet2!A$14:A$154,0))&lt;&gt;0,IF(INDEX(Sheet2!I$14:I$154,MATCH(F445,Sheet2!A$14:A$154,0))&lt;&gt;0,"Loan","Loan"),"Cash")))</f>
        <v/>
      </c>
      <c r="N445" s="25" t="str">
        <f>IF(ISTEXT(E445),"",IF(ISBLANK(E445),"",IF(ISTEXT(D445),"",IF(A440="Invoice No. : ",INDEX(Sheet2!D$14:D$154,MATCH(B440,Sheet2!A$14:A$154,0)),N444))))</f>
        <v/>
      </c>
      <c r="O445" s="25" t="str">
        <f>IF(ISTEXT(E445),"",IF(ISBLANK(E445),"",IF(ISTEXT(D445),"",IF(A440="Invoice No. : ",INDEX(Sheet2!E$14:E$154,MATCH(B440,Sheet2!A$14:A$154,0)),O444))))</f>
        <v/>
      </c>
      <c r="P445" s="25" t="str">
        <f>IF(ISTEXT(E445),"",IF(ISBLANK(E445),"",IF(ISTEXT(D445),"",IF(A440="Invoice No. : ",INDEX(Sheet2!G$14:G$154,MATCH(B440,Sheet2!A$14:A$154,0)),P444))))</f>
        <v/>
      </c>
      <c r="Q445" s="25" t="str">
        <f t="shared" si="27"/>
        <v/>
      </c>
    </row>
    <row r="446" ht="15" spans="1:17">
      <c r="A446" s="24" t="s">
        <v>494</v>
      </c>
      <c r="B446" s="24" t="s">
        <v>495</v>
      </c>
      <c r="C446" s="13">
        <v>8</v>
      </c>
      <c r="D446" s="13">
        <v>15.5</v>
      </c>
      <c r="E446" s="13">
        <v>124</v>
      </c>
      <c r="F446" s="25">
        <f t="shared" si="24"/>
        <v>925485</v>
      </c>
      <c r="G446" s="25">
        <f>IF(ISTEXT(E446),"",IF(ISBLANK(E446),"",IF(ISTEXT(D446),"",IF(A441="Invoice No. : ",INDEX(Sheet2!F$14:F$154,MATCH(B441,Sheet2!A$14:A$154,0)),G445))))</f>
        <v>17645</v>
      </c>
      <c r="H446" s="25" t="str">
        <f t="shared" si="25"/>
        <v>01/28/2023</v>
      </c>
      <c r="I446" s="25" t="str">
        <f>IF(ISTEXT(E446),"",IF(ISBLANK(E446),"",IF(ISTEXT(D446),"",IF(A441="Invoice No. : ",TEXT(INDEX(Sheet2!C$14:C$154,MATCH(B441,Sheet2!A$14:A$154,0)),"hh:mm:ss"),I445))))</f>
        <v>11:54:54</v>
      </c>
      <c r="J446" s="25">
        <f t="shared" si="26"/>
        <v>716.25</v>
      </c>
      <c r="K446" s="25">
        <f>IF(ISBLANK(G446),"",IF(ISTEXT(G446),"",INDEX(Sheet2!H$14:H$154,MATCH(F446,Sheet2!A$14:A$154,0))))</f>
        <v>0</v>
      </c>
      <c r="L446" s="25">
        <f>IF(ISBLANK(G446),"",IF(ISTEXT(G446),"",INDEX(Sheet2!I$14:I$154,MATCH(F446,Sheet2!A$14:A$154,0))))</f>
        <v>716.25</v>
      </c>
      <c r="M446" s="25" t="str">
        <f>IF(ISBLANK(G446),"",IF(ISTEXT(G446),"",IF(INDEX(Sheet2!H$14:H$154,MATCH(F446,Sheet2!A$14:A$154,0))&lt;&gt;0,IF(INDEX(Sheet2!I$14:I$154,MATCH(F446,Sheet2!A$14:A$154,0))&lt;&gt;0,"Loan","Loan"),"Cash")))</f>
        <v>Cash</v>
      </c>
      <c r="N446" s="25">
        <f>IF(ISTEXT(E446),"",IF(ISBLANK(E446),"",IF(ISTEXT(D446),"",IF(A441="Invoice No. : ",INDEX(Sheet2!D$14:D$154,MATCH(B441,Sheet2!A$14:A$154,0)),N445))))</f>
        <v>1</v>
      </c>
      <c r="O446" s="25" t="str">
        <f>IF(ISTEXT(E446),"",IF(ISBLANK(E446),"",IF(ISTEXT(D446),"",IF(A441="Invoice No. : ",INDEX(Sheet2!E$14:E$154,MATCH(B441,Sheet2!A$14:A$154,0)),O445))))</f>
        <v>BRAILLE</v>
      </c>
      <c r="P446" s="25" t="str">
        <f>IF(ISTEXT(E446),"",IF(ISBLANK(E446),"",IF(ISTEXT(D446),"",IF(A441="Invoice No. : ",INDEX(Sheet2!G$14:G$154,MATCH(B441,Sheet2!A$14:A$154,0)),P445))))</f>
        <v>CABANILLA, RENATO RINGOR</v>
      </c>
      <c r="Q446" s="25">
        <f t="shared" si="27"/>
        <v>128023.12</v>
      </c>
    </row>
    <row r="447" ht="15" spans="1:17">
      <c r="A447" s="24" t="s">
        <v>496</v>
      </c>
      <c r="B447" s="24" t="s">
        <v>497</v>
      </c>
      <c r="C447" s="13">
        <v>12</v>
      </c>
      <c r="D447" s="13">
        <v>7.5</v>
      </c>
      <c r="E447" s="13">
        <v>90</v>
      </c>
      <c r="F447" s="25">
        <f t="shared" si="24"/>
        <v>925485</v>
      </c>
      <c r="G447" s="25">
        <f>IF(ISTEXT(E447),"",IF(ISBLANK(E447),"",IF(ISTEXT(D447),"",IF(A442="Invoice No. : ",INDEX(Sheet2!F$14:F$154,MATCH(B442,Sheet2!A$14:A$154,0)),G446))))</f>
        <v>17645</v>
      </c>
      <c r="H447" s="25" t="str">
        <f t="shared" si="25"/>
        <v>01/28/2023</v>
      </c>
      <c r="I447" s="25" t="str">
        <f>IF(ISTEXT(E447),"",IF(ISBLANK(E447),"",IF(ISTEXT(D447),"",IF(A442="Invoice No. : ",TEXT(INDEX(Sheet2!C$14:C$154,MATCH(B442,Sheet2!A$14:A$154,0)),"hh:mm:ss"),I446))))</f>
        <v>11:54:54</v>
      </c>
      <c r="J447" s="25">
        <f t="shared" si="26"/>
        <v>716.25</v>
      </c>
      <c r="K447" s="25">
        <f>IF(ISBLANK(G447),"",IF(ISTEXT(G447),"",INDEX(Sheet2!H$14:H$154,MATCH(F447,Sheet2!A$14:A$154,0))))</f>
        <v>0</v>
      </c>
      <c r="L447" s="25">
        <f>IF(ISBLANK(G447),"",IF(ISTEXT(G447),"",INDEX(Sheet2!I$14:I$154,MATCH(F447,Sheet2!A$14:A$154,0))))</f>
        <v>716.25</v>
      </c>
      <c r="M447" s="25" t="str">
        <f>IF(ISBLANK(G447),"",IF(ISTEXT(G447),"",IF(INDEX(Sheet2!H$14:H$154,MATCH(F447,Sheet2!A$14:A$154,0))&lt;&gt;0,IF(INDEX(Sheet2!I$14:I$154,MATCH(F447,Sheet2!A$14:A$154,0))&lt;&gt;0,"Loan","Loan"),"Cash")))</f>
        <v>Cash</v>
      </c>
      <c r="N447" s="25">
        <f>IF(ISTEXT(E447),"",IF(ISBLANK(E447),"",IF(ISTEXT(D447),"",IF(A442="Invoice No. : ",INDEX(Sheet2!D$14:D$154,MATCH(B442,Sheet2!A$14:A$154,0)),N446))))</f>
        <v>1</v>
      </c>
      <c r="O447" s="25" t="str">
        <f>IF(ISTEXT(E447),"",IF(ISBLANK(E447),"",IF(ISTEXT(D447),"",IF(A442="Invoice No. : ",INDEX(Sheet2!E$14:E$154,MATCH(B442,Sheet2!A$14:A$154,0)),O446))))</f>
        <v>BRAILLE</v>
      </c>
      <c r="P447" s="25" t="str">
        <f>IF(ISTEXT(E447),"",IF(ISBLANK(E447),"",IF(ISTEXT(D447),"",IF(A442="Invoice No. : ",INDEX(Sheet2!G$14:G$154,MATCH(B442,Sheet2!A$14:A$154,0)),P446))))</f>
        <v>CABANILLA, RENATO RINGOR</v>
      </c>
      <c r="Q447" s="25">
        <f t="shared" si="27"/>
        <v>128023.12</v>
      </c>
    </row>
    <row r="448" ht="15" spans="1:17">
      <c r="A448" s="24" t="s">
        <v>198</v>
      </c>
      <c r="B448" s="24" t="s">
        <v>199</v>
      </c>
      <c r="C448" s="13">
        <v>1</v>
      </c>
      <c r="D448" s="13">
        <v>100.5</v>
      </c>
      <c r="E448" s="13">
        <v>100.5</v>
      </c>
      <c r="F448" s="25">
        <f t="shared" si="24"/>
        <v>925485</v>
      </c>
      <c r="G448" s="25">
        <f>IF(ISTEXT(E448),"",IF(ISBLANK(E448),"",IF(ISTEXT(D448),"",IF(A443="Invoice No. : ",INDEX(Sheet2!F$14:F$154,MATCH(B443,Sheet2!A$14:A$154,0)),G447))))</f>
        <v>17645</v>
      </c>
      <c r="H448" s="25" t="str">
        <f t="shared" si="25"/>
        <v>01/28/2023</v>
      </c>
      <c r="I448" s="25" t="str">
        <f>IF(ISTEXT(E448),"",IF(ISBLANK(E448),"",IF(ISTEXT(D448),"",IF(A443="Invoice No. : ",TEXT(INDEX(Sheet2!C$14:C$154,MATCH(B443,Sheet2!A$14:A$154,0)),"hh:mm:ss"),I447))))</f>
        <v>11:54:54</v>
      </c>
      <c r="J448" s="25">
        <f t="shared" si="26"/>
        <v>716.25</v>
      </c>
      <c r="K448" s="25">
        <f>IF(ISBLANK(G448),"",IF(ISTEXT(G448),"",INDEX(Sheet2!H$14:H$154,MATCH(F448,Sheet2!A$14:A$154,0))))</f>
        <v>0</v>
      </c>
      <c r="L448" s="25">
        <f>IF(ISBLANK(G448),"",IF(ISTEXT(G448),"",INDEX(Sheet2!I$14:I$154,MATCH(F448,Sheet2!A$14:A$154,0))))</f>
        <v>716.25</v>
      </c>
      <c r="M448" s="25" t="str">
        <f>IF(ISBLANK(G448),"",IF(ISTEXT(G448),"",IF(INDEX(Sheet2!H$14:H$154,MATCH(F448,Sheet2!A$14:A$154,0))&lt;&gt;0,IF(INDEX(Sheet2!I$14:I$154,MATCH(F448,Sheet2!A$14:A$154,0))&lt;&gt;0,"Loan","Loan"),"Cash")))</f>
        <v>Cash</v>
      </c>
      <c r="N448" s="25">
        <f>IF(ISTEXT(E448),"",IF(ISBLANK(E448),"",IF(ISTEXT(D448),"",IF(A443="Invoice No. : ",INDEX(Sheet2!D$14:D$154,MATCH(B443,Sheet2!A$14:A$154,0)),N447))))</f>
        <v>1</v>
      </c>
      <c r="O448" s="25" t="str">
        <f>IF(ISTEXT(E448),"",IF(ISBLANK(E448),"",IF(ISTEXT(D448),"",IF(A443="Invoice No. : ",INDEX(Sheet2!E$14:E$154,MATCH(B443,Sheet2!A$14:A$154,0)),O447))))</f>
        <v>BRAILLE</v>
      </c>
      <c r="P448" s="25" t="str">
        <f>IF(ISTEXT(E448),"",IF(ISBLANK(E448),"",IF(ISTEXT(D448),"",IF(A443="Invoice No. : ",INDEX(Sheet2!G$14:G$154,MATCH(B443,Sheet2!A$14:A$154,0)),P447))))</f>
        <v>CABANILLA, RENATO RINGOR</v>
      </c>
      <c r="Q448" s="25">
        <f t="shared" si="27"/>
        <v>128023.12</v>
      </c>
    </row>
    <row r="449" ht="15" spans="1:17">
      <c r="A449" s="24" t="s">
        <v>498</v>
      </c>
      <c r="B449" s="24" t="s">
        <v>499</v>
      </c>
      <c r="C449" s="13">
        <v>3</v>
      </c>
      <c r="D449" s="13">
        <v>21.75</v>
      </c>
      <c r="E449" s="13">
        <v>65.25</v>
      </c>
      <c r="F449" s="25">
        <f t="shared" si="24"/>
        <v>925485</v>
      </c>
      <c r="G449" s="25">
        <f>IF(ISTEXT(E449),"",IF(ISBLANK(E449),"",IF(ISTEXT(D449),"",IF(A444="Invoice No. : ",INDEX(Sheet2!F$14:F$154,MATCH(B444,Sheet2!A$14:A$154,0)),G448))))</f>
        <v>17645</v>
      </c>
      <c r="H449" s="25" t="str">
        <f t="shared" si="25"/>
        <v>01/28/2023</v>
      </c>
      <c r="I449" s="25" t="str">
        <f>IF(ISTEXT(E449),"",IF(ISBLANK(E449),"",IF(ISTEXT(D449),"",IF(A444="Invoice No. : ",TEXT(INDEX(Sheet2!C$14:C$154,MATCH(B444,Sheet2!A$14:A$154,0)),"hh:mm:ss"),I448))))</f>
        <v>11:54:54</v>
      </c>
      <c r="J449" s="25">
        <f t="shared" si="26"/>
        <v>716.25</v>
      </c>
      <c r="K449" s="25">
        <f>IF(ISBLANK(G449),"",IF(ISTEXT(G449),"",INDEX(Sheet2!H$14:H$154,MATCH(F449,Sheet2!A$14:A$154,0))))</f>
        <v>0</v>
      </c>
      <c r="L449" s="25">
        <f>IF(ISBLANK(G449),"",IF(ISTEXT(G449),"",INDEX(Sheet2!I$14:I$154,MATCH(F449,Sheet2!A$14:A$154,0))))</f>
        <v>716.25</v>
      </c>
      <c r="M449" s="25" t="str">
        <f>IF(ISBLANK(G449),"",IF(ISTEXT(G449),"",IF(INDEX(Sheet2!H$14:H$154,MATCH(F449,Sheet2!A$14:A$154,0))&lt;&gt;0,IF(INDEX(Sheet2!I$14:I$154,MATCH(F449,Sheet2!A$14:A$154,0))&lt;&gt;0,"Loan","Loan"),"Cash")))</f>
        <v>Cash</v>
      </c>
      <c r="N449" s="25">
        <f>IF(ISTEXT(E449),"",IF(ISBLANK(E449),"",IF(ISTEXT(D449),"",IF(A444="Invoice No. : ",INDEX(Sheet2!D$14:D$154,MATCH(B444,Sheet2!A$14:A$154,0)),N448))))</f>
        <v>1</v>
      </c>
      <c r="O449" s="25" t="str">
        <f>IF(ISTEXT(E449),"",IF(ISBLANK(E449),"",IF(ISTEXT(D449),"",IF(A444="Invoice No. : ",INDEX(Sheet2!E$14:E$154,MATCH(B444,Sheet2!A$14:A$154,0)),O448))))</f>
        <v>BRAILLE</v>
      </c>
      <c r="P449" s="25" t="str">
        <f>IF(ISTEXT(E449),"",IF(ISBLANK(E449),"",IF(ISTEXT(D449),"",IF(A444="Invoice No. : ",INDEX(Sheet2!G$14:G$154,MATCH(B444,Sheet2!A$14:A$154,0)),P448))))</f>
        <v>CABANILLA, RENATO RINGOR</v>
      </c>
      <c r="Q449" s="25">
        <f t="shared" si="27"/>
        <v>128023.12</v>
      </c>
    </row>
    <row r="450" ht="15" spans="1:17">
      <c r="A450" s="24" t="s">
        <v>500</v>
      </c>
      <c r="B450" s="24" t="s">
        <v>501</v>
      </c>
      <c r="C450" s="13">
        <v>2</v>
      </c>
      <c r="D450" s="13">
        <v>30.75</v>
      </c>
      <c r="E450" s="13">
        <v>61.5</v>
      </c>
      <c r="F450" s="25">
        <f t="shared" si="24"/>
        <v>925485</v>
      </c>
      <c r="G450" s="25">
        <f>IF(ISTEXT(E450),"",IF(ISBLANK(E450),"",IF(ISTEXT(D450),"",IF(A445="Invoice No. : ",INDEX(Sheet2!F$14:F$154,MATCH(B445,Sheet2!A$14:A$154,0)),G449))))</f>
        <v>17645</v>
      </c>
      <c r="H450" s="25" t="str">
        <f t="shared" si="25"/>
        <v>01/28/2023</v>
      </c>
      <c r="I450" s="25" t="str">
        <f>IF(ISTEXT(E450),"",IF(ISBLANK(E450),"",IF(ISTEXT(D450),"",IF(A445="Invoice No. : ",TEXT(INDEX(Sheet2!C$14:C$154,MATCH(B445,Sheet2!A$14:A$154,0)),"hh:mm:ss"),I449))))</f>
        <v>11:54:54</v>
      </c>
      <c r="J450" s="25">
        <f t="shared" si="26"/>
        <v>716.25</v>
      </c>
      <c r="K450" s="25">
        <f>IF(ISBLANK(G450),"",IF(ISTEXT(G450),"",INDEX(Sheet2!H$14:H$154,MATCH(F450,Sheet2!A$14:A$154,0))))</f>
        <v>0</v>
      </c>
      <c r="L450" s="25">
        <f>IF(ISBLANK(G450),"",IF(ISTEXT(G450),"",INDEX(Sheet2!I$14:I$154,MATCH(F450,Sheet2!A$14:A$154,0))))</f>
        <v>716.25</v>
      </c>
      <c r="M450" s="25" t="str">
        <f>IF(ISBLANK(G450),"",IF(ISTEXT(G450),"",IF(INDEX(Sheet2!H$14:H$154,MATCH(F450,Sheet2!A$14:A$154,0))&lt;&gt;0,IF(INDEX(Sheet2!I$14:I$154,MATCH(F450,Sheet2!A$14:A$154,0))&lt;&gt;0,"Loan","Loan"),"Cash")))</f>
        <v>Cash</v>
      </c>
      <c r="N450" s="25">
        <f>IF(ISTEXT(E450),"",IF(ISBLANK(E450),"",IF(ISTEXT(D450),"",IF(A445="Invoice No. : ",INDEX(Sheet2!D$14:D$154,MATCH(B445,Sheet2!A$14:A$154,0)),N449))))</f>
        <v>1</v>
      </c>
      <c r="O450" s="25" t="str">
        <f>IF(ISTEXT(E450),"",IF(ISBLANK(E450),"",IF(ISTEXT(D450),"",IF(A445="Invoice No. : ",INDEX(Sheet2!E$14:E$154,MATCH(B445,Sheet2!A$14:A$154,0)),O449))))</f>
        <v>BRAILLE</v>
      </c>
      <c r="P450" s="25" t="str">
        <f>IF(ISTEXT(E450),"",IF(ISBLANK(E450),"",IF(ISTEXT(D450),"",IF(A445="Invoice No. : ",INDEX(Sheet2!G$14:G$154,MATCH(B445,Sheet2!A$14:A$154,0)),P449))))</f>
        <v>CABANILLA, RENATO RINGOR</v>
      </c>
      <c r="Q450" s="25">
        <f t="shared" si="27"/>
        <v>128023.12</v>
      </c>
    </row>
    <row r="451" ht="15" spans="1:17">
      <c r="A451" s="24" t="s">
        <v>502</v>
      </c>
      <c r="B451" s="24" t="s">
        <v>503</v>
      </c>
      <c r="C451" s="13">
        <v>2</v>
      </c>
      <c r="D451" s="13">
        <v>30.75</v>
      </c>
      <c r="E451" s="13">
        <v>61.5</v>
      </c>
      <c r="F451" s="25">
        <f t="shared" si="24"/>
        <v>925485</v>
      </c>
      <c r="G451" s="25">
        <f>IF(ISTEXT(E451),"",IF(ISBLANK(E451),"",IF(ISTEXT(D451),"",IF(A446="Invoice No. : ",INDEX(Sheet2!F$14:F$154,MATCH(B446,Sheet2!A$14:A$154,0)),G450))))</f>
        <v>17645</v>
      </c>
      <c r="H451" s="25" t="str">
        <f t="shared" si="25"/>
        <v>01/28/2023</v>
      </c>
      <c r="I451" s="25" t="str">
        <f>IF(ISTEXT(E451),"",IF(ISBLANK(E451),"",IF(ISTEXT(D451),"",IF(A446="Invoice No. : ",TEXT(INDEX(Sheet2!C$14:C$154,MATCH(B446,Sheet2!A$14:A$154,0)),"hh:mm:ss"),I450))))</f>
        <v>11:54:54</v>
      </c>
      <c r="J451" s="25">
        <f t="shared" si="26"/>
        <v>716.25</v>
      </c>
      <c r="K451" s="25">
        <f>IF(ISBLANK(G451),"",IF(ISTEXT(G451),"",INDEX(Sheet2!H$14:H$154,MATCH(F451,Sheet2!A$14:A$154,0))))</f>
        <v>0</v>
      </c>
      <c r="L451" s="25">
        <f>IF(ISBLANK(G451),"",IF(ISTEXT(G451),"",INDEX(Sheet2!I$14:I$154,MATCH(F451,Sheet2!A$14:A$154,0))))</f>
        <v>716.25</v>
      </c>
      <c r="M451" s="25" t="str">
        <f>IF(ISBLANK(G451),"",IF(ISTEXT(G451),"",IF(INDEX(Sheet2!H$14:H$154,MATCH(F451,Sheet2!A$14:A$154,0))&lt;&gt;0,IF(INDEX(Sheet2!I$14:I$154,MATCH(F451,Sheet2!A$14:A$154,0))&lt;&gt;0,"Loan","Loan"),"Cash")))</f>
        <v>Cash</v>
      </c>
      <c r="N451" s="25">
        <f>IF(ISTEXT(E451),"",IF(ISBLANK(E451),"",IF(ISTEXT(D451),"",IF(A446="Invoice No. : ",INDEX(Sheet2!D$14:D$154,MATCH(B446,Sheet2!A$14:A$154,0)),N450))))</f>
        <v>1</v>
      </c>
      <c r="O451" s="25" t="str">
        <f>IF(ISTEXT(E451),"",IF(ISBLANK(E451),"",IF(ISTEXT(D451),"",IF(A446="Invoice No. : ",INDEX(Sheet2!E$14:E$154,MATCH(B446,Sheet2!A$14:A$154,0)),O450))))</f>
        <v>BRAILLE</v>
      </c>
      <c r="P451" s="25" t="str">
        <f>IF(ISTEXT(E451),"",IF(ISBLANK(E451),"",IF(ISTEXT(D451),"",IF(A446="Invoice No. : ",INDEX(Sheet2!G$14:G$154,MATCH(B446,Sheet2!A$14:A$154,0)),P450))))</f>
        <v>CABANILLA, RENATO RINGOR</v>
      </c>
      <c r="Q451" s="25">
        <f t="shared" si="27"/>
        <v>128023.12</v>
      </c>
    </row>
    <row r="452" ht="15" spans="1:17">
      <c r="A452" s="24" t="s">
        <v>504</v>
      </c>
      <c r="B452" s="24" t="s">
        <v>505</v>
      </c>
      <c r="C452" s="13">
        <v>3</v>
      </c>
      <c r="D452" s="13">
        <v>8.25</v>
      </c>
      <c r="E452" s="13">
        <v>24.75</v>
      </c>
      <c r="F452" s="25">
        <f t="shared" si="24"/>
        <v>925485</v>
      </c>
      <c r="G452" s="25">
        <f>IF(ISTEXT(E452),"",IF(ISBLANK(E452),"",IF(ISTEXT(D452),"",IF(A447="Invoice No. : ",INDEX(Sheet2!F$14:F$154,MATCH(B447,Sheet2!A$14:A$154,0)),G451))))</f>
        <v>17645</v>
      </c>
      <c r="H452" s="25" t="str">
        <f t="shared" si="25"/>
        <v>01/28/2023</v>
      </c>
      <c r="I452" s="25" t="str">
        <f>IF(ISTEXT(E452),"",IF(ISBLANK(E452),"",IF(ISTEXT(D452),"",IF(A447="Invoice No. : ",TEXT(INDEX(Sheet2!C$14:C$154,MATCH(B447,Sheet2!A$14:A$154,0)),"hh:mm:ss"),I451))))</f>
        <v>11:54:54</v>
      </c>
      <c r="J452" s="25">
        <f t="shared" si="26"/>
        <v>716.25</v>
      </c>
      <c r="K452" s="25">
        <f>IF(ISBLANK(G452),"",IF(ISTEXT(G452),"",INDEX(Sheet2!H$14:H$154,MATCH(F452,Sheet2!A$14:A$154,0))))</f>
        <v>0</v>
      </c>
      <c r="L452" s="25">
        <f>IF(ISBLANK(G452),"",IF(ISTEXT(G452),"",INDEX(Sheet2!I$14:I$154,MATCH(F452,Sheet2!A$14:A$154,0))))</f>
        <v>716.25</v>
      </c>
      <c r="M452" s="25" t="str">
        <f>IF(ISBLANK(G452),"",IF(ISTEXT(G452),"",IF(INDEX(Sheet2!H$14:H$154,MATCH(F452,Sheet2!A$14:A$154,0))&lt;&gt;0,IF(INDEX(Sheet2!I$14:I$154,MATCH(F452,Sheet2!A$14:A$154,0))&lt;&gt;0,"Loan","Loan"),"Cash")))</f>
        <v>Cash</v>
      </c>
      <c r="N452" s="25">
        <f>IF(ISTEXT(E452),"",IF(ISBLANK(E452),"",IF(ISTEXT(D452),"",IF(A447="Invoice No. : ",INDEX(Sheet2!D$14:D$154,MATCH(B447,Sheet2!A$14:A$154,0)),N451))))</f>
        <v>1</v>
      </c>
      <c r="O452" s="25" t="str">
        <f>IF(ISTEXT(E452),"",IF(ISBLANK(E452),"",IF(ISTEXT(D452),"",IF(A447="Invoice No. : ",INDEX(Sheet2!E$14:E$154,MATCH(B447,Sheet2!A$14:A$154,0)),O451))))</f>
        <v>BRAILLE</v>
      </c>
      <c r="P452" s="25" t="str">
        <f>IF(ISTEXT(E452),"",IF(ISBLANK(E452),"",IF(ISTEXT(D452),"",IF(A447="Invoice No. : ",INDEX(Sheet2!G$14:G$154,MATCH(B447,Sheet2!A$14:A$154,0)),P451))))</f>
        <v>CABANILLA, RENATO RINGOR</v>
      </c>
      <c r="Q452" s="25">
        <f t="shared" si="27"/>
        <v>128023.12</v>
      </c>
    </row>
    <row r="453" ht="15" spans="1:17">
      <c r="A453" s="24" t="s">
        <v>44</v>
      </c>
      <c r="B453" s="24" t="s">
        <v>45</v>
      </c>
      <c r="C453" s="13">
        <v>3</v>
      </c>
      <c r="D453" s="13">
        <v>30</v>
      </c>
      <c r="E453" s="13">
        <v>90</v>
      </c>
      <c r="F453" s="25">
        <f t="shared" si="24"/>
        <v>925485</v>
      </c>
      <c r="G453" s="25">
        <f>IF(ISTEXT(E453),"",IF(ISBLANK(E453),"",IF(ISTEXT(D453),"",IF(A448="Invoice No. : ",INDEX(Sheet2!F$14:F$154,MATCH(B448,Sheet2!A$14:A$154,0)),G452))))</f>
        <v>17645</v>
      </c>
      <c r="H453" s="25" t="str">
        <f t="shared" si="25"/>
        <v>01/28/2023</v>
      </c>
      <c r="I453" s="25" t="str">
        <f>IF(ISTEXT(E453),"",IF(ISBLANK(E453),"",IF(ISTEXT(D453),"",IF(A448="Invoice No. : ",TEXT(INDEX(Sheet2!C$14:C$154,MATCH(B448,Sheet2!A$14:A$154,0)),"hh:mm:ss"),I452))))</f>
        <v>11:54:54</v>
      </c>
      <c r="J453" s="25">
        <f t="shared" si="26"/>
        <v>716.25</v>
      </c>
      <c r="K453" s="25">
        <f>IF(ISBLANK(G453),"",IF(ISTEXT(G453),"",INDEX(Sheet2!H$14:H$154,MATCH(F453,Sheet2!A$14:A$154,0))))</f>
        <v>0</v>
      </c>
      <c r="L453" s="25">
        <f>IF(ISBLANK(G453),"",IF(ISTEXT(G453),"",INDEX(Sheet2!I$14:I$154,MATCH(F453,Sheet2!A$14:A$154,0))))</f>
        <v>716.25</v>
      </c>
      <c r="M453" s="25" t="str">
        <f>IF(ISBLANK(G453),"",IF(ISTEXT(G453),"",IF(INDEX(Sheet2!H$14:H$154,MATCH(F453,Sheet2!A$14:A$154,0))&lt;&gt;0,IF(INDEX(Sheet2!I$14:I$154,MATCH(F453,Sheet2!A$14:A$154,0))&lt;&gt;0,"Loan","Loan"),"Cash")))</f>
        <v>Cash</v>
      </c>
      <c r="N453" s="25">
        <f>IF(ISTEXT(E453),"",IF(ISBLANK(E453),"",IF(ISTEXT(D453),"",IF(A448="Invoice No. : ",INDEX(Sheet2!D$14:D$154,MATCH(B448,Sheet2!A$14:A$154,0)),N452))))</f>
        <v>1</v>
      </c>
      <c r="O453" s="25" t="str">
        <f>IF(ISTEXT(E453),"",IF(ISBLANK(E453),"",IF(ISTEXT(D453),"",IF(A448="Invoice No. : ",INDEX(Sheet2!E$14:E$154,MATCH(B448,Sheet2!A$14:A$154,0)),O452))))</f>
        <v>BRAILLE</v>
      </c>
      <c r="P453" s="25" t="str">
        <f>IF(ISTEXT(E453),"",IF(ISBLANK(E453),"",IF(ISTEXT(D453),"",IF(A448="Invoice No. : ",INDEX(Sheet2!G$14:G$154,MATCH(B448,Sheet2!A$14:A$154,0)),P452))))</f>
        <v>CABANILLA, RENATO RINGOR</v>
      </c>
      <c r="Q453" s="25">
        <f t="shared" si="27"/>
        <v>128023.12</v>
      </c>
    </row>
    <row r="454" ht="15" spans="1:17">
      <c r="A454" s="24" t="s">
        <v>506</v>
      </c>
      <c r="B454" s="24" t="s">
        <v>507</v>
      </c>
      <c r="C454" s="13">
        <v>1</v>
      </c>
      <c r="D454" s="13">
        <v>21.75</v>
      </c>
      <c r="E454" s="13">
        <v>21.75</v>
      </c>
      <c r="F454" s="25">
        <f t="shared" si="24"/>
        <v>925485</v>
      </c>
      <c r="G454" s="25">
        <f>IF(ISTEXT(E454),"",IF(ISBLANK(E454),"",IF(ISTEXT(D454),"",IF(A449="Invoice No. : ",INDEX(Sheet2!F$14:F$154,MATCH(B449,Sheet2!A$14:A$154,0)),G453))))</f>
        <v>17645</v>
      </c>
      <c r="H454" s="25" t="str">
        <f t="shared" si="25"/>
        <v>01/28/2023</v>
      </c>
      <c r="I454" s="25" t="str">
        <f>IF(ISTEXT(E454),"",IF(ISBLANK(E454),"",IF(ISTEXT(D454),"",IF(A449="Invoice No. : ",TEXT(INDEX(Sheet2!C$14:C$154,MATCH(B449,Sheet2!A$14:A$154,0)),"hh:mm:ss"),I453))))</f>
        <v>11:54:54</v>
      </c>
      <c r="J454" s="25">
        <f t="shared" si="26"/>
        <v>716.25</v>
      </c>
      <c r="K454" s="25">
        <f>IF(ISBLANK(G454),"",IF(ISTEXT(G454),"",INDEX(Sheet2!H$14:H$154,MATCH(F454,Sheet2!A$14:A$154,0))))</f>
        <v>0</v>
      </c>
      <c r="L454" s="25">
        <f>IF(ISBLANK(G454),"",IF(ISTEXT(G454),"",INDEX(Sheet2!I$14:I$154,MATCH(F454,Sheet2!A$14:A$154,0))))</f>
        <v>716.25</v>
      </c>
      <c r="M454" s="25" t="str">
        <f>IF(ISBLANK(G454),"",IF(ISTEXT(G454),"",IF(INDEX(Sheet2!H$14:H$154,MATCH(F454,Sheet2!A$14:A$154,0))&lt;&gt;0,IF(INDEX(Sheet2!I$14:I$154,MATCH(F454,Sheet2!A$14:A$154,0))&lt;&gt;0,"Loan","Loan"),"Cash")))</f>
        <v>Cash</v>
      </c>
      <c r="N454" s="25">
        <f>IF(ISTEXT(E454),"",IF(ISBLANK(E454),"",IF(ISTEXT(D454),"",IF(A449="Invoice No. : ",INDEX(Sheet2!D$14:D$154,MATCH(B449,Sheet2!A$14:A$154,0)),N453))))</f>
        <v>1</v>
      </c>
      <c r="O454" s="25" t="str">
        <f>IF(ISTEXT(E454),"",IF(ISBLANK(E454),"",IF(ISTEXT(D454),"",IF(A449="Invoice No. : ",INDEX(Sheet2!E$14:E$154,MATCH(B449,Sheet2!A$14:A$154,0)),O453))))</f>
        <v>BRAILLE</v>
      </c>
      <c r="P454" s="25" t="str">
        <f>IF(ISTEXT(E454),"",IF(ISBLANK(E454),"",IF(ISTEXT(D454),"",IF(A449="Invoice No. : ",INDEX(Sheet2!G$14:G$154,MATCH(B449,Sheet2!A$14:A$154,0)),P453))))</f>
        <v>CABANILLA, RENATO RINGOR</v>
      </c>
      <c r="Q454" s="25">
        <f t="shared" si="27"/>
        <v>128023.12</v>
      </c>
    </row>
    <row r="455" ht="15" spans="1:17">
      <c r="A455" s="24" t="s">
        <v>508</v>
      </c>
      <c r="B455" s="24" t="s">
        <v>509</v>
      </c>
      <c r="C455" s="13">
        <v>7</v>
      </c>
      <c r="D455" s="13">
        <v>11</v>
      </c>
      <c r="E455" s="13">
        <v>77</v>
      </c>
      <c r="F455" s="25">
        <f t="shared" si="24"/>
        <v>925485</v>
      </c>
      <c r="G455" s="25">
        <f>IF(ISTEXT(E455),"",IF(ISBLANK(E455),"",IF(ISTEXT(D455),"",IF(A450="Invoice No. : ",INDEX(Sheet2!F$14:F$154,MATCH(B450,Sheet2!A$14:A$154,0)),G454))))</f>
        <v>17645</v>
      </c>
      <c r="H455" s="25" t="str">
        <f t="shared" si="25"/>
        <v>01/28/2023</v>
      </c>
      <c r="I455" s="25" t="str">
        <f>IF(ISTEXT(E455),"",IF(ISBLANK(E455),"",IF(ISTEXT(D455),"",IF(A450="Invoice No. : ",TEXT(INDEX(Sheet2!C$14:C$154,MATCH(B450,Sheet2!A$14:A$154,0)),"hh:mm:ss"),I454))))</f>
        <v>11:54:54</v>
      </c>
      <c r="J455" s="25">
        <f t="shared" si="26"/>
        <v>716.25</v>
      </c>
      <c r="K455" s="25">
        <f>IF(ISBLANK(G455),"",IF(ISTEXT(G455),"",INDEX(Sheet2!H$14:H$154,MATCH(F455,Sheet2!A$14:A$154,0))))</f>
        <v>0</v>
      </c>
      <c r="L455" s="25">
        <f>IF(ISBLANK(G455),"",IF(ISTEXT(G455),"",INDEX(Sheet2!I$14:I$154,MATCH(F455,Sheet2!A$14:A$154,0))))</f>
        <v>716.25</v>
      </c>
      <c r="M455" s="25" t="str">
        <f>IF(ISBLANK(G455),"",IF(ISTEXT(G455),"",IF(INDEX(Sheet2!H$14:H$154,MATCH(F455,Sheet2!A$14:A$154,0))&lt;&gt;0,IF(INDEX(Sheet2!I$14:I$154,MATCH(F455,Sheet2!A$14:A$154,0))&lt;&gt;0,"Loan","Loan"),"Cash")))</f>
        <v>Cash</v>
      </c>
      <c r="N455" s="25">
        <f>IF(ISTEXT(E455),"",IF(ISBLANK(E455),"",IF(ISTEXT(D455),"",IF(A450="Invoice No. : ",INDEX(Sheet2!D$14:D$154,MATCH(B450,Sheet2!A$14:A$154,0)),N454))))</f>
        <v>1</v>
      </c>
      <c r="O455" s="25" t="str">
        <f>IF(ISTEXT(E455),"",IF(ISBLANK(E455),"",IF(ISTEXT(D455),"",IF(A450="Invoice No. : ",INDEX(Sheet2!E$14:E$154,MATCH(B450,Sheet2!A$14:A$154,0)),O454))))</f>
        <v>BRAILLE</v>
      </c>
      <c r="P455" s="25" t="str">
        <f>IF(ISTEXT(E455),"",IF(ISBLANK(E455),"",IF(ISTEXT(D455),"",IF(A450="Invoice No. : ",INDEX(Sheet2!G$14:G$154,MATCH(B450,Sheet2!A$14:A$154,0)),P454))))</f>
        <v>CABANILLA, RENATO RINGOR</v>
      </c>
      <c r="Q455" s="25">
        <f t="shared" si="27"/>
        <v>128023.12</v>
      </c>
    </row>
    <row r="456" ht="15" spans="4:17">
      <c r="D456" s="14" t="s">
        <v>18</v>
      </c>
      <c r="E456" s="26">
        <v>716.25</v>
      </c>
      <c r="F456" s="25" t="str">
        <f t="shared" si="24"/>
        <v/>
      </c>
      <c r="G456" s="25" t="str">
        <f>IF(ISTEXT(E456),"",IF(ISBLANK(E456),"",IF(ISTEXT(D456),"",IF(A451="Invoice No. : ",INDEX(Sheet2!F$14:F$154,MATCH(B451,Sheet2!A$14:A$154,0)),G455))))</f>
        <v/>
      </c>
      <c r="H456" s="25" t="str">
        <f t="shared" si="25"/>
        <v/>
      </c>
      <c r="I456" s="25" t="str">
        <f>IF(ISTEXT(E456),"",IF(ISBLANK(E456),"",IF(ISTEXT(D456),"",IF(A451="Invoice No. : ",TEXT(INDEX(Sheet2!C$14:C$154,MATCH(B451,Sheet2!A$14:A$154,0)),"hh:mm:ss"),I455))))</f>
        <v/>
      </c>
      <c r="J456" s="25" t="str">
        <f t="shared" si="26"/>
        <v/>
      </c>
      <c r="K456" s="25" t="str">
        <f>IF(ISBLANK(G456),"",IF(ISTEXT(G456),"",INDEX(Sheet2!H$14:H$154,MATCH(F456,Sheet2!A$14:A$154,0))))</f>
        <v/>
      </c>
      <c r="L456" s="25" t="str">
        <f>IF(ISBLANK(G456),"",IF(ISTEXT(G456),"",INDEX(Sheet2!I$14:I$154,MATCH(F456,Sheet2!A$14:A$154,0))))</f>
        <v/>
      </c>
      <c r="M456" s="25" t="str">
        <f>IF(ISBLANK(G456),"",IF(ISTEXT(G456),"",IF(INDEX(Sheet2!H$14:H$154,MATCH(F456,Sheet2!A$14:A$154,0))&lt;&gt;0,IF(INDEX(Sheet2!I$14:I$154,MATCH(F456,Sheet2!A$14:A$154,0))&lt;&gt;0,"Loan","Loan"),"Cash")))</f>
        <v/>
      </c>
      <c r="N456" s="25" t="str">
        <f>IF(ISTEXT(E456),"",IF(ISBLANK(E456),"",IF(ISTEXT(D456),"",IF(A451="Invoice No. : ",INDEX(Sheet2!D$14:D$154,MATCH(B451,Sheet2!A$14:A$154,0)),N455))))</f>
        <v/>
      </c>
      <c r="O456" s="25" t="str">
        <f>IF(ISTEXT(E456),"",IF(ISBLANK(E456),"",IF(ISTEXT(D456),"",IF(A451="Invoice No. : ",INDEX(Sheet2!E$14:E$154,MATCH(B451,Sheet2!A$14:A$154,0)),O455))))</f>
        <v/>
      </c>
      <c r="P456" s="25" t="str">
        <f>IF(ISTEXT(E456),"",IF(ISBLANK(E456),"",IF(ISTEXT(D456),"",IF(A451="Invoice No. : ",INDEX(Sheet2!G$14:G$154,MATCH(B451,Sheet2!A$14:A$154,0)),P455))))</f>
        <v/>
      </c>
      <c r="Q456" s="25" t="str">
        <f t="shared" si="27"/>
        <v/>
      </c>
    </row>
    <row r="457" ht="15" spans="6:17">
      <c r="F457" s="25" t="str">
        <f t="shared" si="24"/>
        <v/>
      </c>
      <c r="G457" s="25" t="str">
        <f>IF(ISTEXT(E457),"",IF(ISBLANK(E457),"",IF(ISTEXT(D457),"",IF(A452="Invoice No. : ",INDEX(Sheet2!F$14:F$154,MATCH(B452,Sheet2!A$14:A$154,0)),G456))))</f>
        <v/>
      </c>
      <c r="H457" s="25" t="str">
        <f t="shared" si="25"/>
        <v/>
      </c>
      <c r="I457" s="25" t="str">
        <f>IF(ISTEXT(E457),"",IF(ISBLANK(E457),"",IF(ISTEXT(D457),"",IF(A452="Invoice No. : ",TEXT(INDEX(Sheet2!C$14:C$154,MATCH(B452,Sheet2!A$14:A$154,0)),"hh:mm:ss"),I456))))</f>
        <v/>
      </c>
      <c r="J457" s="25" t="str">
        <f t="shared" si="26"/>
        <v/>
      </c>
      <c r="K457" s="25" t="str">
        <f>IF(ISBLANK(G457),"",IF(ISTEXT(G457),"",INDEX(Sheet2!H$14:H$154,MATCH(F457,Sheet2!A$14:A$154,0))))</f>
        <v/>
      </c>
      <c r="L457" s="25" t="str">
        <f>IF(ISBLANK(G457),"",IF(ISTEXT(G457),"",INDEX(Sheet2!I$14:I$154,MATCH(F457,Sheet2!A$14:A$154,0))))</f>
        <v/>
      </c>
      <c r="M457" s="25" t="str">
        <f>IF(ISBLANK(G457),"",IF(ISTEXT(G457),"",IF(INDEX(Sheet2!H$14:H$154,MATCH(F457,Sheet2!A$14:A$154,0))&lt;&gt;0,IF(INDEX(Sheet2!I$14:I$154,MATCH(F457,Sheet2!A$14:A$154,0))&lt;&gt;0,"Loan","Loan"),"Cash")))</f>
        <v/>
      </c>
      <c r="N457" s="25" t="str">
        <f>IF(ISTEXT(E457),"",IF(ISBLANK(E457),"",IF(ISTEXT(D457),"",IF(A452="Invoice No. : ",INDEX(Sheet2!D$14:D$154,MATCH(B452,Sheet2!A$14:A$154,0)),N456))))</f>
        <v/>
      </c>
      <c r="O457" s="25" t="str">
        <f>IF(ISTEXT(E457),"",IF(ISBLANK(E457),"",IF(ISTEXT(D457),"",IF(A452="Invoice No. : ",INDEX(Sheet2!E$14:E$154,MATCH(B452,Sheet2!A$14:A$154,0)),O456))))</f>
        <v/>
      </c>
      <c r="P457" s="25" t="str">
        <f>IF(ISTEXT(E457),"",IF(ISBLANK(E457),"",IF(ISTEXT(D457),"",IF(A452="Invoice No. : ",INDEX(Sheet2!G$14:G$154,MATCH(B452,Sheet2!A$14:A$154,0)),P456))))</f>
        <v/>
      </c>
      <c r="Q457" s="25" t="str">
        <f t="shared" si="27"/>
        <v/>
      </c>
    </row>
    <row r="458" ht="15" spans="6:17">
      <c r="F458" s="25" t="str">
        <f t="shared" si="24"/>
        <v/>
      </c>
      <c r="G458" s="25" t="str">
        <f>IF(ISTEXT(E458),"",IF(ISBLANK(E458),"",IF(ISTEXT(D458),"",IF(A453="Invoice No. : ",INDEX(Sheet2!F$14:F$154,MATCH(B453,Sheet2!A$14:A$154,0)),G457))))</f>
        <v/>
      </c>
      <c r="H458" s="25" t="str">
        <f t="shared" si="25"/>
        <v/>
      </c>
      <c r="I458" s="25" t="str">
        <f>IF(ISTEXT(E458),"",IF(ISBLANK(E458),"",IF(ISTEXT(D458),"",IF(A453="Invoice No. : ",TEXT(INDEX(Sheet2!C$14:C$154,MATCH(B453,Sheet2!A$14:A$154,0)),"hh:mm:ss"),I457))))</f>
        <v/>
      </c>
      <c r="J458" s="25" t="str">
        <f t="shared" si="26"/>
        <v/>
      </c>
      <c r="K458" s="25" t="str">
        <f>IF(ISBLANK(G458),"",IF(ISTEXT(G458),"",INDEX(Sheet2!H$14:H$154,MATCH(F458,Sheet2!A$14:A$154,0))))</f>
        <v/>
      </c>
      <c r="L458" s="25" t="str">
        <f>IF(ISBLANK(G458),"",IF(ISTEXT(G458),"",INDEX(Sheet2!I$14:I$154,MATCH(F458,Sheet2!A$14:A$154,0))))</f>
        <v/>
      </c>
      <c r="M458" s="25" t="str">
        <f>IF(ISBLANK(G458),"",IF(ISTEXT(G458),"",IF(INDEX(Sheet2!H$14:H$154,MATCH(F458,Sheet2!A$14:A$154,0))&lt;&gt;0,IF(INDEX(Sheet2!I$14:I$154,MATCH(F458,Sheet2!A$14:A$154,0))&lt;&gt;0,"Loan","Loan"),"Cash")))</f>
        <v/>
      </c>
      <c r="N458" s="25" t="str">
        <f>IF(ISTEXT(E458),"",IF(ISBLANK(E458),"",IF(ISTEXT(D458),"",IF(A453="Invoice No. : ",INDEX(Sheet2!D$14:D$154,MATCH(B453,Sheet2!A$14:A$154,0)),N457))))</f>
        <v/>
      </c>
      <c r="O458" s="25" t="str">
        <f>IF(ISTEXT(E458),"",IF(ISBLANK(E458),"",IF(ISTEXT(D458),"",IF(A453="Invoice No. : ",INDEX(Sheet2!E$14:E$154,MATCH(B453,Sheet2!A$14:A$154,0)),O457))))</f>
        <v/>
      </c>
      <c r="P458" s="25" t="str">
        <f>IF(ISTEXT(E458),"",IF(ISBLANK(E458),"",IF(ISTEXT(D458),"",IF(A453="Invoice No. : ",INDEX(Sheet2!G$14:G$154,MATCH(B453,Sheet2!A$14:A$154,0)),P457))))</f>
        <v/>
      </c>
      <c r="Q458" s="25" t="str">
        <f t="shared" si="27"/>
        <v/>
      </c>
    </row>
    <row r="459" ht="15" spans="1:17">
      <c r="A459" s="16" t="s">
        <v>4</v>
      </c>
      <c r="B459" s="17">
        <v>925486</v>
      </c>
      <c r="C459" s="16" t="s">
        <v>5</v>
      </c>
      <c r="D459" s="18" t="s">
        <v>6</v>
      </c>
      <c r="F459" s="25" t="str">
        <f t="shared" si="24"/>
        <v/>
      </c>
      <c r="G459" s="25" t="str">
        <f>IF(ISTEXT(E459),"",IF(ISBLANK(E459),"",IF(ISTEXT(D459),"",IF(A454="Invoice No. : ",INDEX(Sheet2!F$14:F$154,MATCH(B454,Sheet2!A$14:A$154,0)),G458))))</f>
        <v/>
      </c>
      <c r="H459" s="25" t="str">
        <f t="shared" si="25"/>
        <v/>
      </c>
      <c r="I459" s="25" t="str">
        <f>IF(ISTEXT(E459),"",IF(ISBLANK(E459),"",IF(ISTEXT(D459),"",IF(A454="Invoice No. : ",TEXT(INDEX(Sheet2!C$14:C$154,MATCH(B454,Sheet2!A$14:A$154,0)),"hh:mm:ss"),I458))))</f>
        <v/>
      </c>
      <c r="J459" s="25" t="str">
        <f t="shared" si="26"/>
        <v/>
      </c>
      <c r="K459" s="25" t="str">
        <f>IF(ISBLANK(G459),"",IF(ISTEXT(G459),"",INDEX(Sheet2!H$14:H$154,MATCH(F459,Sheet2!A$14:A$154,0))))</f>
        <v/>
      </c>
      <c r="L459" s="25" t="str">
        <f>IF(ISBLANK(G459),"",IF(ISTEXT(G459),"",INDEX(Sheet2!I$14:I$154,MATCH(F459,Sheet2!A$14:A$154,0))))</f>
        <v/>
      </c>
      <c r="M459" s="25" t="str">
        <f>IF(ISBLANK(G459),"",IF(ISTEXT(G459),"",IF(INDEX(Sheet2!H$14:H$154,MATCH(F459,Sheet2!A$14:A$154,0))&lt;&gt;0,IF(INDEX(Sheet2!I$14:I$154,MATCH(F459,Sheet2!A$14:A$154,0))&lt;&gt;0,"Loan","Loan"),"Cash")))</f>
        <v/>
      </c>
      <c r="N459" s="25" t="str">
        <f>IF(ISTEXT(E459),"",IF(ISBLANK(E459),"",IF(ISTEXT(D459),"",IF(A454="Invoice No. : ",INDEX(Sheet2!D$14:D$154,MATCH(B454,Sheet2!A$14:A$154,0)),N458))))</f>
        <v/>
      </c>
      <c r="O459" s="25" t="str">
        <f>IF(ISTEXT(E459),"",IF(ISBLANK(E459),"",IF(ISTEXT(D459),"",IF(A454="Invoice No. : ",INDEX(Sheet2!E$14:E$154,MATCH(B454,Sheet2!A$14:A$154,0)),O458))))</f>
        <v/>
      </c>
      <c r="P459" s="25" t="str">
        <f>IF(ISTEXT(E459),"",IF(ISBLANK(E459),"",IF(ISTEXT(D459),"",IF(A454="Invoice No. : ",INDEX(Sheet2!G$14:G$154,MATCH(B454,Sheet2!A$14:A$154,0)),P458))))</f>
        <v/>
      </c>
      <c r="Q459" s="25" t="str">
        <f t="shared" si="27"/>
        <v/>
      </c>
    </row>
    <row r="460" ht="15" spans="1:17">
      <c r="A460" s="16" t="s">
        <v>7</v>
      </c>
      <c r="B460" s="19">
        <v>44954</v>
      </c>
      <c r="C460" s="16" t="s">
        <v>8</v>
      </c>
      <c r="D460" s="20">
        <v>1</v>
      </c>
      <c r="F460" s="25" t="str">
        <f t="shared" si="24"/>
        <v/>
      </c>
      <c r="G460" s="25" t="str">
        <f>IF(ISTEXT(E460),"",IF(ISBLANK(E460),"",IF(ISTEXT(D460),"",IF(A455="Invoice No. : ",INDEX(Sheet2!F$14:F$154,MATCH(B455,Sheet2!A$14:A$154,0)),G459))))</f>
        <v/>
      </c>
      <c r="H460" s="25" t="str">
        <f t="shared" si="25"/>
        <v/>
      </c>
      <c r="I460" s="25" t="str">
        <f>IF(ISTEXT(E460),"",IF(ISBLANK(E460),"",IF(ISTEXT(D460),"",IF(A455="Invoice No. : ",TEXT(INDEX(Sheet2!C$14:C$154,MATCH(B455,Sheet2!A$14:A$154,0)),"hh:mm:ss"),I459))))</f>
        <v/>
      </c>
      <c r="J460" s="25" t="str">
        <f t="shared" si="26"/>
        <v/>
      </c>
      <c r="K460" s="25" t="str">
        <f>IF(ISBLANK(G460),"",IF(ISTEXT(G460),"",INDEX(Sheet2!H$14:H$154,MATCH(F460,Sheet2!A$14:A$154,0))))</f>
        <v/>
      </c>
      <c r="L460" s="25" t="str">
        <f>IF(ISBLANK(G460),"",IF(ISTEXT(G460),"",INDEX(Sheet2!I$14:I$154,MATCH(F460,Sheet2!A$14:A$154,0))))</f>
        <v/>
      </c>
      <c r="M460" s="25" t="str">
        <f>IF(ISBLANK(G460),"",IF(ISTEXT(G460),"",IF(INDEX(Sheet2!H$14:H$154,MATCH(F460,Sheet2!A$14:A$154,0))&lt;&gt;0,IF(INDEX(Sheet2!I$14:I$154,MATCH(F460,Sheet2!A$14:A$154,0))&lt;&gt;0,"Loan","Loan"),"Cash")))</f>
        <v/>
      </c>
      <c r="N460" s="25" t="str">
        <f>IF(ISTEXT(E460),"",IF(ISBLANK(E460),"",IF(ISTEXT(D460),"",IF(A455="Invoice No. : ",INDEX(Sheet2!D$14:D$154,MATCH(B455,Sheet2!A$14:A$154,0)),N459))))</f>
        <v/>
      </c>
      <c r="O460" s="25" t="str">
        <f>IF(ISTEXT(E460),"",IF(ISBLANK(E460),"",IF(ISTEXT(D460),"",IF(A455="Invoice No. : ",INDEX(Sheet2!E$14:E$154,MATCH(B455,Sheet2!A$14:A$154,0)),O459))))</f>
        <v/>
      </c>
      <c r="P460" s="25" t="str">
        <f>IF(ISTEXT(E460),"",IF(ISBLANK(E460),"",IF(ISTEXT(D460),"",IF(A455="Invoice No. : ",INDEX(Sheet2!G$14:G$154,MATCH(B455,Sheet2!A$14:A$154,0)),P459))))</f>
        <v/>
      </c>
      <c r="Q460" s="25" t="str">
        <f t="shared" si="27"/>
        <v/>
      </c>
    </row>
    <row r="461" ht="15" spans="6:17">
      <c r="F461" s="25" t="str">
        <f t="shared" si="24"/>
        <v/>
      </c>
      <c r="G461" s="25" t="str">
        <f>IF(ISTEXT(E461),"",IF(ISBLANK(E461),"",IF(ISTEXT(D461),"",IF(A456="Invoice No. : ",INDEX(Sheet2!F$14:F$154,MATCH(B456,Sheet2!A$14:A$154,0)),G460))))</f>
        <v/>
      </c>
      <c r="H461" s="25" t="str">
        <f t="shared" si="25"/>
        <v/>
      </c>
      <c r="I461" s="25" t="str">
        <f>IF(ISTEXT(E461),"",IF(ISBLANK(E461),"",IF(ISTEXT(D461),"",IF(A456="Invoice No. : ",TEXT(INDEX(Sheet2!C$14:C$154,MATCH(B456,Sheet2!A$14:A$154,0)),"hh:mm:ss"),I460))))</f>
        <v/>
      </c>
      <c r="J461" s="25" t="str">
        <f t="shared" si="26"/>
        <v/>
      </c>
      <c r="K461" s="25" t="str">
        <f>IF(ISBLANK(G461),"",IF(ISTEXT(G461),"",INDEX(Sheet2!H$14:H$154,MATCH(F461,Sheet2!A$14:A$154,0))))</f>
        <v/>
      </c>
      <c r="L461" s="25" t="str">
        <f>IF(ISBLANK(G461),"",IF(ISTEXT(G461),"",INDEX(Sheet2!I$14:I$154,MATCH(F461,Sheet2!A$14:A$154,0))))</f>
        <v/>
      </c>
      <c r="M461" s="25" t="str">
        <f>IF(ISBLANK(G461),"",IF(ISTEXT(G461),"",IF(INDEX(Sheet2!H$14:H$154,MATCH(F461,Sheet2!A$14:A$154,0))&lt;&gt;0,IF(INDEX(Sheet2!I$14:I$154,MATCH(F461,Sheet2!A$14:A$154,0))&lt;&gt;0,"Loan","Loan"),"Cash")))</f>
        <v/>
      </c>
      <c r="N461" s="25" t="str">
        <f>IF(ISTEXT(E461),"",IF(ISBLANK(E461),"",IF(ISTEXT(D461),"",IF(A456="Invoice No. : ",INDEX(Sheet2!D$14:D$154,MATCH(B456,Sheet2!A$14:A$154,0)),N460))))</f>
        <v/>
      </c>
      <c r="O461" s="25" t="str">
        <f>IF(ISTEXT(E461),"",IF(ISBLANK(E461),"",IF(ISTEXT(D461),"",IF(A456="Invoice No. : ",INDEX(Sheet2!E$14:E$154,MATCH(B456,Sheet2!A$14:A$154,0)),O460))))</f>
        <v/>
      </c>
      <c r="P461" s="25" t="str">
        <f>IF(ISTEXT(E461),"",IF(ISBLANK(E461),"",IF(ISTEXT(D461),"",IF(A456="Invoice No. : ",INDEX(Sheet2!G$14:G$154,MATCH(B456,Sheet2!A$14:A$154,0)),P460))))</f>
        <v/>
      </c>
      <c r="Q461" s="25" t="str">
        <f t="shared" si="27"/>
        <v/>
      </c>
    </row>
    <row r="462" ht="15" spans="1:17">
      <c r="A462" s="21" t="s">
        <v>9</v>
      </c>
      <c r="B462" s="21" t="s">
        <v>10</v>
      </c>
      <c r="C462" s="22" t="s">
        <v>11</v>
      </c>
      <c r="D462" s="22" t="s">
        <v>12</v>
      </c>
      <c r="E462" s="22" t="s">
        <v>13</v>
      </c>
      <c r="F462" s="25" t="str">
        <f t="shared" si="24"/>
        <v/>
      </c>
      <c r="G462" s="25" t="str">
        <f>IF(ISTEXT(E462),"",IF(ISBLANK(E462),"",IF(ISTEXT(D462),"",IF(A457="Invoice No. : ",INDEX(Sheet2!F$14:F$154,MATCH(B457,Sheet2!A$14:A$154,0)),G461))))</f>
        <v/>
      </c>
      <c r="H462" s="25" t="str">
        <f t="shared" si="25"/>
        <v/>
      </c>
      <c r="I462" s="25" t="str">
        <f>IF(ISTEXT(E462),"",IF(ISBLANK(E462),"",IF(ISTEXT(D462),"",IF(A457="Invoice No. : ",TEXT(INDEX(Sheet2!C$14:C$154,MATCH(B457,Sheet2!A$14:A$154,0)),"hh:mm:ss"),I461))))</f>
        <v/>
      </c>
      <c r="J462" s="25" t="str">
        <f t="shared" si="26"/>
        <v/>
      </c>
      <c r="K462" s="25" t="str">
        <f>IF(ISBLANK(G462),"",IF(ISTEXT(G462),"",INDEX(Sheet2!H$14:H$154,MATCH(F462,Sheet2!A$14:A$154,0))))</f>
        <v/>
      </c>
      <c r="L462" s="25" t="str">
        <f>IF(ISBLANK(G462),"",IF(ISTEXT(G462),"",INDEX(Sheet2!I$14:I$154,MATCH(F462,Sheet2!A$14:A$154,0))))</f>
        <v/>
      </c>
      <c r="M462" s="25" t="str">
        <f>IF(ISBLANK(G462),"",IF(ISTEXT(G462),"",IF(INDEX(Sheet2!H$14:H$154,MATCH(F462,Sheet2!A$14:A$154,0))&lt;&gt;0,IF(INDEX(Sheet2!I$14:I$154,MATCH(F462,Sheet2!A$14:A$154,0))&lt;&gt;0,"Loan","Loan"),"Cash")))</f>
        <v/>
      </c>
      <c r="N462" s="25" t="str">
        <f>IF(ISTEXT(E462),"",IF(ISBLANK(E462),"",IF(ISTEXT(D462),"",IF(A457="Invoice No. : ",INDEX(Sheet2!D$14:D$154,MATCH(B457,Sheet2!A$14:A$154,0)),N461))))</f>
        <v/>
      </c>
      <c r="O462" s="25" t="str">
        <f>IF(ISTEXT(E462),"",IF(ISBLANK(E462),"",IF(ISTEXT(D462),"",IF(A457="Invoice No. : ",INDEX(Sheet2!E$14:E$154,MATCH(B457,Sheet2!A$14:A$154,0)),O461))))</f>
        <v/>
      </c>
      <c r="P462" s="25" t="str">
        <f>IF(ISTEXT(E462),"",IF(ISBLANK(E462),"",IF(ISTEXT(D462),"",IF(A457="Invoice No. : ",INDEX(Sheet2!G$14:G$154,MATCH(B457,Sheet2!A$14:A$154,0)),P461))))</f>
        <v/>
      </c>
      <c r="Q462" s="25" t="str">
        <f t="shared" si="27"/>
        <v/>
      </c>
    </row>
    <row r="463" ht="15" spans="6:17">
      <c r="F463" s="25" t="str">
        <f t="shared" si="24"/>
        <v/>
      </c>
      <c r="G463" s="25" t="str">
        <f>IF(ISTEXT(E463),"",IF(ISBLANK(E463),"",IF(ISTEXT(D463),"",IF(A458="Invoice No. : ",INDEX(Sheet2!F$14:F$154,MATCH(B458,Sheet2!A$14:A$154,0)),G462))))</f>
        <v/>
      </c>
      <c r="H463" s="25" t="str">
        <f t="shared" si="25"/>
        <v/>
      </c>
      <c r="I463" s="25" t="str">
        <f>IF(ISTEXT(E463),"",IF(ISBLANK(E463),"",IF(ISTEXT(D463),"",IF(A458="Invoice No. : ",TEXT(INDEX(Sheet2!C$14:C$154,MATCH(B458,Sheet2!A$14:A$154,0)),"hh:mm:ss"),I462))))</f>
        <v/>
      </c>
      <c r="J463" s="25" t="str">
        <f t="shared" si="26"/>
        <v/>
      </c>
      <c r="K463" s="25" t="str">
        <f>IF(ISBLANK(G463),"",IF(ISTEXT(G463),"",INDEX(Sheet2!H$14:H$154,MATCH(F463,Sheet2!A$14:A$154,0))))</f>
        <v/>
      </c>
      <c r="L463" s="25" t="str">
        <f>IF(ISBLANK(G463),"",IF(ISTEXT(G463),"",INDEX(Sheet2!I$14:I$154,MATCH(F463,Sheet2!A$14:A$154,0))))</f>
        <v/>
      </c>
      <c r="M463" s="25" t="str">
        <f>IF(ISBLANK(G463),"",IF(ISTEXT(G463),"",IF(INDEX(Sheet2!H$14:H$154,MATCH(F463,Sheet2!A$14:A$154,0))&lt;&gt;0,IF(INDEX(Sheet2!I$14:I$154,MATCH(F463,Sheet2!A$14:A$154,0))&lt;&gt;0,"Loan","Loan"),"Cash")))</f>
        <v/>
      </c>
      <c r="N463" s="25" t="str">
        <f>IF(ISTEXT(E463),"",IF(ISBLANK(E463),"",IF(ISTEXT(D463),"",IF(A458="Invoice No. : ",INDEX(Sheet2!D$14:D$154,MATCH(B458,Sheet2!A$14:A$154,0)),N462))))</f>
        <v/>
      </c>
      <c r="O463" s="25" t="str">
        <f>IF(ISTEXT(E463),"",IF(ISBLANK(E463),"",IF(ISTEXT(D463),"",IF(A458="Invoice No. : ",INDEX(Sheet2!E$14:E$154,MATCH(B458,Sheet2!A$14:A$154,0)),O462))))</f>
        <v/>
      </c>
      <c r="P463" s="25" t="str">
        <f>IF(ISTEXT(E463),"",IF(ISBLANK(E463),"",IF(ISTEXT(D463),"",IF(A458="Invoice No. : ",INDEX(Sheet2!G$14:G$154,MATCH(B458,Sheet2!A$14:A$154,0)),P462))))</f>
        <v/>
      </c>
      <c r="Q463" s="25" t="str">
        <f t="shared" si="27"/>
        <v/>
      </c>
    </row>
    <row r="464" ht="15" spans="1:17">
      <c r="A464" s="24" t="s">
        <v>510</v>
      </c>
      <c r="B464" s="24" t="s">
        <v>511</v>
      </c>
      <c r="C464" s="13">
        <v>1</v>
      </c>
      <c r="D464" s="13">
        <v>13.75</v>
      </c>
      <c r="E464" s="13">
        <v>13.75</v>
      </c>
      <c r="F464" s="25">
        <f t="shared" si="24"/>
        <v>925486</v>
      </c>
      <c r="G464" s="25">
        <f>IF(ISTEXT(E464),"",IF(ISBLANK(E464),"",IF(ISTEXT(D464),"",IF(A459="Invoice No. : ",INDEX(Sheet2!F$14:F$154,MATCH(B459,Sheet2!A$14:A$154,0)),G463))))</f>
        <v>3006</v>
      </c>
      <c r="H464" s="25" t="str">
        <f t="shared" si="25"/>
        <v>01/28/2023</v>
      </c>
      <c r="I464" s="25" t="str">
        <f>IF(ISTEXT(E464),"",IF(ISBLANK(E464),"",IF(ISTEXT(D464),"",IF(A459="Invoice No. : ",TEXT(INDEX(Sheet2!C$14:C$154,MATCH(B459,Sheet2!A$14:A$154,0)),"hh:mm:ss"),I463))))</f>
        <v>12:01:23</v>
      </c>
      <c r="J464" s="25">
        <f t="shared" si="26"/>
        <v>3</v>
      </c>
      <c r="K464" s="25">
        <f>IF(ISBLANK(G464),"",IF(ISTEXT(G464),"",INDEX(Sheet2!H$14:H$154,MATCH(F464,Sheet2!A$14:A$154,0))))</f>
        <v>0</v>
      </c>
      <c r="L464" s="25">
        <f>IF(ISBLANK(G464),"",IF(ISTEXT(G464),"",INDEX(Sheet2!I$14:I$154,MATCH(F464,Sheet2!A$14:A$154,0))))</f>
        <v>3</v>
      </c>
      <c r="M464" s="25" t="str">
        <f>IF(ISBLANK(G464),"",IF(ISTEXT(G464),"",IF(INDEX(Sheet2!H$14:H$154,MATCH(F464,Sheet2!A$14:A$154,0))&lt;&gt;0,IF(INDEX(Sheet2!I$14:I$154,MATCH(F464,Sheet2!A$14:A$154,0))&lt;&gt;0,"Loan","Loan"),"Cash")))</f>
        <v>Cash</v>
      </c>
      <c r="N464" s="25">
        <f>IF(ISTEXT(E464),"",IF(ISBLANK(E464),"",IF(ISTEXT(D464),"",IF(A459="Invoice No. : ",INDEX(Sheet2!D$14:D$154,MATCH(B459,Sheet2!A$14:A$154,0)),N463))))</f>
        <v>1</v>
      </c>
      <c r="O464" s="25" t="str">
        <f>IF(ISTEXT(E464),"",IF(ISBLANK(E464),"",IF(ISTEXT(D464),"",IF(A459="Invoice No. : ",INDEX(Sheet2!E$14:E$154,MATCH(B459,Sheet2!A$14:A$154,0)),O463))))</f>
        <v>BRAILLE</v>
      </c>
      <c r="P464" s="25" t="str">
        <f>IF(ISTEXT(E464),"",IF(ISBLANK(E464),"",IF(ISTEXT(D464),"",IF(A459="Invoice No. : ",INDEX(Sheet2!G$14:G$154,MATCH(B459,Sheet2!A$14:A$154,0)),P463))))</f>
        <v>KITONG, NANCY SICLONGAN</v>
      </c>
      <c r="Q464" s="25">
        <f t="shared" si="27"/>
        <v>128023.12</v>
      </c>
    </row>
    <row r="465" ht="15" spans="1:17">
      <c r="A465" s="24" t="s">
        <v>512</v>
      </c>
      <c r="B465" s="24" t="s">
        <v>513</v>
      </c>
      <c r="C465" s="13">
        <v>-1</v>
      </c>
      <c r="D465" s="13">
        <v>183.75</v>
      </c>
      <c r="E465" s="13">
        <v>-183.75</v>
      </c>
      <c r="F465" s="25">
        <f t="shared" ref="F465:F528" si="28">IF(ISTEXT(E465),"",IF(ISBLANK(E465),"",IF(ISTEXT(D465),"",IF(A460="Invoice No. : ",B460,F464))))</f>
        <v>925486</v>
      </c>
      <c r="G465" s="25">
        <f>IF(ISTEXT(E465),"",IF(ISBLANK(E465),"",IF(ISTEXT(D465),"",IF(A460="Invoice No. : ",INDEX(Sheet2!F$14:F$154,MATCH(B460,Sheet2!A$14:A$154,0)),G464))))</f>
        <v>3006</v>
      </c>
      <c r="H465" s="25" t="str">
        <f t="shared" ref="H465:H528" si="29">IF(ISTEXT(E465),"",IF(ISBLANK(E465),"",IF(ISTEXT(D465),"",IF(A460="Invoice No. : ",TEXT(B461,"mm/dd/yyyy"),H464))))</f>
        <v>01/28/2023</v>
      </c>
      <c r="I465" s="25" t="str">
        <f>IF(ISTEXT(E465),"",IF(ISBLANK(E465),"",IF(ISTEXT(D465),"",IF(A460="Invoice No. : ",TEXT(INDEX(Sheet2!C$14:C$154,MATCH(B460,Sheet2!A$14:A$154,0)),"hh:mm:ss"),I464))))</f>
        <v>12:01:23</v>
      </c>
      <c r="J465" s="25">
        <f t="shared" ref="J465:J528" si="30">IF(D466="Invoice Amount",E466,IF(ISBLANK(D465),"",J466))</f>
        <v>3</v>
      </c>
      <c r="K465" s="25">
        <f>IF(ISBLANK(G465),"",IF(ISTEXT(G465),"",INDEX(Sheet2!H$14:H$154,MATCH(F465,Sheet2!A$14:A$154,0))))</f>
        <v>0</v>
      </c>
      <c r="L465" s="25">
        <f>IF(ISBLANK(G465),"",IF(ISTEXT(G465),"",INDEX(Sheet2!I$14:I$154,MATCH(F465,Sheet2!A$14:A$154,0))))</f>
        <v>3</v>
      </c>
      <c r="M465" s="25" t="str">
        <f>IF(ISBLANK(G465),"",IF(ISTEXT(G465),"",IF(INDEX(Sheet2!H$14:H$154,MATCH(F465,Sheet2!A$14:A$154,0))&lt;&gt;0,IF(INDEX(Sheet2!I$14:I$154,MATCH(F465,Sheet2!A$14:A$154,0))&lt;&gt;0,"Loan","Loan"),"Cash")))</f>
        <v>Cash</v>
      </c>
      <c r="N465" s="25">
        <f>IF(ISTEXT(E465),"",IF(ISBLANK(E465),"",IF(ISTEXT(D465),"",IF(A460="Invoice No. : ",INDEX(Sheet2!D$14:D$154,MATCH(B460,Sheet2!A$14:A$154,0)),N464))))</f>
        <v>1</v>
      </c>
      <c r="O465" s="25" t="str">
        <f>IF(ISTEXT(E465),"",IF(ISBLANK(E465),"",IF(ISTEXT(D465),"",IF(A460="Invoice No. : ",INDEX(Sheet2!E$14:E$154,MATCH(B460,Sheet2!A$14:A$154,0)),O464))))</f>
        <v>BRAILLE</v>
      </c>
      <c r="P465" s="25" t="str">
        <f>IF(ISTEXT(E465),"",IF(ISBLANK(E465),"",IF(ISTEXT(D465),"",IF(A460="Invoice No. : ",INDEX(Sheet2!G$14:G$154,MATCH(B460,Sheet2!A$14:A$154,0)),P464))))</f>
        <v>KITONG, NANCY SICLONGAN</v>
      </c>
      <c r="Q465" s="25">
        <f t="shared" ref="Q465:Q528" si="31">IF(ISBLANK(C465),"",IF(ISNUMBER(C465),VLOOKUP("Grand Total : ",D:E,2,FALSE),""))</f>
        <v>128023.12</v>
      </c>
    </row>
    <row r="466" ht="15" spans="1:17">
      <c r="A466" s="24" t="s">
        <v>514</v>
      </c>
      <c r="B466" s="24" t="s">
        <v>515</v>
      </c>
      <c r="C466" s="13">
        <v>5</v>
      </c>
      <c r="D466" s="13">
        <v>6.5</v>
      </c>
      <c r="E466" s="13">
        <v>32.5</v>
      </c>
      <c r="F466" s="25">
        <f t="shared" si="28"/>
        <v>925486</v>
      </c>
      <c r="G466" s="25">
        <f>IF(ISTEXT(E466),"",IF(ISBLANK(E466),"",IF(ISTEXT(D466),"",IF(A461="Invoice No. : ",INDEX(Sheet2!F$14:F$154,MATCH(B461,Sheet2!A$14:A$154,0)),G465))))</f>
        <v>3006</v>
      </c>
      <c r="H466" s="25" t="str">
        <f t="shared" si="29"/>
        <v>01/28/2023</v>
      </c>
      <c r="I466" s="25" t="str">
        <f>IF(ISTEXT(E466),"",IF(ISBLANK(E466),"",IF(ISTEXT(D466),"",IF(A461="Invoice No. : ",TEXT(INDEX(Sheet2!C$14:C$154,MATCH(B461,Sheet2!A$14:A$154,0)),"hh:mm:ss"),I465))))</f>
        <v>12:01:23</v>
      </c>
      <c r="J466" s="25">
        <f t="shared" si="30"/>
        <v>3</v>
      </c>
      <c r="K466" s="25">
        <f>IF(ISBLANK(G466),"",IF(ISTEXT(G466),"",INDEX(Sheet2!H$14:H$154,MATCH(F466,Sheet2!A$14:A$154,0))))</f>
        <v>0</v>
      </c>
      <c r="L466" s="25">
        <f>IF(ISBLANK(G466),"",IF(ISTEXT(G466),"",INDEX(Sheet2!I$14:I$154,MATCH(F466,Sheet2!A$14:A$154,0))))</f>
        <v>3</v>
      </c>
      <c r="M466" s="25" t="str">
        <f>IF(ISBLANK(G466),"",IF(ISTEXT(G466),"",IF(INDEX(Sheet2!H$14:H$154,MATCH(F466,Sheet2!A$14:A$154,0))&lt;&gt;0,IF(INDEX(Sheet2!I$14:I$154,MATCH(F466,Sheet2!A$14:A$154,0))&lt;&gt;0,"Loan","Loan"),"Cash")))</f>
        <v>Cash</v>
      </c>
      <c r="N466" s="25">
        <f>IF(ISTEXT(E466),"",IF(ISBLANK(E466),"",IF(ISTEXT(D466),"",IF(A461="Invoice No. : ",INDEX(Sheet2!D$14:D$154,MATCH(B461,Sheet2!A$14:A$154,0)),N465))))</f>
        <v>1</v>
      </c>
      <c r="O466" s="25" t="str">
        <f>IF(ISTEXT(E466),"",IF(ISBLANK(E466),"",IF(ISTEXT(D466),"",IF(A461="Invoice No. : ",INDEX(Sheet2!E$14:E$154,MATCH(B461,Sheet2!A$14:A$154,0)),O465))))</f>
        <v>BRAILLE</v>
      </c>
      <c r="P466" s="25" t="str">
        <f>IF(ISTEXT(E466),"",IF(ISBLANK(E466),"",IF(ISTEXT(D466),"",IF(A461="Invoice No. : ",INDEX(Sheet2!G$14:G$154,MATCH(B461,Sheet2!A$14:A$154,0)),P465))))</f>
        <v>KITONG, NANCY SICLONGAN</v>
      </c>
      <c r="Q466" s="25">
        <f t="shared" si="31"/>
        <v>128023.12</v>
      </c>
    </row>
    <row r="467" ht="15" spans="1:17">
      <c r="A467" s="24" t="s">
        <v>516</v>
      </c>
      <c r="B467" s="24" t="s">
        <v>517</v>
      </c>
      <c r="C467" s="13">
        <v>2</v>
      </c>
      <c r="D467" s="13">
        <v>52.25</v>
      </c>
      <c r="E467" s="13">
        <v>104.5</v>
      </c>
      <c r="F467" s="25">
        <f t="shared" si="28"/>
        <v>925486</v>
      </c>
      <c r="G467" s="25">
        <f>IF(ISTEXT(E467),"",IF(ISBLANK(E467),"",IF(ISTEXT(D467),"",IF(A462="Invoice No. : ",INDEX(Sheet2!F$14:F$154,MATCH(B462,Sheet2!A$14:A$154,0)),G466))))</f>
        <v>3006</v>
      </c>
      <c r="H467" s="25" t="str">
        <f t="shared" si="29"/>
        <v>01/28/2023</v>
      </c>
      <c r="I467" s="25" t="str">
        <f>IF(ISTEXT(E467),"",IF(ISBLANK(E467),"",IF(ISTEXT(D467),"",IF(A462="Invoice No. : ",TEXT(INDEX(Sheet2!C$14:C$154,MATCH(B462,Sheet2!A$14:A$154,0)),"hh:mm:ss"),I466))))</f>
        <v>12:01:23</v>
      </c>
      <c r="J467" s="25">
        <f t="shared" si="30"/>
        <v>3</v>
      </c>
      <c r="K467" s="25">
        <f>IF(ISBLANK(G467),"",IF(ISTEXT(G467),"",INDEX(Sheet2!H$14:H$154,MATCH(F467,Sheet2!A$14:A$154,0))))</f>
        <v>0</v>
      </c>
      <c r="L467" s="25">
        <f>IF(ISBLANK(G467),"",IF(ISTEXT(G467),"",INDEX(Sheet2!I$14:I$154,MATCH(F467,Sheet2!A$14:A$154,0))))</f>
        <v>3</v>
      </c>
      <c r="M467" s="25" t="str">
        <f>IF(ISBLANK(G467),"",IF(ISTEXT(G467),"",IF(INDEX(Sheet2!H$14:H$154,MATCH(F467,Sheet2!A$14:A$154,0))&lt;&gt;0,IF(INDEX(Sheet2!I$14:I$154,MATCH(F467,Sheet2!A$14:A$154,0))&lt;&gt;0,"Loan","Loan"),"Cash")))</f>
        <v>Cash</v>
      </c>
      <c r="N467" s="25">
        <f>IF(ISTEXT(E467),"",IF(ISBLANK(E467),"",IF(ISTEXT(D467),"",IF(A462="Invoice No. : ",INDEX(Sheet2!D$14:D$154,MATCH(B462,Sheet2!A$14:A$154,0)),N466))))</f>
        <v>1</v>
      </c>
      <c r="O467" s="25" t="str">
        <f>IF(ISTEXT(E467),"",IF(ISBLANK(E467),"",IF(ISTEXT(D467),"",IF(A462="Invoice No. : ",INDEX(Sheet2!E$14:E$154,MATCH(B462,Sheet2!A$14:A$154,0)),O466))))</f>
        <v>BRAILLE</v>
      </c>
      <c r="P467" s="25" t="str">
        <f>IF(ISTEXT(E467),"",IF(ISBLANK(E467),"",IF(ISTEXT(D467),"",IF(A462="Invoice No. : ",INDEX(Sheet2!G$14:G$154,MATCH(B462,Sheet2!A$14:A$154,0)),P466))))</f>
        <v>KITONG, NANCY SICLONGAN</v>
      </c>
      <c r="Q467" s="25">
        <f t="shared" si="31"/>
        <v>128023.12</v>
      </c>
    </row>
    <row r="468" ht="15" spans="1:17">
      <c r="A468" s="24" t="s">
        <v>518</v>
      </c>
      <c r="B468" s="24" t="s">
        <v>519</v>
      </c>
      <c r="C468" s="13">
        <v>6</v>
      </c>
      <c r="D468" s="13">
        <v>6</v>
      </c>
      <c r="E468" s="13">
        <v>36</v>
      </c>
      <c r="F468" s="25">
        <f t="shared" si="28"/>
        <v>925486</v>
      </c>
      <c r="G468" s="25">
        <f>IF(ISTEXT(E468),"",IF(ISBLANK(E468),"",IF(ISTEXT(D468),"",IF(A463="Invoice No. : ",INDEX(Sheet2!F$14:F$154,MATCH(B463,Sheet2!A$14:A$154,0)),G467))))</f>
        <v>3006</v>
      </c>
      <c r="H468" s="25" t="str">
        <f t="shared" si="29"/>
        <v>01/28/2023</v>
      </c>
      <c r="I468" s="25" t="str">
        <f>IF(ISTEXT(E468),"",IF(ISBLANK(E468),"",IF(ISTEXT(D468),"",IF(A463="Invoice No. : ",TEXT(INDEX(Sheet2!C$14:C$154,MATCH(B463,Sheet2!A$14:A$154,0)),"hh:mm:ss"),I467))))</f>
        <v>12:01:23</v>
      </c>
      <c r="J468" s="25">
        <f t="shared" si="30"/>
        <v>3</v>
      </c>
      <c r="K468" s="25">
        <f>IF(ISBLANK(G468),"",IF(ISTEXT(G468),"",INDEX(Sheet2!H$14:H$154,MATCH(F468,Sheet2!A$14:A$154,0))))</f>
        <v>0</v>
      </c>
      <c r="L468" s="25">
        <f>IF(ISBLANK(G468),"",IF(ISTEXT(G468),"",INDEX(Sheet2!I$14:I$154,MATCH(F468,Sheet2!A$14:A$154,0))))</f>
        <v>3</v>
      </c>
      <c r="M468" s="25" t="str">
        <f>IF(ISBLANK(G468),"",IF(ISTEXT(G468),"",IF(INDEX(Sheet2!H$14:H$154,MATCH(F468,Sheet2!A$14:A$154,0))&lt;&gt;0,IF(INDEX(Sheet2!I$14:I$154,MATCH(F468,Sheet2!A$14:A$154,0))&lt;&gt;0,"Loan","Loan"),"Cash")))</f>
        <v>Cash</v>
      </c>
      <c r="N468" s="25">
        <f>IF(ISTEXT(E468),"",IF(ISBLANK(E468),"",IF(ISTEXT(D468),"",IF(A463="Invoice No. : ",INDEX(Sheet2!D$14:D$154,MATCH(B463,Sheet2!A$14:A$154,0)),N467))))</f>
        <v>1</v>
      </c>
      <c r="O468" s="25" t="str">
        <f>IF(ISTEXT(E468),"",IF(ISBLANK(E468),"",IF(ISTEXT(D468),"",IF(A463="Invoice No. : ",INDEX(Sheet2!E$14:E$154,MATCH(B463,Sheet2!A$14:A$154,0)),O467))))</f>
        <v>BRAILLE</v>
      </c>
      <c r="P468" s="25" t="str">
        <f>IF(ISTEXT(E468),"",IF(ISBLANK(E468),"",IF(ISTEXT(D468),"",IF(A463="Invoice No. : ",INDEX(Sheet2!G$14:G$154,MATCH(B463,Sheet2!A$14:A$154,0)),P467))))</f>
        <v>KITONG, NANCY SICLONGAN</v>
      </c>
      <c r="Q468" s="25">
        <f t="shared" si="31"/>
        <v>128023.12</v>
      </c>
    </row>
    <row r="469" ht="15" spans="4:17">
      <c r="D469" s="14" t="s">
        <v>18</v>
      </c>
      <c r="E469" s="26">
        <v>3</v>
      </c>
      <c r="F469" s="25" t="str">
        <f t="shared" si="28"/>
        <v/>
      </c>
      <c r="G469" s="25" t="str">
        <f>IF(ISTEXT(E469),"",IF(ISBLANK(E469),"",IF(ISTEXT(D469),"",IF(A464="Invoice No. : ",INDEX(Sheet2!F$14:F$154,MATCH(B464,Sheet2!A$14:A$154,0)),G468))))</f>
        <v/>
      </c>
      <c r="H469" s="25" t="str">
        <f t="shared" si="29"/>
        <v/>
      </c>
      <c r="I469" s="25" t="str">
        <f>IF(ISTEXT(E469),"",IF(ISBLANK(E469),"",IF(ISTEXT(D469),"",IF(A464="Invoice No. : ",TEXT(INDEX(Sheet2!C$14:C$154,MATCH(B464,Sheet2!A$14:A$154,0)),"hh:mm:ss"),I468))))</f>
        <v/>
      </c>
      <c r="J469" s="25" t="str">
        <f t="shared" si="30"/>
        <v/>
      </c>
      <c r="K469" s="25" t="str">
        <f>IF(ISBLANK(G469),"",IF(ISTEXT(G469),"",INDEX(Sheet2!H$14:H$154,MATCH(F469,Sheet2!A$14:A$154,0))))</f>
        <v/>
      </c>
      <c r="L469" s="25" t="str">
        <f>IF(ISBLANK(G469),"",IF(ISTEXT(G469),"",INDEX(Sheet2!I$14:I$154,MATCH(F469,Sheet2!A$14:A$154,0))))</f>
        <v/>
      </c>
      <c r="M469" s="25" t="str">
        <f>IF(ISBLANK(G469),"",IF(ISTEXT(G469),"",IF(INDEX(Sheet2!H$14:H$154,MATCH(F469,Sheet2!A$14:A$154,0))&lt;&gt;0,IF(INDEX(Sheet2!I$14:I$154,MATCH(F469,Sheet2!A$14:A$154,0))&lt;&gt;0,"Loan","Loan"),"Cash")))</f>
        <v/>
      </c>
      <c r="N469" s="25" t="str">
        <f>IF(ISTEXT(E469),"",IF(ISBLANK(E469),"",IF(ISTEXT(D469),"",IF(A464="Invoice No. : ",INDEX(Sheet2!D$14:D$154,MATCH(B464,Sheet2!A$14:A$154,0)),N468))))</f>
        <v/>
      </c>
      <c r="O469" s="25" t="str">
        <f>IF(ISTEXT(E469),"",IF(ISBLANK(E469),"",IF(ISTEXT(D469),"",IF(A464="Invoice No. : ",INDEX(Sheet2!E$14:E$154,MATCH(B464,Sheet2!A$14:A$154,0)),O468))))</f>
        <v/>
      </c>
      <c r="P469" s="25" t="str">
        <f>IF(ISTEXT(E469),"",IF(ISBLANK(E469),"",IF(ISTEXT(D469),"",IF(A464="Invoice No. : ",INDEX(Sheet2!G$14:G$154,MATCH(B464,Sheet2!A$14:A$154,0)),P468))))</f>
        <v/>
      </c>
      <c r="Q469" s="25" t="str">
        <f t="shared" si="31"/>
        <v/>
      </c>
    </row>
    <row r="470" ht="15" spans="6:17">
      <c r="F470" s="25" t="str">
        <f t="shared" si="28"/>
        <v/>
      </c>
      <c r="G470" s="25" t="str">
        <f>IF(ISTEXT(E470),"",IF(ISBLANK(E470),"",IF(ISTEXT(D470),"",IF(A465="Invoice No. : ",INDEX(Sheet2!F$14:F$154,MATCH(B465,Sheet2!A$14:A$154,0)),G469))))</f>
        <v/>
      </c>
      <c r="H470" s="25" t="str">
        <f t="shared" si="29"/>
        <v/>
      </c>
      <c r="I470" s="25" t="str">
        <f>IF(ISTEXT(E470),"",IF(ISBLANK(E470),"",IF(ISTEXT(D470),"",IF(A465="Invoice No. : ",TEXT(INDEX(Sheet2!C$14:C$154,MATCH(B465,Sheet2!A$14:A$154,0)),"hh:mm:ss"),I469))))</f>
        <v/>
      </c>
      <c r="J470" s="25" t="str">
        <f t="shared" si="30"/>
        <v/>
      </c>
      <c r="K470" s="25" t="str">
        <f>IF(ISBLANK(G470),"",IF(ISTEXT(G470),"",INDEX(Sheet2!H$14:H$154,MATCH(F470,Sheet2!A$14:A$154,0))))</f>
        <v/>
      </c>
      <c r="L470" s="25" t="str">
        <f>IF(ISBLANK(G470),"",IF(ISTEXT(G470),"",INDEX(Sheet2!I$14:I$154,MATCH(F470,Sheet2!A$14:A$154,0))))</f>
        <v/>
      </c>
      <c r="M470" s="25" t="str">
        <f>IF(ISBLANK(G470),"",IF(ISTEXT(G470),"",IF(INDEX(Sheet2!H$14:H$154,MATCH(F470,Sheet2!A$14:A$154,0))&lt;&gt;0,IF(INDEX(Sheet2!I$14:I$154,MATCH(F470,Sheet2!A$14:A$154,0))&lt;&gt;0,"Loan","Loan"),"Cash")))</f>
        <v/>
      </c>
      <c r="N470" s="25" t="str">
        <f>IF(ISTEXT(E470),"",IF(ISBLANK(E470),"",IF(ISTEXT(D470),"",IF(A465="Invoice No. : ",INDEX(Sheet2!D$14:D$154,MATCH(B465,Sheet2!A$14:A$154,0)),N469))))</f>
        <v/>
      </c>
      <c r="O470" s="25" t="str">
        <f>IF(ISTEXT(E470),"",IF(ISBLANK(E470),"",IF(ISTEXT(D470),"",IF(A465="Invoice No. : ",INDEX(Sheet2!E$14:E$154,MATCH(B465,Sheet2!A$14:A$154,0)),O469))))</f>
        <v/>
      </c>
      <c r="P470" s="25" t="str">
        <f>IF(ISTEXT(E470),"",IF(ISBLANK(E470),"",IF(ISTEXT(D470),"",IF(A465="Invoice No. : ",INDEX(Sheet2!G$14:G$154,MATCH(B465,Sheet2!A$14:A$154,0)),P469))))</f>
        <v/>
      </c>
      <c r="Q470" s="25" t="str">
        <f t="shared" si="31"/>
        <v/>
      </c>
    </row>
    <row r="471" ht="15" spans="6:17">
      <c r="F471" s="25" t="str">
        <f t="shared" si="28"/>
        <v/>
      </c>
      <c r="G471" s="25" t="str">
        <f>IF(ISTEXT(E471),"",IF(ISBLANK(E471),"",IF(ISTEXT(D471),"",IF(A466="Invoice No. : ",INDEX(Sheet2!F$14:F$154,MATCH(B466,Sheet2!A$14:A$154,0)),G470))))</f>
        <v/>
      </c>
      <c r="H471" s="25" t="str">
        <f t="shared" si="29"/>
        <v/>
      </c>
      <c r="I471" s="25" t="str">
        <f>IF(ISTEXT(E471),"",IF(ISBLANK(E471),"",IF(ISTEXT(D471),"",IF(A466="Invoice No. : ",TEXT(INDEX(Sheet2!C$14:C$154,MATCH(B466,Sheet2!A$14:A$154,0)),"hh:mm:ss"),I470))))</f>
        <v/>
      </c>
      <c r="J471" s="25" t="str">
        <f t="shared" si="30"/>
        <v/>
      </c>
      <c r="K471" s="25" t="str">
        <f>IF(ISBLANK(G471),"",IF(ISTEXT(G471),"",INDEX(Sheet2!H$14:H$154,MATCH(F471,Sheet2!A$14:A$154,0))))</f>
        <v/>
      </c>
      <c r="L471" s="25" t="str">
        <f>IF(ISBLANK(G471),"",IF(ISTEXT(G471),"",INDEX(Sheet2!I$14:I$154,MATCH(F471,Sheet2!A$14:A$154,0))))</f>
        <v/>
      </c>
      <c r="M471" s="25" t="str">
        <f>IF(ISBLANK(G471),"",IF(ISTEXT(G471),"",IF(INDEX(Sheet2!H$14:H$154,MATCH(F471,Sheet2!A$14:A$154,0))&lt;&gt;0,IF(INDEX(Sheet2!I$14:I$154,MATCH(F471,Sheet2!A$14:A$154,0))&lt;&gt;0,"Loan","Loan"),"Cash")))</f>
        <v/>
      </c>
      <c r="N471" s="25" t="str">
        <f>IF(ISTEXT(E471),"",IF(ISBLANK(E471),"",IF(ISTEXT(D471),"",IF(A466="Invoice No. : ",INDEX(Sheet2!D$14:D$154,MATCH(B466,Sheet2!A$14:A$154,0)),N470))))</f>
        <v/>
      </c>
      <c r="O471" s="25" t="str">
        <f>IF(ISTEXT(E471),"",IF(ISBLANK(E471),"",IF(ISTEXT(D471),"",IF(A466="Invoice No. : ",INDEX(Sheet2!E$14:E$154,MATCH(B466,Sheet2!A$14:A$154,0)),O470))))</f>
        <v/>
      </c>
      <c r="P471" s="25" t="str">
        <f>IF(ISTEXT(E471),"",IF(ISBLANK(E471),"",IF(ISTEXT(D471),"",IF(A466="Invoice No. : ",INDEX(Sheet2!G$14:G$154,MATCH(B466,Sheet2!A$14:A$154,0)),P470))))</f>
        <v/>
      </c>
      <c r="Q471" s="25" t="str">
        <f t="shared" si="31"/>
        <v/>
      </c>
    </row>
    <row r="472" ht="15" spans="1:17">
      <c r="A472" s="16" t="s">
        <v>4</v>
      </c>
      <c r="B472" s="17">
        <v>925487</v>
      </c>
      <c r="C472" s="16" t="s">
        <v>5</v>
      </c>
      <c r="D472" s="18" t="s">
        <v>6</v>
      </c>
      <c r="F472" s="25" t="str">
        <f t="shared" si="28"/>
        <v/>
      </c>
      <c r="G472" s="25" t="str">
        <f>IF(ISTEXT(E472),"",IF(ISBLANK(E472),"",IF(ISTEXT(D472),"",IF(A467="Invoice No. : ",INDEX(Sheet2!F$14:F$154,MATCH(B467,Sheet2!A$14:A$154,0)),G471))))</f>
        <v/>
      </c>
      <c r="H472" s="25" t="str">
        <f t="shared" si="29"/>
        <v/>
      </c>
      <c r="I472" s="25" t="str">
        <f>IF(ISTEXT(E472),"",IF(ISBLANK(E472),"",IF(ISTEXT(D472),"",IF(A467="Invoice No. : ",TEXT(INDEX(Sheet2!C$14:C$154,MATCH(B467,Sheet2!A$14:A$154,0)),"hh:mm:ss"),I471))))</f>
        <v/>
      </c>
      <c r="J472" s="25" t="str">
        <f t="shared" si="30"/>
        <v/>
      </c>
      <c r="K472" s="25" t="str">
        <f>IF(ISBLANK(G472),"",IF(ISTEXT(G472),"",INDEX(Sheet2!H$14:H$154,MATCH(F472,Sheet2!A$14:A$154,0))))</f>
        <v/>
      </c>
      <c r="L472" s="25" t="str">
        <f>IF(ISBLANK(G472),"",IF(ISTEXT(G472),"",INDEX(Sheet2!I$14:I$154,MATCH(F472,Sheet2!A$14:A$154,0))))</f>
        <v/>
      </c>
      <c r="M472" s="25" t="str">
        <f>IF(ISBLANK(G472),"",IF(ISTEXT(G472),"",IF(INDEX(Sheet2!H$14:H$154,MATCH(F472,Sheet2!A$14:A$154,0))&lt;&gt;0,IF(INDEX(Sheet2!I$14:I$154,MATCH(F472,Sheet2!A$14:A$154,0))&lt;&gt;0,"Loan","Loan"),"Cash")))</f>
        <v/>
      </c>
      <c r="N472" s="25" t="str">
        <f>IF(ISTEXT(E472),"",IF(ISBLANK(E472),"",IF(ISTEXT(D472),"",IF(A467="Invoice No. : ",INDEX(Sheet2!D$14:D$154,MATCH(B467,Sheet2!A$14:A$154,0)),N471))))</f>
        <v/>
      </c>
      <c r="O472" s="25" t="str">
        <f>IF(ISTEXT(E472),"",IF(ISBLANK(E472),"",IF(ISTEXT(D472),"",IF(A467="Invoice No. : ",INDEX(Sheet2!E$14:E$154,MATCH(B467,Sheet2!A$14:A$154,0)),O471))))</f>
        <v/>
      </c>
      <c r="P472" s="25" t="str">
        <f>IF(ISTEXT(E472),"",IF(ISBLANK(E472),"",IF(ISTEXT(D472),"",IF(A467="Invoice No. : ",INDEX(Sheet2!G$14:G$154,MATCH(B467,Sheet2!A$14:A$154,0)),P471))))</f>
        <v/>
      </c>
      <c r="Q472" s="25" t="str">
        <f t="shared" si="31"/>
        <v/>
      </c>
    </row>
    <row r="473" ht="15" spans="1:17">
      <c r="A473" s="16" t="s">
        <v>7</v>
      </c>
      <c r="B473" s="19">
        <v>44954</v>
      </c>
      <c r="C473" s="16" t="s">
        <v>8</v>
      </c>
      <c r="D473" s="20">
        <v>1</v>
      </c>
      <c r="F473" s="25" t="str">
        <f t="shared" si="28"/>
        <v/>
      </c>
      <c r="G473" s="25" t="str">
        <f>IF(ISTEXT(E473),"",IF(ISBLANK(E473),"",IF(ISTEXT(D473),"",IF(A468="Invoice No. : ",INDEX(Sheet2!F$14:F$154,MATCH(B468,Sheet2!A$14:A$154,0)),G472))))</f>
        <v/>
      </c>
      <c r="H473" s="25" t="str">
        <f t="shared" si="29"/>
        <v/>
      </c>
      <c r="I473" s="25" t="str">
        <f>IF(ISTEXT(E473),"",IF(ISBLANK(E473),"",IF(ISTEXT(D473),"",IF(A468="Invoice No. : ",TEXT(INDEX(Sheet2!C$14:C$154,MATCH(B468,Sheet2!A$14:A$154,0)),"hh:mm:ss"),I472))))</f>
        <v/>
      </c>
      <c r="J473" s="25" t="str">
        <f t="shared" si="30"/>
        <v/>
      </c>
      <c r="K473" s="25" t="str">
        <f>IF(ISBLANK(G473),"",IF(ISTEXT(G473),"",INDEX(Sheet2!H$14:H$154,MATCH(F473,Sheet2!A$14:A$154,0))))</f>
        <v/>
      </c>
      <c r="L473" s="25" t="str">
        <f>IF(ISBLANK(G473),"",IF(ISTEXT(G473),"",INDEX(Sheet2!I$14:I$154,MATCH(F473,Sheet2!A$14:A$154,0))))</f>
        <v/>
      </c>
      <c r="M473" s="25" t="str">
        <f>IF(ISBLANK(G473),"",IF(ISTEXT(G473),"",IF(INDEX(Sheet2!H$14:H$154,MATCH(F473,Sheet2!A$14:A$154,0))&lt;&gt;0,IF(INDEX(Sheet2!I$14:I$154,MATCH(F473,Sheet2!A$14:A$154,0))&lt;&gt;0,"Loan","Loan"),"Cash")))</f>
        <v/>
      </c>
      <c r="N473" s="25" t="str">
        <f>IF(ISTEXT(E473),"",IF(ISBLANK(E473),"",IF(ISTEXT(D473),"",IF(A468="Invoice No. : ",INDEX(Sheet2!D$14:D$154,MATCH(B468,Sheet2!A$14:A$154,0)),N472))))</f>
        <v/>
      </c>
      <c r="O473" s="25" t="str">
        <f>IF(ISTEXT(E473),"",IF(ISBLANK(E473),"",IF(ISTEXT(D473),"",IF(A468="Invoice No. : ",INDEX(Sheet2!E$14:E$154,MATCH(B468,Sheet2!A$14:A$154,0)),O472))))</f>
        <v/>
      </c>
      <c r="P473" s="25" t="str">
        <f>IF(ISTEXT(E473),"",IF(ISBLANK(E473),"",IF(ISTEXT(D473),"",IF(A468="Invoice No. : ",INDEX(Sheet2!G$14:G$154,MATCH(B468,Sheet2!A$14:A$154,0)),P472))))</f>
        <v/>
      </c>
      <c r="Q473" s="25" t="str">
        <f t="shared" si="31"/>
        <v/>
      </c>
    </row>
    <row r="474" ht="15" spans="6:17">
      <c r="F474" s="25" t="str">
        <f t="shared" si="28"/>
        <v/>
      </c>
      <c r="G474" s="25" t="str">
        <f>IF(ISTEXT(E474),"",IF(ISBLANK(E474),"",IF(ISTEXT(D474),"",IF(A469="Invoice No. : ",INDEX(Sheet2!F$14:F$154,MATCH(B469,Sheet2!A$14:A$154,0)),G473))))</f>
        <v/>
      </c>
      <c r="H474" s="25" t="str">
        <f t="shared" si="29"/>
        <v/>
      </c>
      <c r="I474" s="25" t="str">
        <f>IF(ISTEXT(E474),"",IF(ISBLANK(E474),"",IF(ISTEXT(D474),"",IF(A469="Invoice No. : ",TEXT(INDEX(Sheet2!C$14:C$154,MATCH(B469,Sheet2!A$14:A$154,0)),"hh:mm:ss"),I473))))</f>
        <v/>
      </c>
      <c r="J474" s="25" t="str">
        <f t="shared" si="30"/>
        <v/>
      </c>
      <c r="K474" s="25" t="str">
        <f>IF(ISBLANK(G474),"",IF(ISTEXT(G474),"",INDEX(Sheet2!H$14:H$154,MATCH(F474,Sheet2!A$14:A$154,0))))</f>
        <v/>
      </c>
      <c r="L474" s="25" t="str">
        <f>IF(ISBLANK(G474),"",IF(ISTEXT(G474),"",INDEX(Sheet2!I$14:I$154,MATCH(F474,Sheet2!A$14:A$154,0))))</f>
        <v/>
      </c>
      <c r="M474" s="25" t="str">
        <f>IF(ISBLANK(G474),"",IF(ISTEXT(G474),"",IF(INDEX(Sheet2!H$14:H$154,MATCH(F474,Sheet2!A$14:A$154,0))&lt;&gt;0,IF(INDEX(Sheet2!I$14:I$154,MATCH(F474,Sheet2!A$14:A$154,0))&lt;&gt;0,"Loan","Loan"),"Cash")))</f>
        <v/>
      </c>
      <c r="N474" s="25" t="str">
        <f>IF(ISTEXT(E474),"",IF(ISBLANK(E474),"",IF(ISTEXT(D474),"",IF(A469="Invoice No. : ",INDEX(Sheet2!D$14:D$154,MATCH(B469,Sheet2!A$14:A$154,0)),N473))))</f>
        <v/>
      </c>
      <c r="O474" s="25" t="str">
        <f>IF(ISTEXT(E474),"",IF(ISBLANK(E474),"",IF(ISTEXT(D474),"",IF(A469="Invoice No. : ",INDEX(Sheet2!E$14:E$154,MATCH(B469,Sheet2!A$14:A$154,0)),O473))))</f>
        <v/>
      </c>
      <c r="P474" s="25" t="str">
        <f>IF(ISTEXT(E474),"",IF(ISBLANK(E474),"",IF(ISTEXT(D474),"",IF(A469="Invoice No. : ",INDEX(Sheet2!G$14:G$154,MATCH(B469,Sheet2!A$14:A$154,0)),P473))))</f>
        <v/>
      </c>
      <c r="Q474" s="25" t="str">
        <f t="shared" si="31"/>
        <v/>
      </c>
    </row>
    <row r="475" ht="15" spans="1:17">
      <c r="A475" s="21" t="s">
        <v>9</v>
      </c>
      <c r="B475" s="21" t="s">
        <v>10</v>
      </c>
      <c r="C475" s="22" t="s">
        <v>11</v>
      </c>
      <c r="D475" s="22" t="s">
        <v>12</v>
      </c>
      <c r="E475" s="22" t="s">
        <v>13</v>
      </c>
      <c r="F475" s="25" t="str">
        <f t="shared" si="28"/>
        <v/>
      </c>
      <c r="G475" s="25" t="str">
        <f>IF(ISTEXT(E475),"",IF(ISBLANK(E475),"",IF(ISTEXT(D475),"",IF(A470="Invoice No. : ",INDEX(Sheet2!F$14:F$154,MATCH(B470,Sheet2!A$14:A$154,0)),G474))))</f>
        <v/>
      </c>
      <c r="H475" s="25" t="str">
        <f t="shared" si="29"/>
        <v/>
      </c>
      <c r="I475" s="25" t="str">
        <f>IF(ISTEXT(E475),"",IF(ISBLANK(E475),"",IF(ISTEXT(D475),"",IF(A470="Invoice No. : ",TEXT(INDEX(Sheet2!C$14:C$154,MATCH(B470,Sheet2!A$14:A$154,0)),"hh:mm:ss"),I474))))</f>
        <v/>
      </c>
      <c r="J475" s="25" t="str">
        <f t="shared" si="30"/>
        <v/>
      </c>
      <c r="K475" s="25" t="str">
        <f>IF(ISBLANK(G475),"",IF(ISTEXT(G475),"",INDEX(Sheet2!H$14:H$154,MATCH(F475,Sheet2!A$14:A$154,0))))</f>
        <v/>
      </c>
      <c r="L475" s="25" t="str">
        <f>IF(ISBLANK(G475),"",IF(ISTEXT(G475),"",INDEX(Sheet2!I$14:I$154,MATCH(F475,Sheet2!A$14:A$154,0))))</f>
        <v/>
      </c>
      <c r="M475" s="25" t="str">
        <f>IF(ISBLANK(G475),"",IF(ISTEXT(G475),"",IF(INDEX(Sheet2!H$14:H$154,MATCH(F475,Sheet2!A$14:A$154,0))&lt;&gt;0,IF(INDEX(Sheet2!I$14:I$154,MATCH(F475,Sheet2!A$14:A$154,0))&lt;&gt;0,"Loan","Loan"),"Cash")))</f>
        <v/>
      </c>
      <c r="N475" s="25" t="str">
        <f>IF(ISTEXT(E475),"",IF(ISBLANK(E475),"",IF(ISTEXT(D475),"",IF(A470="Invoice No. : ",INDEX(Sheet2!D$14:D$154,MATCH(B470,Sheet2!A$14:A$154,0)),N474))))</f>
        <v/>
      </c>
      <c r="O475" s="25" t="str">
        <f>IF(ISTEXT(E475),"",IF(ISBLANK(E475),"",IF(ISTEXT(D475),"",IF(A470="Invoice No. : ",INDEX(Sheet2!E$14:E$154,MATCH(B470,Sheet2!A$14:A$154,0)),O474))))</f>
        <v/>
      </c>
      <c r="P475" s="25" t="str">
        <f>IF(ISTEXT(E475),"",IF(ISBLANK(E475),"",IF(ISTEXT(D475),"",IF(A470="Invoice No. : ",INDEX(Sheet2!G$14:G$154,MATCH(B470,Sheet2!A$14:A$154,0)),P474))))</f>
        <v/>
      </c>
      <c r="Q475" s="25" t="str">
        <f t="shared" si="31"/>
        <v/>
      </c>
    </row>
    <row r="476" ht="15" spans="6:17">
      <c r="F476" s="25" t="str">
        <f t="shared" si="28"/>
        <v/>
      </c>
      <c r="G476" s="25" t="str">
        <f>IF(ISTEXT(E476),"",IF(ISBLANK(E476),"",IF(ISTEXT(D476),"",IF(A471="Invoice No. : ",INDEX(Sheet2!F$14:F$154,MATCH(B471,Sheet2!A$14:A$154,0)),G475))))</f>
        <v/>
      </c>
      <c r="H476" s="25" t="str">
        <f t="shared" si="29"/>
        <v/>
      </c>
      <c r="I476" s="25" t="str">
        <f>IF(ISTEXT(E476),"",IF(ISBLANK(E476),"",IF(ISTEXT(D476),"",IF(A471="Invoice No. : ",TEXT(INDEX(Sheet2!C$14:C$154,MATCH(B471,Sheet2!A$14:A$154,0)),"hh:mm:ss"),I475))))</f>
        <v/>
      </c>
      <c r="J476" s="25" t="str">
        <f t="shared" si="30"/>
        <v/>
      </c>
      <c r="K476" s="25" t="str">
        <f>IF(ISBLANK(G476),"",IF(ISTEXT(G476),"",INDEX(Sheet2!H$14:H$154,MATCH(F476,Sheet2!A$14:A$154,0))))</f>
        <v/>
      </c>
      <c r="L476" s="25" t="str">
        <f>IF(ISBLANK(G476),"",IF(ISTEXT(G476),"",INDEX(Sheet2!I$14:I$154,MATCH(F476,Sheet2!A$14:A$154,0))))</f>
        <v/>
      </c>
      <c r="M476" s="25" t="str">
        <f>IF(ISBLANK(G476),"",IF(ISTEXT(G476),"",IF(INDEX(Sheet2!H$14:H$154,MATCH(F476,Sheet2!A$14:A$154,0))&lt;&gt;0,IF(INDEX(Sheet2!I$14:I$154,MATCH(F476,Sheet2!A$14:A$154,0))&lt;&gt;0,"Loan","Loan"),"Cash")))</f>
        <v/>
      </c>
      <c r="N476" s="25" t="str">
        <f>IF(ISTEXT(E476),"",IF(ISBLANK(E476),"",IF(ISTEXT(D476),"",IF(A471="Invoice No. : ",INDEX(Sheet2!D$14:D$154,MATCH(B471,Sheet2!A$14:A$154,0)),N475))))</f>
        <v/>
      </c>
      <c r="O476" s="25" t="str">
        <f>IF(ISTEXT(E476),"",IF(ISBLANK(E476),"",IF(ISTEXT(D476),"",IF(A471="Invoice No. : ",INDEX(Sheet2!E$14:E$154,MATCH(B471,Sheet2!A$14:A$154,0)),O475))))</f>
        <v/>
      </c>
      <c r="P476" s="25" t="str">
        <f>IF(ISTEXT(E476),"",IF(ISBLANK(E476),"",IF(ISTEXT(D476),"",IF(A471="Invoice No. : ",INDEX(Sheet2!G$14:G$154,MATCH(B471,Sheet2!A$14:A$154,0)),P475))))</f>
        <v/>
      </c>
      <c r="Q476" s="25" t="str">
        <f t="shared" si="31"/>
        <v/>
      </c>
    </row>
    <row r="477" ht="15" spans="1:17">
      <c r="A477" s="24" t="s">
        <v>520</v>
      </c>
      <c r="B477" s="24" t="s">
        <v>521</v>
      </c>
      <c r="C477" s="13">
        <v>1</v>
      </c>
      <c r="D477" s="13">
        <v>216</v>
      </c>
      <c r="E477" s="13">
        <v>216</v>
      </c>
      <c r="F477" s="25">
        <f t="shared" si="28"/>
        <v>925487</v>
      </c>
      <c r="G477" s="25">
        <f>IF(ISTEXT(E477),"",IF(ISBLANK(E477),"",IF(ISTEXT(D477),"",IF(A472="Invoice No. : ",INDEX(Sheet2!F$14:F$154,MATCH(B472,Sheet2!A$14:A$154,0)),G476))))</f>
        <v>35082</v>
      </c>
      <c r="H477" s="25" t="str">
        <f t="shared" si="29"/>
        <v>01/28/2023</v>
      </c>
      <c r="I477" s="25" t="str">
        <f>IF(ISTEXT(E477),"",IF(ISBLANK(E477),"",IF(ISTEXT(D477),"",IF(A472="Invoice No. : ",TEXT(INDEX(Sheet2!C$14:C$154,MATCH(B472,Sheet2!A$14:A$154,0)),"hh:mm:ss"),I476))))</f>
        <v>12:04:50</v>
      </c>
      <c r="J477" s="25">
        <f t="shared" si="30"/>
        <v>534</v>
      </c>
      <c r="K477" s="25">
        <f>IF(ISBLANK(G477),"",IF(ISTEXT(G477),"",INDEX(Sheet2!H$14:H$154,MATCH(F477,Sheet2!A$14:A$154,0))))</f>
        <v>534</v>
      </c>
      <c r="L477" s="25">
        <f>IF(ISBLANK(G477),"",IF(ISTEXT(G477),"",INDEX(Sheet2!I$14:I$154,MATCH(F477,Sheet2!A$14:A$154,0))))</f>
        <v>0</v>
      </c>
      <c r="M477" s="25" t="str">
        <f>IF(ISBLANK(G477),"",IF(ISTEXT(G477),"",IF(INDEX(Sheet2!H$14:H$154,MATCH(F477,Sheet2!A$14:A$154,0))&lt;&gt;0,IF(INDEX(Sheet2!I$14:I$154,MATCH(F477,Sheet2!A$14:A$154,0))&lt;&gt;0,"Loan","Loan"),"Cash")))</f>
        <v>Loan</v>
      </c>
      <c r="N477" s="25">
        <f>IF(ISTEXT(E477),"",IF(ISBLANK(E477),"",IF(ISTEXT(D477),"",IF(A472="Invoice No. : ",INDEX(Sheet2!D$14:D$154,MATCH(B472,Sheet2!A$14:A$154,0)),N476))))</f>
        <v>1</v>
      </c>
      <c r="O477" s="25" t="str">
        <f>IF(ISTEXT(E477),"",IF(ISBLANK(E477),"",IF(ISTEXT(D477),"",IF(A472="Invoice No. : ",INDEX(Sheet2!E$14:E$154,MATCH(B472,Sheet2!A$14:A$154,0)),O476))))</f>
        <v>BRAILLE</v>
      </c>
      <c r="P477" s="25" t="str">
        <f>IF(ISTEXT(E477),"",IF(ISBLANK(E477),"",IF(ISTEXT(D477),"",IF(A472="Invoice No. : ",INDEX(Sheet2!G$14:G$154,MATCH(B472,Sheet2!A$14:A$154,0)),P476))))</f>
        <v>PACIO, MARY GRACE LONGBUAN</v>
      </c>
      <c r="Q477" s="25">
        <f t="shared" si="31"/>
        <v>128023.12</v>
      </c>
    </row>
    <row r="478" ht="15" spans="1:17">
      <c r="A478" s="24" t="s">
        <v>522</v>
      </c>
      <c r="B478" s="24" t="s">
        <v>523</v>
      </c>
      <c r="C478" s="13">
        <v>1</v>
      </c>
      <c r="D478" s="13">
        <v>96</v>
      </c>
      <c r="E478" s="13">
        <v>96</v>
      </c>
      <c r="F478" s="25">
        <f t="shared" si="28"/>
        <v>925487</v>
      </c>
      <c r="G478" s="25">
        <f>IF(ISTEXT(E478),"",IF(ISBLANK(E478),"",IF(ISTEXT(D478),"",IF(A473="Invoice No. : ",INDEX(Sheet2!F$14:F$154,MATCH(B473,Sheet2!A$14:A$154,0)),G477))))</f>
        <v>35082</v>
      </c>
      <c r="H478" s="25" t="str">
        <f t="shared" si="29"/>
        <v>01/28/2023</v>
      </c>
      <c r="I478" s="25" t="str">
        <f>IF(ISTEXT(E478),"",IF(ISBLANK(E478),"",IF(ISTEXT(D478),"",IF(A473="Invoice No. : ",TEXT(INDEX(Sheet2!C$14:C$154,MATCH(B473,Sheet2!A$14:A$154,0)),"hh:mm:ss"),I477))))</f>
        <v>12:04:50</v>
      </c>
      <c r="J478" s="25">
        <f t="shared" si="30"/>
        <v>534</v>
      </c>
      <c r="K478" s="25">
        <f>IF(ISBLANK(G478),"",IF(ISTEXT(G478),"",INDEX(Sheet2!H$14:H$154,MATCH(F478,Sheet2!A$14:A$154,0))))</f>
        <v>534</v>
      </c>
      <c r="L478" s="25">
        <f>IF(ISBLANK(G478),"",IF(ISTEXT(G478),"",INDEX(Sheet2!I$14:I$154,MATCH(F478,Sheet2!A$14:A$154,0))))</f>
        <v>0</v>
      </c>
      <c r="M478" s="25" t="str">
        <f>IF(ISBLANK(G478),"",IF(ISTEXT(G478),"",IF(INDEX(Sheet2!H$14:H$154,MATCH(F478,Sheet2!A$14:A$154,0))&lt;&gt;0,IF(INDEX(Sheet2!I$14:I$154,MATCH(F478,Sheet2!A$14:A$154,0))&lt;&gt;0,"Loan","Loan"),"Cash")))</f>
        <v>Loan</v>
      </c>
      <c r="N478" s="25">
        <f>IF(ISTEXT(E478),"",IF(ISBLANK(E478),"",IF(ISTEXT(D478),"",IF(A473="Invoice No. : ",INDEX(Sheet2!D$14:D$154,MATCH(B473,Sheet2!A$14:A$154,0)),N477))))</f>
        <v>1</v>
      </c>
      <c r="O478" s="25" t="str">
        <f>IF(ISTEXT(E478),"",IF(ISBLANK(E478),"",IF(ISTEXT(D478),"",IF(A473="Invoice No. : ",INDEX(Sheet2!E$14:E$154,MATCH(B473,Sheet2!A$14:A$154,0)),O477))))</f>
        <v>BRAILLE</v>
      </c>
      <c r="P478" s="25" t="str">
        <f>IF(ISTEXT(E478),"",IF(ISBLANK(E478),"",IF(ISTEXT(D478),"",IF(A473="Invoice No. : ",INDEX(Sheet2!G$14:G$154,MATCH(B473,Sheet2!A$14:A$154,0)),P477))))</f>
        <v>PACIO, MARY GRACE LONGBUAN</v>
      </c>
      <c r="Q478" s="25">
        <f t="shared" si="31"/>
        <v>128023.12</v>
      </c>
    </row>
    <row r="479" ht="15" spans="1:17">
      <c r="A479" s="24" t="s">
        <v>524</v>
      </c>
      <c r="B479" s="24" t="s">
        <v>525</v>
      </c>
      <c r="C479" s="13">
        <v>3</v>
      </c>
      <c r="D479" s="13">
        <v>14.25</v>
      </c>
      <c r="E479" s="13">
        <v>42.75</v>
      </c>
      <c r="F479" s="25">
        <f t="shared" si="28"/>
        <v>925487</v>
      </c>
      <c r="G479" s="25">
        <f>IF(ISTEXT(E479),"",IF(ISBLANK(E479),"",IF(ISTEXT(D479),"",IF(A474="Invoice No. : ",INDEX(Sheet2!F$14:F$154,MATCH(B474,Sheet2!A$14:A$154,0)),G478))))</f>
        <v>35082</v>
      </c>
      <c r="H479" s="25" t="str">
        <f t="shared" si="29"/>
        <v>01/28/2023</v>
      </c>
      <c r="I479" s="25" t="str">
        <f>IF(ISTEXT(E479),"",IF(ISBLANK(E479),"",IF(ISTEXT(D479),"",IF(A474="Invoice No. : ",TEXT(INDEX(Sheet2!C$14:C$154,MATCH(B474,Sheet2!A$14:A$154,0)),"hh:mm:ss"),I478))))</f>
        <v>12:04:50</v>
      </c>
      <c r="J479" s="25">
        <f t="shared" si="30"/>
        <v>534</v>
      </c>
      <c r="K479" s="25">
        <f>IF(ISBLANK(G479),"",IF(ISTEXT(G479),"",INDEX(Sheet2!H$14:H$154,MATCH(F479,Sheet2!A$14:A$154,0))))</f>
        <v>534</v>
      </c>
      <c r="L479" s="25">
        <f>IF(ISBLANK(G479),"",IF(ISTEXT(G479),"",INDEX(Sheet2!I$14:I$154,MATCH(F479,Sheet2!A$14:A$154,0))))</f>
        <v>0</v>
      </c>
      <c r="M479" s="25" t="str">
        <f>IF(ISBLANK(G479),"",IF(ISTEXT(G479),"",IF(INDEX(Sheet2!H$14:H$154,MATCH(F479,Sheet2!A$14:A$154,0))&lt;&gt;0,IF(INDEX(Sheet2!I$14:I$154,MATCH(F479,Sheet2!A$14:A$154,0))&lt;&gt;0,"Loan","Loan"),"Cash")))</f>
        <v>Loan</v>
      </c>
      <c r="N479" s="25">
        <f>IF(ISTEXT(E479),"",IF(ISBLANK(E479),"",IF(ISTEXT(D479),"",IF(A474="Invoice No. : ",INDEX(Sheet2!D$14:D$154,MATCH(B474,Sheet2!A$14:A$154,0)),N478))))</f>
        <v>1</v>
      </c>
      <c r="O479" s="25" t="str">
        <f>IF(ISTEXT(E479),"",IF(ISBLANK(E479),"",IF(ISTEXT(D479),"",IF(A474="Invoice No. : ",INDEX(Sheet2!E$14:E$154,MATCH(B474,Sheet2!A$14:A$154,0)),O478))))</f>
        <v>BRAILLE</v>
      </c>
      <c r="P479" s="25" t="str">
        <f>IF(ISTEXT(E479),"",IF(ISBLANK(E479),"",IF(ISTEXT(D479),"",IF(A474="Invoice No. : ",INDEX(Sheet2!G$14:G$154,MATCH(B474,Sheet2!A$14:A$154,0)),P478))))</f>
        <v>PACIO, MARY GRACE LONGBUAN</v>
      </c>
      <c r="Q479" s="25">
        <f t="shared" si="31"/>
        <v>128023.12</v>
      </c>
    </row>
    <row r="480" ht="15" spans="1:17">
      <c r="A480" s="24" t="s">
        <v>526</v>
      </c>
      <c r="B480" s="24" t="s">
        <v>527</v>
      </c>
      <c r="C480" s="13">
        <v>1</v>
      </c>
      <c r="D480" s="13">
        <v>139.25</v>
      </c>
      <c r="E480" s="13">
        <v>139.25</v>
      </c>
      <c r="F480" s="25">
        <f t="shared" si="28"/>
        <v>925487</v>
      </c>
      <c r="G480" s="25">
        <f>IF(ISTEXT(E480),"",IF(ISBLANK(E480),"",IF(ISTEXT(D480),"",IF(A475="Invoice No. : ",INDEX(Sheet2!F$14:F$154,MATCH(B475,Sheet2!A$14:A$154,0)),G479))))</f>
        <v>35082</v>
      </c>
      <c r="H480" s="25" t="str">
        <f t="shared" si="29"/>
        <v>01/28/2023</v>
      </c>
      <c r="I480" s="25" t="str">
        <f>IF(ISTEXT(E480),"",IF(ISBLANK(E480),"",IF(ISTEXT(D480),"",IF(A475="Invoice No. : ",TEXT(INDEX(Sheet2!C$14:C$154,MATCH(B475,Sheet2!A$14:A$154,0)),"hh:mm:ss"),I479))))</f>
        <v>12:04:50</v>
      </c>
      <c r="J480" s="25">
        <f t="shared" si="30"/>
        <v>534</v>
      </c>
      <c r="K480" s="25">
        <f>IF(ISBLANK(G480),"",IF(ISTEXT(G480),"",INDEX(Sheet2!H$14:H$154,MATCH(F480,Sheet2!A$14:A$154,0))))</f>
        <v>534</v>
      </c>
      <c r="L480" s="25">
        <f>IF(ISBLANK(G480),"",IF(ISTEXT(G480),"",INDEX(Sheet2!I$14:I$154,MATCH(F480,Sheet2!A$14:A$154,0))))</f>
        <v>0</v>
      </c>
      <c r="M480" s="25" t="str">
        <f>IF(ISBLANK(G480),"",IF(ISTEXT(G480),"",IF(INDEX(Sheet2!H$14:H$154,MATCH(F480,Sheet2!A$14:A$154,0))&lt;&gt;0,IF(INDEX(Sheet2!I$14:I$154,MATCH(F480,Sheet2!A$14:A$154,0))&lt;&gt;0,"Loan","Loan"),"Cash")))</f>
        <v>Loan</v>
      </c>
      <c r="N480" s="25">
        <f>IF(ISTEXT(E480),"",IF(ISBLANK(E480),"",IF(ISTEXT(D480),"",IF(A475="Invoice No. : ",INDEX(Sheet2!D$14:D$154,MATCH(B475,Sheet2!A$14:A$154,0)),N479))))</f>
        <v>1</v>
      </c>
      <c r="O480" s="25" t="str">
        <f>IF(ISTEXT(E480),"",IF(ISBLANK(E480),"",IF(ISTEXT(D480),"",IF(A475="Invoice No. : ",INDEX(Sheet2!E$14:E$154,MATCH(B475,Sheet2!A$14:A$154,0)),O479))))</f>
        <v>BRAILLE</v>
      </c>
      <c r="P480" s="25" t="str">
        <f>IF(ISTEXT(E480),"",IF(ISBLANK(E480),"",IF(ISTEXT(D480),"",IF(A475="Invoice No. : ",INDEX(Sheet2!G$14:G$154,MATCH(B475,Sheet2!A$14:A$154,0)),P479))))</f>
        <v>PACIO, MARY GRACE LONGBUAN</v>
      </c>
      <c r="Q480" s="25">
        <f t="shared" si="31"/>
        <v>128023.12</v>
      </c>
    </row>
    <row r="481" ht="15" spans="1:17">
      <c r="A481" s="24" t="s">
        <v>528</v>
      </c>
      <c r="B481" s="24" t="s">
        <v>529</v>
      </c>
      <c r="C481" s="13">
        <v>1</v>
      </c>
      <c r="D481" s="13">
        <v>40</v>
      </c>
      <c r="E481" s="13">
        <v>40</v>
      </c>
      <c r="F481" s="25">
        <f t="shared" si="28"/>
        <v>925487</v>
      </c>
      <c r="G481" s="25">
        <f>IF(ISTEXT(E481),"",IF(ISBLANK(E481),"",IF(ISTEXT(D481),"",IF(A476="Invoice No. : ",INDEX(Sheet2!F$14:F$154,MATCH(B476,Sheet2!A$14:A$154,0)),G480))))</f>
        <v>35082</v>
      </c>
      <c r="H481" s="25" t="str">
        <f t="shared" si="29"/>
        <v>01/28/2023</v>
      </c>
      <c r="I481" s="25" t="str">
        <f>IF(ISTEXT(E481),"",IF(ISBLANK(E481),"",IF(ISTEXT(D481),"",IF(A476="Invoice No. : ",TEXT(INDEX(Sheet2!C$14:C$154,MATCH(B476,Sheet2!A$14:A$154,0)),"hh:mm:ss"),I480))))</f>
        <v>12:04:50</v>
      </c>
      <c r="J481" s="25">
        <f t="shared" si="30"/>
        <v>534</v>
      </c>
      <c r="K481" s="25">
        <f>IF(ISBLANK(G481),"",IF(ISTEXT(G481),"",INDEX(Sheet2!H$14:H$154,MATCH(F481,Sheet2!A$14:A$154,0))))</f>
        <v>534</v>
      </c>
      <c r="L481" s="25">
        <f>IF(ISBLANK(G481),"",IF(ISTEXT(G481),"",INDEX(Sheet2!I$14:I$154,MATCH(F481,Sheet2!A$14:A$154,0))))</f>
        <v>0</v>
      </c>
      <c r="M481" s="25" t="str">
        <f>IF(ISBLANK(G481),"",IF(ISTEXT(G481),"",IF(INDEX(Sheet2!H$14:H$154,MATCH(F481,Sheet2!A$14:A$154,0))&lt;&gt;0,IF(INDEX(Sheet2!I$14:I$154,MATCH(F481,Sheet2!A$14:A$154,0))&lt;&gt;0,"Loan","Loan"),"Cash")))</f>
        <v>Loan</v>
      </c>
      <c r="N481" s="25">
        <f>IF(ISTEXT(E481),"",IF(ISBLANK(E481),"",IF(ISTEXT(D481),"",IF(A476="Invoice No. : ",INDEX(Sheet2!D$14:D$154,MATCH(B476,Sheet2!A$14:A$154,0)),N480))))</f>
        <v>1</v>
      </c>
      <c r="O481" s="25" t="str">
        <f>IF(ISTEXT(E481),"",IF(ISBLANK(E481),"",IF(ISTEXT(D481),"",IF(A476="Invoice No. : ",INDEX(Sheet2!E$14:E$154,MATCH(B476,Sheet2!A$14:A$154,0)),O480))))</f>
        <v>BRAILLE</v>
      </c>
      <c r="P481" s="25" t="str">
        <f>IF(ISTEXT(E481),"",IF(ISBLANK(E481),"",IF(ISTEXT(D481),"",IF(A476="Invoice No. : ",INDEX(Sheet2!G$14:G$154,MATCH(B476,Sheet2!A$14:A$154,0)),P480))))</f>
        <v>PACIO, MARY GRACE LONGBUAN</v>
      </c>
      <c r="Q481" s="25">
        <f t="shared" si="31"/>
        <v>128023.12</v>
      </c>
    </row>
    <row r="482" ht="15" spans="4:17">
      <c r="D482" s="14" t="s">
        <v>18</v>
      </c>
      <c r="E482" s="26">
        <v>534</v>
      </c>
      <c r="F482" s="25" t="str">
        <f t="shared" si="28"/>
        <v/>
      </c>
      <c r="G482" s="25" t="str">
        <f>IF(ISTEXT(E482),"",IF(ISBLANK(E482),"",IF(ISTEXT(D482),"",IF(A477="Invoice No. : ",INDEX(Sheet2!F$14:F$154,MATCH(B477,Sheet2!A$14:A$154,0)),G481))))</f>
        <v/>
      </c>
      <c r="H482" s="25" t="str">
        <f t="shared" si="29"/>
        <v/>
      </c>
      <c r="I482" s="25" t="str">
        <f>IF(ISTEXT(E482),"",IF(ISBLANK(E482),"",IF(ISTEXT(D482),"",IF(A477="Invoice No. : ",TEXT(INDEX(Sheet2!C$14:C$154,MATCH(B477,Sheet2!A$14:A$154,0)),"hh:mm:ss"),I481))))</f>
        <v/>
      </c>
      <c r="J482" s="25" t="str">
        <f t="shared" si="30"/>
        <v/>
      </c>
      <c r="K482" s="25" t="str">
        <f>IF(ISBLANK(G482),"",IF(ISTEXT(G482),"",INDEX(Sheet2!H$14:H$154,MATCH(F482,Sheet2!A$14:A$154,0))))</f>
        <v/>
      </c>
      <c r="L482" s="25" t="str">
        <f>IF(ISBLANK(G482),"",IF(ISTEXT(G482),"",INDEX(Sheet2!I$14:I$154,MATCH(F482,Sheet2!A$14:A$154,0))))</f>
        <v/>
      </c>
      <c r="M482" s="25" t="str">
        <f>IF(ISBLANK(G482),"",IF(ISTEXT(G482),"",IF(INDEX(Sheet2!H$14:H$154,MATCH(F482,Sheet2!A$14:A$154,0))&lt;&gt;0,IF(INDEX(Sheet2!I$14:I$154,MATCH(F482,Sheet2!A$14:A$154,0))&lt;&gt;0,"Loan","Loan"),"Cash")))</f>
        <v/>
      </c>
      <c r="N482" s="25" t="str">
        <f>IF(ISTEXT(E482),"",IF(ISBLANK(E482),"",IF(ISTEXT(D482),"",IF(A477="Invoice No. : ",INDEX(Sheet2!D$14:D$154,MATCH(B477,Sheet2!A$14:A$154,0)),N481))))</f>
        <v/>
      </c>
      <c r="O482" s="25" t="str">
        <f>IF(ISTEXT(E482),"",IF(ISBLANK(E482),"",IF(ISTEXT(D482),"",IF(A477="Invoice No. : ",INDEX(Sheet2!E$14:E$154,MATCH(B477,Sheet2!A$14:A$154,0)),O481))))</f>
        <v/>
      </c>
      <c r="P482" s="25" t="str">
        <f>IF(ISTEXT(E482),"",IF(ISBLANK(E482),"",IF(ISTEXT(D482),"",IF(A477="Invoice No. : ",INDEX(Sheet2!G$14:G$154,MATCH(B477,Sheet2!A$14:A$154,0)),P481))))</f>
        <v/>
      </c>
      <c r="Q482" s="25" t="str">
        <f t="shared" si="31"/>
        <v/>
      </c>
    </row>
    <row r="483" ht="15" spans="6:17">
      <c r="F483" s="25" t="str">
        <f t="shared" si="28"/>
        <v/>
      </c>
      <c r="G483" s="25" t="str">
        <f>IF(ISTEXT(E483),"",IF(ISBLANK(E483),"",IF(ISTEXT(D483),"",IF(A478="Invoice No. : ",INDEX(Sheet2!F$14:F$154,MATCH(B478,Sheet2!A$14:A$154,0)),G482))))</f>
        <v/>
      </c>
      <c r="H483" s="25" t="str">
        <f t="shared" si="29"/>
        <v/>
      </c>
      <c r="I483" s="25" t="str">
        <f>IF(ISTEXT(E483),"",IF(ISBLANK(E483),"",IF(ISTEXT(D483),"",IF(A478="Invoice No. : ",TEXT(INDEX(Sheet2!C$14:C$154,MATCH(B478,Sheet2!A$14:A$154,0)),"hh:mm:ss"),I482))))</f>
        <v/>
      </c>
      <c r="J483" s="25" t="str">
        <f t="shared" si="30"/>
        <v/>
      </c>
      <c r="K483" s="25" t="str">
        <f>IF(ISBLANK(G483),"",IF(ISTEXT(G483),"",INDEX(Sheet2!H$14:H$154,MATCH(F483,Sheet2!A$14:A$154,0))))</f>
        <v/>
      </c>
      <c r="L483" s="25" t="str">
        <f>IF(ISBLANK(G483),"",IF(ISTEXT(G483),"",INDEX(Sheet2!I$14:I$154,MATCH(F483,Sheet2!A$14:A$154,0))))</f>
        <v/>
      </c>
      <c r="M483" s="25" t="str">
        <f>IF(ISBLANK(G483),"",IF(ISTEXT(G483),"",IF(INDEX(Sheet2!H$14:H$154,MATCH(F483,Sheet2!A$14:A$154,0))&lt;&gt;0,IF(INDEX(Sheet2!I$14:I$154,MATCH(F483,Sheet2!A$14:A$154,0))&lt;&gt;0,"Loan","Loan"),"Cash")))</f>
        <v/>
      </c>
      <c r="N483" s="25" t="str">
        <f>IF(ISTEXT(E483),"",IF(ISBLANK(E483),"",IF(ISTEXT(D483),"",IF(A478="Invoice No. : ",INDEX(Sheet2!D$14:D$154,MATCH(B478,Sheet2!A$14:A$154,0)),N482))))</f>
        <v/>
      </c>
      <c r="O483" s="25" t="str">
        <f>IF(ISTEXT(E483),"",IF(ISBLANK(E483),"",IF(ISTEXT(D483),"",IF(A478="Invoice No. : ",INDEX(Sheet2!E$14:E$154,MATCH(B478,Sheet2!A$14:A$154,0)),O482))))</f>
        <v/>
      </c>
      <c r="P483" s="25" t="str">
        <f>IF(ISTEXT(E483),"",IF(ISBLANK(E483),"",IF(ISTEXT(D483),"",IF(A478="Invoice No. : ",INDEX(Sheet2!G$14:G$154,MATCH(B478,Sheet2!A$14:A$154,0)),P482))))</f>
        <v/>
      </c>
      <c r="Q483" s="25" t="str">
        <f t="shared" si="31"/>
        <v/>
      </c>
    </row>
    <row r="484" ht="15" spans="6:17">
      <c r="F484" s="25" t="str">
        <f t="shared" si="28"/>
        <v/>
      </c>
      <c r="G484" s="25" t="str">
        <f>IF(ISTEXT(E484),"",IF(ISBLANK(E484),"",IF(ISTEXT(D484),"",IF(A479="Invoice No. : ",INDEX(Sheet2!F$14:F$154,MATCH(B479,Sheet2!A$14:A$154,0)),G483))))</f>
        <v/>
      </c>
      <c r="H484" s="25" t="str">
        <f t="shared" si="29"/>
        <v/>
      </c>
      <c r="I484" s="25" t="str">
        <f>IF(ISTEXT(E484),"",IF(ISBLANK(E484),"",IF(ISTEXT(D484),"",IF(A479="Invoice No. : ",TEXT(INDEX(Sheet2!C$14:C$154,MATCH(B479,Sheet2!A$14:A$154,0)),"hh:mm:ss"),I483))))</f>
        <v/>
      </c>
      <c r="J484" s="25" t="str">
        <f t="shared" si="30"/>
        <v/>
      </c>
      <c r="K484" s="25" t="str">
        <f>IF(ISBLANK(G484),"",IF(ISTEXT(G484),"",INDEX(Sheet2!H$14:H$154,MATCH(F484,Sheet2!A$14:A$154,0))))</f>
        <v/>
      </c>
      <c r="L484" s="25" t="str">
        <f>IF(ISBLANK(G484),"",IF(ISTEXT(G484),"",INDEX(Sheet2!I$14:I$154,MATCH(F484,Sheet2!A$14:A$154,0))))</f>
        <v/>
      </c>
      <c r="M484" s="25" t="str">
        <f>IF(ISBLANK(G484),"",IF(ISTEXT(G484),"",IF(INDEX(Sheet2!H$14:H$154,MATCH(F484,Sheet2!A$14:A$154,0))&lt;&gt;0,IF(INDEX(Sheet2!I$14:I$154,MATCH(F484,Sheet2!A$14:A$154,0))&lt;&gt;0,"Loan","Loan"),"Cash")))</f>
        <v/>
      </c>
      <c r="N484" s="25" t="str">
        <f>IF(ISTEXT(E484),"",IF(ISBLANK(E484),"",IF(ISTEXT(D484),"",IF(A479="Invoice No. : ",INDEX(Sheet2!D$14:D$154,MATCH(B479,Sheet2!A$14:A$154,0)),N483))))</f>
        <v/>
      </c>
      <c r="O484" s="25" t="str">
        <f>IF(ISTEXT(E484),"",IF(ISBLANK(E484),"",IF(ISTEXT(D484),"",IF(A479="Invoice No. : ",INDEX(Sheet2!E$14:E$154,MATCH(B479,Sheet2!A$14:A$154,0)),O483))))</f>
        <v/>
      </c>
      <c r="P484" s="25" t="str">
        <f>IF(ISTEXT(E484),"",IF(ISBLANK(E484),"",IF(ISTEXT(D484),"",IF(A479="Invoice No. : ",INDEX(Sheet2!G$14:G$154,MATCH(B479,Sheet2!A$14:A$154,0)),P483))))</f>
        <v/>
      </c>
      <c r="Q484" s="25" t="str">
        <f t="shared" si="31"/>
        <v/>
      </c>
    </row>
    <row r="485" ht="15" spans="1:17">
      <c r="A485" s="16" t="s">
        <v>4</v>
      </c>
      <c r="B485" s="17">
        <v>925488</v>
      </c>
      <c r="C485" s="16" t="s">
        <v>5</v>
      </c>
      <c r="D485" s="18" t="s">
        <v>6</v>
      </c>
      <c r="F485" s="25" t="str">
        <f t="shared" si="28"/>
        <v/>
      </c>
      <c r="G485" s="25" t="str">
        <f>IF(ISTEXT(E485),"",IF(ISBLANK(E485),"",IF(ISTEXT(D485),"",IF(A480="Invoice No. : ",INDEX(Sheet2!F$14:F$154,MATCH(B480,Sheet2!A$14:A$154,0)),G484))))</f>
        <v/>
      </c>
      <c r="H485" s="25" t="str">
        <f t="shared" si="29"/>
        <v/>
      </c>
      <c r="I485" s="25" t="str">
        <f>IF(ISTEXT(E485),"",IF(ISBLANK(E485),"",IF(ISTEXT(D485),"",IF(A480="Invoice No. : ",TEXT(INDEX(Sheet2!C$14:C$154,MATCH(B480,Sheet2!A$14:A$154,0)),"hh:mm:ss"),I484))))</f>
        <v/>
      </c>
      <c r="J485" s="25" t="str">
        <f t="shared" si="30"/>
        <v/>
      </c>
      <c r="K485" s="25" t="str">
        <f>IF(ISBLANK(G485),"",IF(ISTEXT(G485),"",INDEX(Sheet2!H$14:H$154,MATCH(F485,Sheet2!A$14:A$154,0))))</f>
        <v/>
      </c>
      <c r="L485" s="25" t="str">
        <f>IF(ISBLANK(G485),"",IF(ISTEXT(G485),"",INDEX(Sheet2!I$14:I$154,MATCH(F485,Sheet2!A$14:A$154,0))))</f>
        <v/>
      </c>
      <c r="M485" s="25" t="str">
        <f>IF(ISBLANK(G485),"",IF(ISTEXT(G485),"",IF(INDEX(Sheet2!H$14:H$154,MATCH(F485,Sheet2!A$14:A$154,0))&lt;&gt;0,IF(INDEX(Sheet2!I$14:I$154,MATCH(F485,Sheet2!A$14:A$154,0))&lt;&gt;0,"Loan","Loan"),"Cash")))</f>
        <v/>
      </c>
      <c r="N485" s="25" t="str">
        <f>IF(ISTEXT(E485),"",IF(ISBLANK(E485),"",IF(ISTEXT(D485),"",IF(A480="Invoice No. : ",INDEX(Sheet2!D$14:D$154,MATCH(B480,Sheet2!A$14:A$154,0)),N484))))</f>
        <v/>
      </c>
      <c r="O485" s="25" t="str">
        <f>IF(ISTEXT(E485),"",IF(ISBLANK(E485),"",IF(ISTEXT(D485),"",IF(A480="Invoice No. : ",INDEX(Sheet2!E$14:E$154,MATCH(B480,Sheet2!A$14:A$154,0)),O484))))</f>
        <v/>
      </c>
      <c r="P485" s="25" t="str">
        <f>IF(ISTEXT(E485),"",IF(ISBLANK(E485),"",IF(ISTEXT(D485),"",IF(A480="Invoice No. : ",INDEX(Sheet2!G$14:G$154,MATCH(B480,Sheet2!A$14:A$154,0)),P484))))</f>
        <v/>
      </c>
      <c r="Q485" s="25" t="str">
        <f t="shared" si="31"/>
        <v/>
      </c>
    </row>
    <row r="486" ht="15" spans="1:17">
      <c r="A486" s="16" t="s">
        <v>7</v>
      </c>
      <c r="B486" s="19">
        <v>44954</v>
      </c>
      <c r="C486" s="16" t="s">
        <v>8</v>
      </c>
      <c r="D486" s="20">
        <v>1</v>
      </c>
      <c r="F486" s="25" t="str">
        <f t="shared" si="28"/>
        <v/>
      </c>
      <c r="G486" s="25" t="str">
        <f>IF(ISTEXT(E486),"",IF(ISBLANK(E486),"",IF(ISTEXT(D486),"",IF(A481="Invoice No. : ",INDEX(Sheet2!F$14:F$154,MATCH(B481,Sheet2!A$14:A$154,0)),G485))))</f>
        <v/>
      </c>
      <c r="H486" s="25" t="str">
        <f t="shared" si="29"/>
        <v/>
      </c>
      <c r="I486" s="25" t="str">
        <f>IF(ISTEXT(E486),"",IF(ISBLANK(E486),"",IF(ISTEXT(D486),"",IF(A481="Invoice No. : ",TEXT(INDEX(Sheet2!C$14:C$154,MATCH(B481,Sheet2!A$14:A$154,0)),"hh:mm:ss"),I485))))</f>
        <v/>
      </c>
      <c r="J486" s="25" t="str">
        <f t="shared" si="30"/>
        <v/>
      </c>
      <c r="K486" s="25" t="str">
        <f>IF(ISBLANK(G486),"",IF(ISTEXT(G486),"",INDEX(Sheet2!H$14:H$154,MATCH(F486,Sheet2!A$14:A$154,0))))</f>
        <v/>
      </c>
      <c r="L486" s="25" t="str">
        <f>IF(ISBLANK(G486),"",IF(ISTEXT(G486),"",INDEX(Sheet2!I$14:I$154,MATCH(F486,Sheet2!A$14:A$154,0))))</f>
        <v/>
      </c>
      <c r="M486" s="25" t="str">
        <f>IF(ISBLANK(G486),"",IF(ISTEXT(G486),"",IF(INDEX(Sheet2!H$14:H$154,MATCH(F486,Sheet2!A$14:A$154,0))&lt;&gt;0,IF(INDEX(Sheet2!I$14:I$154,MATCH(F486,Sheet2!A$14:A$154,0))&lt;&gt;0,"Loan","Loan"),"Cash")))</f>
        <v/>
      </c>
      <c r="N486" s="25" t="str">
        <f>IF(ISTEXT(E486),"",IF(ISBLANK(E486),"",IF(ISTEXT(D486),"",IF(A481="Invoice No. : ",INDEX(Sheet2!D$14:D$154,MATCH(B481,Sheet2!A$14:A$154,0)),N485))))</f>
        <v/>
      </c>
      <c r="O486" s="25" t="str">
        <f>IF(ISTEXT(E486),"",IF(ISBLANK(E486),"",IF(ISTEXT(D486),"",IF(A481="Invoice No. : ",INDEX(Sheet2!E$14:E$154,MATCH(B481,Sheet2!A$14:A$154,0)),O485))))</f>
        <v/>
      </c>
      <c r="P486" s="25" t="str">
        <f>IF(ISTEXT(E486),"",IF(ISBLANK(E486),"",IF(ISTEXT(D486),"",IF(A481="Invoice No. : ",INDEX(Sheet2!G$14:G$154,MATCH(B481,Sheet2!A$14:A$154,0)),P485))))</f>
        <v/>
      </c>
      <c r="Q486" s="25" t="str">
        <f t="shared" si="31"/>
        <v/>
      </c>
    </row>
    <row r="487" ht="15" spans="6:17">
      <c r="F487" s="25" t="str">
        <f t="shared" si="28"/>
        <v/>
      </c>
      <c r="G487" s="25" t="str">
        <f>IF(ISTEXT(E487),"",IF(ISBLANK(E487),"",IF(ISTEXT(D487),"",IF(A482="Invoice No. : ",INDEX(Sheet2!F$14:F$154,MATCH(B482,Sheet2!A$14:A$154,0)),G486))))</f>
        <v/>
      </c>
      <c r="H487" s="25" t="str">
        <f t="shared" si="29"/>
        <v/>
      </c>
      <c r="I487" s="25" t="str">
        <f>IF(ISTEXT(E487),"",IF(ISBLANK(E487),"",IF(ISTEXT(D487),"",IF(A482="Invoice No. : ",TEXT(INDEX(Sheet2!C$14:C$154,MATCH(B482,Sheet2!A$14:A$154,0)),"hh:mm:ss"),I486))))</f>
        <v/>
      </c>
      <c r="J487" s="25" t="str">
        <f t="shared" si="30"/>
        <v/>
      </c>
      <c r="K487" s="25" t="str">
        <f>IF(ISBLANK(G487),"",IF(ISTEXT(G487),"",INDEX(Sheet2!H$14:H$154,MATCH(F487,Sheet2!A$14:A$154,0))))</f>
        <v/>
      </c>
      <c r="L487" s="25" t="str">
        <f>IF(ISBLANK(G487),"",IF(ISTEXT(G487),"",INDEX(Sheet2!I$14:I$154,MATCH(F487,Sheet2!A$14:A$154,0))))</f>
        <v/>
      </c>
      <c r="M487" s="25" t="str">
        <f>IF(ISBLANK(G487),"",IF(ISTEXT(G487),"",IF(INDEX(Sheet2!H$14:H$154,MATCH(F487,Sheet2!A$14:A$154,0))&lt;&gt;0,IF(INDEX(Sheet2!I$14:I$154,MATCH(F487,Sheet2!A$14:A$154,0))&lt;&gt;0,"Loan","Loan"),"Cash")))</f>
        <v/>
      </c>
      <c r="N487" s="25" t="str">
        <f>IF(ISTEXT(E487),"",IF(ISBLANK(E487),"",IF(ISTEXT(D487),"",IF(A482="Invoice No. : ",INDEX(Sheet2!D$14:D$154,MATCH(B482,Sheet2!A$14:A$154,0)),N486))))</f>
        <v/>
      </c>
      <c r="O487" s="25" t="str">
        <f>IF(ISTEXT(E487),"",IF(ISBLANK(E487),"",IF(ISTEXT(D487),"",IF(A482="Invoice No. : ",INDEX(Sheet2!E$14:E$154,MATCH(B482,Sheet2!A$14:A$154,0)),O486))))</f>
        <v/>
      </c>
      <c r="P487" s="25" t="str">
        <f>IF(ISTEXT(E487),"",IF(ISBLANK(E487),"",IF(ISTEXT(D487),"",IF(A482="Invoice No. : ",INDEX(Sheet2!G$14:G$154,MATCH(B482,Sheet2!A$14:A$154,0)),P486))))</f>
        <v/>
      </c>
      <c r="Q487" s="25" t="str">
        <f t="shared" si="31"/>
        <v/>
      </c>
    </row>
    <row r="488" ht="15" spans="1:17">
      <c r="A488" s="21" t="s">
        <v>9</v>
      </c>
      <c r="B488" s="21" t="s">
        <v>10</v>
      </c>
      <c r="C488" s="22" t="s">
        <v>11</v>
      </c>
      <c r="D488" s="22" t="s">
        <v>12</v>
      </c>
      <c r="E488" s="22" t="s">
        <v>13</v>
      </c>
      <c r="F488" s="25" t="str">
        <f t="shared" si="28"/>
        <v/>
      </c>
      <c r="G488" s="25" t="str">
        <f>IF(ISTEXT(E488),"",IF(ISBLANK(E488),"",IF(ISTEXT(D488),"",IF(A483="Invoice No. : ",INDEX(Sheet2!F$14:F$154,MATCH(B483,Sheet2!A$14:A$154,0)),G487))))</f>
        <v/>
      </c>
      <c r="H488" s="25" t="str">
        <f t="shared" si="29"/>
        <v/>
      </c>
      <c r="I488" s="25" t="str">
        <f>IF(ISTEXT(E488),"",IF(ISBLANK(E488),"",IF(ISTEXT(D488),"",IF(A483="Invoice No. : ",TEXT(INDEX(Sheet2!C$14:C$154,MATCH(B483,Sheet2!A$14:A$154,0)),"hh:mm:ss"),I487))))</f>
        <v/>
      </c>
      <c r="J488" s="25" t="str">
        <f t="shared" si="30"/>
        <v/>
      </c>
      <c r="K488" s="25" t="str">
        <f>IF(ISBLANK(G488),"",IF(ISTEXT(G488),"",INDEX(Sheet2!H$14:H$154,MATCH(F488,Sheet2!A$14:A$154,0))))</f>
        <v/>
      </c>
      <c r="L488" s="25" t="str">
        <f>IF(ISBLANK(G488),"",IF(ISTEXT(G488),"",INDEX(Sheet2!I$14:I$154,MATCH(F488,Sheet2!A$14:A$154,0))))</f>
        <v/>
      </c>
      <c r="M488" s="25" t="str">
        <f>IF(ISBLANK(G488),"",IF(ISTEXT(G488),"",IF(INDEX(Sheet2!H$14:H$154,MATCH(F488,Sheet2!A$14:A$154,0))&lt;&gt;0,IF(INDEX(Sheet2!I$14:I$154,MATCH(F488,Sheet2!A$14:A$154,0))&lt;&gt;0,"Loan","Loan"),"Cash")))</f>
        <v/>
      </c>
      <c r="N488" s="25" t="str">
        <f>IF(ISTEXT(E488),"",IF(ISBLANK(E488),"",IF(ISTEXT(D488),"",IF(A483="Invoice No. : ",INDEX(Sheet2!D$14:D$154,MATCH(B483,Sheet2!A$14:A$154,0)),N487))))</f>
        <v/>
      </c>
      <c r="O488" s="25" t="str">
        <f>IF(ISTEXT(E488),"",IF(ISBLANK(E488),"",IF(ISTEXT(D488),"",IF(A483="Invoice No. : ",INDEX(Sheet2!E$14:E$154,MATCH(B483,Sheet2!A$14:A$154,0)),O487))))</f>
        <v/>
      </c>
      <c r="P488" s="25" t="str">
        <f>IF(ISTEXT(E488),"",IF(ISBLANK(E488),"",IF(ISTEXT(D488),"",IF(A483="Invoice No. : ",INDEX(Sheet2!G$14:G$154,MATCH(B483,Sheet2!A$14:A$154,0)),P487))))</f>
        <v/>
      </c>
      <c r="Q488" s="25" t="str">
        <f t="shared" si="31"/>
        <v/>
      </c>
    </row>
    <row r="489" ht="15" spans="6:17">
      <c r="F489" s="25" t="str">
        <f t="shared" si="28"/>
        <v/>
      </c>
      <c r="G489" s="25" t="str">
        <f>IF(ISTEXT(E489),"",IF(ISBLANK(E489),"",IF(ISTEXT(D489),"",IF(A484="Invoice No. : ",INDEX(Sheet2!F$14:F$154,MATCH(B484,Sheet2!A$14:A$154,0)),G488))))</f>
        <v/>
      </c>
      <c r="H489" s="25" t="str">
        <f t="shared" si="29"/>
        <v/>
      </c>
      <c r="I489" s="25" t="str">
        <f>IF(ISTEXT(E489),"",IF(ISBLANK(E489),"",IF(ISTEXT(D489),"",IF(A484="Invoice No. : ",TEXT(INDEX(Sheet2!C$14:C$154,MATCH(B484,Sheet2!A$14:A$154,0)),"hh:mm:ss"),I488))))</f>
        <v/>
      </c>
      <c r="J489" s="25" t="str">
        <f t="shared" si="30"/>
        <v/>
      </c>
      <c r="K489" s="25" t="str">
        <f>IF(ISBLANK(G489),"",IF(ISTEXT(G489),"",INDEX(Sheet2!H$14:H$154,MATCH(F489,Sheet2!A$14:A$154,0))))</f>
        <v/>
      </c>
      <c r="L489" s="25" t="str">
        <f>IF(ISBLANK(G489),"",IF(ISTEXT(G489),"",INDEX(Sheet2!I$14:I$154,MATCH(F489,Sheet2!A$14:A$154,0))))</f>
        <v/>
      </c>
      <c r="M489" s="25" t="str">
        <f>IF(ISBLANK(G489),"",IF(ISTEXT(G489),"",IF(INDEX(Sheet2!H$14:H$154,MATCH(F489,Sheet2!A$14:A$154,0))&lt;&gt;0,IF(INDEX(Sheet2!I$14:I$154,MATCH(F489,Sheet2!A$14:A$154,0))&lt;&gt;0,"Loan","Loan"),"Cash")))</f>
        <v/>
      </c>
      <c r="N489" s="25" t="str">
        <f>IF(ISTEXT(E489),"",IF(ISBLANK(E489),"",IF(ISTEXT(D489),"",IF(A484="Invoice No. : ",INDEX(Sheet2!D$14:D$154,MATCH(B484,Sheet2!A$14:A$154,0)),N488))))</f>
        <v/>
      </c>
      <c r="O489" s="25" t="str">
        <f>IF(ISTEXT(E489),"",IF(ISBLANK(E489),"",IF(ISTEXT(D489),"",IF(A484="Invoice No. : ",INDEX(Sheet2!E$14:E$154,MATCH(B484,Sheet2!A$14:A$154,0)),O488))))</f>
        <v/>
      </c>
      <c r="P489" s="25" t="str">
        <f>IF(ISTEXT(E489),"",IF(ISBLANK(E489),"",IF(ISTEXT(D489),"",IF(A484="Invoice No. : ",INDEX(Sheet2!G$14:G$154,MATCH(B484,Sheet2!A$14:A$154,0)),P488))))</f>
        <v/>
      </c>
      <c r="Q489" s="25" t="str">
        <f t="shared" si="31"/>
        <v/>
      </c>
    </row>
    <row r="490" ht="15" spans="1:17">
      <c r="A490" s="24" t="s">
        <v>530</v>
      </c>
      <c r="B490" s="24" t="s">
        <v>531</v>
      </c>
      <c r="C490" s="13">
        <v>1</v>
      </c>
      <c r="D490" s="13">
        <v>11.25</v>
      </c>
      <c r="E490" s="13">
        <v>11.25</v>
      </c>
      <c r="F490" s="25">
        <f t="shared" si="28"/>
        <v>925488</v>
      </c>
      <c r="G490" s="25">
        <f>IF(ISTEXT(E490),"",IF(ISBLANK(E490),"",IF(ISTEXT(D490),"",IF(A485="Invoice No. : ",INDEX(Sheet2!F$14:F$154,MATCH(B485,Sheet2!A$14:A$154,0)),G489))))</f>
        <v>49755</v>
      </c>
      <c r="H490" s="25" t="str">
        <f t="shared" si="29"/>
        <v>01/28/2023</v>
      </c>
      <c r="I490" s="25" t="str">
        <f>IF(ISTEXT(E490),"",IF(ISBLANK(E490),"",IF(ISTEXT(D490),"",IF(A485="Invoice No. : ",TEXT(INDEX(Sheet2!C$14:C$154,MATCH(B485,Sheet2!A$14:A$154,0)),"hh:mm:ss"),I489))))</f>
        <v>12:06:40</v>
      </c>
      <c r="J490" s="25">
        <f t="shared" si="30"/>
        <v>307</v>
      </c>
      <c r="K490" s="25">
        <f>IF(ISBLANK(G490),"",IF(ISTEXT(G490),"",INDEX(Sheet2!H$14:H$154,MATCH(F490,Sheet2!A$14:A$154,0))))</f>
        <v>0</v>
      </c>
      <c r="L490" s="25">
        <f>IF(ISBLANK(G490),"",IF(ISTEXT(G490),"",INDEX(Sheet2!I$14:I$154,MATCH(F490,Sheet2!A$14:A$154,0))))</f>
        <v>307</v>
      </c>
      <c r="M490" s="25" t="str">
        <f>IF(ISBLANK(G490),"",IF(ISTEXT(G490),"",IF(INDEX(Sheet2!H$14:H$154,MATCH(F490,Sheet2!A$14:A$154,0))&lt;&gt;0,IF(INDEX(Sheet2!I$14:I$154,MATCH(F490,Sheet2!A$14:A$154,0))&lt;&gt;0,"Loan","Loan"),"Cash")))</f>
        <v>Cash</v>
      </c>
      <c r="N490" s="25">
        <f>IF(ISTEXT(E490),"",IF(ISBLANK(E490),"",IF(ISTEXT(D490),"",IF(A485="Invoice No. : ",INDEX(Sheet2!D$14:D$154,MATCH(B485,Sheet2!A$14:A$154,0)),N489))))</f>
        <v>1</v>
      </c>
      <c r="O490" s="25" t="str">
        <f>IF(ISTEXT(E490),"",IF(ISBLANK(E490),"",IF(ISTEXT(D490),"",IF(A485="Invoice No. : ",INDEX(Sheet2!E$14:E$154,MATCH(B485,Sheet2!A$14:A$154,0)),O489))))</f>
        <v>BRAILLE</v>
      </c>
      <c r="P490" s="25" t="str">
        <f>IF(ISTEXT(E490),"",IF(ISBLANK(E490),"",IF(ISTEXT(D490),"",IF(A485="Invoice No. : ",INDEX(Sheet2!G$14:G$154,MATCH(B485,Sheet2!A$14:A$154,0)),P489))))</f>
        <v>CATALUNA, CRYSTALYN UMAGTAM</v>
      </c>
      <c r="Q490" s="25">
        <f t="shared" si="31"/>
        <v>128023.12</v>
      </c>
    </row>
    <row r="491" ht="15" spans="1:17">
      <c r="A491" s="24" t="s">
        <v>334</v>
      </c>
      <c r="B491" s="24" t="s">
        <v>335</v>
      </c>
      <c r="C491" s="13">
        <v>1</v>
      </c>
      <c r="D491" s="13">
        <v>38</v>
      </c>
      <c r="E491" s="13">
        <v>38</v>
      </c>
      <c r="F491" s="25">
        <f t="shared" si="28"/>
        <v>925488</v>
      </c>
      <c r="G491" s="25">
        <f>IF(ISTEXT(E491),"",IF(ISBLANK(E491),"",IF(ISTEXT(D491),"",IF(A486="Invoice No. : ",INDEX(Sheet2!F$14:F$154,MATCH(B486,Sheet2!A$14:A$154,0)),G490))))</f>
        <v>49755</v>
      </c>
      <c r="H491" s="25" t="str">
        <f t="shared" si="29"/>
        <v>01/28/2023</v>
      </c>
      <c r="I491" s="25" t="str">
        <f>IF(ISTEXT(E491),"",IF(ISBLANK(E491),"",IF(ISTEXT(D491),"",IF(A486="Invoice No. : ",TEXT(INDEX(Sheet2!C$14:C$154,MATCH(B486,Sheet2!A$14:A$154,0)),"hh:mm:ss"),I490))))</f>
        <v>12:06:40</v>
      </c>
      <c r="J491" s="25">
        <f t="shared" si="30"/>
        <v>307</v>
      </c>
      <c r="K491" s="25">
        <f>IF(ISBLANK(G491),"",IF(ISTEXT(G491),"",INDEX(Sheet2!H$14:H$154,MATCH(F491,Sheet2!A$14:A$154,0))))</f>
        <v>0</v>
      </c>
      <c r="L491" s="25">
        <f>IF(ISBLANK(G491),"",IF(ISTEXT(G491),"",INDEX(Sheet2!I$14:I$154,MATCH(F491,Sheet2!A$14:A$154,0))))</f>
        <v>307</v>
      </c>
      <c r="M491" s="25" t="str">
        <f>IF(ISBLANK(G491),"",IF(ISTEXT(G491),"",IF(INDEX(Sheet2!H$14:H$154,MATCH(F491,Sheet2!A$14:A$154,0))&lt;&gt;0,IF(INDEX(Sheet2!I$14:I$154,MATCH(F491,Sheet2!A$14:A$154,0))&lt;&gt;0,"Loan","Loan"),"Cash")))</f>
        <v>Cash</v>
      </c>
      <c r="N491" s="25">
        <f>IF(ISTEXT(E491),"",IF(ISBLANK(E491),"",IF(ISTEXT(D491),"",IF(A486="Invoice No. : ",INDEX(Sheet2!D$14:D$154,MATCH(B486,Sheet2!A$14:A$154,0)),N490))))</f>
        <v>1</v>
      </c>
      <c r="O491" s="25" t="str">
        <f>IF(ISTEXT(E491),"",IF(ISBLANK(E491),"",IF(ISTEXT(D491),"",IF(A486="Invoice No. : ",INDEX(Sheet2!E$14:E$154,MATCH(B486,Sheet2!A$14:A$154,0)),O490))))</f>
        <v>BRAILLE</v>
      </c>
      <c r="P491" s="25" t="str">
        <f>IF(ISTEXT(E491),"",IF(ISBLANK(E491),"",IF(ISTEXT(D491),"",IF(A486="Invoice No. : ",INDEX(Sheet2!G$14:G$154,MATCH(B486,Sheet2!A$14:A$154,0)),P490))))</f>
        <v>CATALUNA, CRYSTALYN UMAGTAM</v>
      </c>
      <c r="Q491" s="25">
        <f t="shared" si="31"/>
        <v>128023.12</v>
      </c>
    </row>
    <row r="492" ht="15" spans="1:17">
      <c r="A492" s="24" t="s">
        <v>532</v>
      </c>
      <c r="B492" s="24" t="s">
        <v>533</v>
      </c>
      <c r="C492" s="13">
        <v>3</v>
      </c>
      <c r="D492" s="13">
        <v>21.75</v>
      </c>
      <c r="E492" s="13">
        <v>65.25</v>
      </c>
      <c r="F492" s="25">
        <f t="shared" si="28"/>
        <v>925488</v>
      </c>
      <c r="G492" s="25">
        <f>IF(ISTEXT(E492),"",IF(ISBLANK(E492),"",IF(ISTEXT(D492),"",IF(A487="Invoice No. : ",INDEX(Sheet2!F$14:F$154,MATCH(B487,Sheet2!A$14:A$154,0)),G491))))</f>
        <v>49755</v>
      </c>
      <c r="H492" s="25" t="str">
        <f t="shared" si="29"/>
        <v>01/28/2023</v>
      </c>
      <c r="I492" s="25" t="str">
        <f>IF(ISTEXT(E492),"",IF(ISBLANK(E492),"",IF(ISTEXT(D492),"",IF(A487="Invoice No. : ",TEXT(INDEX(Sheet2!C$14:C$154,MATCH(B487,Sheet2!A$14:A$154,0)),"hh:mm:ss"),I491))))</f>
        <v>12:06:40</v>
      </c>
      <c r="J492" s="25">
        <f t="shared" si="30"/>
        <v>307</v>
      </c>
      <c r="K492" s="25">
        <f>IF(ISBLANK(G492),"",IF(ISTEXT(G492),"",INDEX(Sheet2!H$14:H$154,MATCH(F492,Sheet2!A$14:A$154,0))))</f>
        <v>0</v>
      </c>
      <c r="L492" s="25">
        <f>IF(ISBLANK(G492),"",IF(ISTEXT(G492),"",INDEX(Sheet2!I$14:I$154,MATCH(F492,Sheet2!A$14:A$154,0))))</f>
        <v>307</v>
      </c>
      <c r="M492" s="25" t="str">
        <f>IF(ISBLANK(G492),"",IF(ISTEXT(G492),"",IF(INDEX(Sheet2!H$14:H$154,MATCH(F492,Sheet2!A$14:A$154,0))&lt;&gt;0,IF(INDEX(Sheet2!I$14:I$154,MATCH(F492,Sheet2!A$14:A$154,0))&lt;&gt;0,"Loan","Loan"),"Cash")))</f>
        <v>Cash</v>
      </c>
      <c r="N492" s="25">
        <f>IF(ISTEXT(E492),"",IF(ISBLANK(E492),"",IF(ISTEXT(D492),"",IF(A487="Invoice No. : ",INDEX(Sheet2!D$14:D$154,MATCH(B487,Sheet2!A$14:A$154,0)),N491))))</f>
        <v>1</v>
      </c>
      <c r="O492" s="25" t="str">
        <f>IF(ISTEXT(E492),"",IF(ISBLANK(E492),"",IF(ISTEXT(D492),"",IF(A487="Invoice No. : ",INDEX(Sheet2!E$14:E$154,MATCH(B487,Sheet2!A$14:A$154,0)),O491))))</f>
        <v>BRAILLE</v>
      </c>
      <c r="P492" s="25" t="str">
        <f>IF(ISTEXT(E492),"",IF(ISBLANK(E492),"",IF(ISTEXT(D492),"",IF(A487="Invoice No. : ",INDEX(Sheet2!G$14:G$154,MATCH(B487,Sheet2!A$14:A$154,0)),P491))))</f>
        <v>CATALUNA, CRYSTALYN UMAGTAM</v>
      </c>
      <c r="Q492" s="25">
        <f t="shared" si="31"/>
        <v>128023.12</v>
      </c>
    </row>
    <row r="493" ht="15" spans="1:17">
      <c r="A493" s="24" t="s">
        <v>534</v>
      </c>
      <c r="B493" s="24" t="s">
        <v>535</v>
      </c>
      <c r="C493" s="13">
        <v>1</v>
      </c>
      <c r="D493" s="13">
        <v>39</v>
      </c>
      <c r="E493" s="13">
        <v>39</v>
      </c>
      <c r="F493" s="25">
        <f t="shared" si="28"/>
        <v>925488</v>
      </c>
      <c r="G493" s="25">
        <f>IF(ISTEXT(E493),"",IF(ISBLANK(E493),"",IF(ISTEXT(D493),"",IF(A488="Invoice No. : ",INDEX(Sheet2!F$14:F$154,MATCH(B488,Sheet2!A$14:A$154,0)),G492))))</f>
        <v>49755</v>
      </c>
      <c r="H493" s="25" t="str">
        <f t="shared" si="29"/>
        <v>01/28/2023</v>
      </c>
      <c r="I493" s="25" t="str">
        <f>IF(ISTEXT(E493),"",IF(ISBLANK(E493),"",IF(ISTEXT(D493),"",IF(A488="Invoice No. : ",TEXT(INDEX(Sheet2!C$14:C$154,MATCH(B488,Sheet2!A$14:A$154,0)),"hh:mm:ss"),I492))))</f>
        <v>12:06:40</v>
      </c>
      <c r="J493" s="25">
        <f t="shared" si="30"/>
        <v>307</v>
      </c>
      <c r="K493" s="25">
        <f>IF(ISBLANK(G493),"",IF(ISTEXT(G493),"",INDEX(Sheet2!H$14:H$154,MATCH(F493,Sheet2!A$14:A$154,0))))</f>
        <v>0</v>
      </c>
      <c r="L493" s="25">
        <f>IF(ISBLANK(G493),"",IF(ISTEXT(G493),"",INDEX(Sheet2!I$14:I$154,MATCH(F493,Sheet2!A$14:A$154,0))))</f>
        <v>307</v>
      </c>
      <c r="M493" s="25" t="str">
        <f>IF(ISBLANK(G493),"",IF(ISTEXT(G493),"",IF(INDEX(Sheet2!H$14:H$154,MATCH(F493,Sheet2!A$14:A$154,0))&lt;&gt;0,IF(INDEX(Sheet2!I$14:I$154,MATCH(F493,Sheet2!A$14:A$154,0))&lt;&gt;0,"Loan","Loan"),"Cash")))</f>
        <v>Cash</v>
      </c>
      <c r="N493" s="25">
        <f>IF(ISTEXT(E493),"",IF(ISBLANK(E493),"",IF(ISTEXT(D493),"",IF(A488="Invoice No. : ",INDEX(Sheet2!D$14:D$154,MATCH(B488,Sheet2!A$14:A$154,0)),N492))))</f>
        <v>1</v>
      </c>
      <c r="O493" s="25" t="str">
        <f>IF(ISTEXT(E493),"",IF(ISBLANK(E493),"",IF(ISTEXT(D493),"",IF(A488="Invoice No. : ",INDEX(Sheet2!E$14:E$154,MATCH(B488,Sheet2!A$14:A$154,0)),O492))))</f>
        <v>BRAILLE</v>
      </c>
      <c r="P493" s="25" t="str">
        <f>IF(ISTEXT(E493),"",IF(ISBLANK(E493),"",IF(ISTEXT(D493),"",IF(A488="Invoice No. : ",INDEX(Sheet2!G$14:G$154,MATCH(B488,Sheet2!A$14:A$154,0)),P492))))</f>
        <v>CATALUNA, CRYSTALYN UMAGTAM</v>
      </c>
      <c r="Q493" s="25">
        <f t="shared" si="31"/>
        <v>128023.12</v>
      </c>
    </row>
    <row r="494" ht="15" spans="1:17">
      <c r="A494" s="24" t="s">
        <v>536</v>
      </c>
      <c r="B494" s="24" t="s">
        <v>537</v>
      </c>
      <c r="C494" s="13">
        <v>1</v>
      </c>
      <c r="D494" s="13">
        <v>7.5</v>
      </c>
      <c r="E494" s="13">
        <v>7.5</v>
      </c>
      <c r="F494" s="25">
        <f t="shared" si="28"/>
        <v>925488</v>
      </c>
      <c r="G494" s="25">
        <f>IF(ISTEXT(E494),"",IF(ISBLANK(E494),"",IF(ISTEXT(D494),"",IF(A489="Invoice No. : ",INDEX(Sheet2!F$14:F$154,MATCH(B489,Sheet2!A$14:A$154,0)),G493))))</f>
        <v>49755</v>
      </c>
      <c r="H494" s="25" t="str">
        <f t="shared" si="29"/>
        <v>01/28/2023</v>
      </c>
      <c r="I494" s="25" t="str">
        <f>IF(ISTEXT(E494),"",IF(ISBLANK(E494),"",IF(ISTEXT(D494),"",IF(A489="Invoice No. : ",TEXT(INDEX(Sheet2!C$14:C$154,MATCH(B489,Sheet2!A$14:A$154,0)),"hh:mm:ss"),I493))))</f>
        <v>12:06:40</v>
      </c>
      <c r="J494" s="25">
        <f t="shared" si="30"/>
        <v>307</v>
      </c>
      <c r="K494" s="25">
        <f>IF(ISBLANK(G494),"",IF(ISTEXT(G494),"",INDEX(Sheet2!H$14:H$154,MATCH(F494,Sheet2!A$14:A$154,0))))</f>
        <v>0</v>
      </c>
      <c r="L494" s="25">
        <f>IF(ISBLANK(G494),"",IF(ISTEXT(G494),"",INDEX(Sheet2!I$14:I$154,MATCH(F494,Sheet2!A$14:A$154,0))))</f>
        <v>307</v>
      </c>
      <c r="M494" s="25" t="str">
        <f>IF(ISBLANK(G494),"",IF(ISTEXT(G494),"",IF(INDEX(Sheet2!H$14:H$154,MATCH(F494,Sheet2!A$14:A$154,0))&lt;&gt;0,IF(INDEX(Sheet2!I$14:I$154,MATCH(F494,Sheet2!A$14:A$154,0))&lt;&gt;0,"Loan","Loan"),"Cash")))</f>
        <v>Cash</v>
      </c>
      <c r="N494" s="25">
        <f>IF(ISTEXT(E494),"",IF(ISBLANK(E494),"",IF(ISTEXT(D494),"",IF(A489="Invoice No. : ",INDEX(Sheet2!D$14:D$154,MATCH(B489,Sheet2!A$14:A$154,0)),N493))))</f>
        <v>1</v>
      </c>
      <c r="O494" s="25" t="str">
        <f>IF(ISTEXT(E494),"",IF(ISBLANK(E494),"",IF(ISTEXT(D494),"",IF(A489="Invoice No. : ",INDEX(Sheet2!E$14:E$154,MATCH(B489,Sheet2!A$14:A$154,0)),O493))))</f>
        <v>BRAILLE</v>
      </c>
      <c r="P494" s="25" t="str">
        <f>IF(ISTEXT(E494),"",IF(ISBLANK(E494),"",IF(ISTEXT(D494),"",IF(A489="Invoice No. : ",INDEX(Sheet2!G$14:G$154,MATCH(B489,Sheet2!A$14:A$154,0)),P493))))</f>
        <v>CATALUNA, CRYSTALYN UMAGTAM</v>
      </c>
      <c r="Q494" s="25">
        <f t="shared" si="31"/>
        <v>128023.12</v>
      </c>
    </row>
    <row r="495" ht="15" spans="1:17">
      <c r="A495" s="24" t="s">
        <v>538</v>
      </c>
      <c r="B495" s="24" t="s">
        <v>539</v>
      </c>
      <c r="C495" s="13">
        <v>5</v>
      </c>
      <c r="D495" s="13">
        <v>10</v>
      </c>
      <c r="E495" s="13">
        <v>50</v>
      </c>
      <c r="F495" s="25">
        <f t="shared" si="28"/>
        <v>925488</v>
      </c>
      <c r="G495" s="25">
        <f>IF(ISTEXT(E495),"",IF(ISBLANK(E495),"",IF(ISTEXT(D495),"",IF(A490="Invoice No. : ",INDEX(Sheet2!F$14:F$154,MATCH(B490,Sheet2!A$14:A$154,0)),G494))))</f>
        <v>49755</v>
      </c>
      <c r="H495" s="25" t="str">
        <f t="shared" si="29"/>
        <v>01/28/2023</v>
      </c>
      <c r="I495" s="25" t="str">
        <f>IF(ISTEXT(E495),"",IF(ISBLANK(E495),"",IF(ISTEXT(D495),"",IF(A490="Invoice No. : ",TEXT(INDEX(Sheet2!C$14:C$154,MATCH(B490,Sheet2!A$14:A$154,0)),"hh:mm:ss"),I494))))</f>
        <v>12:06:40</v>
      </c>
      <c r="J495" s="25">
        <f t="shared" si="30"/>
        <v>307</v>
      </c>
      <c r="K495" s="25">
        <f>IF(ISBLANK(G495),"",IF(ISTEXT(G495),"",INDEX(Sheet2!H$14:H$154,MATCH(F495,Sheet2!A$14:A$154,0))))</f>
        <v>0</v>
      </c>
      <c r="L495" s="25">
        <f>IF(ISBLANK(G495),"",IF(ISTEXT(G495),"",INDEX(Sheet2!I$14:I$154,MATCH(F495,Sheet2!A$14:A$154,0))))</f>
        <v>307</v>
      </c>
      <c r="M495" s="25" t="str">
        <f>IF(ISBLANK(G495),"",IF(ISTEXT(G495),"",IF(INDEX(Sheet2!H$14:H$154,MATCH(F495,Sheet2!A$14:A$154,0))&lt;&gt;0,IF(INDEX(Sheet2!I$14:I$154,MATCH(F495,Sheet2!A$14:A$154,0))&lt;&gt;0,"Loan","Loan"),"Cash")))</f>
        <v>Cash</v>
      </c>
      <c r="N495" s="25">
        <f>IF(ISTEXT(E495),"",IF(ISBLANK(E495),"",IF(ISTEXT(D495),"",IF(A490="Invoice No. : ",INDEX(Sheet2!D$14:D$154,MATCH(B490,Sheet2!A$14:A$154,0)),N494))))</f>
        <v>1</v>
      </c>
      <c r="O495" s="25" t="str">
        <f>IF(ISTEXT(E495),"",IF(ISBLANK(E495),"",IF(ISTEXT(D495),"",IF(A490="Invoice No. : ",INDEX(Sheet2!E$14:E$154,MATCH(B490,Sheet2!A$14:A$154,0)),O494))))</f>
        <v>BRAILLE</v>
      </c>
      <c r="P495" s="25" t="str">
        <f>IF(ISTEXT(E495),"",IF(ISBLANK(E495),"",IF(ISTEXT(D495),"",IF(A490="Invoice No. : ",INDEX(Sheet2!G$14:G$154,MATCH(B490,Sheet2!A$14:A$154,0)),P494))))</f>
        <v>CATALUNA, CRYSTALYN UMAGTAM</v>
      </c>
      <c r="Q495" s="25">
        <f t="shared" si="31"/>
        <v>128023.12</v>
      </c>
    </row>
    <row r="496" ht="15" spans="1:17">
      <c r="A496" s="24" t="s">
        <v>540</v>
      </c>
      <c r="B496" s="24" t="s">
        <v>541</v>
      </c>
      <c r="C496" s="13">
        <v>1</v>
      </c>
      <c r="D496" s="13">
        <v>9</v>
      </c>
      <c r="E496" s="13">
        <v>9</v>
      </c>
      <c r="F496" s="25">
        <f t="shared" si="28"/>
        <v>925488</v>
      </c>
      <c r="G496" s="25">
        <f>IF(ISTEXT(E496),"",IF(ISBLANK(E496),"",IF(ISTEXT(D496),"",IF(A491="Invoice No. : ",INDEX(Sheet2!F$14:F$154,MATCH(B491,Sheet2!A$14:A$154,0)),G495))))</f>
        <v>49755</v>
      </c>
      <c r="H496" s="25" t="str">
        <f t="shared" si="29"/>
        <v>01/28/2023</v>
      </c>
      <c r="I496" s="25" t="str">
        <f>IF(ISTEXT(E496),"",IF(ISBLANK(E496),"",IF(ISTEXT(D496),"",IF(A491="Invoice No. : ",TEXT(INDEX(Sheet2!C$14:C$154,MATCH(B491,Sheet2!A$14:A$154,0)),"hh:mm:ss"),I495))))</f>
        <v>12:06:40</v>
      </c>
      <c r="J496" s="25">
        <f t="shared" si="30"/>
        <v>307</v>
      </c>
      <c r="K496" s="25">
        <f>IF(ISBLANK(G496),"",IF(ISTEXT(G496),"",INDEX(Sheet2!H$14:H$154,MATCH(F496,Sheet2!A$14:A$154,0))))</f>
        <v>0</v>
      </c>
      <c r="L496" s="25">
        <f>IF(ISBLANK(G496),"",IF(ISTEXT(G496),"",INDEX(Sheet2!I$14:I$154,MATCH(F496,Sheet2!A$14:A$154,0))))</f>
        <v>307</v>
      </c>
      <c r="M496" s="25" t="str">
        <f>IF(ISBLANK(G496),"",IF(ISTEXT(G496),"",IF(INDEX(Sheet2!H$14:H$154,MATCH(F496,Sheet2!A$14:A$154,0))&lt;&gt;0,IF(INDEX(Sheet2!I$14:I$154,MATCH(F496,Sheet2!A$14:A$154,0))&lt;&gt;0,"Loan","Loan"),"Cash")))</f>
        <v>Cash</v>
      </c>
      <c r="N496" s="25">
        <f>IF(ISTEXT(E496),"",IF(ISBLANK(E496),"",IF(ISTEXT(D496),"",IF(A491="Invoice No. : ",INDEX(Sheet2!D$14:D$154,MATCH(B491,Sheet2!A$14:A$154,0)),N495))))</f>
        <v>1</v>
      </c>
      <c r="O496" s="25" t="str">
        <f>IF(ISTEXT(E496),"",IF(ISBLANK(E496),"",IF(ISTEXT(D496),"",IF(A491="Invoice No. : ",INDEX(Sheet2!E$14:E$154,MATCH(B491,Sheet2!A$14:A$154,0)),O495))))</f>
        <v>BRAILLE</v>
      </c>
      <c r="P496" s="25" t="str">
        <f>IF(ISTEXT(E496),"",IF(ISBLANK(E496),"",IF(ISTEXT(D496),"",IF(A491="Invoice No. : ",INDEX(Sheet2!G$14:G$154,MATCH(B491,Sheet2!A$14:A$154,0)),P495))))</f>
        <v>CATALUNA, CRYSTALYN UMAGTAM</v>
      </c>
      <c r="Q496" s="25">
        <f t="shared" si="31"/>
        <v>128023.12</v>
      </c>
    </row>
    <row r="497" ht="15" spans="1:17">
      <c r="A497" s="24" t="s">
        <v>542</v>
      </c>
      <c r="B497" s="24" t="s">
        <v>543</v>
      </c>
      <c r="C497" s="13">
        <v>2</v>
      </c>
      <c r="D497" s="13">
        <v>37.5</v>
      </c>
      <c r="E497" s="13">
        <v>75</v>
      </c>
      <c r="F497" s="25">
        <f t="shared" si="28"/>
        <v>925488</v>
      </c>
      <c r="G497" s="25">
        <f>IF(ISTEXT(E497),"",IF(ISBLANK(E497),"",IF(ISTEXT(D497),"",IF(A492="Invoice No. : ",INDEX(Sheet2!F$14:F$154,MATCH(B492,Sheet2!A$14:A$154,0)),G496))))</f>
        <v>49755</v>
      </c>
      <c r="H497" s="25" t="str">
        <f t="shared" si="29"/>
        <v>01/28/2023</v>
      </c>
      <c r="I497" s="25" t="str">
        <f>IF(ISTEXT(E497),"",IF(ISBLANK(E497),"",IF(ISTEXT(D497),"",IF(A492="Invoice No. : ",TEXT(INDEX(Sheet2!C$14:C$154,MATCH(B492,Sheet2!A$14:A$154,0)),"hh:mm:ss"),I496))))</f>
        <v>12:06:40</v>
      </c>
      <c r="J497" s="25">
        <f t="shared" si="30"/>
        <v>307</v>
      </c>
      <c r="K497" s="25">
        <f>IF(ISBLANK(G497),"",IF(ISTEXT(G497),"",INDEX(Sheet2!H$14:H$154,MATCH(F497,Sheet2!A$14:A$154,0))))</f>
        <v>0</v>
      </c>
      <c r="L497" s="25">
        <f>IF(ISBLANK(G497),"",IF(ISTEXT(G497),"",INDEX(Sheet2!I$14:I$154,MATCH(F497,Sheet2!A$14:A$154,0))))</f>
        <v>307</v>
      </c>
      <c r="M497" s="25" t="str">
        <f>IF(ISBLANK(G497),"",IF(ISTEXT(G497),"",IF(INDEX(Sheet2!H$14:H$154,MATCH(F497,Sheet2!A$14:A$154,0))&lt;&gt;0,IF(INDEX(Sheet2!I$14:I$154,MATCH(F497,Sheet2!A$14:A$154,0))&lt;&gt;0,"Loan","Loan"),"Cash")))</f>
        <v>Cash</v>
      </c>
      <c r="N497" s="25">
        <f>IF(ISTEXT(E497),"",IF(ISBLANK(E497),"",IF(ISTEXT(D497),"",IF(A492="Invoice No. : ",INDEX(Sheet2!D$14:D$154,MATCH(B492,Sheet2!A$14:A$154,0)),N496))))</f>
        <v>1</v>
      </c>
      <c r="O497" s="25" t="str">
        <f>IF(ISTEXT(E497),"",IF(ISBLANK(E497),"",IF(ISTEXT(D497),"",IF(A492="Invoice No. : ",INDEX(Sheet2!E$14:E$154,MATCH(B492,Sheet2!A$14:A$154,0)),O496))))</f>
        <v>BRAILLE</v>
      </c>
      <c r="P497" s="25" t="str">
        <f>IF(ISTEXT(E497),"",IF(ISBLANK(E497),"",IF(ISTEXT(D497),"",IF(A492="Invoice No. : ",INDEX(Sheet2!G$14:G$154,MATCH(B492,Sheet2!A$14:A$154,0)),P496))))</f>
        <v>CATALUNA, CRYSTALYN UMAGTAM</v>
      </c>
      <c r="Q497" s="25">
        <f t="shared" si="31"/>
        <v>128023.12</v>
      </c>
    </row>
    <row r="498" ht="15" spans="1:17">
      <c r="A498" s="24" t="s">
        <v>280</v>
      </c>
      <c r="B498" s="24" t="s">
        <v>281</v>
      </c>
      <c r="C498" s="13">
        <v>1</v>
      </c>
      <c r="D498" s="13">
        <v>12</v>
      </c>
      <c r="E498" s="13">
        <v>12</v>
      </c>
      <c r="F498" s="25">
        <f t="shared" si="28"/>
        <v>925488</v>
      </c>
      <c r="G498" s="25">
        <f>IF(ISTEXT(E498),"",IF(ISBLANK(E498),"",IF(ISTEXT(D498),"",IF(A493="Invoice No. : ",INDEX(Sheet2!F$14:F$154,MATCH(B493,Sheet2!A$14:A$154,0)),G497))))</f>
        <v>49755</v>
      </c>
      <c r="H498" s="25" t="str">
        <f t="shared" si="29"/>
        <v>01/28/2023</v>
      </c>
      <c r="I498" s="25" t="str">
        <f>IF(ISTEXT(E498),"",IF(ISBLANK(E498),"",IF(ISTEXT(D498),"",IF(A493="Invoice No. : ",TEXT(INDEX(Sheet2!C$14:C$154,MATCH(B493,Sheet2!A$14:A$154,0)),"hh:mm:ss"),I497))))</f>
        <v>12:06:40</v>
      </c>
      <c r="J498" s="25">
        <f t="shared" si="30"/>
        <v>307</v>
      </c>
      <c r="K498" s="25">
        <f>IF(ISBLANK(G498),"",IF(ISTEXT(G498),"",INDEX(Sheet2!H$14:H$154,MATCH(F498,Sheet2!A$14:A$154,0))))</f>
        <v>0</v>
      </c>
      <c r="L498" s="25">
        <f>IF(ISBLANK(G498),"",IF(ISTEXT(G498),"",INDEX(Sheet2!I$14:I$154,MATCH(F498,Sheet2!A$14:A$154,0))))</f>
        <v>307</v>
      </c>
      <c r="M498" s="25" t="str">
        <f>IF(ISBLANK(G498),"",IF(ISTEXT(G498),"",IF(INDEX(Sheet2!H$14:H$154,MATCH(F498,Sheet2!A$14:A$154,0))&lt;&gt;0,IF(INDEX(Sheet2!I$14:I$154,MATCH(F498,Sheet2!A$14:A$154,0))&lt;&gt;0,"Loan","Loan"),"Cash")))</f>
        <v>Cash</v>
      </c>
      <c r="N498" s="25">
        <f>IF(ISTEXT(E498),"",IF(ISBLANK(E498),"",IF(ISTEXT(D498),"",IF(A493="Invoice No. : ",INDEX(Sheet2!D$14:D$154,MATCH(B493,Sheet2!A$14:A$154,0)),N497))))</f>
        <v>1</v>
      </c>
      <c r="O498" s="25" t="str">
        <f>IF(ISTEXT(E498),"",IF(ISBLANK(E498),"",IF(ISTEXT(D498),"",IF(A493="Invoice No. : ",INDEX(Sheet2!E$14:E$154,MATCH(B493,Sheet2!A$14:A$154,0)),O497))))</f>
        <v>BRAILLE</v>
      </c>
      <c r="P498" s="25" t="str">
        <f>IF(ISTEXT(E498),"",IF(ISBLANK(E498),"",IF(ISTEXT(D498),"",IF(A493="Invoice No. : ",INDEX(Sheet2!G$14:G$154,MATCH(B493,Sheet2!A$14:A$154,0)),P497))))</f>
        <v>CATALUNA, CRYSTALYN UMAGTAM</v>
      </c>
      <c r="Q498" s="25">
        <f t="shared" si="31"/>
        <v>128023.12</v>
      </c>
    </row>
    <row r="499" ht="15" spans="4:17">
      <c r="D499" s="14" t="s">
        <v>18</v>
      </c>
      <c r="E499" s="26">
        <v>307</v>
      </c>
      <c r="F499" s="25" t="str">
        <f t="shared" si="28"/>
        <v/>
      </c>
      <c r="G499" s="25" t="str">
        <f>IF(ISTEXT(E499),"",IF(ISBLANK(E499),"",IF(ISTEXT(D499),"",IF(A494="Invoice No. : ",INDEX(Sheet2!F$14:F$154,MATCH(B494,Sheet2!A$14:A$154,0)),G498))))</f>
        <v/>
      </c>
      <c r="H499" s="25" t="str">
        <f t="shared" si="29"/>
        <v/>
      </c>
      <c r="I499" s="25" t="str">
        <f>IF(ISTEXT(E499),"",IF(ISBLANK(E499),"",IF(ISTEXT(D499),"",IF(A494="Invoice No. : ",TEXT(INDEX(Sheet2!C$14:C$154,MATCH(B494,Sheet2!A$14:A$154,0)),"hh:mm:ss"),I498))))</f>
        <v/>
      </c>
      <c r="J499" s="25" t="str">
        <f t="shared" si="30"/>
        <v/>
      </c>
      <c r="K499" s="25" t="str">
        <f>IF(ISBLANK(G499),"",IF(ISTEXT(G499),"",INDEX(Sheet2!H$14:H$154,MATCH(F499,Sheet2!A$14:A$154,0))))</f>
        <v/>
      </c>
      <c r="L499" s="25" t="str">
        <f>IF(ISBLANK(G499),"",IF(ISTEXT(G499),"",INDEX(Sheet2!I$14:I$154,MATCH(F499,Sheet2!A$14:A$154,0))))</f>
        <v/>
      </c>
      <c r="M499" s="25" t="str">
        <f>IF(ISBLANK(G499),"",IF(ISTEXT(G499),"",IF(INDEX(Sheet2!H$14:H$154,MATCH(F499,Sheet2!A$14:A$154,0))&lt;&gt;0,IF(INDEX(Sheet2!I$14:I$154,MATCH(F499,Sheet2!A$14:A$154,0))&lt;&gt;0,"Loan","Loan"),"Cash")))</f>
        <v/>
      </c>
      <c r="N499" s="25" t="str">
        <f>IF(ISTEXT(E499),"",IF(ISBLANK(E499),"",IF(ISTEXT(D499),"",IF(A494="Invoice No. : ",INDEX(Sheet2!D$14:D$154,MATCH(B494,Sheet2!A$14:A$154,0)),N498))))</f>
        <v/>
      </c>
      <c r="O499" s="25" t="str">
        <f>IF(ISTEXT(E499),"",IF(ISBLANK(E499),"",IF(ISTEXT(D499),"",IF(A494="Invoice No. : ",INDEX(Sheet2!E$14:E$154,MATCH(B494,Sheet2!A$14:A$154,0)),O498))))</f>
        <v/>
      </c>
      <c r="P499" s="25" t="str">
        <f>IF(ISTEXT(E499),"",IF(ISBLANK(E499),"",IF(ISTEXT(D499),"",IF(A494="Invoice No. : ",INDEX(Sheet2!G$14:G$154,MATCH(B494,Sheet2!A$14:A$154,0)),P498))))</f>
        <v/>
      </c>
      <c r="Q499" s="25" t="str">
        <f t="shared" si="31"/>
        <v/>
      </c>
    </row>
    <row r="500" ht="15" spans="6:17">
      <c r="F500" s="25" t="str">
        <f t="shared" si="28"/>
        <v/>
      </c>
      <c r="G500" s="25" t="str">
        <f>IF(ISTEXT(E500),"",IF(ISBLANK(E500),"",IF(ISTEXT(D500),"",IF(A495="Invoice No. : ",INDEX(Sheet2!F$14:F$154,MATCH(B495,Sheet2!A$14:A$154,0)),G499))))</f>
        <v/>
      </c>
      <c r="H500" s="25" t="str">
        <f t="shared" si="29"/>
        <v/>
      </c>
      <c r="I500" s="25" t="str">
        <f>IF(ISTEXT(E500),"",IF(ISBLANK(E500),"",IF(ISTEXT(D500),"",IF(A495="Invoice No. : ",TEXT(INDEX(Sheet2!C$14:C$154,MATCH(B495,Sheet2!A$14:A$154,0)),"hh:mm:ss"),I499))))</f>
        <v/>
      </c>
      <c r="J500" s="25" t="str">
        <f t="shared" si="30"/>
        <v/>
      </c>
      <c r="K500" s="25" t="str">
        <f>IF(ISBLANK(G500),"",IF(ISTEXT(G500),"",INDEX(Sheet2!H$14:H$154,MATCH(F500,Sheet2!A$14:A$154,0))))</f>
        <v/>
      </c>
      <c r="L500" s="25" t="str">
        <f>IF(ISBLANK(G500),"",IF(ISTEXT(G500),"",INDEX(Sheet2!I$14:I$154,MATCH(F500,Sheet2!A$14:A$154,0))))</f>
        <v/>
      </c>
      <c r="M500" s="25" t="str">
        <f>IF(ISBLANK(G500),"",IF(ISTEXT(G500),"",IF(INDEX(Sheet2!H$14:H$154,MATCH(F500,Sheet2!A$14:A$154,0))&lt;&gt;0,IF(INDEX(Sheet2!I$14:I$154,MATCH(F500,Sheet2!A$14:A$154,0))&lt;&gt;0,"Loan","Loan"),"Cash")))</f>
        <v/>
      </c>
      <c r="N500" s="25" t="str">
        <f>IF(ISTEXT(E500),"",IF(ISBLANK(E500),"",IF(ISTEXT(D500),"",IF(A495="Invoice No. : ",INDEX(Sheet2!D$14:D$154,MATCH(B495,Sheet2!A$14:A$154,0)),N499))))</f>
        <v/>
      </c>
      <c r="O500" s="25" t="str">
        <f>IF(ISTEXT(E500),"",IF(ISBLANK(E500),"",IF(ISTEXT(D500),"",IF(A495="Invoice No. : ",INDEX(Sheet2!E$14:E$154,MATCH(B495,Sheet2!A$14:A$154,0)),O499))))</f>
        <v/>
      </c>
      <c r="P500" s="25" t="str">
        <f>IF(ISTEXT(E500),"",IF(ISBLANK(E500),"",IF(ISTEXT(D500),"",IF(A495="Invoice No. : ",INDEX(Sheet2!G$14:G$154,MATCH(B495,Sheet2!A$14:A$154,0)),P499))))</f>
        <v/>
      </c>
      <c r="Q500" s="25" t="str">
        <f t="shared" si="31"/>
        <v/>
      </c>
    </row>
    <row r="501" ht="15" spans="6:17">
      <c r="F501" s="25" t="str">
        <f t="shared" si="28"/>
        <v/>
      </c>
      <c r="G501" s="25" t="str">
        <f>IF(ISTEXT(E501),"",IF(ISBLANK(E501),"",IF(ISTEXT(D501),"",IF(A496="Invoice No. : ",INDEX(Sheet2!F$14:F$154,MATCH(B496,Sheet2!A$14:A$154,0)),G500))))</f>
        <v/>
      </c>
      <c r="H501" s="25" t="str">
        <f t="shared" si="29"/>
        <v/>
      </c>
      <c r="I501" s="25" t="str">
        <f>IF(ISTEXT(E501),"",IF(ISBLANK(E501),"",IF(ISTEXT(D501),"",IF(A496="Invoice No. : ",TEXT(INDEX(Sheet2!C$14:C$154,MATCH(B496,Sheet2!A$14:A$154,0)),"hh:mm:ss"),I500))))</f>
        <v/>
      </c>
      <c r="J501" s="25" t="str">
        <f t="shared" si="30"/>
        <v/>
      </c>
      <c r="K501" s="25" t="str">
        <f>IF(ISBLANK(G501),"",IF(ISTEXT(G501),"",INDEX(Sheet2!H$14:H$154,MATCH(F501,Sheet2!A$14:A$154,0))))</f>
        <v/>
      </c>
      <c r="L501" s="25" t="str">
        <f>IF(ISBLANK(G501),"",IF(ISTEXT(G501),"",INDEX(Sheet2!I$14:I$154,MATCH(F501,Sheet2!A$14:A$154,0))))</f>
        <v/>
      </c>
      <c r="M501" s="25" t="str">
        <f>IF(ISBLANK(G501),"",IF(ISTEXT(G501),"",IF(INDEX(Sheet2!H$14:H$154,MATCH(F501,Sheet2!A$14:A$154,0))&lt;&gt;0,IF(INDEX(Sheet2!I$14:I$154,MATCH(F501,Sheet2!A$14:A$154,0))&lt;&gt;0,"Loan","Loan"),"Cash")))</f>
        <v/>
      </c>
      <c r="N501" s="25" t="str">
        <f>IF(ISTEXT(E501),"",IF(ISBLANK(E501),"",IF(ISTEXT(D501),"",IF(A496="Invoice No. : ",INDEX(Sheet2!D$14:D$154,MATCH(B496,Sheet2!A$14:A$154,0)),N500))))</f>
        <v/>
      </c>
      <c r="O501" s="25" t="str">
        <f>IF(ISTEXT(E501),"",IF(ISBLANK(E501),"",IF(ISTEXT(D501),"",IF(A496="Invoice No. : ",INDEX(Sheet2!E$14:E$154,MATCH(B496,Sheet2!A$14:A$154,0)),O500))))</f>
        <v/>
      </c>
      <c r="P501" s="25" t="str">
        <f>IF(ISTEXT(E501),"",IF(ISBLANK(E501),"",IF(ISTEXT(D501),"",IF(A496="Invoice No. : ",INDEX(Sheet2!G$14:G$154,MATCH(B496,Sheet2!A$14:A$154,0)),P500))))</f>
        <v/>
      </c>
      <c r="Q501" s="25" t="str">
        <f t="shared" si="31"/>
        <v/>
      </c>
    </row>
    <row r="502" ht="15" spans="1:17">
      <c r="A502" s="16" t="s">
        <v>4</v>
      </c>
      <c r="B502" s="17">
        <v>925489</v>
      </c>
      <c r="C502" s="16" t="s">
        <v>5</v>
      </c>
      <c r="D502" s="18" t="s">
        <v>6</v>
      </c>
      <c r="F502" s="25" t="str">
        <f t="shared" si="28"/>
        <v/>
      </c>
      <c r="G502" s="25" t="str">
        <f>IF(ISTEXT(E502),"",IF(ISBLANK(E502),"",IF(ISTEXT(D502),"",IF(A497="Invoice No. : ",INDEX(Sheet2!F$14:F$154,MATCH(B497,Sheet2!A$14:A$154,0)),G501))))</f>
        <v/>
      </c>
      <c r="H502" s="25" t="str">
        <f t="shared" si="29"/>
        <v/>
      </c>
      <c r="I502" s="25" t="str">
        <f>IF(ISTEXT(E502),"",IF(ISBLANK(E502),"",IF(ISTEXT(D502),"",IF(A497="Invoice No. : ",TEXT(INDEX(Sheet2!C$14:C$154,MATCH(B497,Sheet2!A$14:A$154,0)),"hh:mm:ss"),I501))))</f>
        <v/>
      </c>
      <c r="J502" s="25" t="str">
        <f t="shared" si="30"/>
        <v/>
      </c>
      <c r="K502" s="25" t="str">
        <f>IF(ISBLANK(G502),"",IF(ISTEXT(G502),"",INDEX(Sheet2!H$14:H$154,MATCH(F502,Sheet2!A$14:A$154,0))))</f>
        <v/>
      </c>
      <c r="L502" s="25" t="str">
        <f>IF(ISBLANK(G502),"",IF(ISTEXT(G502),"",INDEX(Sheet2!I$14:I$154,MATCH(F502,Sheet2!A$14:A$154,0))))</f>
        <v/>
      </c>
      <c r="M502" s="25" t="str">
        <f>IF(ISBLANK(G502),"",IF(ISTEXT(G502),"",IF(INDEX(Sheet2!H$14:H$154,MATCH(F502,Sheet2!A$14:A$154,0))&lt;&gt;0,IF(INDEX(Sheet2!I$14:I$154,MATCH(F502,Sheet2!A$14:A$154,0))&lt;&gt;0,"Loan","Loan"),"Cash")))</f>
        <v/>
      </c>
      <c r="N502" s="25" t="str">
        <f>IF(ISTEXT(E502),"",IF(ISBLANK(E502),"",IF(ISTEXT(D502),"",IF(A497="Invoice No. : ",INDEX(Sheet2!D$14:D$154,MATCH(B497,Sheet2!A$14:A$154,0)),N501))))</f>
        <v/>
      </c>
      <c r="O502" s="25" t="str">
        <f>IF(ISTEXT(E502),"",IF(ISBLANK(E502),"",IF(ISTEXT(D502),"",IF(A497="Invoice No. : ",INDEX(Sheet2!E$14:E$154,MATCH(B497,Sheet2!A$14:A$154,0)),O501))))</f>
        <v/>
      </c>
      <c r="P502" s="25" t="str">
        <f>IF(ISTEXT(E502),"",IF(ISBLANK(E502),"",IF(ISTEXT(D502),"",IF(A497="Invoice No. : ",INDEX(Sheet2!G$14:G$154,MATCH(B497,Sheet2!A$14:A$154,0)),P501))))</f>
        <v/>
      </c>
      <c r="Q502" s="25" t="str">
        <f t="shared" si="31"/>
        <v/>
      </c>
    </row>
    <row r="503" ht="15" spans="1:17">
      <c r="A503" s="16" t="s">
        <v>7</v>
      </c>
      <c r="B503" s="19">
        <v>44954</v>
      </c>
      <c r="C503" s="16" t="s">
        <v>8</v>
      </c>
      <c r="D503" s="20">
        <v>1</v>
      </c>
      <c r="F503" s="25" t="str">
        <f t="shared" si="28"/>
        <v/>
      </c>
      <c r="G503" s="25" t="str">
        <f>IF(ISTEXT(E503),"",IF(ISBLANK(E503),"",IF(ISTEXT(D503),"",IF(A498="Invoice No. : ",INDEX(Sheet2!F$14:F$154,MATCH(B498,Sheet2!A$14:A$154,0)),G502))))</f>
        <v/>
      </c>
      <c r="H503" s="25" t="str">
        <f t="shared" si="29"/>
        <v/>
      </c>
      <c r="I503" s="25" t="str">
        <f>IF(ISTEXT(E503),"",IF(ISBLANK(E503),"",IF(ISTEXT(D503),"",IF(A498="Invoice No. : ",TEXT(INDEX(Sheet2!C$14:C$154,MATCH(B498,Sheet2!A$14:A$154,0)),"hh:mm:ss"),I502))))</f>
        <v/>
      </c>
      <c r="J503" s="25" t="str">
        <f t="shared" si="30"/>
        <v/>
      </c>
      <c r="K503" s="25" t="str">
        <f>IF(ISBLANK(G503),"",IF(ISTEXT(G503),"",INDEX(Sheet2!H$14:H$154,MATCH(F503,Sheet2!A$14:A$154,0))))</f>
        <v/>
      </c>
      <c r="L503" s="25" t="str">
        <f>IF(ISBLANK(G503),"",IF(ISTEXT(G503),"",INDEX(Sheet2!I$14:I$154,MATCH(F503,Sheet2!A$14:A$154,0))))</f>
        <v/>
      </c>
      <c r="M503" s="25" t="str">
        <f>IF(ISBLANK(G503),"",IF(ISTEXT(G503),"",IF(INDEX(Sheet2!H$14:H$154,MATCH(F503,Sheet2!A$14:A$154,0))&lt;&gt;0,IF(INDEX(Sheet2!I$14:I$154,MATCH(F503,Sheet2!A$14:A$154,0))&lt;&gt;0,"Loan","Loan"),"Cash")))</f>
        <v/>
      </c>
      <c r="N503" s="25" t="str">
        <f>IF(ISTEXT(E503),"",IF(ISBLANK(E503),"",IF(ISTEXT(D503),"",IF(A498="Invoice No. : ",INDEX(Sheet2!D$14:D$154,MATCH(B498,Sheet2!A$14:A$154,0)),N502))))</f>
        <v/>
      </c>
      <c r="O503" s="25" t="str">
        <f>IF(ISTEXT(E503),"",IF(ISBLANK(E503),"",IF(ISTEXT(D503),"",IF(A498="Invoice No. : ",INDEX(Sheet2!E$14:E$154,MATCH(B498,Sheet2!A$14:A$154,0)),O502))))</f>
        <v/>
      </c>
      <c r="P503" s="25" t="str">
        <f>IF(ISTEXT(E503),"",IF(ISBLANK(E503),"",IF(ISTEXT(D503),"",IF(A498="Invoice No. : ",INDEX(Sheet2!G$14:G$154,MATCH(B498,Sheet2!A$14:A$154,0)),P502))))</f>
        <v/>
      </c>
      <c r="Q503" s="25" t="str">
        <f t="shared" si="31"/>
        <v/>
      </c>
    </row>
    <row r="504" ht="15" spans="6:17">
      <c r="F504" s="25" t="str">
        <f t="shared" si="28"/>
        <v/>
      </c>
      <c r="G504" s="25" t="str">
        <f>IF(ISTEXT(E504),"",IF(ISBLANK(E504),"",IF(ISTEXT(D504),"",IF(A499="Invoice No. : ",INDEX(Sheet2!F$14:F$154,MATCH(B499,Sheet2!A$14:A$154,0)),G503))))</f>
        <v/>
      </c>
      <c r="H504" s="25" t="str">
        <f t="shared" si="29"/>
        <v/>
      </c>
      <c r="I504" s="25" t="str">
        <f>IF(ISTEXT(E504),"",IF(ISBLANK(E504),"",IF(ISTEXT(D504),"",IF(A499="Invoice No. : ",TEXT(INDEX(Sheet2!C$14:C$154,MATCH(B499,Sheet2!A$14:A$154,0)),"hh:mm:ss"),I503))))</f>
        <v/>
      </c>
      <c r="J504" s="25" t="str">
        <f t="shared" si="30"/>
        <v/>
      </c>
      <c r="K504" s="25" t="str">
        <f>IF(ISBLANK(G504),"",IF(ISTEXT(G504),"",INDEX(Sheet2!H$14:H$154,MATCH(F504,Sheet2!A$14:A$154,0))))</f>
        <v/>
      </c>
      <c r="L504" s="25" t="str">
        <f>IF(ISBLANK(G504),"",IF(ISTEXT(G504),"",INDEX(Sheet2!I$14:I$154,MATCH(F504,Sheet2!A$14:A$154,0))))</f>
        <v/>
      </c>
      <c r="M504" s="25" t="str">
        <f>IF(ISBLANK(G504),"",IF(ISTEXT(G504),"",IF(INDEX(Sheet2!H$14:H$154,MATCH(F504,Sheet2!A$14:A$154,0))&lt;&gt;0,IF(INDEX(Sheet2!I$14:I$154,MATCH(F504,Sheet2!A$14:A$154,0))&lt;&gt;0,"Loan","Loan"),"Cash")))</f>
        <v/>
      </c>
      <c r="N504" s="25" t="str">
        <f>IF(ISTEXT(E504),"",IF(ISBLANK(E504),"",IF(ISTEXT(D504),"",IF(A499="Invoice No. : ",INDEX(Sheet2!D$14:D$154,MATCH(B499,Sheet2!A$14:A$154,0)),N503))))</f>
        <v/>
      </c>
      <c r="O504" s="25" t="str">
        <f>IF(ISTEXT(E504),"",IF(ISBLANK(E504),"",IF(ISTEXT(D504),"",IF(A499="Invoice No. : ",INDEX(Sheet2!E$14:E$154,MATCH(B499,Sheet2!A$14:A$154,0)),O503))))</f>
        <v/>
      </c>
      <c r="P504" s="25" t="str">
        <f>IF(ISTEXT(E504),"",IF(ISBLANK(E504),"",IF(ISTEXT(D504),"",IF(A499="Invoice No. : ",INDEX(Sheet2!G$14:G$154,MATCH(B499,Sheet2!A$14:A$154,0)),P503))))</f>
        <v/>
      </c>
      <c r="Q504" s="25" t="str">
        <f t="shared" si="31"/>
        <v/>
      </c>
    </row>
    <row r="505" ht="15" spans="1:17">
      <c r="A505" s="21" t="s">
        <v>9</v>
      </c>
      <c r="B505" s="21" t="s">
        <v>10</v>
      </c>
      <c r="C505" s="22" t="s">
        <v>11</v>
      </c>
      <c r="D505" s="22" t="s">
        <v>12</v>
      </c>
      <c r="E505" s="22" t="s">
        <v>13</v>
      </c>
      <c r="F505" s="25" t="str">
        <f t="shared" si="28"/>
        <v/>
      </c>
      <c r="G505" s="25" t="str">
        <f>IF(ISTEXT(E505),"",IF(ISBLANK(E505),"",IF(ISTEXT(D505),"",IF(A500="Invoice No. : ",INDEX(Sheet2!F$14:F$154,MATCH(B500,Sheet2!A$14:A$154,0)),G504))))</f>
        <v/>
      </c>
      <c r="H505" s="25" t="str">
        <f t="shared" si="29"/>
        <v/>
      </c>
      <c r="I505" s="25" t="str">
        <f>IF(ISTEXT(E505),"",IF(ISBLANK(E505),"",IF(ISTEXT(D505),"",IF(A500="Invoice No. : ",TEXT(INDEX(Sheet2!C$14:C$154,MATCH(B500,Sheet2!A$14:A$154,0)),"hh:mm:ss"),I504))))</f>
        <v/>
      </c>
      <c r="J505" s="25" t="str">
        <f t="shared" si="30"/>
        <v/>
      </c>
      <c r="K505" s="25" t="str">
        <f>IF(ISBLANK(G505),"",IF(ISTEXT(G505),"",INDEX(Sheet2!H$14:H$154,MATCH(F505,Sheet2!A$14:A$154,0))))</f>
        <v/>
      </c>
      <c r="L505" s="25" t="str">
        <f>IF(ISBLANK(G505),"",IF(ISTEXT(G505),"",INDEX(Sheet2!I$14:I$154,MATCH(F505,Sheet2!A$14:A$154,0))))</f>
        <v/>
      </c>
      <c r="M505" s="25" t="str">
        <f>IF(ISBLANK(G505),"",IF(ISTEXT(G505),"",IF(INDEX(Sheet2!H$14:H$154,MATCH(F505,Sheet2!A$14:A$154,0))&lt;&gt;0,IF(INDEX(Sheet2!I$14:I$154,MATCH(F505,Sheet2!A$14:A$154,0))&lt;&gt;0,"Loan","Loan"),"Cash")))</f>
        <v/>
      </c>
      <c r="N505" s="25" t="str">
        <f>IF(ISTEXT(E505),"",IF(ISBLANK(E505),"",IF(ISTEXT(D505),"",IF(A500="Invoice No. : ",INDEX(Sheet2!D$14:D$154,MATCH(B500,Sheet2!A$14:A$154,0)),N504))))</f>
        <v/>
      </c>
      <c r="O505" s="25" t="str">
        <f>IF(ISTEXT(E505),"",IF(ISBLANK(E505),"",IF(ISTEXT(D505),"",IF(A500="Invoice No. : ",INDEX(Sheet2!E$14:E$154,MATCH(B500,Sheet2!A$14:A$154,0)),O504))))</f>
        <v/>
      </c>
      <c r="P505" s="25" t="str">
        <f>IF(ISTEXT(E505),"",IF(ISBLANK(E505),"",IF(ISTEXT(D505),"",IF(A500="Invoice No. : ",INDEX(Sheet2!G$14:G$154,MATCH(B500,Sheet2!A$14:A$154,0)),P504))))</f>
        <v/>
      </c>
      <c r="Q505" s="25" t="str">
        <f t="shared" si="31"/>
        <v/>
      </c>
    </row>
    <row r="506" ht="15" spans="6:17">
      <c r="F506" s="25" t="str">
        <f t="shared" si="28"/>
        <v/>
      </c>
      <c r="G506" s="25" t="str">
        <f>IF(ISTEXT(E506),"",IF(ISBLANK(E506),"",IF(ISTEXT(D506),"",IF(A501="Invoice No. : ",INDEX(Sheet2!F$14:F$154,MATCH(B501,Sheet2!A$14:A$154,0)),G505))))</f>
        <v/>
      </c>
      <c r="H506" s="25" t="str">
        <f t="shared" si="29"/>
        <v/>
      </c>
      <c r="I506" s="25" t="str">
        <f>IF(ISTEXT(E506),"",IF(ISBLANK(E506),"",IF(ISTEXT(D506),"",IF(A501="Invoice No. : ",TEXT(INDEX(Sheet2!C$14:C$154,MATCH(B501,Sheet2!A$14:A$154,0)),"hh:mm:ss"),I505))))</f>
        <v/>
      </c>
      <c r="J506" s="25" t="str">
        <f t="shared" si="30"/>
        <v/>
      </c>
      <c r="K506" s="25" t="str">
        <f>IF(ISBLANK(G506),"",IF(ISTEXT(G506),"",INDEX(Sheet2!H$14:H$154,MATCH(F506,Sheet2!A$14:A$154,0))))</f>
        <v/>
      </c>
      <c r="L506" s="25" t="str">
        <f>IF(ISBLANK(G506),"",IF(ISTEXT(G506),"",INDEX(Sheet2!I$14:I$154,MATCH(F506,Sheet2!A$14:A$154,0))))</f>
        <v/>
      </c>
      <c r="M506" s="25" t="str">
        <f>IF(ISBLANK(G506),"",IF(ISTEXT(G506),"",IF(INDEX(Sheet2!H$14:H$154,MATCH(F506,Sheet2!A$14:A$154,0))&lt;&gt;0,IF(INDEX(Sheet2!I$14:I$154,MATCH(F506,Sheet2!A$14:A$154,0))&lt;&gt;0,"Loan","Loan"),"Cash")))</f>
        <v/>
      </c>
      <c r="N506" s="25" t="str">
        <f>IF(ISTEXT(E506),"",IF(ISBLANK(E506),"",IF(ISTEXT(D506),"",IF(A501="Invoice No. : ",INDEX(Sheet2!D$14:D$154,MATCH(B501,Sheet2!A$14:A$154,0)),N505))))</f>
        <v/>
      </c>
      <c r="O506" s="25" t="str">
        <f>IF(ISTEXT(E506),"",IF(ISBLANK(E506),"",IF(ISTEXT(D506),"",IF(A501="Invoice No. : ",INDEX(Sheet2!E$14:E$154,MATCH(B501,Sheet2!A$14:A$154,0)),O505))))</f>
        <v/>
      </c>
      <c r="P506" s="25" t="str">
        <f>IF(ISTEXT(E506),"",IF(ISBLANK(E506),"",IF(ISTEXT(D506),"",IF(A501="Invoice No. : ",INDEX(Sheet2!G$14:G$154,MATCH(B501,Sheet2!A$14:A$154,0)),P505))))</f>
        <v/>
      </c>
      <c r="Q506" s="25" t="str">
        <f t="shared" si="31"/>
        <v/>
      </c>
    </row>
    <row r="507" ht="15" spans="1:17">
      <c r="A507" s="24" t="s">
        <v>410</v>
      </c>
      <c r="B507" s="24" t="s">
        <v>411</v>
      </c>
      <c r="C507" s="13">
        <v>1</v>
      </c>
      <c r="D507" s="13">
        <v>106.25</v>
      </c>
      <c r="E507" s="13">
        <v>106.25</v>
      </c>
      <c r="F507" s="25">
        <f t="shared" si="28"/>
        <v>925489</v>
      </c>
      <c r="G507" s="25">
        <f>IF(ISTEXT(E507),"",IF(ISBLANK(E507),"",IF(ISTEXT(D507),"",IF(A502="Invoice No. : ",INDEX(Sheet2!F$14:F$154,MATCH(B502,Sheet2!A$14:A$154,0)),G506))))</f>
        <v>52708</v>
      </c>
      <c r="H507" s="25" t="str">
        <f t="shared" si="29"/>
        <v>01/28/2023</v>
      </c>
      <c r="I507" s="25" t="str">
        <f>IF(ISTEXT(E507),"",IF(ISBLANK(E507),"",IF(ISTEXT(D507),"",IF(A502="Invoice No. : ",TEXT(INDEX(Sheet2!C$14:C$154,MATCH(B502,Sheet2!A$14:A$154,0)),"hh:mm:ss"),I506))))</f>
        <v>12:08:30</v>
      </c>
      <c r="J507" s="25">
        <f t="shared" si="30"/>
        <v>1517.75</v>
      </c>
      <c r="K507" s="25">
        <f>IF(ISBLANK(G507),"",IF(ISTEXT(G507),"",INDEX(Sheet2!H$14:H$154,MATCH(F507,Sheet2!A$14:A$154,0))))</f>
        <v>1500</v>
      </c>
      <c r="L507" s="25">
        <f>IF(ISBLANK(G507),"",IF(ISTEXT(G507),"",INDEX(Sheet2!I$14:I$154,MATCH(F507,Sheet2!A$14:A$154,0))))</f>
        <v>17.75</v>
      </c>
      <c r="M507" s="25" t="str">
        <f>IF(ISBLANK(G507),"",IF(ISTEXT(G507),"",IF(INDEX(Sheet2!H$14:H$154,MATCH(F507,Sheet2!A$14:A$154,0))&lt;&gt;0,IF(INDEX(Sheet2!I$14:I$154,MATCH(F507,Sheet2!A$14:A$154,0))&lt;&gt;0,"Loan","Loan"),"Cash")))</f>
        <v>Loan</v>
      </c>
      <c r="N507" s="25">
        <f>IF(ISTEXT(E507),"",IF(ISBLANK(E507),"",IF(ISTEXT(D507),"",IF(A502="Invoice No. : ",INDEX(Sheet2!D$14:D$154,MATCH(B502,Sheet2!A$14:A$154,0)),N506))))</f>
        <v>1</v>
      </c>
      <c r="O507" s="25" t="str">
        <f>IF(ISTEXT(E507),"",IF(ISBLANK(E507),"",IF(ISTEXT(D507),"",IF(A502="Invoice No. : ",INDEX(Sheet2!E$14:E$154,MATCH(B502,Sheet2!A$14:A$154,0)),O506))))</f>
        <v>BRAILLE</v>
      </c>
      <c r="P507" s="25" t="str">
        <f>IF(ISTEXT(E507),"",IF(ISBLANK(E507),"",IF(ISTEXT(D507),"",IF(A502="Invoice No. : ",INDEX(Sheet2!G$14:G$154,MATCH(B502,Sheet2!A$14:A$154,0)),P506))))</f>
        <v>PENULLAR, JAKE OLIVER GALABAN</v>
      </c>
      <c r="Q507" s="25">
        <f t="shared" si="31"/>
        <v>128023.12</v>
      </c>
    </row>
    <row r="508" ht="15" spans="1:17">
      <c r="A508" s="24" t="s">
        <v>544</v>
      </c>
      <c r="B508" s="24" t="s">
        <v>545</v>
      </c>
      <c r="C508" s="13">
        <v>1</v>
      </c>
      <c r="D508" s="13">
        <v>477.75</v>
      </c>
      <c r="E508" s="13">
        <v>477.75</v>
      </c>
      <c r="F508" s="25">
        <f t="shared" si="28"/>
        <v>925489</v>
      </c>
      <c r="G508" s="25">
        <f>IF(ISTEXT(E508),"",IF(ISBLANK(E508),"",IF(ISTEXT(D508),"",IF(A503="Invoice No. : ",INDEX(Sheet2!F$14:F$154,MATCH(B503,Sheet2!A$14:A$154,0)),G507))))</f>
        <v>52708</v>
      </c>
      <c r="H508" s="25" t="str">
        <f t="shared" si="29"/>
        <v>01/28/2023</v>
      </c>
      <c r="I508" s="25" t="str">
        <f>IF(ISTEXT(E508),"",IF(ISBLANK(E508),"",IF(ISTEXT(D508),"",IF(A503="Invoice No. : ",TEXT(INDEX(Sheet2!C$14:C$154,MATCH(B503,Sheet2!A$14:A$154,0)),"hh:mm:ss"),I507))))</f>
        <v>12:08:30</v>
      </c>
      <c r="J508" s="25">
        <f t="shared" si="30"/>
        <v>1517.75</v>
      </c>
      <c r="K508" s="25">
        <f>IF(ISBLANK(G508),"",IF(ISTEXT(G508),"",INDEX(Sheet2!H$14:H$154,MATCH(F508,Sheet2!A$14:A$154,0))))</f>
        <v>1500</v>
      </c>
      <c r="L508" s="25">
        <f>IF(ISBLANK(G508),"",IF(ISTEXT(G508),"",INDEX(Sheet2!I$14:I$154,MATCH(F508,Sheet2!A$14:A$154,0))))</f>
        <v>17.75</v>
      </c>
      <c r="M508" s="25" t="str">
        <f>IF(ISBLANK(G508),"",IF(ISTEXT(G508),"",IF(INDEX(Sheet2!H$14:H$154,MATCH(F508,Sheet2!A$14:A$154,0))&lt;&gt;0,IF(INDEX(Sheet2!I$14:I$154,MATCH(F508,Sheet2!A$14:A$154,0))&lt;&gt;0,"Loan","Loan"),"Cash")))</f>
        <v>Loan</v>
      </c>
      <c r="N508" s="25">
        <f>IF(ISTEXT(E508),"",IF(ISBLANK(E508),"",IF(ISTEXT(D508),"",IF(A503="Invoice No. : ",INDEX(Sheet2!D$14:D$154,MATCH(B503,Sheet2!A$14:A$154,0)),N507))))</f>
        <v>1</v>
      </c>
      <c r="O508" s="25" t="str">
        <f>IF(ISTEXT(E508),"",IF(ISBLANK(E508),"",IF(ISTEXT(D508),"",IF(A503="Invoice No. : ",INDEX(Sheet2!E$14:E$154,MATCH(B503,Sheet2!A$14:A$154,0)),O507))))</f>
        <v>BRAILLE</v>
      </c>
      <c r="P508" s="25" t="str">
        <f>IF(ISTEXT(E508),"",IF(ISBLANK(E508),"",IF(ISTEXT(D508),"",IF(A503="Invoice No. : ",INDEX(Sheet2!G$14:G$154,MATCH(B503,Sheet2!A$14:A$154,0)),P507))))</f>
        <v>PENULLAR, JAKE OLIVER GALABAN</v>
      </c>
      <c r="Q508" s="25">
        <f t="shared" si="31"/>
        <v>128023.12</v>
      </c>
    </row>
    <row r="509" ht="15" spans="1:17">
      <c r="A509" s="24" t="s">
        <v>546</v>
      </c>
      <c r="B509" s="24" t="s">
        <v>547</v>
      </c>
      <c r="C509" s="13">
        <v>1</v>
      </c>
      <c r="D509" s="13">
        <v>800</v>
      </c>
      <c r="E509" s="13">
        <v>800</v>
      </c>
      <c r="F509" s="25">
        <f t="shared" si="28"/>
        <v>925489</v>
      </c>
      <c r="G509" s="25">
        <f>IF(ISTEXT(E509),"",IF(ISBLANK(E509),"",IF(ISTEXT(D509),"",IF(A504="Invoice No. : ",INDEX(Sheet2!F$14:F$154,MATCH(B504,Sheet2!A$14:A$154,0)),G508))))</f>
        <v>52708</v>
      </c>
      <c r="H509" s="25" t="str">
        <f t="shared" si="29"/>
        <v>01/28/2023</v>
      </c>
      <c r="I509" s="25" t="str">
        <f>IF(ISTEXT(E509),"",IF(ISBLANK(E509),"",IF(ISTEXT(D509),"",IF(A504="Invoice No. : ",TEXT(INDEX(Sheet2!C$14:C$154,MATCH(B504,Sheet2!A$14:A$154,0)),"hh:mm:ss"),I508))))</f>
        <v>12:08:30</v>
      </c>
      <c r="J509" s="25">
        <f t="shared" si="30"/>
        <v>1517.75</v>
      </c>
      <c r="K509" s="25">
        <f>IF(ISBLANK(G509),"",IF(ISTEXT(G509),"",INDEX(Sheet2!H$14:H$154,MATCH(F509,Sheet2!A$14:A$154,0))))</f>
        <v>1500</v>
      </c>
      <c r="L509" s="25">
        <f>IF(ISBLANK(G509),"",IF(ISTEXT(G509),"",INDEX(Sheet2!I$14:I$154,MATCH(F509,Sheet2!A$14:A$154,0))))</f>
        <v>17.75</v>
      </c>
      <c r="M509" s="25" t="str">
        <f>IF(ISBLANK(G509),"",IF(ISTEXT(G509),"",IF(INDEX(Sheet2!H$14:H$154,MATCH(F509,Sheet2!A$14:A$154,0))&lt;&gt;0,IF(INDEX(Sheet2!I$14:I$154,MATCH(F509,Sheet2!A$14:A$154,0))&lt;&gt;0,"Loan","Loan"),"Cash")))</f>
        <v>Loan</v>
      </c>
      <c r="N509" s="25">
        <f>IF(ISTEXT(E509),"",IF(ISBLANK(E509),"",IF(ISTEXT(D509),"",IF(A504="Invoice No. : ",INDEX(Sheet2!D$14:D$154,MATCH(B504,Sheet2!A$14:A$154,0)),N508))))</f>
        <v>1</v>
      </c>
      <c r="O509" s="25" t="str">
        <f>IF(ISTEXT(E509),"",IF(ISBLANK(E509),"",IF(ISTEXT(D509),"",IF(A504="Invoice No. : ",INDEX(Sheet2!E$14:E$154,MATCH(B504,Sheet2!A$14:A$154,0)),O508))))</f>
        <v>BRAILLE</v>
      </c>
      <c r="P509" s="25" t="str">
        <f>IF(ISTEXT(E509),"",IF(ISBLANK(E509),"",IF(ISTEXT(D509),"",IF(A504="Invoice No. : ",INDEX(Sheet2!G$14:G$154,MATCH(B504,Sheet2!A$14:A$154,0)),P508))))</f>
        <v>PENULLAR, JAKE OLIVER GALABAN</v>
      </c>
      <c r="Q509" s="25">
        <f t="shared" si="31"/>
        <v>128023.12</v>
      </c>
    </row>
    <row r="510" ht="15" spans="1:17">
      <c r="A510" s="24" t="s">
        <v>548</v>
      </c>
      <c r="B510" s="24" t="s">
        <v>549</v>
      </c>
      <c r="C510" s="13">
        <v>2</v>
      </c>
      <c r="D510" s="13">
        <v>14.75</v>
      </c>
      <c r="E510" s="13">
        <v>29.5</v>
      </c>
      <c r="F510" s="25">
        <f t="shared" si="28"/>
        <v>925489</v>
      </c>
      <c r="G510" s="25">
        <f>IF(ISTEXT(E510),"",IF(ISBLANK(E510),"",IF(ISTEXT(D510),"",IF(A505="Invoice No. : ",INDEX(Sheet2!F$14:F$154,MATCH(B505,Sheet2!A$14:A$154,0)),G509))))</f>
        <v>52708</v>
      </c>
      <c r="H510" s="25" t="str">
        <f t="shared" si="29"/>
        <v>01/28/2023</v>
      </c>
      <c r="I510" s="25" t="str">
        <f>IF(ISTEXT(E510),"",IF(ISBLANK(E510),"",IF(ISTEXT(D510),"",IF(A505="Invoice No. : ",TEXT(INDEX(Sheet2!C$14:C$154,MATCH(B505,Sheet2!A$14:A$154,0)),"hh:mm:ss"),I509))))</f>
        <v>12:08:30</v>
      </c>
      <c r="J510" s="25">
        <f t="shared" si="30"/>
        <v>1517.75</v>
      </c>
      <c r="K510" s="25">
        <f>IF(ISBLANK(G510),"",IF(ISTEXT(G510),"",INDEX(Sheet2!H$14:H$154,MATCH(F510,Sheet2!A$14:A$154,0))))</f>
        <v>1500</v>
      </c>
      <c r="L510" s="25">
        <f>IF(ISBLANK(G510),"",IF(ISTEXT(G510),"",INDEX(Sheet2!I$14:I$154,MATCH(F510,Sheet2!A$14:A$154,0))))</f>
        <v>17.75</v>
      </c>
      <c r="M510" s="25" t="str">
        <f>IF(ISBLANK(G510),"",IF(ISTEXT(G510),"",IF(INDEX(Sheet2!H$14:H$154,MATCH(F510,Sheet2!A$14:A$154,0))&lt;&gt;0,IF(INDEX(Sheet2!I$14:I$154,MATCH(F510,Sheet2!A$14:A$154,0))&lt;&gt;0,"Loan","Loan"),"Cash")))</f>
        <v>Loan</v>
      </c>
      <c r="N510" s="25">
        <f>IF(ISTEXT(E510),"",IF(ISBLANK(E510),"",IF(ISTEXT(D510),"",IF(A505="Invoice No. : ",INDEX(Sheet2!D$14:D$154,MATCH(B505,Sheet2!A$14:A$154,0)),N509))))</f>
        <v>1</v>
      </c>
      <c r="O510" s="25" t="str">
        <f>IF(ISTEXT(E510),"",IF(ISBLANK(E510),"",IF(ISTEXT(D510),"",IF(A505="Invoice No. : ",INDEX(Sheet2!E$14:E$154,MATCH(B505,Sheet2!A$14:A$154,0)),O509))))</f>
        <v>BRAILLE</v>
      </c>
      <c r="P510" s="25" t="str">
        <f>IF(ISTEXT(E510),"",IF(ISBLANK(E510),"",IF(ISTEXT(D510),"",IF(A505="Invoice No. : ",INDEX(Sheet2!G$14:G$154,MATCH(B505,Sheet2!A$14:A$154,0)),P509))))</f>
        <v>PENULLAR, JAKE OLIVER GALABAN</v>
      </c>
      <c r="Q510" s="25">
        <f t="shared" si="31"/>
        <v>128023.12</v>
      </c>
    </row>
    <row r="511" ht="15" spans="1:17">
      <c r="A511" s="24" t="s">
        <v>550</v>
      </c>
      <c r="B511" s="24" t="s">
        <v>551</v>
      </c>
      <c r="C511" s="13">
        <v>1</v>
      </c>
      <c r="D511" s="13">
        <v>13.25</v>
      </c>
      <c r="E511" s="13">
        <v>13.25</v>
      </c>
      <c r="F511" s="25">
        <f t="shared" si="28"/>
        <v>925489</v>
      </c>
      <c r="G511" s="25">
        <f>IF(ISTEXT(E511),"",IF(ISBLANK(E511),"",IF(ISTEXT(D511),"",IF(A506="Invoice No. : ",INDEX(Sheet2!F$14:F$154,MATCH(B506,Sheet2!A$14:A$154,0)),G510))))</f>
        <v>52708</v>
      </c>
      <c r="H511" s="25" t="str">
        <f t="shared" si="29"/>
        <v>01/28/2023</v>
      </c>
      <c r="I511" s="25" t="str">
        <f>IF(ISTEXT(E511),"",IF(ISBLANK(E511),"",IF(ISTEXT(D511),"",IF(A506="Invoice No. : ",TEXT(INDEX(Sheet2!C$14:C$154,MATCH(B506,Sheet2!A$14:A$154,0)),"hh:mm:ss"),I510))))</f>
        <v>12:08:30</v>
      </c>
      <c r="J511" s="25">
        <f t="shared" si="30"/>
        <v>1517.75</v>
      </c>
      <c r="K511" s="25">
        <f>IF(ISBLANK(G511),"",IF(ISTEXT(G511),"",INDEX(Sheet2!H$14:H$154,MATCH(F511,Sheet2!A$14:A$154,0))))</f>
        <v>1500</v>
      </c>
      <c r="L511" s="25">
        <f>IF(ISBLANK(G511),"",IF(ISTEXT(G511),"",INDEX(Sheet2!I$14:I$154,MATCH(F511,Sheet2!A$14:A$154,0))))</f>
        <v>17.75</v>
      </c>
      <c r="M511" s="25" t="str">
        <f>IF(ISBLANK(G511),"",IF(ISTEXT(G511),"",IF(INDEX(Sheet2!H$14:H$154,MATCH(F511,Sheet2!A$14:A$154,0))&lt;&gt;0,IF(INDEX(Sheet2!I$14:I$154,MATCH(F511,Sheet2!A$14:A$154,0))&lt;&gt;0,"Loan","Loan"),"Cash")))</f>
        <v>Loan</v>
      </c>
      <c r="N511" s="25">
        <f>IF(ISTEXT(E511),"",IF(ISBLANK(E511),"",IF(ISTEXT(D511),"",IF(A506="Invoice No. : ",INDEX(Sheet2!D$14:D$154,MATCH(B506,Sheet2!A$14:A$154,0)),N510))))</f>
        <v>1</v>
      </c>
      <c r="O511" s="25" t="str">
        <f>IF(ISTEXT(E511),"",IF(ISBLANK(E511),"",IF(ISTEXT(D511),"",IF(A506="Invoice No. : ",INDEX(Sheet2!E$14:E$154,MATCH(B506,Sheet2!A$14:A$154,0)),O510))))</f>
        <v>BRAILLE</v>
      </c>
      <c r="P511" s="25" t="str">
        <f>IF(ISTEXT(E511),"",IF(ISBLANK(E511),"",IF(ISTEXT(D511),"",IF(A506="Invoice No. : ",INDEX(Sheet2!G$14:G$154,MATCH(B506,Sheet2!A$14:A$154,0)),P510))))</f>
        <v>PENULLAR, JAKE OLIVER GALABAN</v>
      </c>
      <c r="Q511" s="25">
        <f t="shared" si="31"/>
        <v>128023.12</v>
      </c>
    </row>
    <row r="512" ht="15" spans="1:17">
      <c r="A512" s="24" t="s">
        <v>440</v>
      </c>
      <c r="B512" s="24" t="s">
        <v>441</v>
      </c>
      <c r="C512" s="13">
        <v>1</v>
      </c>
      <c r="D512" s="13">
        <v>73.5</v>
      </c>
      <c r="E512" s="13">
        <v>73.5</v>
      </c>
      <c r="F512" s="25">
        <f t="shared" si="28"/>
        <v>925489</v>
      </c>
      <c r="G512" s="25">
        <f>IF(ISTEXT(E512),"",IF(ISBLANK(E512),"",IF(ISTEXT(D512),"",IF(A507="Invoice No. : ",INDEX(Sheet2!F$14:F$154,MATCH(B507,Sheet2!A$14:A$154,0)),G511))))</f>
        <v>52708</v>
      </c>
      <c r="H512" s="25" t="str">
        <f t="shared" si="29"/>
        <v>01/28/2023</v>
      </c>
      <c r="I512" s="25" t="str">
        <f>IF(ISTEXT(E512),"",IF(ISBLANK(E512),"",IF(ISTEXT(D512),"",IF(A507="Invoice No. : ",TEXT(INDEX(Sheet2!C$14:C$154,MATCH(B507,Sheet2!A$14:A$154,0)),"hh:mm:ss"),I511))))</f>
        <v>12:08:30</v>
      </c>
      <c r="J512" s="25">
        <f t="shared" si="30"/>
        <v>1517.75</v>
      </c>
      <c r="K512" s="25">
        <f>IF(ISBLANK(G512),"",IF(ISTEXT(G512),"",INDEX(Sheet2!H$14:H$154,MATCH(F512,Sheet2!A$14:A$154,0))))</f>
        <v>1500</v>
      </c>
      <c r="L512" s="25">
        <f>IF(ISBLANK(G512),"",IF(ISTEXT(G512),"",INDEX(Sheet2!I$14:I$154,MATCH(F512,Sheet2!A$14:A$154,0))))</f>
        <v>17.75</v>
      </c>
      <c r="M512" s="25" t="str">
        <f>IF(ISBLANK(G512),"",IF(ISTEXT(G512),"",IF(INDEX(Sheet2!H$14:H$154,MATCH(F512,Sheet2!A$14:A$154,0))&lt;&gt;0,IF(INDEX(Sheet2!I$14:I$154,MATCH(F512,Sheet2!A$14:A$154,0))&lt;&gt;0,"Loan","Loan"),"Cash")))</f>
        <v>Loan</v>
      </c>
      <c r="N512" s="25">
        <f>IF(ISTEXT(E512),"",IF(ISBLANK(E512),"",IF(ISTEXT(D512),"",IF(A507="Invoice No. : ",INDEX(Sheet2!D$14:D$154,MATCH(B507,Sheet2!A$14:A$154,0)),N511))))</f>
        <v>1</v>
      </c>
      <c r="O512" s="25" t="str">
        <f>IF(ISTEXT(E512),"",IF(ISBLANK(E512),"",IF(ISTEXT(D512),"",IF(A507="Invoice No. : ",INDEX(Sheet2!E$14:E$154,MATCH(B507,Sheet2!A$14:A$154,0)),O511))))</f>
        <v>BRAILLE</v>
      </c>
      <c r="P512" s="25" t="str">
        <f>IF(ISTEXT(E512),"",IF(ISBLANK(E512),"",IF(ISTEXT(D512),"",IF(A507="Invoice No. : ",INDEX(Sheet2!G$14:G$154,MATCH(B507,Sheet2!A$14:A$154,0)),P511))))</f>
        <v>PENULLAR, JAKE OLIVER GALABAN</v>
      </c>
      <c r="Q512" s="25">
        <f t="shared" si="31"/>
        <v>128023.12</v>
      </c>
    </row>
    <row r="513" ht="15" spans="1:17">
      <c r="A513" s="24" t="s">
        <v>552</v>
      </c>
      <c r="B513" s="24" t="s">
        <v>553</v>
      </c>
      <c r="C513" s="13">
        <v>2</v>
      </c>
      <c r="D513" s="13">
        <v>8.75</v>
      </c>
      <c r="E513" s="13">
        <v>17.5</v>
      </c>
      <c r="F513" s="25">
        <f t="shared" si="28"/>
        <v>925489</v>
      </c>
      <c r="G513" s="25">
        <f>IF(ISTEXT(E513),"",IF(ISBLANK(E513),"",IF(ISTEXT(D513),"",IF(A508="Invoice No. : ",INDEX(Sheet2!F$14:F$154,MATCH(B508,Sheet2!A$14:A$154,0)),G512))))</f>
        <v>52708</v>
      </c>
      <c r="H513" s="25" t="str">
        <f t="shared" si="29"/>
        <v>01/28/2023</v>
      </c>
      <c r="I513" s="25" t="str">
        <f>IF(ISTEXT(E513),"",IF(ISBLANK(E513),"",IF(ISTEXT(D513),"",IF(A508="Invoice No. : ",TEXT(INDEX(Sheet2!C$14:C$154,MATCH(B508,Sheet2!A$14:A$154,0)),"hh:mm:ss"),I512))))</f>
        <v>12:08:30</v>
      </c>
      <c r="J513" s="25">
        <f t="shared" si="30"/>
        <v>1517.75</v>
      </c>
      <c r="K513" s="25">
        <f>IF(ISBLANK(G513),"",IF(ISTEXT(G513),"",INDEX(Sheet2!H$14:H$154,MATCH(F513,Sheet2!A$14:A$154,0))))</f>
        <v>1500</v>
      </c>
      <c r="L513" s="25">
        <f>IF(ISBLANK(G513),"",IF(ISTEXT(G513),"",INDEX(Sheet2!I$14:I$154,MATCH(F513,Sheet2!A$14:A$154,0))))</f>
        <v>17.75</v>
      </c>
      <c r="M513" s="25" t="str">
        <f>IF(ISBLANK(G513),"",IF(ISTEXT(G513),"",IF(INDEX(Sheet2!H$14:H$154,MATCH(F513,Sheet2!A$14:A$154,0))&lt;&gt;0,IF(INDEX(Sheet2!I$14:I$154,MATCH(F513,Sheet2!A$14:A$154,0))&lt;&gt;0,"Loan","Loan"),"Cash")))</f>
        <v>Loan</v>
      </c>
      <c r="N513" s="25">
        <f>IF(ISTEXT(E513),"",IF(ISBLANK(E513),"",IF(ISTEXT(D513),"",IF(A508="Invoice No. : ",INDEX(Sheet2!D$14:D$154,MATCH(B508,Sheet2!A$14:A$154,0)),N512))))</f>
        <v>1</v>
      </c>
      <c r="O513" s="25" t="str">
        <f>IF(ISTEXT(E513),"",IF(ISBLANK(E513),"",IF(ISTEXT(D513),"",IF(A508="Invoice No. : ",INDEX(Sheet2!E$14:E$154,MATCH(B508,Sheet2!A$14:A$154,0)),O512))))</f>
        <v>BRAILLE</v>
      </c>
      <c r="P513" s="25" t="str">
        <f>IF(ISTEXT(E513),"",IF(ISBLANK(E513),"",IF(ISTEXT(D513),"",IF(A508="Invoice No. : ",INDEX(Sheet2!G$14:G$154,MATCH(B508,Sheet2!A$14:A$154,0)),P512))))</f>
        <v>PENULLAR, JAKE OLIVER GALABAN</v>
      </c>
      <c r="Q513" s="25">
        <f t="shared" si="31"/>
        <v>128023.12</v>
      </c>
    </row>
    <row r="514" ht="15" spans="4:17">
      <c r="D514" s="14" t="s">
        <v>18</v>
      </c>
      <c r="E514" s="26">
        <v>1517.75</v>
      </c>
      <c r="F514" s="25" t="str">
        <f t="shared" si="28"/>
        <v/>
      </c>
      <c r="G514" s="25" t="str">
        <f>IF(ISTEXT(E514),"",IF(ISBLANK(E514),"",IF(ISTEXT(D514),"",IF(A509="Invoice No. : ",INDEX(Sheet2!F$14:F$154,MATCH(B509,Sheet2!A$14:A$154,0)),G513))))</f>
        <v/>
      </c>
      <c r="H514" s="25" t="str">
        <f t="shared" si="29"/>
        <v/>
      </c>
      <c r="I514" s="25" t="str">
        <f>IF(ISTEXT(E514),"",IF(ISBLANK(E514),"",IF(ISTEXT(D514),"",IF(A509="Invoice No. : ",TEXT(INDEX(Sheet2!C$14:C$154,MATCH(B509,Sheet2!A$14:A$154,0)),"hh:mm:ss"),I513))))</f>
        <v/>
      </c>
      <c r="J514" s="25" t="str">
        <f t="shared" si="30"/>
        <v/>
      </c>
      <c r="K514" s="25" t="str">
        <f>IF(ISBLANK(G514),"",IF(ISTEXT(G514),"",INDEX(Sheet2!H$14:H$154,MATCH(F514,Sheet2!A$14:A$154,0))))</f>
        <v/>
      </c>
      <c r="L514" s="25" t="str">
        <f>IF(ISBLANK(G514),"",IF(ISTEXT(G514),"",INDEX(Sheet2!I$14:I$154,MATCH(F514,Sheet2!A$14:A$154,0))))</f>
        <v/>
      </c>
      <c r="M514" s="25" t="str">
        <f>IF(ISBLANK(G514),"",IF(ISTEXT(G514),"",IF(INDEX(Sheet2!H$14:H$154,MATCH(F514,Sheet2!A$14:A$154,0))&lt;&gt;0,IF(INDEX(Sheet2!I$14:I$154,MATCH(F514,Sheet2!A$14:A$154,0))&lt;&gt;0,"Loan","Loan"),"Cash")))</f>
        <v/>
      </c>
      <c r="N514" s="25" t="str">
        <f>IF(ISTEXT(E514),"",IF(ISBLANK(E514),"",IF(ISTEXT(D514),"",IF(A509="Invoice No. : ",INDEX(Sheet2!D$14:D$154,MATCH(B509,Sheet2!A$14:A$154,0)),N513))))</f>
        <v/>
      </c>
      <c r="O514" s="25" t="str">
        <f>IF(ISTEXT(E514),"",IF(ISBLANK(E514),"",IF(ISTEXT(D514),"",IF(A509="Invoice No. : ",INDEX(Sheet2!E$14:E$154,MATCH(B509,Sheet2!A$14:A$154,0)),O513))))</f>
        <v/>
      </c>
      <c r="P514" s="25" t="str">
        <f>IF(ISTEXT(E514),"",IF(ISBLANK(E514),"",IF(ISTEXT(D514),"",IF(A509="Invoice No. : ",INDEX(Sheet2!G$14:G$154,MATCH(B509,Sheet2!A$14:A$154,0)),P513))))</f>
        <v/>
      </c>
      <c r="Q514" s="25" t="str">
        <f t="shared" si="31"/>
        <v/>
      </c>
    </row>
    <row r="515" ht="15" spans="6:17">
      <c r="F515" s="25" t="str">
        <f t="shared" si="28"/>
        <v/>
      </c>
      <c r="G515" s="25" t="str">
        <f>IF(ISTEXT(E515),"",IF(ISBLANK(E515),"",IF(ISTEXT(D515),"",IF(A510="Invoice No. : ",INDEX(Sheet2!F$14:F$154,MATCH(B510,Sheet2!A$14:A$154,0)),G514))))</f>
        <v/>
      </c>
      <c r="H515" s="25" t="str">
        <f t="shared" si="29"/>
        <v/>
      </c>
      <c r="I515" s="25" t="str">
        <f>IF(ISTEXT(E515),"",IF(ISBLANK(E515),"",IF(ISTEXT(D515),"",IF(A510="Invoice No. : ",TEXT(INDEX(Sheet2!C$14:C$154,MATCH(B510,Sheet2!A$14:A$154,0)),"hh:mm:ss"),I514))))</f>
        <v/>
      </c>
      <c r="J515" s="25" t="str">
        <f t="shared" si="30"/>
        <v/>
      </c>
      <c r="K515" s="25" t="str">
        <f>IF(ISBLANK(G515),"",IF(ISTEXT(G515),"",INDEX(Sheet2!H$14:H$154,MATCH(F515,Sheet2!A$14:A$154,0))))</f>
        <v/>
      </c>
      <c r="L515" s="25" t="str">
        <f>IF(ISBLANK(G515),"",IF(ISTEXT(G515),"",INDEX(Sheet2!I$14:I$154,MATCH(F515,Sheet2!A$14:A$154,0))))</f>
        <v/>
      </c>
      <c r="M515" s="25" t="str">
        <f>IF(ISBLANK(G515),"",IF(ISTEXT(G515),"",IF(INDEX(Sheet2!H$14:H$154,MATCH(F515,Sheet2!A$14:A$154,0))&lt;&gt;0,IF(INDEX(Sheet2!I$14:I$154,MATCH(F515,Sheet2!A$14:A$154,0))&lt;&gt;0,"Loan","Loan"),"Cash")))</f>
        <v/>
      </c>
      <c r="N515" s="25" t="str">
        <f>IF(ISTEXT(E515),"",IF(ISBLANK(E515),"",IF(ISTEXT(D515),"",IF(A510="Invoice No. : ",INDEX(Sheet2!D$14:D$154,MATCH(B510,Sheet2!A$14:A$154,0)),N514))))</f>
        <v/>
      </c>
      <c r="O515" s="25" t="str">
        <f>IF(ISTEXT(E515),"",IF(ISBLANK(E515),"",IF(ISTEXT(D515),"",IF(A510="Invoice No. : ",INDEX(Sheet2!E$14:E$154,MATCH(B510,Sheet2!A$14:A$154,0)),O514))))</f>
        <v/>
      </c>
      <c r="P515" s="25" t="str">
        <f>IF(ISTEXT(E515),"",IF(ISBLANK(E515),"",IF(ISTEXT(D515),"",IF(A510="Invoice No. : ",INDEX(Sheet2!G$14:G$154,MATCH(B510,Sheet2!A$14:A$154,0)),P514))))</f>
        <v/>
      </c>
      <c r="Q515" s="25" t="str">
        <f t="shared" si="31"/>
        <v/>
      </c>
    </row>
    <row r="516" ht="15" spans="6:17">
      <c r="F516" s="25" t="str">
        <f t="shared" si="28"/>
        <v/>
      </c>
      <c r="G516" s="25" t="str">
        <f>IF(ISTEXT(E516),"",IF(ISBLANK(E516),"",IF(ISTEXT(D516),"",IF(A511="Invoice No. : ",INDEX(Sheet2!F$14:F$154,MATCH(B511,Sheet2!A$14:A$154,0)),G515))))</f>
        <v/>
      </c>
      <c r="H516" s="25" t="str">
        <f t="shared" si="29"/>
        <v/>
      </c>
      <c r="I516" s="25" t="str">
        <f>IF(ISTEXT(E516),"",IF(ISBLANK(E516),"",IF(ISTEXT(D516),"",IF(A511="Invoice No. : ",TEXT(INDEX(Sheet2!C$14:C$154,MATCH(B511,Sheet2!A$14:A$154,0)),"hh:mm:ss"),I515))))</f>
        <v/>
      </c>
      <c r="J516" s="25" t="str">
        <f t="shared" si="30"/>
        <v/>
      </c>
      <c r="K516" s="25" t="str">
        <f>IF(ISBLANK(G516),"",IF(ISTEXT(G516),"",INDEX(Sheet2!H$14:H$154,MATCH(F516,Sheet2!A$14:A$154,0))))</f>
        <v/>
      </c>
      <c r="L516" s="25" t="str">
        <f>IF(ISBLANK(G516),"",IF(ISTEXT(G516),"",INDEX(Sheet2!I$14:I$154,MATCH(F516,Sheet2!A$14:A$154,0))))</f>
        <v/>
      </c>
      <c r="M516" s="25" t="str">
        <f>IF(ISBLANK(G516),"",IF(ISTEXT(G516),"",IF(INDEX(Sheet2!H$14:H$154,MATCH(F516,Sheet2!A$14:A$154,0))&lt;&gt;0,IF(INDEX(Sheet2!I$14:I$154,MATCH(F516,Sheet2!A$14:A$154,0))&lt;&gt;0,"Loan","Loan"),"Cash")))</f>
        <v/>
      </c>
      <c r="N516" s="25" t="str">
        <f>IF(ISTEXT(E516),"",IF(ISBLANK(E516),"",IF(ISTEXT(D516),"",IF(A511="Invoice No. : ",INDEX(Sheet2!D$14:D$154,MATCH(B511,Sheet2!A$14:A$154,0)),N515))))</f>
        <v/>
      </c>
      <c r="O516" s="25" t="str">
        <f>IF(ISTEXT(E516),"",IF(ISBLANK(E516),"",IF(ISTEXT(D516),"",IF(A511="Invoice No. : ",INDEX(Sheet2!E$14:E$154,MATCH(B511,Sheet2!A$14:A$154,0)),O515))))</f>
        <v/>
      </c>
      <c r="P516" s="25" t="str">
        <f>IF(ISTEXT(E516),"",IF(ISBLANK(E516),"",IF(ISTEXT(D516),"",IF(A511="Invoice No. : ",INDEX(Sheet2!G$14:G$154,MATCH(B511,Sheet2!A$14:A$154,0)),P515))))</f>
        <v/>
      </c>
      <c r="Q516" s="25" t="str">
        <f t="shared" si="31"/>
        <v/>
      </c>
    </row>
    <row r="517" ht="15" spans="1:17">
      <c r="A517" s="16" t="s">
        <v>4</v>
      </c>
      <c r="B517" s="17">
        <v>925490</v>
      </c>
      <c r="C517" s="16" t="s">
        <v>5</v>
      </c>
      <c r="D517" s="18" t="s">
        <v>6</v>
      </c>
      <c r="F517" s="25" t="str">
        <f t="shared" si="28"/>
        <v/>
      </c>
      <c r="G517" s="25" t="str">
        <f>IF(ISTEXT(E517),"",IF(ISBLANK(E517),"",IF(ISTEXT(D517),"",IF(A512="Invoice No. : ",INDEX(Sheet2!F$14:F$154,MATCH(B512,Sheet2!A$14:A$154,0)),G516))))</f>
        <v/>
      </c>
      <c r="H517" s="25" t="str">
        <f t="shared" si="29"/>
        <v/>
      </c>
      <c r="I517" s="25" t="str">
        <f>IF(ISTEXT(E517),"",IF(ISBLANK(E517),"",IF(ISTEXT(D517),"",IF(A512="Invoice No. : ",TEXT(INDEX(Sheet2!C$14:C$154,MATCH(B512,Sheet2!A$14:A$154,0)),"hh:mm:ss"),I516))))</f>
        <v/>
      </c>
      <c r="J517" s="25" t="str">
        <f t="shared" si="30"/>
        <v/>
      </c>
      <c r="K517" s="25" t="str">
        <f>IF(ISBLANK(G517),"",IF(ISTEXT(G517),"",INDEX(Sheet2!H$14:H$154,MATCH(F517,Sheet2!A$14:A$154,0))))</f>
        <v/>
      </c>
      <c r="L517" s="25" t="str">
        <f>IF(ISBLANK(G517),"",IF(ISTEXT(G517),"",INDEX(Sheet2!I$14:I$154,MATCH(F517,Sheet2!A$14:A$154,0))))</f>
        <v/>
      </c>
      <c r="M517" s="25" t="str">
        <f>IF(ISBLANK(G517),"",IF(ISTEXT(G517),"",IF(INDEX(Sheet2!H$14:H$154,MATCH(F517,Sheet2!A$14:A$154,0))&lt;&gt;0,IF(INDEX(Sheet2!I$14:I$154,MATCH(F517,Sheet2!A$14:A$154,0))&lt;&gt;0,"Loan","Loan"),"Cash")))</f>
        <v/>
      </c>
      <c r="N517" s="25" t="str">
        <f>IF(ISTEXT(E517),"",IF(ISBLANK(E517),"",IF(ISTEXT(D517),"",IF(A512="Invoice No. : ",INDEX(Sheet2!D$14:D$154,MATCH(B512,Sheet2!A$14:A$154,0)),N516))))</f>
        <v/>
      </c>
      <c r="O517" s="25" t="str">
        <f>IF(ISTEXT(E517),"",IF(ISBLANK(E517),"",IF(ISTEXT(D517),"",IF(A512="Invoice No. : ",INDEX(Sheet2!E$14:E$154,MATCH(B512,Sheet2!A$14:A$154,0)),O516))))</f>
        <v/>
      </c>
      <c r="P517" s="25" t="str">
        <f>IF(ISTEXT(E517),"",IF(ISBLANK(E517),"",IF(ISTEXT(D517),"",IF(A512="Invoice No. : ",INDEX(Sheet2!G$14:G$154,MATCH(B512,Sheet2!A$14:A$154,0)),P516))))</f>
        <v/>
      </c>
      <c r="Q517" s="25" t="str">
        <f t="shared" si="31"/>
        <v/>
      </c>
    </row>
    <row r="518" ht="15" spans="1:17">
      <c r="A518" s="16" t="s">
        <v>7</v>
      </c>
      <c r="B518" s="19">
        <v>44954</v>
      </c>
      <c r="C518" s="16" t="s">
        <v>8</v>
      </c>
      <c r="D518" s="20">
        <v>1</v>
      </c>
      <c r="F518" s="25" t="str">
        <f t="shared" si="28"/>
        <v/>
      </c>
      <c r="G518" s="25" t="str">
        <f>IF(ISTEXT(E518),"",IF(ISBLANK(E518),"",IF(ISTEXT(D518),"",IF(A513="Invoice No. : ",INDEX(Sheet2!F$14:F$154,MATCH(B513,Sheet2!A$14:A$154,0)),G517))))</f>
        <v/>
      </c>
      <c r="H518" s="25" t="str">
        <f t="shared" si="29"/>
        <v/>
      </c>
      <c r="I518" s="25" t="str">
        <f>IF(ISTEXT(E518),"",IF(ISBLANK(E518),"",IF(ISTEXT(D518),"",IF(A513="Invoice No. : ",TEXT(INDEX(Sheet2!C$14:C$154,MATCH(B513,Sheet2!A$14:A$154,0)),"hh:mm:ss"),I517))))</f>
        <v/>
      </c>
      <c r="J518" s="25" t="str">
        <f t="shared" si="30"/>
        <v/>
      </c>
      <c r="K518" s="25" t="str">
        <f>IF(ISBLANK(G518),"",IF(ISTEXT(G518),"",INDEX(Sheet2!H$14:H$154,MATCH(F518,Sheet2!A$14:A$154,0))))</f>
        <v/>
      </c>
      <c r="L518" s="25" t="str">
        <f>IF(ISBLANK(G518),"",IF(ISTEXT(G518),"",INDEX(Sheet2!I$14:I$154,MATCH(F518,Sheet2!A$14:A$154,0))))</f>
        <v/>
      </c>
      <c r="M518" s="25" t="str">
        <f>IF(ISBLANK(G518),"",IF(ISTEXT(G518),"",IF(INDEX(Sheet2!H$14:H$154,MATCH(F518,Sheet2!A$14:A$154,0))&lt;&gt;0,IF(INDEX(Sheet2!I$14:I$154,MATCH(F518,Sheet2!A$14:A$154,0))&lt;&gt;0,"Loan","Loan"),"Cash")))</f>
        <v/>
      </c>
      <c r="N518" s="25" t="str">
        <f>IF(ISTEXT(E518),"",IF(ISBLANK(E518),"",IF(ISTEXT(D518),"",IF(A513="Invoice No. : ",INDEX(Sheet2!D$14:D$154,MATCH(B513,Sheet2!A$14:A$154,0)),N517))))</f>
        <v/>
      </c>
      <c r="O518" s="25" t="str">
        <f>IF(ISTEXT(E518),"",IF(ISBLANK(E518),"",IF(ISTEXT(D518),"",IF(A513="Invoice No. : ",INDEX(Sheet2!E$14:E$154,MATCH(B513,Sheet2!A$14:A$154,0)),O517))))</f>
        <v/>
      </c>
      <c r="P518" s="25" t="str">
        <f>IF(ISTEXT(E518),"",IF(ISBLANK(E518),"",IF(ISTEXT(D518),"",IF(A513="Invoice No. : ",INDEX(Sheet2!G$14:G$154,MATCH(B513,Sheet2!A$14:A$154,0)),P517))))</f>
        <v/>
      </c>
      <c r="Q518" s="25" t="str">
        <f t="shared" si="31"/>
        <v/>
      </c>
    </row>
    <row r="519" ht="15" spans="6:17">
      <c r="F519" s="25" t="str">
        <f t="shared" si="28"/>
        <v/>
      </c>
      <c r="G519" s="25" t="str">
        <f>IF(ISTEXT(E519),"",IF(ISBLANK(E519),"",IF(ISTEXT(D519),"",IF(A514="Invoice No. : ",INDEX(Sheet2!F$14:F$154,MATCH(B514,Sheet2!A$14:A$154,0)),G518))))</f>
        <v/>
      </c>
      <c r="H519" s="25" t="str">
        <f t="shared" si="29"/>
        <v/>
      </c>
      <c r="I519" s="25" t="str">
        <f>IF(ISTEXT(E519),"",IF(ISBLANK(E519),"",IF(ISTEXT(D519),"",IF(A514="Invoice No. : ",TEXT(INDEX(Sheet2!C$14:C$154,MATCH(B514,Sheet2!A$14:A$154,0)),"hh:mm:ss"),I518))))</f>
        <v/>
      </c>
      <c r="J519" s="25" t="str">
        <f t="shared" si="30"/>
        <v/>
      </c>
      <c r="K519" s="25" t="str">
        <f>IF(ISBLANK(G519),"",IF(ISTEXT(G519),"",INDEX(Sheet2!H$14:H$154,MATCH(F519,Sheet2!A$14:A$154,0))))</f>
        <v/>
      </c>
      <c r="L519" s="25" t="str">
        <f>IF(ISBLANK(G519),"",IF(ISTEXT(G519),"",INDEX(Sheet2!I$14:I$154,MATCH(F519,Sheet2!A$14:A$154,0))))</f>
        <v/>
      </c>
      <c r="M519" s="25" t="str">
        <f>IF(ISBLANK(G519),"",IF(ISTEXT(G519),"",IF(INDEX(Sheet2!H$14:H$154,MATCH(F519,Sheet2!A$14:A$154,0))&lt;&gt;0,IF(INDEX(Sheet2!I$14:I$154,MATCH(F519,Sheet2!A$14:A$154,0))&lt;&gt;0,"Loan","Loan"),"Cash")))</f>
        <v/>
      </c>
      <c r="N519" s="25" t="str">
        <f>IF(ISTEXT(E519),"",IF(ISBLANK(E519),"",IF(ISTEXT(D519),"",IF(A514="Invoice No. : ",INDEX(Sheet2!D$14:D$154,MATCH(B514,Sheet2!A$14:A$154,0)),N518))))</f>
        <v/>
      </c>
      <c r="O519" s="25" t="str">
        <f>IF(ISTEXT(E519),"",IF(ISBLANK(E519),"",IF(ISTEXT(D519),"",IF(A514="Invoice No. : ",INDEX(Sheet2!E$14:E$154,MATCH(B514,Sheet2!A$14:A$154,0)),O518))))</f>
        <v/>
      </c>
      <c r="P519" s="25" t="str">
        <f>IF(ISTEXT(E519),"",IF(ISBLANK(E519),"",IF(ISTEXT(D519),"",IF(A514="Invoice No. : ",INDEX(Sheet2!G$14:G$154,MATCH(B514,Sheet2!A$14:A$154,0)),P518))))</f>
        <v/>
      </c>
      <c r="Q519" s="25" t="str">
        <f t="shared" si="31"/>
        <v/>
      </c>
    </row>
    <row r="520" ht="15" spans="1:17">
      <c r="A520" s="21" t="s">
        <v>9</v>
      </c>
      <c r="B520" s="21" t="s">
        <v>10</v>
      </c>
      <c r="C520" s="22" t="s">
        <v>11</v>
      </c>
      <c r="D520" s="22" t="s">
        <v>12</v>
      </c>
      <c r="E520" s="22" t="s">
        <v>13</v>
      </c>
      <c r="F520" s="25" t="str">
        <f t="shared" si="28"/>
        <v/>
      </c>
      <c r="G520" s="25" t="str">
        <f>IF(ISTEXT(E520),"",IF(ISBLANK(E520),"",IF(ISTEXT(D520),"",IF(A515="Invoice No. : ",INDEX(Sheet2!F$14:F$154,MATCH(B515,Sheet2!A$14:A$154,0)),G519))))</f>
        <v/>
      </c>
      <c r="H520" s="25" t="str">
        <f t="shared" si="29"/>
        <v/>
      </c>
      <c r="I520" s="25" t="str">
        <f>IF(ISTEXT(E520),"",IF(ISBLANK(E520),"",IF(ISTEXT(D520),"",IF(A515="Invoice No. : ",TEXT(INDEX(Sheet2!C$14:C$154,MATCH(B515,Sheet2!A$14:A$154,0)),"hh:mm:ss"),I519))))</f>
        <v/>
      </c>
      <c r="J520" s="25" t="str">
        <f t="shared" si="30"/>
        <v/>
      </c>
      <c r="K520" s="25" t="str">
        <f>IF(ISBLANK(G520),"",IF(ISTEXT(G520),"",INDEX(Sheet2!H$14:H$154,MATCH(F520,Sheet2!A$14:A$154,0))))</f>
        <v/>
      </c>
      <c r="L520" s="25" t="str">
        <f>IF(ISBLANK(G520),"",IF(ISTEXT(G520),"",INDEX(Sheet2!I$14:I$154,MATCH(F520,Sheet2!A$14:A$154,0))))</f>
        <v/>
      </c>
      <c r="M520" s="25" t="str">
        <f>IF(ISBLANK(G520),"",IF(ISTEXT(G520),"",IF(INDEX(Sheet2!H$14:H$154,MATCH(F520,Sheet2!A$14:A$154,0))&lt;&gt;0,IF(INDEX(Sheet2!I$14:I$154,MATCH(F520,Sheet2!A$14:A$154,0))&lt;&gt;0,"Loan","Loan"),"Cash")))</f>
        <v/>
      </c>
      <c r="N520" s="25" t="str">
        <f>IF(ISTEXT(E520),"",IF(ISBLANK(E520),"",IF(ISTEXT(D520),"",IF(A515="Invoice No. : ",INDEX(Sheet2!D$14:D$154,MATCH(B515,Sheet2!A$14:A$154,0)),N519))))</f>
        <v/>
      </c>
      <c r="O520" s="25" t="str">
        <f>IF(ISTEXT(E520),"",IF(ISBLANK(E520),"",IF(ISTEXT(D520),"",IF(A515="Invoice No. : ",INDEX(Sheet2!E$14:E$154,MATCH(B515,Sheet2!A$14:A$154,0)),O519))))</f>
        <v/>
      </c>
      <c r="P520" s="25" t="str">
        <f>IF(ISTEXT(E520),"",IF(ISBLANK(E520),"",IF(ISTEXT(D520),"",IF(A515="Invoice No. : ",INDEX(Sheet2!G$14:G$154,MATCH(B515,Sheet2!A$14:A$154,0)),P519))))</f>
        <v/>
      </c>
      <c r="Q520" s="25" t="str">
        <f t="shared" si="31"/>
        <v/>
      </c>
    </row>
    <row r="521" ht="15" spans="6:17">
      <c r="F521" s="25" t="str">
        <f t="shared" si="28"/>
        <v/>
      </c>
      <c r="G521" s="25" t="str">
        <f>IF(ISTEXT(E521),"",IF(ISBLANK(E521),"",IF(ISTEXT(D521),"",IF(A516="Invoice No. : ",INDEX(Sheet2!F$14:F$154,MATCH(B516,Sheet2!A$14:A$154,0)),G520))))</f>
        <v/>
      </c>
      <c r="H521" s="25" t="str">
        <f t="shared" si="29"/>
        <v/>
      </c>
      <c r="I521" s="25" t="str">
        <f>IF(ISTEXT(E521),"",IF(ISBLANK(E521),"",IF(ISTEXT(D521),"",IF(A516="Invoice No. : ",TEXT(INDEX(Sheet2!C$14:C$154,MATCH(B516,Sheet2!A$14:A$154,0)),"hh:mm:ss"),I520))))</f>
        <v/>
      </c>
      <c r="J521" s="25" t="str">
        <f t="shared" si="30"/>
        <v/>
      </c>
      <c r="K521" s="25" t="str">
        <f>IF(ISBLANK(G521),"",IF(ISTEXT(G521),"",INDEX(Sheet2!H$14:H$154,MATCH(F521,Sheet2!A$14:A$154,0))))</f>
        <v/>
      </c>
      <c r="L521" s="25" t="str">
        <f>IF(ISBLANK(G521),"",IF(ISTEXT(G521),"",INDEX(Sheet2!I$14:I$154,MATCH(F521,Sheet2!A$14:A$154,0))))</f>
        <v/>
      </c>
      <c r="M521" s="25" t="str">
        <f>IF(ISBLANK(G521),"",IF(ISTEXT(G521),"",IF(INDEX(Sheet2!H$14:H$154,MATCH(F521,Sheet2!A$14:A$154,0))&lt;&gt;0,IF(INDEX(Sheet2!I$14:I$154,MATCH(F521,Sheet2!A$14:A$154,0))&lt;&gt;0,"Loan","Loan"),"Cash")))</f>
        <v/>
      </c>
      <c r="N521" s="25" t="str">
        <f>IF(ISTEXT(E521),"",IF(ISBLANK(E521),"",IF(ISTEXT(D521),"",IF(A516="Invoice No. : ",INDEX(Sheet2!D$14:D$154,MATCH(B516,Sheet2!A$14:A$154,0)),N520))))</f>
        <v/>
      </c>
      <c r="O521" s="25" t="str">
        <f>IF(ISTEXT(E521),"",IF(ISBLANK(E521),"",IF(ISTEXT(D521),"",IF(A516="Invoice No. : ",INDEX(Sheet2!E$14:E$154,MATCH(B516,Sheet2!A$14:A$154,0)),O520))))</f>
        <v/>
      </c>
      <c r="P521" s="25" t="str">
        <f>IF(ISTEXT(E521),"",IF(ISBLANK(E521),"",IF(ISTEXT(D521),"",IF(A516="Invoice No. : ",INDEX(Sheet2!G$14:G$154,MATCH(B516,Sheet2!A$14:A$154,0)),P520))))</f>
        <v/>
      </c>
      <c r="Q521" s="25" t="str">
        <f t="shared" si="31"/>
        <v/>
      </c>
    </row>
    <row r="522" ht="15" spans="1:17">
      <c r="A522" s="24" t="s">
        <v>554</v>
      </c>
      <c r="B522" s="24" t="s">
        <v>555</v>
      </c>
      <c r="C522" s="13">
        <v>1</v>
      </c>
      <c r="D522" s="13">
        <v>23</v>
      </c>
      <c r="E522" s="13">
        <v>23</v>
      </c>
      <c r="F522" s="25">
        <f t="shared" si="28"/>
        <v>925490</v>
      </c>
      <c r="G522" s="25">
        <f>IF(ISTEXT(E522),"",IF(ISBLANK(E522),"",IF(ISTEXT(D522),"",IF(A517="Invoice No. : ",INDEX(Sheet2!F$14:F$154,MATCH(B517,Sheet2!A$14:A$154,0)),G521))))</f>
        <v>22603</v>
      </c>
      <c r="H522" s="25" t="str">
        <f t="shared" si="29"/>
        <v>01/28/2023</v>
      </c>
      <c r="I522" s="25" t="str">
        <f>IF(ISTEXT(E522),"",IF(ISBLANK(E522),"",IF(ISTEXT(D522),"",IF(A517="Invoice No. : ",TEXT(INDEX(Sheet2!C$14:C$154,MATCH(B517,Sheet2!A$14:A$154,0)),"hh:mm:ss"),I521))))</f>
        <v>12:12:38</v>
      </c>
      <c r="J522" s="25">
        <f t="shared" si="30"/>
        <v>509.25</v>
      </c>
      <c r="K522" s="25">
        <f>IF(ISBLANK(G522),"",IF(ISTEXT(G522),"",INDEX(Sheet2!H$14:H$154,MATCH(F522,Sheet2!A$14:A$154,0))))</f>
        <v>509.25</v>
      </c>
      <c r="L522" s="25">
        <f>IF(ISBLANK(G522),"",IF(ISTEXT(G522),"",INDEX(Sheet2!I$14:I$154,MATCH(F522,Sheet2!A$14:A$154,0))))</f>
        <v>0</v>
      </c>
      <c r="M522" s="25" t="str">
        <f>IF(ISBLANK(G522),"",IF(ISTEXT(G522),"",IF(INDEX(Sheet2!H$14:H$154,MATCH(F522,Sheet2!A$14:A$154,0))&lt;&gt;0,IF(INDEX(Sheet2!I$14:I$154,MATCH(F522,Sheet2!A$14:A$154,0))&lt;&gt;0,"Loan","Loan"),"Cash")))</f>
        <v>Loan</v>
      </c>
      <c r="N522" s="25">
        <f>IF(ISTEXT(E522),"",IF(ISBLANK(E522),"",IF(ISTEXT(D522),"",IF(A517="Invoice No. : ",INDEX(Sheet2!D$14:D$154,MATCH(B517,Sheet2!A$14:A$154,0)),N521))))</f>
        <v>1</v>
      </c>
      <c r="O522" s="25" t="str">
        <f>IF(ISTEXT(E522),"",IF(ISBLANK(E522),"",IF(ISTEXT(D522),"",IF(A517="Invoice No. : ",INDEX(Sheet2!E$14:E$154,MATCH(B517,Sheet2!A$14:A$154,0)),O521))))</f>
        <v>BRAILLE</v>
      </c>
      <c r="P522" s="25" t="str">
        <f>IF(ISTEXT(E522),"",IF(ISBLANK(E522),"",IF(ISTEXT(D522),"",IF(A517="Invoice No. : ",INDEX(Sheet2!G$14:G$154,MATCH(B517,Sheet2!A$14:A$154,0)),P521))))</f>
        <v>MARTINEZ, FEMLA ALUBONG</v>
      </c>
      <c r="Q522" s="25">
        <f t="shared" si="31"/>
        <v>128023.12</v>
      </c>
    </row>
    <row r="523" ht="15" spans="1:17">
      <c r="A523" s="24" t="s">
        <v>556</v>
      </c>
      <c r="B523" s="24" t="s">
        <v>557</v>
      </c>
      <c r="C523" s="13">
        <v>1</v>
      </c>
      <c r="D523" s="13">
        <v>19.25</v>
      </c>
      <c r="E523" s="13">
        <v>19.25</v>
      </c>
      <c r="F523" s="25">
        <f t="shared" si="28"/>
        <v>925490</v>
      </c>
      <c r="G523" s="25">
        <f>IF(ISTEXT(E523),"",IF(ISBLANK(E523),"",IF(ISTEXT(D523),"",IF(A518="Invoice No. : ",INDEX(Sheet2!F$14:F$154,MATCH(B518,Sheet2!A$14:A$154,0)),G522))))</f>
        <v>22603</v>
      </c>
      <c r="H523" s="25" t="str">
        <f t="shared" si="29"/>
        <v>01/28/2023</v>
      </c>
      <c r="I523" s="25" t="str">
        <f>IF(ISTEXT(E523),"",IF(ISBLANK(E523),"",IF(ISTEXT(D523),"",IF(A518="Invoice No. : ",TEXT(INDEX(Sheet2!C$14:C$154,MATCH(B518,Sheet2!A$14:A$154,0)),"hh:mm:ss"),I522))))</f>
        <v>12:12:38</v>
      </c>
      <c r="J523" s="25">
        <f t="shared" si="30"/>
        <v>509.25</v>
      </c>
      <c r="K523" s="25">
        <f>IF(ISBLANK(G523),"",IF(ISTEXT(G523),"",INDEX(Sheet2!H$14:H$154,MATCH(F523,Sheet2!A$14:A$154,0))))</f>
        <v>509.25</v>
      </c>
      <c r="L523" s="25">
        <f>IF(ISBLANK(G523),"",IF(ISTEXT(G523),"",INDEX(Sheet2!I$14:I$154,MATCH(F523,Sheet2!A$14:A$154,0))))</f>
        <v>0</v>
      </c>
      <c r="M523" s="25" t="str">
        <f>IF(ISBLANK(G523),"",IF(ISTEXT(G523),"",IF(INDEX(Sheet2!H$14:H$154,MATCH(F523,Sheet2!A$14:A$154,0))&lt;&gt;0,IF(INDEX(Sheet2!I$14:I$154,MATCH(F523,Sheet2!A$14:A$154,0))&lt;&gt;0,"Loan","Loan"),"Cash")))</f>
        <v>Loan</v>
      </c>
      <c r="N523" s="25">
        <f>IF(ISTEXT(E523),"",IF(ISBLANK(E523),"",IF(ISTEXT(D523),"",IF(A518="Invoice No. : ",INDEX(Sheet2!D$14:D$154,MATCH(B518,Sheet2!A$14:A$154,0)),N522))))</f>
        <v>1</v>
      </c>
      <c r="O523" s="25" t="str">
        <f>IF(ISTEXT(E523),"",IF(ISBLANK(E523),"",IF(ISTEXT(D523),"",IF(A518="Invoice No. : ",INDEX(Sheet2!E$14:E$154,MATCH(B518,Sheet2!A$14:A$154,0)),O522))))</f>
        <v>BRAILLE</v>
      </c>
      <c r="P523" s="25" t="str">
        <f>IF(ISTEXT(E523),"",IF(ISBLANK(E523),"",IF(ISTEXT(D523),"",IF(A518="Invoice No. : ",INDEX(Sheet2!G$14:G$154,MATCH(B518,Sheet2!A$14:A$154,0)),P522))))</f>
        <v>MARTINEZ, FEMLA ALUBONG</v>
      </c>
      <c r="Q523" s="25">
        <f t="shared" si="31"/>
        <v>128023.12</v>
      </c>
    </row>
    <row r="524" ht="15" spans="1:17">
      <c r="A524" s="24" t="s">
        <v>198</v>
      </c>
      <c r="B524" s="24" t="s">
        <v>199</v>
      </c>
      <c r="C524" s="13">
        <v>1</v>
      </c>
      <c r="D524" s="13">
        <v>100.5</v>
      </c>
      <c r="E524" s="13">
        <v>100.5</v>
      </c>
      <c r="F524" s="25">
        <f t="shared" si="28"/>
        <v>925490</v>
      </c>
      <c r="G524" s="25">
        <f>IF(ISTEXT(E524),"",IF(ISBLANK(E524),"",IF(ISTEXT(D524),"",IF(A519="Invoice No. : ",INDEX(Sheet2!F$14:F$154,MATCH(B519,Sheet2!A$14:A$154,0)),G523))))</f>
        <v>22603</v>
      </c>
      <c r="H524" s="25" t="str">
        <f t="shared" si="29"/>
        <v>01/28/2023</v>
      </c>
      <c r="I524" s="25" t="str">
        <f>IF(ISTEXT(E524),"",IF(ISBLANK(E524),"",IF(ISTEXT(D524),"",IF(A519="Invoice No. : ",TEXT(INDEX(Sheet2!C$14:C$154,MATCH(B519,Sheet2!A$14:A$154,0)),"hh:mm:ss"),I523))))</f>
        <v>12:12:38</v>
      </c>
      <c r="J524" s="25">
        <f t="shared" si="30"/>
        <v>509.25</v>
      </c>
      <c r="K524" s="25">
        <f>IF(ISBLANK(G524),"",IF(ISTEXT(G524),"",INDEX(Sheet2!H$14:H$154,MATCH(F524,Sheet2!A$14:A$154,0))))</f>
        <v>509.25</v>
      </c>
      <c r="L524" s="25">
        <f>IF(ISBLANK(G524),"",IF(ISTEXT(G524),"",INDEX(Sheet2!I$14:I$154,MATCH(F524,Sheet2!A$14:A$154,0))))</f>
        <v>0</v>
      </c>
      <c r="M524" s="25" t="str">
        <f>IF(ISBLANK(G524),"",IF(ISTEXT(G524),"",IF(INDEX(Sheet2!H$14:H$154,MATCH(F524,Sheet2!A$14:A$154,0))&lt;&gt;0,IF(INDEX(Sheet2!I$14:I$154,MATCH(F524,Sheet2!A$14:A$154,0))&lt;&gt;0,"Loan","Loan"),"Cash")))</f>
        <v>Loan</v>
      </c>
      <c r="N524" s="25">
        <f>IF(ISTEXT(E524),"",IF(ISBLANK(E524),"",IF(ISTEXT(D524),"",IF(A519="Invoice No. : ",INDEX(Sheet2!D$14:D$154,MATCH(B519,Sheet2!A$14:A$154,0)),N523))))</f>
        <v>1</v>
      </c>
      <c r="O524" s="25" t="str">
        <f>IF(ISTEXT(E524),"",IF(ISBLANK(E524),"",IF(ISTEXT(D524),"",IF(A519="Invoice No. : ",INDEX(Sheet2!E$14:E$154,MATCH(B519,Sheet2!A$14:A$154,0)),O523))))</f>
        <v>BRAILLE</v>
      </c>
      <c r="P524" s="25" t="str">
        <f>IF(ISTEXT(E524),"",IF(ISBLANK(E524),"",IF(ISTEXT(D524),"",IF(A519="Invoice No. : ",INDEX(Sheet2!G$14:G$154,MATCH(B519,Sheet2!A$14:A$154,0)),P523))))</f>
        <v>MARTINEZ, FEMLA ALUBONG</v>
      </c>
      <c r="Q524" s="25">
        <f t="shared" si="31"/>
        <v>128023.12</v>
      </c>
    </row>
    <row r="525" ht="15" spans="1:17">
      <c r="A525" s="24" t="s">
        <v>558</v>
      </c>
      <c r="B525" s="24" t="s">
        <v>559</v>
      </c>
      <c r="C525" s="13">
        <v>1</v>
      </c>
      <c r="D525" s="13">
        <v>20.5</v>
      </c>
      <c r="E525" s="13">
        <v>20.5</v>
      </c>
      <c r="F525" s="25">
        <f t="shared" si="28"/>
        <v>925490</v>
      </c>
      <c r="G525" s="25">
        <f>IF(ISTEXT(E525),"",IF(ISBLANK(E525),"",IF(ISTEXT(D525),"",IF(A520="Invoice No. : ",INDEX(Sheet2!F$14:F$154,MATCH(B520,Sheet2!A$14:A$154,0)),G524))))</f>
        <v>22603</v>
      </c>
      <c r="H525" s="25" t="str">
        <f t="shared" si="29"/>
        <v>01/28/2023</v>
      </c>
      <c r="I525" s="25" t="str">
        <f>IF(ISTEXT(E525),"",IF(ISBLANK(E525),"",IF(ISTEXT(D525),"",IF(A520="Invoice No. : ",TEXT(INDEX(Sheet2!C$14:C$154,MATCH(B520,Sheet2!A$14:A$154,0)),"hh:mm:ss"),I524))))</f>
        <v>12:12:38</v>
      </c>
      <c r="J525" s="25">
        <f t="shared" si="30"/>
        <v>509.25</v>
      </c>
      <c r="K525" s="25">
        <f>IF(ISBLANK(G525),"",IF(ISTEXT(G525),"",INDEX(Sheet2!H$14:H$154,MATCH(F525,Sheet2!A$14:A$154,0))))</f>
        <v>509.25</v>
      </c>
      <c r="L525" s="25">
        <f>IF(ISBLANK(G525),"",IF(ISTEXT(G525),"",INDEX(Sheet2!I$14:I$154,MATCH(F525,Sheet2!A$14:A$154,0))))</f>
        <v>0</v>
      </c>
      <c r="M525" s="25" t="str">
        <f>IF(ISBLANK(G525),"",IF(ISTEXT(G525),"",IF(INDEX(Sheet2!H$14:H$154,MATCH(F525,Sheet2!A$14:A$154,0))&lt;&gt;0,IF(INDEX(Sheet2!I$14:I$154,MATCH(F525,Sheet2!A$14:A$154,0))&lt;&gt;0,"Loan","Loan"),"Cash")))</f>
        <v>Loan</v>
      </c>
      <c r="N525" s="25">
        <f>IF(ISTEXT(E525),"",IF(ISBLANK(E525),"",IF(ISTEXT(D525),"",IF(A520="Invoice No. : ",INDEX(Sheet2!D$14:D$154,MATCH(B520,Sheet2!A$14:A$154,0)),N524))))</f>
        <v>1</v>
      </c>
      <c r="O525" s="25" t="str">
        <f>IF(ISTEXT(E525),"",IF(ISBLANK(E525),"",IF(ISTEXT(D525),"",IF(A520="Invoice No. : ",INDEX(Sheet2!E$14:E$154,MATCH(B520,Sheet2!A$14:A$154,0)),O524))))</f>
        <v>BRAILLE</v>
      </c>
      <c r="P525" s="25" t="str">
        <f>IF(ISTEXT(E525),"",IF(ISBLANK(E525),"",IF(ISTEXT(D525),"",IF(A520="Invoice No. : ",INDEX(Sheet2!G$14:G$154,MATCH(B520,Sheet2!A$14:A$154,0)),P524))))</f>
        <v>MARTINEZ, FEMLA ALUBONG</v>
      </c>
      <c r="Q525" s="25">
        <f t="shared" si="31"/>
        <v>128023.12</v>
      </c>
    </row>
    <row r="526" ht="15" spans="1:17">
      <c r="A526" s="24" t="s">
        <v>560</v>
      </c>
      <c r="B526" s="24" t="s">
        <v>561</v>
      </c>
      <c r="C526" s="13">
        <v>1</v>
      </c>
      <c r="D526" s="13">
        <v>17</v>
      </c>
      <c r="E526" s="13">
        <v>17</v>
      </c>
      <c r="F526" s="25">
        <f t="shared" si="28"/>
        <v>925490</v>
      </c>
      <c r="G526" s="25">
        <f>IF(ISTEXT(E526),"",IF(ISBLANK(E526),"",IF(ISTEXT(D526),"",IF(A521="Invoice No. : ",INDEX(Sheet2!F$14:F$154,MATCH(B521,Sheet2!A$14:A$154,0)),G525))))</f>
        <v>22603</v>
      </c>
      <c r="H526" s="25" t="str">
        <f t="shared" si="29"/>
        <v>01/28/2023</v>
      </c>
      <c r="I526" s="25" t="str">
        <f>IF(ISTEXT(E526),"",IF(ISBLANK(E526),"",IF(ISTEXT(D526),"",IF(A521="Invoice No. : ",TEXT(INDEX(Sheet2!C$14:C$154,MATCH(B521,Sheet2!A$14:A$154,0)),"hh:mm:ss"),I525))))</f>
        <v>12:12:38</v>
      </c>
      <c r="J526" s="25">
        <f t="shared" si="30"/>
        <v>509.25</v>
      </c>
      <c r="K526" s="25">
        <f>IF(ISBLANK(G526),"",IF(ISTEXT(G526),"",INDEX(Sheet2!H$14:H$154,MATCH(F526,Sheet2!A$14:A$154,0))))</f>
        <v>509.25</v>
      </c>
      <c r="L526" s="25">
        <f>IF(ISBLANK(G526),"",IF(ISTEXT(G526),"",INDEX(Sheet2!I$14:I$154,MATCH(F526,Sheet2!A$14:A$154,0))))</f>
        <v>0</v>
      </c>
      <c r="M526" s="25" t="str">
        <f>IF(ISBLANK(G526),"",IF(ISTEXT(G526),"",IF(INDEX(Sheet2!H$14:H$154,MATCH(F526,Sheet2!A$14:A$154,0))&lt;&gt;0,IF(INDEX(Sheet2!I$14:I$154,MATCH(F526,Sheet2!A$14:A$154,0))&lt;&gt;0,"Loan","Loan"),"Cash")))</f>
        <v>Loan</v>
      </c>
      <c r="N526" s="25">
        <f>IF(ISTEXT(E526),"",IF(ISBLANK(E526),"",IF(ISTEXT(D526),"",IF(A521="Invoice No. : ",INDEX(Sheet2!D$14:D$154,MATCH(B521,Sheet2!A$14:A$154,0)),N525))))</f>
        <v>1</v>
      </c>
      <c r="O526" s="25" t="str">
        <f>IF(ISTEXT(E526),"",IF(ISBLANK(E526),"",IF(ISTEXT(D526),"",IF(A521="Invoice No. : ",INDEX(Sheet2!E$14:E$154,MATCH(B521,Sheet2!A$14:A$154,0)),O525))))</f>
        <v>BRAILLE</v>
      </c>
      <c r="P526" s="25" t="str">
        <f>IF(ISTEXT(E526),"",IF(ISBLANK(E526),"",IF(ISTEXT(D526),"",IF(A521="Invoice No. : ",INDEX(Sheet2!G$14:G$154,MATCH(B521,Sheet2!A$14:A$154,0)),P525))))</f>
        <v>MARTINEZ, FEMLA ALUBONG</v>
      </c>
      <c r="Q526" s="25">
        <f t="shared" si="31"/>
        <v>128023.12</v>
      </c>
    </row>
    <row r="527" ht="15" spans="1:17">
      <c r="A527" s="24" t="s">
        <v>562</v>
      </c>
      <c r="B527" s="24" t="s">
        <v>563</v>
      </c>
      <c r="C527" s="13">
        <v>2</v>
      </c>
      <c r="D527" s="13">
        <v>45.75</v>
      </c>
      <c r="E527" s="13">
        <v>91.5</v>
      </c>
      <c r="F527" s="25">
        <f t="shared" si="28"/>
        <v>925490</v>
      </c>
      <c r="G527" s="25">
        <f>IF(ISTEXT(E527),"",IF(ISBLANK(E527),"",IF(ISTEXT(D527),"",IF(A522="Invoice No. : ",INDEX(Sheet2!F$14:F$154,MATCH(B522,Sheet2!A$14:A$154,0)),G526))))</f>
        <v>22603</v>
      </c>
      <c r="H527" s="25" t="str">
        <f t="shared" si="29"/>
        <v>01/28/2023</v>
      </c>
      <c r="I527" s="25" t="str">
        <f>IF(ISTEXT(E527),"",IF(ISBLANK(E527),"",IF(ISTEXT(D527),"",IF(A522="Invoice No. : ",TEXT(INDEX(Sheet2!C$14:C$154,MATCH(B522,Sheet2!A$14:A$154,0)),"hh:mm:ss"),I526))))</f>
        <v>12:12:38</v>
      </c>
      <c r="J527" s="25">
        <f t="shared" si="30"/>
        <v>509.25</v>
      </c>
      <c r="K527" s="25">
        <f>IF(ISBLANK(G527),"",IF(ISTEXT(G527),"",INDEX(Sheet2!H$14:H$154,MATCH(F527,Sheet2!A$14:A$154,0))))</f>
        <v>509.25</v>
      </c>
      <c r="L527" s="25">
        <f>IF(ISBLANK(G527),"",IF(ISTEXT(G527),"",INDEX(Sheet2!I$14:I$154,MATCH(F527,Sheet2!A$14:A$154,0))))</f>
        <v>0</v>
      </c>
      <c r="M527" s="25" t="str">
        <f>IF(ISBLANK(G527),"",IF(ISTEXT(G527),"",IF(INDEX(Sheet2!H$14:H$154,MATCH(F527,Sheet2!A$14:A$154,0))&lt;&gt;0,IF(INDEX(Sheet2!I$14:I$154,MATCH(F527,Sheet2!A$14:A$154,0))&lt;&gt;0,"Loan","Loan"),"Cash")))</f>
        <v>Loan</v>
      </c>
      <c r="N527" s="25">
        <f>IF(ISTEXT(E527),"",IF(ISBLANK(E527),"",IF(ISTEXT(D527),"",IF(A522="Invoice No. : ",INDEX(Sheet2!D$14:D$154,MATCH(B522,Sheet2!A$14:A$154,0)),N526))))</f>
        <v>1</v>
      </c>
      <c r="O527" s="25" t="str">
        <f>IF(ISTEXT(E527),"",IF(ISBLANK(E527),"",IF(ISTEXT(D527),"",IF(A522="Invoice No. : ",INDEX(Sheet2!E$14:E$154,MATCH(B522,Sheet2!A$14:A$154,0)),O526))))</f>
        <v>BRAILLE</v>
      </c>
      <c r="P527" s="25" t="str">
        <f>IF(ISTEXT(E527),"",IF(ISBLANK(E527),"",IF(ISTEXT(D527),"",IF(A522="Invoice No. : ",INDEX(Sheet2!G$14:G$154,MATCH(B522,Sheet2!A$14:A$154,0)),P526))))</f>
        <v>MARTINEZ, FEMLA ALUBONG</v>
      </c>
      <c r="Q527" s="25">
        <f t="shared" si="31"/>
        <v>128023.12</v>
      </c>
    </row>
    <row r="528" ht="15" spans="1:17">
      <c r="A528" s="24" t="s">
        <v>564</v>
      </c>
      <c r="B528" s="24" t="s">
        <v>565</v>
      </c>
      <c r="C528" s="13">
        <v>2</v>
      </c>
      <c r="D528" s="13">
        <v>14.5</v>
      </c>
      <c r="E528" s="13">
        <v>29</v>
      </c>
      <c r="F528" s="25">
        <f t="shared" si="28"/>
        <v>925490</v>
      </c>
      <c r="G528" s="25">
        <f>IF(ISTEXT(E528),"",IF(ISBLANK(E528),"",IF(ISTEXT(D528),"",IF(A523="Invoice No. : ",INDEX(Sheet2!F$14:F$154,MATCH(B523,Sheet2!A$14:A$154,0)),G527))))</f>
        <v>22603</v>
      </c>
      <c r="H528" s="25" t="str">
        <f t="shared" si="29"/>
        <v>01/28/2023</v>
      </c>
      <c r="I528" s="25" t="str">
        <f>IF(ISTEXT(E528),"",IF(ISBLANK(E528),"",IF(ISTEXT(D528),"",IF(A523="Invoice No. : ",TEXT(INDEX(Sheet2!C$14:C$154,MATCH(B523,Sheet2!A$14:A$154,0)),"hh:mm:ss"),I527))))</f>
        <v>12:12:38</v>
      </c>
      <c r="J528" s="25">
        <f t="shared" si="30"/>
        <v>509.25</v>
      </c>
      <c r="K528" s="25">
        <f>IF(ISBLANK(G528),"",IF(ISTEXT(G528),"",INDEX(Sheet2!H$14:H$154,MATCH(F528,Sheet2!A$14:A$154,0))))</f>
        <v>509.25</v>
      </c>
      <c r="L528" s="25">
        <f>IF(ISBLANK(G528),"",IF(ISTEXT(G528),"",INDEX(Sheet2!I$14:I$154,MATCH(F528,Sheet2!A$14:A$154,0))))</f>
        <v>0</v>
      </c>
      <c r="M528" s="25" t="str">
        <f>IF(ISBLANK(G528),"",IF(ISTEXT(G528),"",IF(INDEX(Sheet2!H$14:H$154,MATCH(F528,Sheet2!A$14:A$154,0))&lt;&gt;0,IF(INDEX(Sheet2!I$14:I$154,MATCH(F528,Sheet2!A$14:A$154,0))&lt;&gt;0,"Loan","Loan"),"Cash")))</f>
        <v>Loan</v>
      </c>
      <c r="N528" s="25">
        <f>IF(ISTEXT(E528),"",IF(ISBLANK(E528),"",IF(ISTEXT(D528),"",IF(A523="Invoice No. : ",INDEX(Sheet2!D$14:D$154,MATCH(B523,Sheet2!A$14:A$154,0)),N527))))</f>
        <v>1</v>
      </c>
      <c r="O528" s="25" t="str">
        <f>IF(ISTEXT(E528),"",IF(ISBLANK(E528),"",IF(ISTEXT(D528),"",IF(A523="Invoice No. : ",INDEX(Sheet2!E$14:E$154,MATCH(B523,Sheet2!A$14:A$154,0)),O527))))</f>
        <v>BRAILLE</v>
      </c>
      <c r="P528" s="25" t="str">
        <f>IF(ISTEXT(E528),"",IF(ISBLANK(E528),"",IF(ISTEXT(D528),"",IF(A523="Invoice No. : ",INDEX(Sheet2!G$14:G$154,MATCH(B523,Sheet2!A$14:A$154,0)),P527))))</f>
        <v>MARTINEZ, FEMLA ALUBONG</v>
      </c>
      <c r="Q528" s="25">
        <f t="shared" si="31"/>
        <v>128023.12</v>
      </c>
    </row>
    <row r="529" ht="15" spans="1:17">
      <c r="A529" s="24" t="s">
        <v>566</v>
      </c>
      <c r="B529" s="24" t="s">
        <v>567</v>
      </c>
      <c r="C529" s="13">
        <v>2</v>
      </c>
      <c r="D529" s="13">
        <v>14.5</v>
      </c>
      <c r="E529" s="13">
        <v>29</v>
      </c>
      <c r="F529" s="25">
        <f t="shared" ref="F529:F592" si="32">IF(ISTEXT(E529),"",IF(ISBLANK(E529),"",IF(ISTEXT(D529),"",IF(A524="Invoice No. : ",B524,F528))))</f>
        <v>925490</v>
      </c>
      <c r="G529" s="25">
        <f>IF(ISTEXT(E529),"",IF(ISBLANK(E529),"",IF(ISTEXT(D529),"",IF(A524="Invoice No. : ",INDEX(Sheet2!F$14:F$154,MATCH(B524,Sheet2!A$14:A$154,0)),G528))))</f>
        <v>22603</v>
      </c>
      <c r="H529" s="25" t="str">
        <f t="shared" ref="H529:H592" si="33">IF(ISTEXT(E529),"",IF(ISBLANK(E529),"",IF(ISTEXT(D529),"",IF(A524="Invoice No. : ",TEXT(B525,"mm/dd/yyyy"),H528))))</f>
        <v>01/28/2023</v>
      </c>
      <c r="I529" s="25" t="str">
        <f>IF(ISTEXT(E529),"",IF(ISBLANK(E529),"",IF(ISTEXT(D529),"",IF(A524="Invoice No. : ",TEXT(INDEX(Sheet2!C$14:C$154,MATCH(B524,Sheet2!A$14:A$154,0)),"hh:mm:ss"),I528))))</f>
        <v>12:12:38</v>
      </c>
      <c r="J529" s="25">
        <f t="shared" ref="J529:J592" si="34">IF(D530="Invoice Amount",E530,IF(ISBLANK(D529),"",J530))</f>
        <v>509.25</v>
      </c>
      <c r="K529" s="25">
        <f>IF(ISBLANK(G529),"",IF(ISTEXT(G529),"",INDEX(Sheet2!H$14:H$154,MATCH(F529,Sheet2!A$14:A$154,0))))</f>
        <v>509.25</v>
      </c>
      <c r="L529" s="25">
        <f>IF(ISBLANK(G529),"",IF(ISTEXT(G529),"",INDEX(Sheet2!I$14:I$154,MATCH(F529,Sheet2!A$14:A$154,0))))</f>
        <v>0</v>
      </c>
      <c r="M529" s="25" t="str">
        <f>IF(ISBLANK(G529),"",IF(ISTEXT(G529),"",IF(INDEX(Sheet2!H$14:H$154,MATCH(F529,Sheet2!A$14:A$154,0))&lt;&gt;0,IF(INDEX(Sheet2!I$14:I$154,MATCH(F529,Sheet2!A$14:A$154,0))&lt;&gt;0,"Loan","Loan"),"Cash")))</f>
        <v>Loan</v>
      </c>
      <c r="N529" s="25">
        <f>IF(ISTEXT(E529),"",IF(ISBLANK(E529),"",IF(ISTEXT(D529),"",IF(A524="Invoice No. : ",INDEX(Sheet2!D$14:D$154,MATCH(B524,Sheet2!A$14:A$154,0)),N528))))</f>
        <v>1</v>
      </c>
      <c r="O529" s="25" t="str">
        <f>IF(ISTEXT(E529),"",IF(ISBLANK(E529),"",IF(ISTEXT(D529),"",IF(A524="Invoice No. : ",INDEX(Sheet2!E$14:E$154,MATCH(B524,Sheet2!A$14:A$154,0)),O528))))</f>
        <v>BRAILLE</v>
      </c>
      <c r="P529" s="25" t="str">
        <f>IF(ISTEXT(E529),"",IF(ISBLANK(E529),"",IF(ISTEXT(D529),"",IF(A524="Invoice No. : ",INDEX(Sheet2!G$14:G$154,MATCH(B524,Sheet2!A$14:A$154,0)),P528))))</f>
        <v>MARTINEZ, FEMLA ALUBONG</v>
      </c>
      <c r="Q529" s="25">
        <f t="shared" ref="Q529:Q592" si="35">IF(ISBLANK(C529),"",IF(ISNUMBER(C529),VLOOKUP("Grand Total : ",D:E,2,FALSE),""))</f>
        <v>128023.12</v>
      </c>
    </row>
    <row r="530" ht="15" spans="1:17">
      <c r="A530" s="24" t="s">
        <v>568</v>
      </c>
      <c r="B530" s="24" t="s">
        <v>569</v>
      </c>
      <c r="C530" s="13">
        <v>2</v>
      </c>
      <c r="D530" s="13">
        <v>14.5</v>
      </c>
      <c r="E530" s="13">
        <v>29</v>
      </c>
      <c r="F530" s="25">
        <f t="shared" si="32"/>
        <v>925490</v>
      </c>
      <c r="G530" s="25">
        <f>IF(ISTEXT(E530),"",IF(ISBLANK(E530),"",IF(ISTEXT(D530),"",IF(A525="Invoice No. : ",INDEX(Sheet2!F$14:F$154,MATCH(B525,Sheet2!A$14:A$154,0)),G529))))</f>
        <v>22603</v>
      </c>
      <c r="H530" s="25" t="str">
        <f t="shared" si="33"/>
        <v>01/28/2023</v>
      </c>
      <c r="I530" s="25" t="str">
        <f>IF(ISTEXT(E530),"",IF(ISBLANK(E530),"",IF(ISTEXT(D530),"",IF(A525="Invoice No. : ",TEXT(INDEX(Sheet2!C$14:C$154,MATCH(B525,Sheet2!A$14:A$154,0)),"hh:mm:ss"),I529))))</f>
        <v>12:12:38</v>
      </c>
      <c r="J530" s="25">
        <f t="shared" si="34"/>
        <v>509.25</v>
      </c>
      <c r="K530" s="25">
        <f>IF(ISBLANK(G530),"",IF(ISTEXT(G530),"",INDEX(Sheet2!H$14:H$154,MATCH(F530,Sheet2!A$14:A$154,0))))</f>
        <v>509.25</v>
      </c>
      <c r="L530" s="25">
        <f>IF(ISBLANK(G530),"",IF(ISTEXT(G530),"",INDEX(Sheet2!I$14:I$154,MATCH(F530,Sheet2!A$14:A$154,0))))</f>
        <v>0</v>
      </c>
      <c r="M530" s="25" t="str">
        <f>IF(ISBLANK(G530),"",IF(ISTEXT(G530),"",IF(INDEX(Sheet2!H$14:H$154,MATCH(F530,Sheet2!A$14:A$154,0))&lt;&gt;0,IF(INDEX(Sheet2!I$14:I$154,MATCH(F530,Sheet2!A$14:A$154,0))&lt;&gt;0,"Loan","Loan"),"Cash")))</f>
        <v>Loan</v>
      </c>
      <c r="N530" s="25">
        <f>IF(ISTEXT(E530),"",IF(ISBLANK(E530),"",IF(ISTEXT(D530),"",IF(A525="Invoice No. : ",INDEX(Sheet2!D$14:D$154,MATCH(B525,Sheet2!A$14:A$154,0)),N529))))</f>
        <v>1</v>
      </c>
      <c r="O530" s="25" t="str">
        <f>IF(ISTEXT(E530),"",IF(ISBLANK(E530),"",IF(ISTEXT(D530),"",IF(A525="Invoice No. : ",INDEX(Sheet2!E$14:E$154,MATCH(B525,Sheet2!A$14:A$154,0)),O529))))</f>
        <v>BRAILLE</v>
      </c>
      <c r="P530" s="25" t="str">
        <f>IF(ISTEXT(E530),"",IF(ISBLANK(E530),"",IF(ISTEXT(D530),"",IF(A525="Invoice No. : ",INDEX(Sheet2!G$14:G$154,MATCH(B525,Sheet2!A$14:A$154,0)),P529))))</f>
        <v>MARTINEZ, FEMLA ALUBONG</v>
      </c>
      <c r="Q530" s="25">
        <f t="shared" si="35"/>
        <v>128023.12</v>
      </c>
    </row>
    <row r="531" ht="15" spans="1:17">
      <c r="A531" s="24" t="s">
        <v>570</v>
      </c>
      <c r="B531" s="24" t="s">
        <v>571</v>
      </c>
      <c r="C531" s="13">
        <v>1</v>
      </c>
      <c r="D531" s="13">
        <v>32.25</v>
      </c>
      <c r="E531" s="13">
        <v>32.25</v>
      </c>
      <c r="F531" s="25">
        <f t="shared" si="32"/>
        <v>925490</v>
      </c>
      <c r="G531" s="25">
        <f>IF(ISTEXT(E531),"",IF(ISBLANK(E531),"",IF(ISTEXT(D531),"",IF(A526="Invoice No. : ",INDEX(Sheet2!F$14:F$154,MATCH(B526,Sheet2!A$14:A$154,0)),G530))))</f>
        <v>22603</v>
      </c>
      <c r="H531" s="25" t="str">
        <f t="shared" si="33"/>
        <v>01/28/2023</v>
      </c>
      <c r="I531" s="25" t="str">
        <f>IF(ISTEXT(E531),"",IF(ISBLANK(E531),"",IF(ISTEXT(D531),"",IF(A526="Invoice No. : ",TEXT(INDEX(Sheet2!C$14:C$154,MATCH(B526,Sheet2!A$14:A$154,0)),"hh:mm:ss"),I530))))</f>
        <v>12:12:38</v>
      </c>
      <c r="J531" s="25">
        <f t="shared" si="34"/>
        <v>509.25</v>
      </c>
      <c r="K531" s="25">
        <f>IF(ISBLANK(G531),"",IF(ISTEXT(G531),"",INDEX(Sheet2!H$14:H$154,MATCH(F531,Sheet2!A$14:A$154,0))))</f>
        <v>509.25</v>
      </c>
      <c r="L531" s="25">
        <f>IF(ISBLANK(G531),"",IF(ISTEXT(G531),"",INDEX(Sheet2!I$14:I$154,MATCH(F531,Sheet2!A$14:A$154,0))))</f>
        <v>0</v>
      </c>
      <c r="M531" s="25" t="str">
        <f>IF(ISBLANK(G531),"",IF(ISTEXT(G531),"",IF(INDEX(Sheet2!H$14:H$154,MATCH(F531,Sheet2!A$14:A$154,0))&lt;&gt;0,IF(INDEX(Sheet2!I$14:I$154,MATCH(F531,Sheet2!A$14:A$154,0))&lt;&gt;0,"Loan","Loan"),"Cash")))</f>
        <v>Loan</v>
      </c>
      <c r="N531" s="25">
        <f>IF(ISTEXT(E531),"",IF(ISBLANK(E531),"",IF(ISTEXT(D531),"",IF(A526="Invoice No. : ",INDEX(Sheet2!D$14:D$154,MATCH(B526,Sheet2!A$14:A$154,0)),N530))))</f>
        <v>1</v>
      </c>
      <c r="O531" s="25" t="str">
        <f>IF(ISTEXT(E531),"",IF(ISBLANK(E531),"",IF(ISTEXT(D531),"",IF(A526="Invoice No. : ",INDEX(Sheet2!E$14:E$154,MATCH(B526,Sheet2!A$14:A$154,0)),O530))))</f>
        <v>BRAILLE</v>
      </c>
      <c r="P531" s="25" t="str">
        <f>IF(ISTEXT(E531),"",IF(ISBLANK(E531),"",IF(ISTEXT(D531),"",IF(A526="Invoice No. : ",INDEX(Sheet2!G$14:G$154,MATCH(B526,Sheet2!A$14:A$154,0)),P530))))</f>
        <v>MARTINEZ, FEMLA ALUBONG</v>
      </c>
      <c r="Q531" s="25">
        <f t="shared" si="35"/>
        <v>128023.12</v>
      </c>
    </row>
    <row r="532" ht="15" spans="1:17">
      <c r="A532" s="24" t="s">
        <v>572</v>
      </c>
      <c r="B532" s="24" t="s">
        <v>573</v>
      </c>
      <c r="C532" s="13">
        <v>3</v>
      </c>
      <c r="D532" s="13">
        <v>13.25</v>
      </c>
      <c r="E532" s="13">
        <v>39.75</v>
      </c>
      <c r="F532" s="25">
        <f t="shared" si="32"/>
        <v>925490</v>
      </c>
      <c r="G532" s="25">
        <f>IF(ISTEXT(E532),"",IF(ISBLANK(E532),"",IF(ISTEXT(D532),"",IF(A527="Invoice No. : ",INDEX(Sheet2!F$14:F$154,MATCH(B527,Sheet2!A$14:A$154,0)),G531))))</f>
        <v>22603</v>
      </c>
      <c r="H532" s="25" t="str">
        <f t="shared" si="33"/>
        <v>01/28/2023</v>
      </c>
      <c r="I532" s="25" t="str">
        <f>IF(ISTEXT(E532),"",IF(ISBLANK(E532),"",IF(ISTEXT(D532),"",IF(A527="Invoice No. : ",TEXT(INDEX(Sheet2!C$14:C$154,MATCH(B527,Sheet2!A$14:A$154,0)),"hh:mm:ss"),I531))))</f>
        <v>12:12:38</v>
      </c>
      <c r="J532" s="25">
        <f t="shared" si="34"/>
        <v>509.25</v>
      </c>
      <c r="K532" s="25">
        <f>IF(ISBLANK(G532),"",IF(ISTEXT(G532),"",INDEX(Sheet2!H$14:H$154,MATCH(F532,Sheet2!A$14:A$154,0))))</f>
        <v>509.25</v>
      </c>
      <c r="L532" s="25">
        <f>IF(ISBLANK(G532),"",IF(ISTEXT(G532),"",INDEX(Sheet2!I$14:I$154,MATCH(F532,Sheet2!A$14:A$154,0))))</f>
        <v>0</v>
      </c>
      <c r="M532" s="25" t="str">
        <f>IF(ISBLANK(G532),"",IF(ISTEXT(G532),"",IF(INDEX(Sheet2!H$14:H$154,MATCH(F532,Sheet2!A$14:A$154,0))&lt;&gt;0,IF(INDEX(Sheet2!I$14:I$154,MATCH(F532,Sheet2!A$14:A$154,0))&lt;&gt;0,"Loan","Loan"),"Cash")))</f>
        <v>Loan</v>
      </c>
      <c r="N532" s="25">
        <f>IF(ISTEXT(E532),"",IF(ISBLANK(E532),"",IF(ISTEXT(D532),"",IF(A527="Invoice No. : ",INDEX(Sheet2!D$14:D$154,MATCH(B527,Sheet2!A$14:A$154,0)),N531))))</f>
        <v>1</v>
      </c>
      <c r="O532" s="25" t="str">
        <f>IF(ISTEXT(E532),"",IF(ISBLANK(E532),"",IF(ISTEXT(D532),"",IF(A527="Invoice No. : ",INDEX(Sheet2!E$14:E$154,MATCH(B527,Sheet2!A$14:A$154,0)),O531))))</f>
        <v>BRAILLE</v>
      </c>
      <c r="P532" s="25" t="str">
        <f>IF(ISTEXT(E532),"",IF(ISBLANK(E532),"",IF(ISTEXT(D532),"",IF(A527="Invoice No. : ",INDEX(Sheet2!G$14:G$154,MATCH(B527,Sheet2!A$14:A$154,0)),P531))))</f>
        <v>MARTINEZ, FEMLA ALUBONG</v>
      </c>
      <c r="Q532" s="25">
        <f t="shared" si="35"/>
        <v>128023.12</v>
      </c>
    </row>
    <row r="533" ht="15" spans="1:17">
      <c r="A533" s="24" t="s">
        <v>574</v>
      </c>
      <c r="B533" s="24" t="s">
        <v>575</v>
      </c>
      <c r="C533" s="13">
        <v>4</v>
      </c>
      <c r="D533" s="13">
        <v>15.25</v>
      </c>
      <c r="E533" s="13">
        <v>61</v>
      </c>
      <c r="F533" s="25">
        <f t="shared" si="32"/>
        <v>925490</v>
      </c>
      <c r="G533" s="25">
        <f>IF(ISTEXT(E533),"",IF(ISBLANK(E533),"",IF(ISTEXT(D533),"",IF(A528="Invoice No. : ",INDEX(Sheet2!F$14:F$154,MATCH(B528,Sheet2!A$14:A$154,0)),G532))))</f>
        <v>22603</v>
      </c>
      <c r="H533" s="25" t="str">
        <f t="shared" si="33"/>
        <v>01/28/2023</v>
      </c>
      <c r="I533" s="25" t="str">
        <f>IF(ISTEXT(E533),"",IF(ISBLANK(E533),"",IF(ISTEXT(D533),"",IF(A528="Invoice No. : ",TEXT(INDEX(Sheet2!C$14:C$154,MATCH(B528,Sheet2!A$14:A$154,0)),"hh:mm:ss"),I532))))</f>
        <v>12:12:38</v>
      </c>
      <c r="J533" s="25">
        <f t="shared" si="34"/>
        <v>509.25</v>
      </c>
      <c r="K533" s="25">
        <f>IF(ISBLANK(G533),"",IF(ISTEXT(G533),"",INDEX(Sheet2!H$14:H$154,MATCH(F533,Sheet2!A$14:A$154,0))))</f>
        <v>509.25</v>
      </c>
      <c r="L533" s="25">
        <f>IF(ISBLANK(G533),"",IF(ISTEXT(G533),"",INDEX(Sheet2!I$14:I$154,MATCH(F533,Sheet2!A$14:A$154,0))))</f>
        <v>0</v>
      </c>
      <c r="M533" s="25" t="str">
        <f>IF(ISBLANK(G533),"",IF(ISTEXT(G533),"",IF(INDEX(Sheet2!H$14:H$154,MATCH(F533,Sheet2!A$14:A$154,0))&lt;&gt;0,IF(INDEX(Sheet2!I$14:I$154,MATCH(F533,Sheet2!A$14:A$154,0))&lt;&gt;0,"Loan","Loan"),"Cash")))</f>
        <v>Loan</v>
      </c>
      <c r="N533" s="25">
        <f>IF(ISTEXT(E533),"",IF(ISBLANK(E533),"",IF(ISTEXT(D533),"",IF(A528="Invoice No. : ",INDEX(Sheet2!D$14:D$154,MATCH(B528,Sheet2!A$14:A$154,0)),N532))))</f>
        <v>1</v>
      </c>
      <c r="O533" s="25" t="str">
        <f>IF(ISTEXT(E533),"",IF(ISBLANK(E533),"",IF(ISTEXT(D533),"",IF(A528="Invoice No. : ",INDEX(Sheet2!E$14:E$154,MATCH(B528,Sheet2!A$14:A$154,0)),O532))))</f>
        <v>BRAILLE</v>
      </c>
      <c r="P533" s="25" t="str">
        <f>IF(ISTEXT(E533),"",IF(ISBLANK(E533),"",IF(ISTEXT(D533),"",IF(A528="Invoice No. : ",INDEX(Sheet2!G$14:G$154,MATCH(B528,Sheet2!A$14:A$154,0)),P532))))</f>
        <v>MARTINEZ, FEMLA ALUBONG</v>
      </c>
      <c r="Q533" s="25">
        <f t="shared" si="35"/>
        <v>128023.12</v>
      </c>
    </row>
    <row r="534" ht="15" spans="1:17">
      <c r="A534" s="24" t="s">
        <v>552</v>
      </c>
      <c r="B534" s="24" t="s">
        <v>553</v>
      </c>
      <c r="C534" s="13">
        <v>2</v>
      </c>
      <c r="D534" s="13">
        <v>8.75</v>
      </c>
      <c r="E534" s="13">
        <v>17.5</v>
      </c>
      <c r="F534" s="25">
        <f t="shared" si="32"/>
        <v>925490</v>
      </c>
      <c r="G534" s="25">
        <f>IF(ISTEXT(E534),"",IF(ISBLANK(E534),"",IF(ISTEXT(D534),"",IF(A529="Invoice No. : ",INDEX(Sheet2!F$14:F$154,MATCH(B529,Sheet2!A$14:A$154,0)),G533))))</f>
        <v>22603</v>
      </c>
      <c r="H534" s="25" t="str">
        <f t="shared" si="33"/>
        <v>01/28/2023</v>
      </c>
      <c r="I534" s="25" t="str">
        <f>IF(ISTEXT(E534),"",IF(ISBLANK(E534),"",IF(ISTEXT(D534),"",IF(A529="Invoice No. : ",TEXT(INDEX(Sheet2!C$14:C$154,MATCH(B529,Sheet2!A$14:A$154,0)),"hh:mm:ss"),I533))))</f>
        <v>12:12:38</v>
      </c>
      <c r="J534" s="25">
        <f t="shared" si="34"/>
        <v>509.25</v>
      </c>
      <c r="K534" s="25">
        <f>IF(ISBLANK(G534),"",IF(ISTEXT(G534),"",INDEX(Sheet2!H$14:H$154,MATCH(F534,Sheet2!A$14:A$154,0))))</f>
        <v>509.25</v>
      </c>
      <c r="L534" s="25">
        <f>IF(ISBLANK(G534),"",IF(ISTEXT(G534),"",INDEX(Sheet2!I$14:I$154,MATCH(F534,Sheet2!A$14:A$154,0))))</f>
        <v>0</v>
      </c>
      <c r="M534" s="25" t="str">
        <f>IF(ISBLANK(G534),"",IF(ISTEXT(G534),"",IF(INDEX(Sheet2!H$14:H$154,MATCH(F534,Sheet2!A$14:A$154,0))&lt;&gt;0,IF(INDEX(Sheet2!I$14:I$154,MATCH(F534,Sheet2!A$14:A$154,0))&lt;&gt;0,"Loan","Loan"),"Cash")))</f>
        <v>Loan</v>
      </c>
      <c r="N534" s="25">
        <f>IF(ISTEXT(E534),"",IF(ISBLANK(E534),"",IF(ISTEXT(D534),"",IF(A529="Invoice No. : ",INDEX(Sheet2!D$14:D$154,MATCH(B529,Sheet2!A$14:A$154,0)),N533))))</f>
        <v>1</v>
      </c>
      <c r="O534" s="25" t="str">
        <f>IF(ISTEXT(E534),"",IF(ISBLANK(E534),"",IF(ISTEXT(D534),"",IF(A529="Invoice No. : ",INDEX(Sheet2!E$14:E$154,MATCH(B529,Sheet2!A$14:A$154,0)),O533))))</f>
        <v>BRAILLE</v>
      </c>
      <c r="P534" s="25" t="str">
        <f>IF(ISTEXT(E534),"",IF(ISBLANK(E534),"",IF(ISTEXT(D534),"",IF(A529="Invoice No. : ",INDEX(Sheet2!G$14:G$154,MATCH(B529,Sheet2!A$14:A$154,0)),P533))))</f>
        <v>MARTINEZ, FEMLA ALUBONG</v>
      </c>
      <c r="Q534" s="25">
        <f t="shared" si="35"/>
        <v>128023.12</v>
      </c>
    </row>
    <row r="535" ht="15" spans="4:17">
      <c r="D535" s="14" t="s">
        <v>18</v>
      </c>
      <c r="E535" s="26">
        <v>509.25</v>
      </c>
      <c r="F535" s="25" t="str">
        <f t="shared" si="32"/>
        <v/>
      </c>
      <c r="G535" s="25" t="str">
        <f>IF(ISTEXT(E535),"",IF(ISBLANK(E535),"",IF(ISTEXT(D535),"",IF(A530="Invoice No. : ",INDEX(Sheet2!F$14:F$154,MATCH(B530,Sheet2!A$14:A$154,0)),G534))))</f>
        <v/>
      </c>
      <c r="H535" s="25" t="str">
        <f t="shared" si="33"/>
        <v/>
      </c>
      <c r="I535" s="25" t="str">
        <f>IF(ISTEXT(E535),"",IF(ISBLANK(E535),"",IF(ISTEXT(D535),"",IF(A530="Invoice No. : ",TEXT(INDEX(Sheet2!C$14:C$154,MATCH(B530,Sheet2!A$14:A$154,0)),"hh:mm:ss"),I534))))</f>
        <v/>
      </c>
      <c r="J535" s="25" t="str">
        <f t="shared" si="34"/>
        <v/>
      </c>
      <c r="K535" s="25" t="str">
        <f>IF(ISBLANK(G535),"",IF(ISTEXT(G535),"",INDEX(Sheet2!H$14:H$154,MATCH(F535,Sheet2!A$14:A$154,0))))</f>
        <v/>
      </c>
      <c r="L535" s="25" t="str">
        <f>IF(ISBLANK(G535),"",IF(ISTEXT(G535),"",INDEX(Sheet2!I$14:I$154,MATCH(F535,Sheet2!A$14:A$154,0))))</f>
        <v/>
      </c>
      <c r="M535" s="25" t="str">
        <f>IF(ISBLANK(G535),"",IF(ISTEXT(G535),"",IF(INDEX(Sheet2!H$14:H$154,MATCH(F535,Sheet2!A$14:A$154,0))&lt;&gt;0,IF(INDEX(Sheet2!I$14:I$154,MATCH(F535,Sheet2!A$14:A$154,0))&lt;&gt;0,"Loan","Loan"),"Cash")))</f>
        <v/>
      </c>
      <c r="N535" s="25" t="str">
        <f>IF(ISTEXT(E535),"",IF(ISBLANK(E535),"",IF(ISTEXT(D535),"",IF(A530="Invoice No. : ",INDEX(Sheet2!D$14:D$154,MATCH(B530,Sheet2!A$14:A$154,0)),N534))))</f>
        <v/>
      </c>
      <c r="O535" s="25" t="str">
        <f>IF(ISTEXT(E535),"",IF(ISBLANK(E535),"",IF(ISTEXT(D535),"",IF(A530="Invoice No. : ",INDEX(Sheet2!E$14:E$154,MATCH(B530,Sheet2!A$14:A$154,0)),O534))))</f>
        <v/>
      </c>
      <c r="P535" s="25" t="str">
        <f>IF(ISTEXT(E535),"",IF(ISBLANK(E535),"",IF(ISTEXT(D535),"",IF(A530="Invoice No. : ",INDEX(Sheet2!G$14:G$154,MATCH(B530,Sheet2!A$14:A$154,0)),P534))))</f>
        <v/>
      </c>
      <c r="Q535" s="25" t="str">
        <f t="shared" si="35"/>
        <v/>
      </c>
    </row>
    <row r="536" ht="15" spans="6:17">
      <c r="F536" s="25" t="str">
        <f t="shared" si="32"/>
        <v/>
      </c>
      <c r="G536" s="25" t="str">
        <f>IF(ISTEXT(E536),"",IF(ISBLANK(E536),"",IF(ISTEXT(D536),"",IF(A531="Invoice No. : ",INDEX(Sheet2!F$14:F$154,MATCH(B531,Sheet2!A$14:A$154,0)),G535))))</f>
        <v/>
      </c>
      <c r="H536" s="25" t="str">
        <f t="shared" si="33"/>
        <v/>
      </c>
      <c r="I536" s="25" t="str">
        <f>IF(ISTEXT(E536),"",IF(ISBLANK(E536),"",IF(ISTEXT(D536),"",IF(A531="Invoice No. : ",TEXT(INDEX(Sheet2!C$14:C$154,MATCH(B531,Sheet2!A$14:A$154,0)),"hh:mm:ss"),I535))))</f>
        <v/>
      </c>
      <c r="J536" s="25" t="str">
        <f t="shared" si="34"/>
        <v/>
      </c>
      <c r="K536" s="25" t="str">
        <f>IF(ISBLANK(G536),"",IF(ISTEXT(G536),"",INDEX(Sheet2!H$14:H$154,MATCH(F536,Sheet2!A$14:A$154,0))))</f>
        <v/>
      </c>
      <c r="L536" s="25" t="str">
        <f>IF(ISBLANK(G536),"",IF(ISTEXT(G536),"",INDEX(Sheet2!I$14:I$154,MATCH(F536,Sheet2!A$14:A$154,0))))</f>
        <v/>
      </c>
      <c r="M536" s="25" t="str">
        <f>IF(ISBLANK(G536),"",IF(ISTEXT(G536),"",IF(INDEX(Sheet2!H$14:H$154,MATCH(F536,Sheet2!A$14:A$154,0))&lt;&gt;0,IF(INDEX(Sheet2!I$14:I$154,MATCH(F536,Sheet2!A$14:A$154,0))&lt;&gt;0,"Loan","Loan"),"Cash")))</f>
        <v/>
      </c>
      <c r="N536" s="25" t="str">
        <f>IF(ISTEXT(E536),"",IF(ISBLANK(E536),"",IF(ISTEXT(D536),"",IF(A531="Invoice No. : ",INDEX(Sheet2!D$14:D$154,MATCH(B531,Sheet2!A$14:A$154,0)),N535))))</f>
        <v/>
      </c>
      <c r="O536" s="25" t="str">
        <f>IF(ISTEXT(E536),"",IF(ISBLANK(E536),"",IF(ISTEXT(D536),"",IF(A531="Invoice No. : ",INDEX(Sheet2!E$14:E$154,MATCH(B531,Sheet2!A$14:A$154,0)),O535))))</f>
        <v/>
      </c>
      <c r="P536" s="25" t="str">
        <f>IF(ISTEXT(E536),"",IF(ISBLANK(E536),"",IF(ISTEXT(D536),"",IF(A531="Invoice No. : ",INDEX(Sheet2!G$14:G$154,MATCH(B531,Sheet2!A$14:A$154,0)),P535))))</f>
        <v/>
      </c>
      <c r="Q536" s="25" t="str">
        <f t="shared" si="35"/>
        <v/>
      </c>
    </row>
    <row r="537" ht="15" spans="6:17">
      <c r="F537" s="25" t="str">
        <f t="shared" si="32"/>
        <v/>
      </c>
      <c r="G537" s="25" t="str">
        <f>IF(ISTEXT(E537),"",IF(ISBLANK(E537),"",IF(ISTEXT(D537),"",IF(A532="Invoice No. : ",INDEX(Sheet2!F$14:F$154,MATCH(B532,Sheet2!A$14:A$154,0)),G536))))</f>
        <v/>
      </c>
      <c r="H537" s="25" t="str">
        <f t="shared" si="33"/>
        <v/>
      </c>
      <c r="I537" s="25" t="str">
        <f>IF(ISTEXT(E537),"",IF(ISBLANK(E537),"",IF(ISTEXT(D537),"",IF(A532="Invoice No. : ",TEXT(INDEX(Sheet2!C$14:C$154,MATCH(B532,Sheet2!A$14:A$154,0)),"hh:mm:ss"),I536))))</f>
        <v/>
      </c>
      <c r="J537" s="25" t="str">
        <f t="shared" si="34"/>
        <v/>
      </c>
      <c r="K537" s="25" t="str">
        <f>IF(ISBLANK(G537),"",IF(ISTEXT(G537),"",INDEX(Sheet2!H$14:H$154,MATCH(F537,Sheet2!A$14:A$154,0))))</f>
        <v/>
      </c>
      <c r="L537" s="25" t="str">
        <f>IF(ISBLANK(G537),"",IF(ISTEXT(G537),"",INDEX(Sheet2!I$14:I$154,MATCH(F537,Sheet2!A$14:A$154,0))))</f>
        <v/>
      </c>
      <c r="M537" s="25" t="str">
        <f>IF(ISBLANK(G537),"",IF(ISTEXT(G537),"",IF(INDEX(Sheet2!H$14:H$154,MATCH(F537,Sheet2!A$14:A$154,0))&lt;&gt;0,IF(INDEX(Sheet2!I$14:I$154,MATCH(F537,Sheet2!A$14:A$154,0))&lt;&gt;0,"Loan","Loan"),"Cash")))</f>
        <v/>
      </c>
      <c r="N537" s="25" t="str">
        <f>IF(ISTEXT(E537),"",IF(ISBLANK(E537),"",IF(ISTEXT(D537),"",IF(A532="Invoice No. : ",INDEX(Sheet2!D$14:D$154,MATCH(B532,Sheet2!A$14:A$154,0)),N536))))</f>
        <v/>
      </c>
      <c r="O537" s="25" t="str">
        <f>IF(ISTEXT(E537),"",IF(ISBLANK(E537),"",IF(ISTEXT(D537),"",IF(A532="Invoice No. : ",INDEX(Sheet2!E$14:E$154,MATCH(B532,Sheet2!A$14:A$154,0)),O536))))</f>
        <v/>
      </c>
      <c r="P537" s="25" t="str">
        <f>IF(ISTEXT(E537),"",IF(ISBLANK(E537),"",IF(ISTEXT(D537),"",IF(A532="Invoice No. : ",INDEX(Sheet2!G$14:G$154,MATCH(B532,Sheet2!A$14:A$154,0)),P536))))</f>
        <v/>
      </c>
      <c r="Q537" s="25" t="str">
        <f t="shared" si="35"/>
        <v/>
      </c>
    </row>
    <row r="538" ht="15" spans="1:17">
      <c r="A538" s="16" t="s">
        <v>4</v>
      </c>
      <c r="B538" s="17">
        <v>925491</v>
      </c>
      <c r="C538" s="16" t="s">
        <v>5</v>
      </c>
      <c r="D538" s="18" t="s">
        <v>6</v>
      </c>
      <c r="F538" s="25" t="str">
        <f t="shared" si="32"/>
        <v/>
      </c>
      <c r="G538" s="25" t="str">
        <f>IF(ISTEXT(E538),"",IF(ISBLANK(E538),"",IF(ISTEXT(D538),"",IF(A533="Invoice No. : ",INDEX(Sheet2!F$14:F$154,MATCH(B533,Sheet2!A$14:A$154,0)),G537))))</f>
        <v/>
      </c>
      <c r="H538" s="25" t="str">
        <f t="shared" si="33"/>
        <v/>
      </c>
      <c r="I538" s="25" t="str">
        <f>IF(ISTEXT(E538),"",IF(ISBLANK(E538),"",IF(ISTEXT(D538),"",IF(A533="Invoice No. : ",TEXT(INDEX(Sheet2!C$14:C$154,MATCH(B533,Sheet2!A$14:A$154,0)),"hh:mm:ss"),I537))))</f>
        <v/>
      </c>
      <c r="J538" s="25" t="str">
        <f t="shared" si="34"/>
        <v/>
      </c>
      <c r="K538" s="25" t="str">
        <f>IF(ISBLANK(G538),"",IF(ISTEXT(G538),"",INDEX(Sheet2!H$14:H$154,MATCH(F538,Sheet2!A$14:A$154,0))))</f>
        <v/>
      </c>
      <c r="L538" s="25" t="str">
        <f>IF(ISBLANK(G538),"",IF(ISTEXT(G538),"",INDEX(Sheet2!I$14:I$154,MATCH(F538,Sheet2!A$14:A$154,0))))</f>
        <v/>
      </c>
      <c r="M538" s="25" t="str">
        <f>IF(ISBLANK(G538),"",IF(ISTEXT(G538),"",IF(INDEX(Sheet2!H$14:H$154,MATCH(F538,Sheet2!A$14:A$154,0))&lt;&gt;0,IF(INDEX(Sheet2!I$14:I$154,MATCH(F538,Sheet2!A$14:A$154,0))&lt;&gt;0,"Loan","Loan"),"Cash")))</f>
        <v/>
      </c>
      <c r="N538" s="25" t="str">
        <f>IF(ISTEXT(E538),"",IF(ISBLANK(E538),"",IF(ISTEXT(D538),"",IF(A533="Invoice No. : ",INDEX(Sheet2!D$14:D$154,MATCH(B533,Sheet2!A$14:A$154,0)),N537))))</f>
        <v/>
      </c>
      <c r="O538" s="25" t="str">
        <f>IF(ISTEXT(E538),"",IF(ISBLANK(E538),"",IF(ISTEXT(D538),"",IF(A533="Invoice No. : ",INDEX(Sheet2!E$14:E$154,MATCH(B533,Sheet2!A$14:A$154,0)),O537))))</f>
        <v/>
      </c>
      <c r="P538" s="25" t="str">
        <f>IF(ISTEXT(E538),"",IF(ISBLANK(E538),"",IF(ISTEXT(D538),"",IF(A533="Invoice No. : ",INDEX(Sheet2!G$14:G$154,MATCH(B533,Sheet2!A$14:A$154,0)),P537))))</f>
        <v/>
      </c>
      <c r="Q538" s="25" t="str">
        <f t="shared" si="35"/>
        <v/>
      </c>
    </row>
    <row r="539" ht="15" spans="1:17">
      <c r="A539" s="16" t="s">
        <v>7</v>
      </c>
      <c r="B539" s="19">
        <v>44954</v>
      </c>
      <c r="C539" s="16" t="s">
        <v>8</v>
      </c>
      <c r="D539" s="20">
        <v>1</v>
      </c>
      <c r="F539" s="25" t="str">
        <f t="shared" si="32"/>
        <v/>
      </c>
      <c r="G539" s="25" t="str">
        <f>IF(ISTEXT(E539),"",IF(ISBLANK(E539),"",IF(ISTEXT(D539),"",IF(A534="Invoice No. : ",INDEX(Sheet2!F$14:F$154,MATCH(B534,Sheet2!A$14:A$154,0)),G538))))</f>
        <v/>
      </c>
      <c r="H539" s="25" t="str">
        <f t="shared" si="33"/>
        <v/>
      </c>
      <c r="I539" s="25" t="str">
        <f>IF(ISTEXT(E539),"",IF(ISBLANK(E539),"",IF(ISTEXT(D539),"",IF(A534="Invoice No. : ",TEXT(INDEX(Sheet2!C$14:C$154,MATCH(B534,Sheet2!A$14:A$154,0)),"hh:mm:ss"),I538))))</f>
        <v/>
      </c>
      <c r="J539" s="25" t="str">
        <f t="shared" si="34"/>
        <v/>
      </c>
      <c r="K539" s="25" t="str">
        <f>IF(ISBLANK(G539),"",IF(ISTEXT(G539),"",INDEX(Sheet2!H$14:H$154,MATCH(F539,Sheet2!A$14:A$154,0))))</f>
        <v/>
      </c>
      <c r="L539" s="25" t="str">
        <f>IF(ISBLANK(G539),"",IF(ISTEXT(G539),"",INDEX(Sheet2!I$14:I$154,MATCH(F539,Sheet2!A$14:A$154,0))))</f>
        <v/>
      </c>
      <c r="M539" s="25" t="str">
        <f>IF(ISBLANK(G539),"",IF(ISTEXT(G539),"",IF(INDEX(Sheet2!H$14:H$154,MATCH(F539,Sheet2!A$14:A$154,0))&lt;&gt;0,IF(INDEX(Sheet2!I$14:I$154,MATCH(F539,Sheet2!A$14:A$154,0))&lt;&gt;0,"Loan","Loan"),"Cash")))</f>
        <v/>
      </c>
      <c r="N539" s="25" t="str">
        <f>IF(ISTEXT(E539),"",IF(ISBLANK(E539),"",IF(ISTEXT(D539),"",IF(A534="Invoice No. : ",INDEX(Sheet2!D$14:D$154,MATCH(B534,Sheet2!A$14:A$154,0)),N538))))</f>
        <v/>
      </c>
      <c r="O539" s="25" t="str">
        <f>IF(ISTEXT(E539),"",IF(ISBLANK(E539),"",IF(ISTEXT(D539),"",IF(A534="Invoice No. : ",INDEX(Sheet2!E$14:E$154,MATCH(B534,Sheet2!A$14:A$154,0)),O538))))</f>
        <v/>
      </c>
      <c r="P539" s="25" t="str">
        <f>IF(ISTEXT(E539),"",IF(ISBLANK(E539),"",IF(ISTEXT(D539),"",IF(A534="Invoice No. : ",INDEX(Sheet2!G$14:G$154,MATCH(B534,Sheet2!A$14:A$154,0)),P538))))</f>
        <v/>
      </c>
      <c r="Q539" s="25" t="str">
        <f t="shared" si="35"/>
        <v/>
      </c>
    </row>
    <row r="540" ht="15" spans="6:17">
      <c r="F540" s="25" t="str">
        <f t="shared" si="32"/>
        <v/>
      </c>
      <c r="G540" s="25" t="str">
        <f>IF(ISTEXT(E540),"",IF(ISBLANK(E540),"",IF(ISTEXT(D540),"",IF(A535="Invoice No. : ",INDEX(Sheet2!F$14:F$154,MATCH(B535,Sheet2!A$14:A$154,0)),G539))))</f>
        <v/>
      </c>
      <c r="H540" s="25" t="str">
        <f t="shared" si="33"/>
        <v/>
      </c>
      <c r="I540" s="25" t="str">
        <f>IF(ISTEXT(E540),"",IF(ISBLANK(E540),"",IF(ISTEXT(D540),"",IF(A535="Invoice No. : ",TEXT(INDEX(Sheet2!C$14:C$154,MATCH(B535,Sheet2!A$14:A$154,0)),"hh:mm:ss"),I539))))</f>
        <v/>
      </c>
      <c r="J540" s="25" t="str">
        <f t="shared" si="34"/>
        <v/>
      </c>
      <c r="K540" s="25" t="str">
        <f>IF(ISBLANK(G540),"",IF(ISTEXT(G540),"",INDEX(Sheet2!H$14:H$154,MATCH(F540,Sheet2!A$14:A$154,0))))</f>
        <v/>
      </c>
      <c r="L540" s="25" t="str">
        <f>IF(ISBLANK(G540),"",IF(ISTEXT(G540),"",INDEX(Sheet2!I$14:I$154,MATCH(F540,Sheet2!A$14:A$154,0))))</f>
        <v/>
      </c>
      <c r="M540" s="25" t="str">
        <f>IF(ISBLANK(G540),"",IF(ISTEXT(G540),"",IF(INDEX(Sheet2!H$14:H$154,MATCH(F540,Sheet2!A$14:A$154,0))&lt;&gt;0,IF(INDEX(Sheet2!I$14:I$154,MATCH(F540,Sheet2!A$14:A$154,0))&lt;&gt;0,"Loan","Loan"),"Cash")))</f>
        <v/>
      </c>
      <c r="N540" s="25" t="str">
        <f>IF(ISTEXT(E540),"",IF(ISBLANK(E540),"",IF(ISTEXT(D540),"",IF(A535="Invoice No. : ",INDEX(Sheet2!D$14:D$154,MATCH(B535,Sheet2!A$14:A$154,0)),N539))))</f>
        <v/>
      </c>
      <c r="O540" s="25" t="str">
        <f>IF(ISTEXT(E540),"",IF(ISBLANK(E540),"",IF(ISTEXT(D540),"",IF(A535="Invoice No. : ",INDEX(Sheet2!E$14:E$154,MATCH(B535,Sheet2!A$14:A$154,0)),O539))))</f>
        <v/>
      </c>
      <c r="P540" s="25" t="str">
        <f>IF(ISTEXT(E540),"",IF(ISBLANK(E540),"",IF(ISTEXT(D540),"",IF(A535="Invoice No. : ",INDEX(Sheet2!G$14:G$154,MATCH(B535,Sheet2!A$14:A$154,0)),P539))))</f>
        <v/>
      </c>
      <c r="Q540" s="25" t="str">
        <f t="shared" si="35"/>
        <v/>
      </c>
    </row>
    <row r="541" ht="15" spans="1:17">
      <c r="A541" s="21" t="s">
        <v>9</v>
      </c>
      <c r="B541" s="21" t="s">
        <v>10</v>
      </c>
      <c r="C541" s="22" t="s">
        <v>11</v>
      </c>
      <c r="D541" s="22" t="s">
        <v>12</v>
      </c>
      <c r="E541" s="22" t="s">
        <v>13</v>
      </c>
      <c r="F541" s="25" t="str">
        <f t="shared" si="32"/>
        <v/>
      </c>
      <c r="G541" s="25" t="str">
        <f>IF(ISTEXT(E541),"",IF(ISBLANK(E541),"",IF(ISTEXT(D541),"",IF(A536="Invoice No. : ",INDEX(Sheet2!F$14:F$154,MATCH(B536,Sheet2!A$14:A$154,0)),G540))))</f>
        <v/>
      </c>
      <c r="H541" s="25" t="str">
        <f t="shared" si="33"/>
        <v/>
      </c>
      <c r="I541" s="25" t="str">
        <f>IF(ISTEXT(E541),"",IF(ISBLANK(E541),"",IF(ISTEXT(D541),"",IF(A536="Invoice No. : ",TEXT(INDEX(Sheet2!C$14:C$154,MATCH(B536,Sheet2!A$14:A$154,0)),"hh:mm:ss"),I540))))</f>
        <v/>
      </c>
      <c r="J541" s="25" t="str">
        <f t="shared" si="34"/>
        <v/>
      </c>
      <c r="K541" s="25" t="str">
        <f>IF(ISBLANK(G541),"",IF(ISTEXT(G541),"",INDEX(Sheet2!H$14:H$154,MATCH(F541,Sheet2!A$14:A$154,0))))</f>
        <v/>
      </c>
      <c r="L541" s="25" t="str">
        <f>IF(ISBLANK(G541),"",IF(ISTEXT(G541),"",INDEX(Sheet2!I$14:I$154,MATCH(F541,Sheet2!A$14:A$154,0))))</f>
        <v/>
      </c>
      <c r="M541" s="25" t="str">
        <f>IF(ISBLANK(G541),"",IF(ISTEXT(G541),"",IF(INDEX(Sheet2!H$14:H$154,MATCH(F541,Sheet2!A$14:A$154,0))&lt;&gt;0,IF(INDEX(Sheet2!I$14:I$154,MATCH(F541,Sheet2!A$14:A$154,0))&lt;&gt;0,"Loan","Loan"),"Cash")))</f>
        <v/>
      </c>
      <c r="N541" s="25" t="str">
        <f>IF(ISTEXT(E541),"",IF(ISBLANK(E541),"",IF(ISTEXT(D541),"",IF(A536="Invoice No. : ",INDEX(Sheet2!D$14:D$154,MATCH(B536,Sheet2!A$14:A$154,0)),N540))))</f>
        <v/>
      </c>
      <c r="O541" s="25" t="str">
        <f>IF(ISTEXT(E541),"",IF(ISBLANK(E541),"",IF(ISTEXT(D541),"",IF(A536="Invoice No. : ",INDEX(Sheet2!E$14:E$154,MATCH(B536,Sheet2!A$14:A$154,0)),O540))))</f>
        <v/>
      </c>
      <c r="P541" s="25" t="str">
        <f>IF(ISTEXT(E541),"",IF(ISBLANK(E541),"",IF(ISTEXT(D541),"",IF(A536="Invoice No. : ",INDEX(Sheet2!G$14:G$154,MATCH(B536,Sheet2!A$14:A$154,0)),P540))))</f>
        <v/>
      </c>
      <c r="Q541" s="25" t="str">
        <f t="shared" si="35"/>
        <v/>
      </c>
    </row>
    <row r="542" ht="15" spans="6:17">
      <c r="F542" s="25" t="str">
        <f t="shared" si="32"/>
        <v/>
      </c>
      <c r="G542" s="25" t="str">
        <f>IF(ISTEXT(E542),"",IF(ISBLANK(E542),"",IF(ISTEXT(D542),"",IF(A537="Invoice No. : ",INDEX(Sheet2!F$14:F$154,MATCH(B537,Sheet2!A$14:A$154,0)),G541))))</f>
        <v/>
      </c>
      <c r="H542" s="25" t="str">
        <f t="shared" si="33"/>
        <v/>
      </c>
      <c r="I542" s="25" t="str">
        <f>IF(ISTEXT(E542),"",IF(ISBLANK(E542),"",IF(ISTEXT(D542),"",IF(A537="Invoice No. : ",TEXT(INDEX(Sheet2!C$14:C$154,MATCH(B537,Sheet2!A$14:A$154,0)),"hh:mm:ss"),I541))))</f>
        <v/>
      </c>
      <c r="J542" s="25" t="str">
        <f t="shared" si="34"/>
        <v/>
      </c>
      <c r="K542" s="25" t="str">
        <f>IF(ISBLANK(G542),"",IF(ISTEXT(G542),"",INDEX(Sheet2!H$14:H$154,MATCH(F542,Sheet2!A$14:A$154,0))))</f>
        <v/>
      </c>
      <c r="L542" s="25" t="str">
        <f>IF(ISBLANK(G542),"",IF(ISTEXT(G542),"",INDEX(Sheet2!I$14:I$154,MATCH(F542,Sheet2!A$14:A$154,0))))</f>
        <v/>
      </c>
      <c r="M542" s="25" t="str">
        <f>IF(ISBLANK(G542),"",IF(ISTEXT(G542),"",IF(INDEX(Sheet2!H$14:H$154,MATCH(F542,Sheet2!A$14:A$154,0))&lt;&gt;0,IF(INDEX(Sheet2!I$14:I$154,MATCH(F542,Sheet2!A$14:A$154,0))&lt;&gt;0,"Loan","Loan"),"Cash")))</f>
        <v/>
      </c>
      <c r="N542" s="25" t="str">
        <f>IF(ISTEXT(E542),"",IF(ISBLANK(E542),"",IF(ISTEXT(D542),"",IF(A537="Invoice No. : ",INDEX(Sheet2!D$14:D$154,MATCH(B537,Sheet2!A$14:A$154,0)),N541))))</f>
        <v/>
      </c>
      <c r="O542" s="25" t="str">
        <f>IF(ISTEXT(E542),"",IF(ISBLANK(E542),"",IF(ISTEXT(D542),"",IF(A537="Invoice No. : ",INDEX(Sheet2!E$14:E$154,MATCH(B537,Sheet2!A$14:A$154,0)),O541))))</f>
        <v/>
      </c>
      <c r="P542" s="25" t="str">
        <f>IF(ISTEXT(E542),"",IF(ISBLANK(E542),"",IF(ISTEXT(D542),"",IF(A537="Invoice No. : ",INDEX(Sheet2!G$14:G$154,MATCH(B537,Sheet2!A$14:A$154,0)),P541))))</f>
        <v/>
      </c>
      <c r="Q542" s="25" t="str">
        <f t="shared" si="35"/>
        <v/>
      </c>
    </row>
    <row r="543" ht="15" spans="1:17">
      <c r="A543" s="24" t="s">
        <v>494</v>
      </c>
      <c r="B543" s="24" t="s">
        <v>495</v>
      </c>
      <c r="C543" s="13">
        <v>1</v>
      </c>
      <c r="D543" s="13">
        <v>15.5</v>
      </c>
      <c r="E543" s="13">
        <v>15.5</v>
      </c>
      <c r="F543" s="25">
        <f t="shared" si="32"/>
        <v>925491</v>
      </c>
      <c r="G543" s="25">
        <f>IF(ISTEXT(E543),"",IF(ISBLANK(E543),"",IF(ISTEXT(D543),"",IF(A538="Invoice No. : ",INDEX(Sheet2!F$14:F$154,MATCH(B538,Sheet2!A$14:A$154,0)),G542))))</f>
        <v>17407</v>
      </c>
      <c r="H543" s="25" t="str">
        <f t="shared" si="33"/>
        <v>01/28/2023</v>
      </c>
      <c r="I543" s="25" t="str">
        <f>IF(ISTEXT(E543),"",IF(ISBLANK(E543),"",IF(ISTEXT(D543),"",IF(A538="Invoice No. : ",TEXT(INDEX(Sheet2!C$14:C$154,MATCH(B538,Sheet2!A$14:A$154,0)),"hh:mm:ss"),I542))))</f>
        <v>12:14:51</v>
      </c>
      <c r="J543" s="25">
        <f t="shared" si="34"/>
        <v>97</v>
      </c>
      <c r="K543" s="25">
        <f>IF(ISBLANK(G543),"",IF(ISTEXT(G543),"",INDEX(Sheet2!H$14:H$154,MATCH(F543,Sheet2!A$14:A$154,0))))</f>
        <v>0</v>
      </c>
      <c r="L543" s="25">
        <f>IF(ISBLANK(G543),"",IF(ISTEXT(G543),"",INDEX(Sheet2!I$14:I$154,MATCH(F543,Sheet2!A$14:A$154,0))))</f>
        <v>97</v>
      </c>
      <c r="M543" s="25" t="str">
        <f>IF(ISBLANK(G543),"",IF(ISTEXT(G543),"",IF(INDEX(Sheet2!H$14:H$154,MATCH(F543,Sheet2!A$14:A$154,0))&lt;&gt;0,IF(INDEX(Sheet2!I$14:I$154,MATCH(F543,Sheet2!A$14:A$154,0))&lt;&gt;0,"Loan","Loan"),"Cash")))</f>
        <v>Cash</v>
      </c>
      <c r="N543" s="25">
        <f>IF(ISTEXT(E543),"",IF(ISBLANK(E543),"",IF(ISTEXT(D543),"",IF(A538="Invoice No. : ",INDEX(Sheet2!D$14:D$154,MATCH(B538,Sheet2!A$14:A$154,0)),N542))))</f>
        <v>1</v>
      </c>
      <c r="O543" s="25" t="str">
        <f>IF(ISTEXT(E543),"",IF(ISBLANK(E543),"",IF(ISTEXT(D543),"",IF(A538="Invoice No. : ",INDEX(Sheet2!E$14:E$154,MATCH(B538,Sheet2!A$14:A$154,0)),O542))))</f>
        <v>BRAILLE</v>
      </c>
      <c r="P543" s="25" t="str">
        <f>IF(ISTEXT(E543),"",IF(ISBLANK(E543),"",IF(ISTEXT(D543),"",IF(A538="Invoice No. : ",INDEX(Sheet2!G$14:G$154,MATCH(B538,Sheet2!A$14:A$154,0)),P542))))</f>
        <v>MATING, MARIFE MARIANO</v>
      </c>
      <c r="Q543" s="25">
        <f t="shared" si="35"/>
        <v>128023.12</v>
      </c>
    </row>
    <row r="544" ht="15" spans="1:17">
      <c r="A544" s="24" t="s">
        <v>576</v>
      </c>
      <c r="B544" s="24" t="s">
        <v>577</v>
      </c>
      <c r="C544" s="13">
        <v>1</v>
      </c>
      <c r="D544" s="13">
        <v>30</v>
      </c>
      <c r="E544" s="13">
        <v>30</v>
      </c>
      <c r="F544" s="25">
        <f t="shared" si="32"/>
        <v>925491</v>
      </c>
      <c r="G544" s="25">
        <f>IF(ISTEXT(E544),"",IF(ISBLANK(E544),"",IF(ISTEXT(D544),"",IF(A539="Invoice No. : ",INDEX(Sheet2!F$14:F$154,MATCH(B539,Sheet2!A$14:A$154,0)),G543))))</f>
        <v>17407</v>
      </c>
      <c r="H544" s="25" t="str">
        <f t="shared" si="33"/>
        <v>01/28/2023</v>
      </c>
      <c r="I544" s="25" t="str">
        <f>IF(ISTEXT(E544),"",IF(ISBLANK(E544),"",IF(ISTEXT(D544),"",IF(A539="Invoice No. : ",TEXT(INDEX(Sheet2!C$14:C$154,MATCH(B539,Sheet2!A$14:A$154,0)),"hh:mm:ss"),I543))))</f>
        <v>12:14:51</v>
      </c>
      <c r="J544" s="25">
        <f t="shared" si="34"/>
        <v>97</v>
      </c>
      <c r="K544" s="25">
        <f>IF(ISBLANK(G544),"",IF(ISTEXT(G544),"",INDEX(Sheet2!H$14:H$154,MATCH(F544,Sheet2!A$14:A$154,0))))</f>
        <v>0</v>
      </c>
      <c r="L544" s="25">
        <f>IF(ISBLANK(G544),"",IF(ISTEXT(G544),"",INDEX(Sheet2!I$14:I$154,MATCH(F544,Sheet2!A$14:A$154,0))))</f>
        <v>97</v>
      </c>
      <c r="M544" s="25" t="str">
        <f>IF(ISBLANK(G544),"",IF(ISTEXT(G544),"",IF(INDEX(Sheet2!H$14:H$154,MATCH(F544,Sheet2!A$14:A$154,0))&lt;&gt;0,IF(INDEX(Sheet2!I$14:I$154,MATCH(F544,Sheet2!A$14:A$154,0))&lt;&gt;0,"Loan","Loan"),"Cash")))</f>
        <v>Cash</v>
      </c>
      <c r="N544" s="25">
        <f>IF(ISTEXT(E544),"",IF(ISBLANK(E544),"",IF(ISTEXT(D544),"",IF(A539="Invoice No. : ",INDEX(Sheet2!D$14:D$154,MATCH(B539,Sheet2!A$14:A$154,0)),N543))))</f>
        <v>1</v>
      </c>
      <c r="O544" s="25" t="str">
        <f>IF(ISTEXT(E544),"",IF(ISBLANK(E544),"",IF(ISTEXT(D544),"",IF(A539="Invoice No. : ",INDEX(Sheet2!E$14:E$154,MATCH(B539,Sheet2!A$14:A$154,0)),O543))))</f>
        <v>BRAILLE</v>
      </c>
      <c r="P544" s="25" t="str">
        <f>IF(ISTEXT(E544),"",IF(ISBLANK(E544),"",IF(ISTEXT(D544),"",IF(A539="Invoice No. : ",INDEX(Sheet2!G$14:G$154,MATCH(B539,Sheet2!A$14:A$154,0)),P543))))</f>
        <v>MATING, MARIFE MARIANO</v>
      </c>
      <c r="Q544" s="25">
        <f t="shared" si="35"/>
        <v>128023.12</v>
      </c>
    </row>
    <row r="545" ht="15" spans="1:17">
      <c r="A545" s="24" t="s">
        <v>578</v>
      </c>
      <c r="B545" s="24" t="s">
        <v>579</v>
      </c>
      <c r="C545" s="13">
        <v>1</v>
      </c>
      <c r="D545" s="13">
        <v>10.5</v>
      </c>
      <c r="E545" s="13">
        <v>10.5</v>
      </c>
      <c r="F545" s="25">
        <f t="shared" si="32"/>
        <v>925491</v>
      </c>
      <c r="G545" s="25">
        <f>IF(ISTEXT(E545),"",IF(ISBLANK(E545),"",IF(ISTEXT(D545),"",IF(A540="Invoice No. : ",INDEX(Sheet2!F$14:F$154,MATCH(B540,Sheet2!A$14:A$154,0)),G544))))</f>
        <v>17407</v>
      </c>
      <c r="H545" s="25" t="str">
        <f t="shared" si="33"/>
        <v>01/28/2023</v>
      </c>
      <c r="I545" s="25" t="str">
        <f>IF(ISTEXT(E545),"",IF(ISBLANK(E545),"",IF(ISTEXT(D545),"",IF(A540="Invoice No. : ",TEXT(INDEX(Sheet2!C$14:C$154,MATCH(B540,Sheet2!A$14:A$154,0)),"hh:mm:ss"),I544))))</f>
        <v>12:14:51</v>
      </c>
      <c r="J545" s="25">
        <f t="shared" si="34"/>
        <v>97</v>
      </c>
      <c r="K545" s="25">
        <f>IF(ISBLANK(G545),"",IF(ISTEXT(G545),"",INDEX(Sheet2!H$14:H$154,MATCH(F545,Sheet2!A$14:A$154,0))))</f>
        <v>0</v>
      </c>
      <c r="L545" s="25">
        <f>IF(ISBLANK(G545),"",IF(ISTEXT(G545),"",INDEX(Sheet2!I$14:I$154,MATCH(F545,Sheet2!A$14:A$154,0))))</f>
        <v>97</v>
      </c>
      <c r="M545" s="25" t="str">
        <f>IF(ISBLANK(G545),"",IF(ISTEXT(G545),"",IF(INDEX(Sheet2!H$14:H$154,MATCH(F545,Sheet2!A$14:A$154,0))&lt;&gt;0,IF(INDEX(Sheet2!I$14:I$154,MATCH(F545,Sheet2!A$14:A$154,0))&lt;&gt;0,"Loan","Loan"),"Cash")))</f>
        <v>Cash</v>
      </c>
      <c r="N545" s="25">
        <f>IF(ISTEXT(E545),"",IF(ISBLANK(E545),"",IF(ISTEXT(D545),"",IF(A540="Invoice No. : ",INDEX(Sheet2!D$14:D$154,MATCH(B540,Sheet2!A$14:A$154,0)),N544))))</f>
        <v>1</v>
      </c>
      <c r="O545" s="25" t="str">
        <f>IF(ISTEXT(E545),"",IF(ISBLANK(E545),"",IF(ISTEXT(D545),"",IF(A540="Invoice No. : ",INDEX(Sheet2!E$14:E$154,MATCH(B540,Sheet2!A$14:A$154,0)),O544))))</f>
        <v>BRAILLE</v>
      </c>
      <c r="P545" s="25" t="str">
        <f>IF(ISTEXT(E545),"",IF(ISBLANK(E545),"",IF(ISTEXT(D545),"",IF(A540="Invoice No. : ",INDEX(Sheet2!G$14:G$154,MATCH(B540,Sheet2!A$14:A$154,0)),P544))))</f>
        <v>MATING, MARIFE MARIANO</v>
      </c>
      <c r="Q545" s="25">
        <f t="shared" si="35"/>
        <v>128023.12</v>
      </c>
    </row>
    <row r="546" ht="15" spans="1:17">
      <c r="A546" s="24" t="s">
        <v>580</v>
      </c>
      <c r="B546" s="24" t="s">
        <v>581</v>
      </c>
      <c r="C546" s="13">
        <v>2</v>
      </c>
      <c r="D546" s="13">
        <v>20.5</v>
      </c>
      <c r="E546" s="13">
        <v>41</v>
      </c>
      <c r="F546" s="25">
        <f t="shared" si="32"/>
        <v>925491</v>
      </c>
      <c r="G546" s="25">
        <f>IF(ISTEXT(E546),"",IF(ISBLANK(E546),"",IF(ISTEXT(D546),"",IF(A541="Invoice No. : ",INDEX(Sheet2!F$14:F$154,MATCH(B541,Sheet2!A$14:A$154,0)),G545))))</f>
        <v>17407</v>
      </c>
      <c r="H546" s="25" t="str">
        <f t="shared" si="33"/>
        <v>01/28/2023</v>
      </c>
      <c r="I546" s="25" t="str">
        <f>IF(ISTEXT(E546),"",IF(ISBLANK(E546),"",IF(ISTEXT(D546),"",IF(A541="Invoice No. : ",TEXT(INDEX(Sheet2!C$14:C$154,MATCH(B541,Sheet2!A$14:A$154,0)),"hh:mm:ss"),I545))))</f>
        <v>12:14:51</v>
      </c>
      <c r="J546" s="25">
        <f t="shared" si="34"/>
        <v>97</v>
      </c>
      <c r="K546" s="25">
        <f>IF(ISBLANK(G546),"",IF(ISTEXT(G546),"",INDEX(Sheet2!H$14:H$154,MATCH(F546,Sheet2!A$14:A$154,0))))</f>
        <v>0</v>
      </c>
      <c r="L546" s="25">
        <f>IF(ISBLANK(G546),"",IF(ISTEXT(G546),"",INDEX(Sheet2!I$14:I$154,MATCH(F546,Sheet2!A$14:A$154,0))))</f>
        <v>97</v>
      </c>
      <c r="M546" s="25" t="str">
        <f>IF(ISBLANK(G546),"",IF(ISTEXT(G546),"",IF(INDEX(Sheet2!H$14:H$154,MATCH(F546,Sheet2!A$14:A$154,0))&lt;&gt;0,IF(INDEX(Sheet2!I$14:I$154,MATCH(F546,Sheet2!A$14:A$154,0))&lt;&gt;0,"Loan","Loan"),"Cash")))</f>
        <v>Cash</v>
      </c>
      <c r="N546" s="25">
        <f>IF(ISTEXT(E546),"",IF(ISBLANK(E546),"",IF(ISTEXT(D546),"",IF(A541="Invoice No. : ",INDEX(Sheet2!D$14:D$154,MATCH(B541,Sheet2!A$14:A$154,0)),N545))))</f>
        <v>1</v>
      </c>
      <c r="O546" s="25" t="str">
        <f>IF(ISTEXT(E546),"",IF(ISBLANK(E546),"",IF(ISTEXT(D546),"",IF(A541="Invoice No. : ",INDEX(Sheet2!E$14:E$154,MATCH(B541,Sheet2!A$14:A$154,0)),O545))))</f>
        <v>BRAILLE</v>
      </c>
      <c r="P546" s="25" t="str">
        <f>IF(ISTEXT(E546),"",IF(ISBLANK(E546),"",IF(ISTEXT(D546),"",IF(A541="Invoice No. : ",INDEX(Sheet2!G$14:G$154,MATCH(B541,Sheet2!A$14:A$154,0)),P545))))</f>
        <v>MATING, MARIFE MARIANO</v>
      </c>
      <c r="Q546" s="25">
        <f t="shared" si="35"/>
        <v>128023.12</v>
      </c>
    </row>
    <row r="547" ht="15" spans="4:17">
      <c r="D547" s="14" t="s">
        <v>18</v>
      </c>
      <c r="E547" s="26">
        <v>97</v>
      </c>
      <c r="F547" s="25" t="str">
        <f t="shared" si="32"/>
        <v/>
      </c>
      <c r="G547" s="25" t="str">
        <f>IF(ISTEXT(E547),"",IF(ISBLANK(E547),"",IF(ISTEXT(D547),"",IF(A542="Invoice No. : ",INDEX(Sheet2!F$14:F$154,MATCH(B542,Sheet2!A$14:A$154,0)),G546))))</f>
        <v/>
      </c>
      <c r="H547" s="25" t="str">
        <f t="shared" si="33"/>
        <v/>
      </c>
      <c r="I547" s="25" t="str">
        <f>IF(ISTEXT(E547),"",IF(ISBLANK(E547),"",IF(ISTEXT(D547),"",IF(A542="Invoice No. : ",TEXT(INDEX(Sheet2!C$14:C$154,MATCH(B542,Sheet2!A$14:A$154,0)),"hh:mm:ss"),I546))))</f>
        <v/>
      </c>
      <c r="J547" s="25" t="str">
        <f t="shared" si="34"/>
        <v/>
      </c>
      <c r="K547" s="25" t="str">
        <f>IF(ISBLANK(G547),"",IF(ISTEXT(G547),"",INDEX(Sheet2!H$14:H$154,MATCH(F547,Sheet2!A$14:A$154,0))))</f>
        <v/>
      </c>
      <c r="L547" s="25" t="str">
        <f>IF(ISBLANK(G547),"",IF(ISTEXT(G547),"",INDEX(Sheet2!I$14:I$154,MATCH(F547,Sheet2!A$14:A$154,0))))</f>
        <v/>
      </c>
      <c r="M547" s="25" t="str">
        <f>IF(ISBLANK(G547),"",IF(ISTEXT(G547),"",IF(INDEX(Sheet2!H$14:H$154,MATCH(F547,Sheet2!A$14:A$154,0))&lt;&gt;0,IF(INDEX(Sheet2!I$14:I$154,MATCH(F547,Sheet2!A$14:A$154,0))&lt;&gt;0,"Loan","Loan"),"Cash")))</f>
        <v/>
      </c>
      <c r="N547" s="25" t="str">
        <f>IF(ISTEXT(E547),"",IF(ISBLANK(E547),"",IF(ISTEXT(D547),"",IF(A542="Invoice No. : ",INDEX(Sheet2!D$14:D$154,MATCH(B542,Sheet2!A$14:A$154,0)),N546))))</f>
        <v/>
      </c>
      <c r="O547" s="25" t="str">
        <f>IF(ISTEXT(E547),"",IF(ISBLANK(E547),"",IF(ISTEXT(D547),"",IF(A542="Invoice No. : ",INDEX(Sheet2!E$14:E$154,MATCH(B542,Sheet2!A$14:A$154,0)),O546))))</f>
        <v/>
      </c>
      <c r="P547" s="25" t="str">
        <f>IF(ISTEXT(E547),"",IF(ISBLANK(E547),"",IF(ISTEXT(D547),"",IF(A542="Invoice No. : ",INDEX(Sheet2!G$14:G$154,MATCH(B542,Sheet2!A$14:A$154,0)),P546))))</f>
        <v/>
      </c>
      <c r="Q547" s="25" t="str">
        <f t="shared" si="35"/>
        <v/>
      </c>
    </row>
    <row r="548" ht="15" spans="6:17">
      <c r="F548" s="25" t="str">
        <f t="shared" si="32"/>
        <v/>
      </c>
      <c r="G548" s="25" t="str">
        <f>IF(ISTEXT(E548),"",IF(ISBLANK(E548),"",IF(ISTEXT(D548),"",IF(A543="Invoice No. : ",INDEX(Sheet2!F$14:F$154,MATCH(B543,Sheet2!A$14:A$154,0)),G547))))</f>
        <v/>
      </c>
      <c r="H548" s="25" t="str">
        <f t="shared" si="33"/>
        <v/>
      </c>
      <c r="I548" s="25" t="str">
        <f>IF(ISTEXT(E548),"",IF(ISBLANK(E548),"",IF(ISTEXT(D548),"",IF(A543="Invoice No. : ",TEXT(INDEX(Sheet2!C$14:C$154,MATCH(B543,Sheet2!A$14:A$154,0)),"hh:mm:ss"),I547))))</f>
        <v/>
      </c>
      <c r="J548" s="25" t="str">
        <f t="shared" si="34"/>
        <v/>
      </c>
      <c r="K548" s="25" t="str">
        <f>IF(ISBLANK(G548),"",IF(ISTEXT(G548),"",INDEX(Sheet2!H$14:H$154,MATCH(F548,Sheet2!A$14:A$154,0))))</f>
        <v/>
      </c>
      <c r="L548" s="25" t="str">
        <f>IF(ISBLANK(G548),"",IF(ISTEXT(G548),"",INDEX(Sheet2!I$14:I$154,MATCH(F548,Sheet2!A$14:A$154,0))))</f>
        <v/>
      </c>
      <c r="M548" s="25" t="str">
        <f>IF(ISBLANK(G548),"",IF(ISTEXT(G548),"",IF(INDEX(Sheet2!H$14:H$154,MATCH(F548,Sheet2!A$14:A$154,0))&lt;&gt;0,IF(INDEX(Sheet2!I$14:I$154,MATCH(F548,Sheet2!A$14:A$154,0))&lt;&gt;0,"Loan","Loan"),"Cash")))</f>
        <v/>
      </c>
      <c r="N548" s="25" t="str">
        <f>IF(ISTEXT(E548),"",IF(ISBLANK(E548),"",IF(ISTEXT(D548),"",IF(A543="Invoice No. : ",INDEX(Sheet2!D$14:D$154,MATCH(B543,Sheet2!A$14:A$154,0)),N547))))</f>
        <v/>
      </c>
      <c r="O548" s="25" t="str">
        <f>IF(ISTEXT(E548),"",IF(ISBLANK(E548),"",IF(ISTEXT(D548),"",IF(A543="Invoice No. : ",INDEX(Sheet2!E$14:E$154,MATCH(B543,Sheet2!A$14:A$154,0)),O547))))</f>
        <v/>
      </c>
      <c r="P548" s="25" t="str">
        <f>IF(ISTEXT(E548),"",IF(ISBLANK(E548),"",IF(ISTEXT(D548),"",IF(A543="Invoice No. : ",INDEX(Sheet2!G$14:G$154,MATCH(B543,Sheet2!A$14:A$154,0)),P547))))</f>
        <v/>
      </c>
      <c r="Q548" s="25" t="str">
        <f t="shared" si="35"/>
        <v/>
      </c>
    </row>
    <row r="549" ht="15" spans="6:17">
      <c r="F549" s="25" t="str">
        <f t="shared" si="32"/>
        <v/>
      </c>
      <c r="G549" s="25" t="str">
        <f>IF(ISTEXT(E549),"",IF(ISBLANK(E549),"",IF(ISTEXT(D549),"",IF(A544="Invoice No. : ",INDEX(Sheet2!F$14:F$154,MATCH(B544,Sheet2!A$14:A$154,0)),G548))))</f>
        <v/>
      </c>
      <c r="H549" s="25" t="str">
        <f t="shared" si="33"/>
        <v/>
      </c>
      <c r="I549" s="25" t="str">
        <f>IF(ISTEXT(E549),"",IF(ISBLANK(E549),"",IF(ISTEXT(D549),"",IF(A544="Invoice No. : ",TEXT(INDEX(Sheet2!C$14:C$154,MATCH(B544,Sheet2!A$14:A$154,0)),"hh:mm:ss"),I548))))</f>
        <v/>
      </c>
      <c r="J549" s="25" t="str">
        <f t="shared" si="34"/>
        <v/>
      </c>
      <c r="K549" s="25" t="str">
        <f>IF(ISBLANK(G549),"",IF(ISTEXT(G549),"",INDEX(Sheet2!H$14:H$154,MATCH(F549,Sheet2!A$14:A$154,0))))</f>
        <v/>
      </c>
      <c r="L549" s="25" t="str">
        <f>IF(ISBLANK(G549),"",IF(ISTEXT(G549),"",INDEX(Sheet2!I$14:I$154,MATCH(F549,Sheet2!A$14:A$154,0))))</f>
        <v/>
      </c>
      <c r="M549" s="25" t="str">
        <f>IF(ISBLANK(G549),"",IF(ISTEXT(G549),"",IF(INDEX(Sheet2!H$14:H$154,MATCH(F549,Sheet2!A$14:A$154,0))&lt;&gt;0,IF(INDEX(Sheet2!I$14:I$154,MATCH(F549,Sheet2!A$14:A$154,0))&lt;&gt;0,"Loan","Loan"),"Cash")))</f>
        <v/>
      </c>
      <c r="N549" s="25" t="str">
        <f>IF(ISTEXT(E549),"",IF(ISBLANK(E549),"",IF(ISTEXT(D549),"",IF(A544="Invoice No. : ",INDEX(Sheet2!D$14:D$154,MATCH(B544,Sheet2!A$14:A$154,0)),N548))))</f>
        <v/>
      </c>
      <c r="O549" s="25" t="str">
        <f>IF(ISTEXT(E549),"",IF(ISBLANK(E549),"",IF(ISTEXT(D549),"",IF(A544="Invoice No. : ",INDEX(Sheet2!E$14:E$154,MATCH(B544,Sheet2!A$14:A$154,0)),O548))))</f>
        <v/>
      </c>
      <c r="P549" s="25" t="str">
        <f>IF(ISTEXT(E549),"",IF(ISBLANK(E549),"",IF(ISTEXT(D549),"",IF(A544="Invoice No. : ",INDEX(Sheet2!G$14:G$154,MATCH(B544,Sheet2!A$14:A$154,0)),P548))))</f>
        <v/>
      </c>
      <c r="Q549" s="25" t="str">
        <f t="shared" si="35"/>
        <v/>
      </c>
    </row>
    <row r="550" ht="15" spans="1:17">
      <c r="A550" s="16" t="s">
        <v>4</v>
      </c>
      <c r="B550" s="17">
        <v>925492</v>
      </c>
      <c r="C550" s="16" t="s">
        <v>5</v>
      </c>
      <c r="D550" s="18" t="s">
        <v>6</v>
      </c>
      <c r="F550" s="25" t="str">
        <f t="shared" si="32"/>
        <v/>
      </c>
      <c r="G550" s="25" t="str">
        <f>IF(ISTEXT(E550),"",IF(ISBLANK(E550),"",IF(ISTEXT(D550),"",IF(A545="Invoice No. : ",INDEX(Sheet2!F$14:F$154,MATCH(B545,Sheet2!A$14:A$154,0)),G549))))</f>
        <v/>
      </c>
      <c r="H550" s="25" t="str">
        <f t="shared" si="33"/>
        <v/>
      </c>
      <c r="I550" s="25" t="str">
        <f>IF(ISTEXT(E550),"",IF(ISBLANK(E550),"",IF(ISTEXT(D550),"",IF(A545="Invoice No. : ",TEXT(INDEX(Sheet2!C$14:C$154,MATCH(B545,Sheet2!A$14:A$154,0)),"hh:mm:ss"),I549))))</f>
        <v/>
      </c>
      <c r="J550" s="25" t="str">
        <f t="shared" si="34"/>
        <v/>
      </c>
      <c r="K550" s="25" t="str">
        <f>IF(ISBLANK(G550),"",IF(ISTEXT(G550),"",INDEX(Sheet2!H$14:H$154,MATCH(F550,Sheet2!A$14:A$154,0))))</f>
        <v/>
      </c>
      <c r="L550" s="25" t="str">
        <f>IF(ISBLANK(G550),"",IF(ISTEXT(G550),"",INDEX(Sheet2!I$14:I$154,MATCH(F550,Sheet2!A$14:A$154,0))))</f>
        <v/>
      </c>
      <c r="M550" s="25" t="str">
        <f>IF(ISBLANK(G550),"",IF(ISTEXT(G550),"",IF(INDEX(Sheet2!H$14:H$154,MATCH(F550,Sheet2!A$14:A$154,0))&lt;&gt;0,IF(INDEX(Sheet2!I$14:I$154,MATCH(F550,Sheet2!A$14:A$154,0))&lt;&gt;0,"Loan","Loan"),"Cash")))</f>
        <v/>
      </c>
      <c r="N550" s="25" t="str">
        <f>IF(ISTEXT(E550),"",IF(ISBLANK(E550),"",IF(ISTEXT(D550),"",IF(A545="Invoice No. : ",INDEX(Sheet2!D$14:D$154,MATCH(B545,Sheet2!A$14:A$154,0)),N549))))</f>
        <v/>
      </c>
      <c r="O550" s="25" t="str">
        <f>IF(ISTEXT(E550),"",IF(ISBLANK(E550),"",IF(ISTEXT(D550),"",IF(A545="Invoice No. : ",INDEX(Sheet2!E$14:E$154,MATCH(B545,Sheet2!A$14:A$154,0)),O549))))</f>
        <v/>
      </c>
      <c r="P550" s="25" t="str">
        <f>IF(ISTEXT(E550),"",IF(ISBLANK(E550),"",IF(ISTEXT(D550),"",IF(A545="Invoice No. : ",INDEX(Sheet2!G$14:G$154,MATCH(B545,Sheet2!A$14:A$154,0)),P549))))</f>
        <v/>
      </c>
      <c r="Q550" s="25" t="str">
        <f t="shared" si="35"/>
        <v/>
      </c>
    </row>
    <row r="551" ht="15" spans="1:17">
      <c r="A551" s="16" t="s">
        <v>7</v>
      </c>
      <c r="B551" s="19">
        <v>44954</v>
      </c>
      <c r="C551" s="16" t="s">
        <v>8</v>
      </c>
      <c r="D551" s="20">
        <v>1</v>
      </c>
      <c r="F551" s="25" t="str">
        <f t="shared" si="32"/>
        <v/>
      </c>
      <c r="G551" s="25" t="str">
        <f>IF(ISTEXT(E551),"",IF(ISBLANK(E551),"",IF(ISTEXT(D551),"",IF(A546="Invoice No. : ",INDEX(Sheet2!F$14:F$154,MATCH(B546,Sheet2!A$14:A$154,0)),G550))))</f>
        <v/>
      </c>
      <c r="H551" s="25" t="str">
        <f t="shared" si="33"/>
        <v/>
      </c>
      <c r="I551" s="25" t="str">
        <f>IF(ISTEXT(E551),"",IF(ISBLANK(E551),"",IF(ISTEXT(D551),"",IF(A546="Invoice No. : ",TEXT(INDEX(Sheet2!C$14:C$154,MATCH(B546,Sheet2!A$14:A$154,0)),"hh:mm:ss"),I550))))</f>
        <v/>
      </c>
      <c r="J551" s="25" t="str">
        <f t="shared" si="34"/>
        <v/>
      </c>
      <c r="K551" s="25" t="str">
        <f>IF(ISBLANK(G551),"",IF(ISTEXT(G551),"",INDEX(Sheet2!H$14:H$154,MATCH(F551,Sheet2!A$14:A$154,0))))</f>
        <v/>
      </c>
      <c r="L551" s="25" t="str">
        <f>IF(ISBLANK(G551),"",IF(ISTEXT(G551),"",INDEX(Sheet2!I$14:I$154,MATCH(F551,Sheet2!A$14:A$154,0))))</f>
        <v/>
      </c>
      <c r="M551" s="25" t="str">
        <f>IF(ISBLANK(G551),"",IF(ISTEXT(G551),"",IF(INDEX(Sheet2!H$14:H$154,MATCH(F551,Sheet2!A$14:A$154,0))&lt;&gt;0,IF(INDEX(Sheet2!I$14:I$154,MATCH(F551,Sheet2!A$14:A$154,0))&lt;&gt;0,"Loan","Loan"),"Cash")))</f>
        <v/>
      </c>
      <c r="N551" s="25" t="str">
        <f>IF(ISTEXT(E551),"",IF(ISBLANK(E551),"",IF(ISTEXT(D551),"",IF(A546="Invoice No. : ",INDEX(Sheet2!D$14:D$154,MATCH(B546,Sheet2!A$14:A$154,0)),N550))))</f>
        <v/>
      </c>
      <c r="O551" s="25" t="str">
        <f>IF(ISTEXT(E551),"",IF(ISBLANK(E551),"",IF(ISTEXT(D551),"",IF(A546="Invoice No. : ",INDEX(Sheet2!E$14:E$154,MATCH(B546,Sheet2!A$14:A$154,0)),O550))))</f>
        <v/>
      </c>
      <c r="P551" s="25" t="str">
        <f>IF(ISTEXT(E551),"",IF(ISBLANK(E551),"",IF(ISTEXT(D551),"",IF(A546="Invoice No. : ",INDEX(Sheet2!G$14:G$154,MATCH(B546,Sheet2!A$14:A$154,0)),P550))))</f>
        <v/>
      </c>
      <c r="Q551" s="25" t="str">
        <f t="shared" si="35"/>
        <v/>
      </c>
    </row>
    <row r="552" ht="15" spans="6:17">
      <c r="F552" s="25" t="str">
        <f t="shared" si="32"/>
        <v/>
      </c>
      <c r="G552" s="25" t="str">
        <f>IF(ISTEXT(E552),"",IF(ISBLANK(E552),"",IF(ISTEXT(D552),"",IF(A547="Invoice No. : ",INDEX(Sheet2!F$14:F$154,MATCH(B547,Sheet2!A$14:A$154,0)),G551))))</f>
        <v/>
      </c>
      <c r="H552" s="25" t="str">
        <f t="shared" si="33"/>
        <v/>
      </c>
      <c r="I552" s="25" t="str">
        <f>IF(ISTEXT(E552),"",IF(ISBLANK(E552),"",IF(ISTEXT(D552),"",IF(A547="Invoice No. : ",TEXT(INDEX(Sheet2!C$14:C$154,MATCH(B547,Sheet2!A$14:A$154,0)),"hh:mm:ss"),I551))))</f>
        <v/>
      </c>
      <c r="J552" s="25" t="str">
        <f t="shared" si="34"/>
        <v/>
      </c>
      <c r="K552" s="25" t="str">
        <f>IF(ISBLANK(G552),"",IF(ISTEXT(G552),"",INDEX(Sheet2!H$14:H$154,MATCH(F552,Sheet2!A$14:A$154,0))))</f>
        <v/>
      </c>
      <c r="L552" s="25" t="str">
        <f>IF(ISBLANK(G552),"",IF(ISTEXT(G552),"",INDEX(Sheet2!I$14:I$154,MATCH(F552,Sheet2!A$14:A$154,0))))</f>
        <v/>
      </c>
      <c r="M552" s="25" t="str">
        <f>IF(ISBLANK(G552),"",IF(ISTEXT(G552),"",IF(INDEX(Sheet2!H$14:H$154,MATCH(F552,Sheet2!A$14:A$154,0))&lt;&gt;0,IF(INDEX(Sheet2!I$14:I$154,MATCH(F552,Sheet2!A$14:A$154,0))&lt;&gt;0,"Loan","Loan"),"Cash")))</f>
        <v/>
      </c>
      <c r="N552" s="25" t="str">
        <f>IF(ISTEXT(E552),"",IF(ISBLANK(E552),"",IF(ISTEXT(D552),"",IF(A547="Invoice No. : ",INDEX(Sheet2!D$14:D$154,MATCH(B547,Sheet2!A$14:A$154,0)),N551))))</f>
        <v/>
      </c>
      <c r="O552" s="25" t="str">
        <f>IF(ISTEXT(E552),"",IF(ISBLANK(E552),"",IF(ISTEXT(D552),"",IF(A547="Invoice No. : ",INDEX(Sheet2!E$14:E$154,MATCH(B547,Sheet2!A$14:A$154,0)),O551))))</f>
        <v/>
      </c>
      <c r="P552" s="25" t="str">
        <f>IF(ISTEXT(E552),"",IF(ISBLANK(E552),"",IF(ISTEXT(D552),"",IF(A547="Invoice No. : ",INDEX(Sheet2!G$14:G$154,MATCH(B547,Sheet2!A$14:A$154,0)),P551))))</f>
        <v/>
      </c>
      <c r="Q552" s="25" t="str">
        <f t="shared" si="35"/>
        <v/>
      </c>
    </row>
    <row r="553" ht="15" spans="1:17">
      <c r="A553" s="21" t="s">
        <v>9</v>
      </c>
      <c r="B553" s="21" t="s">
        <v>10</v>
      </c>
      <c r="C553" s="22" t="s">
        <v>11</v>
      </c>
      <c r="D553" s="22" t="s">
        <v>12</v>
      </c>
      <c r="E553" s="22" t="s">
        <v>13</v>
      </c>
      <c r="F553" s="25" t="str">
        <f t="shared" si="32"/>
        <v/>
      </c>
      <c r="G553" s="25" t="str">
        <f>IF(ISTEXT(E553),"",IF(ISBLANK(E553),"",IF(ISTEXT(D553),"",IF(A548="Invoice No. : ",INDEX(Sheet2!F$14:F$154,MATCH(B548,Sheet2!A$14:A$154,0)),G552))))</f>
        <v/>
      </c>
      <c r="H553" s="25" t="str">
        <f t="shared" si="33"/>
        <v/>
      </c>
      <c r="I553" s="25" t="str">
        <f>IF(ISTEXT(E553),"",IF(ISBLANK(E553),"",IF(ISTEXT(D553),"",IF(A548="Invoice No. : ",TEXT(INDEX(Sheet2!C$14:C$154,MATCH(B548,Sheet2!A$14:A$154,0)),"hh:mm:ss"),I552))))</f>
        <v/>
      </c>
      <c r="J553" s="25" t="str">
        <f t="shared" si="34"/>
        <v/>
      </c>
      <c r="K553" s="25" t="str">
        <f>IF(ISBLANK(G553),"",IF(ISTEXT(G553),"",INDEX(Sheet2!H$14:H$154,MATCH(F553,Sheet2!A$14:A$154,0))))</f>
        <v/>
      </c>
      <c r="L553" s="25" t="str">
        <f>IF(ISBLANK(G553),"",IF(ISTEXT(G553),"",INDEX(Sheet2!I$14:I$154,MATCH(F553,Sheet2!A$14:A$154,0))))</f>
        <v/>
      </c>
      <c r="M553" s="25" t="str">
        <f>IF(ISBLANK(G553),"",IF(ISTEXT(G553),"",IF(INDEX(Sheet2!H$14:H$154,MATCH(F553,Sheet2!A$14:A$154,0))&lt;&gt;0,IF(INDEX(Sheet2!I$14:I$154,MATCH(F553,Sheet2!A$14:A$154,0))&lt;&gt;0,"Loan","Loan"),"Cash")))</f>
        <v/>
      </c>
      <c r="N553" s="25" t="str">
        <f>IF(ISTEXT(E553),"",IF(ISBLANK(E553),"",IF(ISTEXT(D553),"",IF(A548="Invoice No. : ",INDEX(Sheet2!D$14:D$154,MATCH(B548,Sheet2!A$14:A$154,0)),N552))))</f>
        <v/>
      </c>
      <c r="O553" s="25" t="str">
        <f>IF(ISTEXT(E553),"",IF(ISBLANK(E553),"",IF(ISTEXT(D553),"",IF(A548="Invoice No. : ",INDEX(Sheet2!E$14:E$154,MATCH(B548,Sheet2!A$14:A$154,0)),O552))))</f>
        <v/>
      </c>
      <c r="P553" s="25" t="str">
        <f>IF(ISTEXT(E553),"",IF(ISBLANK(E553),"",IF(ISTEXT(D553),"",IF(A548="Invoice No. : ",INDEX(Sheet2!G$14:G$154,MATCH(B548,Sheet2!A$14:A$154,0)),P552))))</f>
        <v/>
      </c>
      <c r="Q553" s="25" t="str">
        <f t="shared" si="35"/>
        <v/>
      </c>
    </row>
    <row r="554" ht="15" spans="6:17">
      <c r="F554" s="25" t="str">
        <f t="shared" si="32"/>
        <v/>
      </c>
      <c r="G554" s="25" t="str">
        <f>IF(ISTEXT(E554),"",IF(ISBLANK(E554),"",IF(ISTEXT(D554),"",IF(A549="Invoice No. : ",INDEX(Sheet2!F$14:F$154,MATCH(B549,Sheet2!A$14:A$154,0)),G553))))</f>
        <v/>
      </c>
      <c r="H554" s="25" t="str">
        <f t="shared" si="33"/>
        <v/>
      </c>
      <c r="I554" s="25" t="str">
        <f>IF(ISTEXT(E554),"",IF(ISBLANK(E554),"",IF(ISTEXT(D554),"",IF(A549="Invoice No. : ",TEXT(INDEX(Sheet2!C$14:C$154,MATCH(B549,Sheet2!A$14:A$154,0)),"hh:mm:ss"),I553))))</f>
        <v/>
      </c>
      <c r="J554" s="25" t="str">
        <f t="shared" si="34"/>
        <v/>
      </c>
      <c r="K554" s="25" t="str">
        <f>IF(ISBLANK(G554),"",IF(ISTEXT(G554),"",INDEX(Sheet2!H$14:H$154,MATCH(F554,Sheet2!A$14:A$154,0))))</f>
        <v/>
      </c>
      <c r="L554" s="25" t="str">
        <f>IF(ISBLANK(G554),"",IF(ISTEXT(G554),"",INDEX(Sheet2!I$14:I$154,MATCH(F554,Sheet2!A$14:A$154,0))))</f>
        <v/>
      </c>
      <c r="M554" s="25" t="str">
        <f>IF(ISBLANK(G554),"",IF(ISTEXT(G554),"",IF(INDEX(Sheet2!H$14:H$154,MATCH(F554,Sheet2!A$14:A$154,0))&lt;&gt;0,IF(INDEX(Sheet2!I$14:I$154,MATCH(F554,Sheet2!A$14:A$154,0))&lt;&gt;0,"Loan","Loan"),"Cash")))</f>
        <v/>
      </c>
      <c r="N554" s="25" t="str">
        <f>IF(ISTEXT(E554),"",IF(ISBLANK(E554),"",IF(ISTEXT(D554),"",IF(A549="Invoice No. : ",INDEX(Sheet2!D$14:D$154,MATCH(B549,Sheet2!A$14:A$154,0)),N553))))</f>
        <v/>
      </c>
      <c r="O554" s="25" t="str">
        <f>IF(ISTEXT(E554),"",IF(ISBLANK(E554),"",IF(ISTEXT(D554),"",IF(A549="Invoice No. : ",INDEX(Sheet2!E$14:E$154,MATCH(B549,Sheet2!A$14:A$154,0)),O553))))</f>
        <v/>
      </c>
      <c r="P554" s="25" t="str">
        <f>IF(ISTEXT(E554),"",IF(ISBLANK(E554),"",IF(ISTEXT(D554),"",IF(A549="Invoice No. : ",INDEX(Sheet2!G$14:G$154,MATCH(B549,Sheet2!A$14:A$154,0)),P553))))</f>
        <v/>
      </c>
      <c r="Q554" s="25" t="str">
        <f t="shared" si="35"/>
        <v/>
      </c>
    </row>
    <row r="555" ht="15" spans="1:17">
      <c r="A555" s="24" t="s">
        <v>582</v>
      </c>
      <c r="B555" s="24" t="s">
        <v>583</v>
      </c>
      <c r="C555" s="13">
        <v>1</v>
      </c>
      <c r="D555" s="13">
        <v>50.25</v>
      </c>
      <c r="E555" s="13">
        <v>50.25</v>
      </c>
      <c r="F555" s="25">
        <f t="shared" si="32"/>
        <v>925492</v>
      </c>
      <c r="G555" s="25">
        <f>IF(ISTEXT(E555),"",IF(ISBLANK(E555),"",IF(ISTEXT(D555),"",IF(A550="Invoice No. : ",INDEX(Sheet2!F$14:F$154,MATCH(B550,Sheet2!A$14:A$154,0)),G554))))</f>
        <v>48490</v>
      </c>
      <c r="H555" s="25" t="str">
        <f t="shared" si="33"/>
        <v>01/28/2023</v>
      </c>
      <c r="I555" s="25" t="str">
        <f>IF(ISTEXT(E555),"",IF(ISBLANK(E555),"",IF(ISTEXT(D555),"",IF(A550="Invoice No. : ",TEXT(INDEX(Sheet2!C$14:C$154,MATCH(B550,Sheet2!A$14:A$154,0)),"hh:mm:ss"),I554))))</f>
        <v>12:19:03</v>
      </c>
      <c r="J555" s="25">
        <f t="shared" si="34"/>
        <v>807</v>
      </c>
      <c r="K555" s="25">
        <f>IF(ISBLANK(G555),"",IF(ISTEXT(G555),"",INDEX(Sheet2!H$14:H$154,MATCH(F555,Sheet2!A$14:A$154,0))))</f>
        <v>0</v>
      </c>
      <c r="L555" s="25">
        <f>IF(ISBLANK(G555),"",IF(ISTEXT(G555),"",INDEX(Sheet2!I$14:I$154,MATCH(F555,Sheet2!A$14:A$154,0))))</f>
        <v>807</v>
      </c>
      <c r="M555" s="25" t="str">
        <f>IF(ISBLANK(G555),"",IF(ISTEXT(G555),"",IF(INDEX(Sheet2!H$14:H$154,MATCH(F555,Sheet2!A$14:A$154,0))&lt;&gt;0,IF(INDEX(Sheet2!I$14:I$154,MATCH(F555,Sheet2!A$14:A$154,0))&lt;&gt;0,"Loan","Loan"),"Cash")))</f>
        <v>Cash</v>
      </c>
      <c r="N555" s="25">
        <f>IF(ISTEXT(E555),"",IF(ISBLANK(E555),"",IF(ISTEXT(D555),"",IF(A550="Invoice No. : ",INDEX(Sheet2!D$14:D$154,MATCH(B550,Sheet2!A$14:A$154,0)),N554))))</f>
        <v>1</v>
      </c>
      <c r="O555" s="25" t="str">
        <f>IF(ISTEXT(E555),"",IF(ISBLANK(E555),"",IF(ISTEXT(D555),"",IF(A550="Invoice No. : ",INDEX(Sheet2!E$14:E$154,MATCH(B550,Sheet2!A$14:A$154,0)),O554))))</f>
        <v>BRAILLE</v>
      </c>
      <c r="P555" s="25" t="str">
        <f>IF(ISTEXT(E555),"",IF(ISBLANK(E555),"",IF(ISTEXT(D555),"",IF(A550="Invoice No. : ",INDEX(Sheet2!G$14:G$154,MATCH(B550,Sheet2!A$14:A$154,0)),P554))))</f>
        <v>AQUINO, ARGIE QUILLOPE</v>
      </c>
      <c r="Q555" s="25">
        <f t="shared" si="35"/>
        <v>128023.12</v>
      </c>
    </row>
    <row r="556" ht="15" spans="1:17">
      <c r="A556" s="24" t="s">
        <v>584</v>
      </c>
      <c r="B556" s="24" t="s">
        <v>585</v>
      </c>
      <c r="C556" s="13">
        <v>1</v>
      </c>
      <c r="D556" s="13">
        <v>101</v>
      </c>
      <c r="E556" s="13">
        <v>101</v>
      </c>
      <c r="F556" s="25">
        <f t="shared" si="32"/>
        <v>925492</v>
      </c>
      <c r="G556" s="25">
        <f>IF(ISTEXT(E556),"",IF(ISBLANK(E556),"",IF(ISTEXT(D556),"",IF(A551="Invoice No. : ",INDEX(Sheet2!F$14:F$154,MATCH(B551,Sheet2!A$14:A$154,0)),G555))))</f>
        <v>48490</v>
      </c>
      <c r="H556" s="25" t="str">
        <f t="shared" si="33"/>
        <v>01/28/2023</v>
      </c>
      <c r="I556" s="25" t="str">
        <f>IF(ISTEXT(E556),"",IF(ISBLANK(E556),"",IF(ISTEXT(D556),"",IF(A551="Invoice No. : ",TEXT(INDEX(Sheet2!C$14:C$154,MATCH(B551,Sheet2!A$14:A$154,0)),"hh:mm:ss"),I555))))</f>
        <v>12:19:03</v>
      </c>
      <c r="J556" s="25">
        <f t="shared" si="34"/>
        <v>807</v>
      </c>
      <c r="K556" s="25">
        <f>IF(ISBLANK(G556),"",IF(ISTEXT(G556),"",INDEX(Sheet2!H$14:H$154,MATCH(F556,Sheet2!A$14:A$154,0))))</f>
        <v>0</v>
      </c>
      <c r="L556" s="25">
        <f>IF(ISBLANK(G556),"",IF(ISTEXT(G556),"",INDEX(Sheet2!I$14:I$154,MATCH(F556,Sheet2!A$14:A$154,0))))</f>
        <v>807</v>
      </c>
      <c r="M556" s="25" t="str">
        <f>IF(ISBLANK(G556),"",IF(ISTEXT(G556),"",IF(INDEX(Sheet2!H$14:H$154,MATCH(F556,Sheet2!A$14:A$154,0))&lt;&gt;0,IF(INDEX(Sheet2!I$14:I$154,MATCH(F556,Sheet2!A$14:A$154,0))&lt;&gt;0,"Loan","Loan"),"Cash")))</f>
        <v>Cash</v>
      </c>
      <c r="N556" s="25">
        <f>IF(ISTEXT(E556),"",IF(ISBLANK(E556),"",IF(ISTEXT(D556),"",IF(A551="Invoice No. : ",INDEX(Sheet2!D$14:D$154,MATCH(B551,Sheet2!A$14:A$154,0)),N555))))</f>
        <v>1</v>
      </c>
      <c r="O556" s="25" t="str">
        <f>IF(ISTEXT(E556),"",IF(ISBLANK(E556),"",IF(ISTEXT(D556),"",IF(A551="Invoice No. : ",INDEX(Sheet2!E$14:E$154,MATCH(B551,Sheet2!A$14:A$154,0)),O555))))</f>
        <v>BRAILLE</v>
      </c>
      <c r="P556" s="25" t="str">
        <f>IF(ISTEXT(E556),"",IF(ISBLANK(E556),"",IF(ISTEXT(D556),"",IF(A551="Invoice No. : ",INDEX(Sheet2!G$14:G$154,MATCH(B551,Sheet2!A$14:A$154,0)),P555))))</f>
        <v>AQUINO, ARGIE QUILLOPE</v>
      </c>
      <c r="Q556" s="25">
        <f t="shared" si="35"/>
        <v>128023.12</v>
      </c>
    </row>
    <row r="557" ht="15" spans="1:17">
      <c r="A557" s="24" t="s">
        <v>58</v>
      </c>
      <c r="B557" s="24" t="s">
        <v>59</v>
      </c>
      <c r="C557" s="13">
        <v>2</v>
      </c>
      <c r="D557" s="13">
        <v>55.25</v>
      </c>
      <c r="E557" s="13">
        <v>110.5</v>
      </c>
      <c r="F557" s="25">
        <f t="shared" si="32"/>
        <v>925492</v>
      </c>
      <c r="G557" s="25">
        <f>IF(ISTEXT(E557),"",IF(ISBLANK(E557),"",IF(ISTEXT(D557),"",IF(A552="Invoice No. : ",INDEX(Sheet2!F$14:F$154,MATCH(B552,Sheet2!A$14:A$154,0)),G556))))</f>
        <v>48490</v>
      </c>
      <c r="H557" s="25" t="str">
        <f t="shared" si="33"/>
        <v>01/28/2023</v>
      </c>
      <c r="I557" s="25" t="str">
        <f>IF(ISTEXT(E557),"",IF(ISBLANK(E557),"",IF(ISTEXT(D557),"",IF(A552="Invoice No. : ",TEXT(INDEX(Sheet2!C$14:C$154,MATCH(B552,Sheet2!A$14:A$154,0)),"hh:mm:ss"),I556))))</f>
        <v>12:19:03</v>
      </c>
      <c r="J557" s="25">
        <f t="shared" si="34"/>
        <v>807</v>
      </c>
      <c r="K557" s="25">
        <f>IF(ISBLANK(G557),"",IF(ISTEXT(G557),"",INDEX(Sheet2!H$14:H$154,MATCH(F557,Sheet2!A$14:A$154,0))))</f>
        <v>0</v>
      </c>
      <c r="L557" s="25">
        <f>IF(ISBLANK(G557),"",IF(ISTEXT(G557),"",INDEX(Sheet2!I$14:I$154,MATCH(F557,Sheet2!A$14:A$154,0))))</f>
        <v>807</v>
      </c>
      <c r="M557" s="25" t="str">
        <f>IF(ISBLANK(G557),"",IF(ISTEXT(G557),"",IF(INDEX(Sheet2!H$14:H$154,MATCH(F557,Sheet2!A$14:A$154,0))&lt;&gt;0,IF(INDEX(Sheet2!I$14:I$154,MATCH(F557,Sheet2!A$14:A$154,0))&lt;&gt;0,"Loan","Loan"),"Cash")))</f>
        <v>Cash</v>
      </c>
      <c r="N557" s="25">
        <f>IF(ISTEXT(E557),"",IF(ISBLANK(E557),"",IF(ISTEXT(D557),"",IF(A552="Invoice No. : ",INDEX(Sheet2!D$14:D$154,MATCH(B552,Sheet2!A$14:A$154,0)),N556))))</f>
        <v>1</v>
      </c>
      <c r="O557" s="25" t="str">
        <f>IF(ISTEXT(E557),"",IF(ISBLANK(E557),"",IF(ISTEXT(D557),"",IF(A552="Invoice No. : ",INDEX(Sheet2!E$14:E$154,MATCH(B552,Sheet2!A$14:A$154,0)),O556))))</f>
        <v>BRAILLE</v>
      </c>
      <c r="P557" s="25" t="str">
        <f>IF(ISTEXT(E557),"",IF(ISBLANK(E557),"",IF(ISTEXT(D557),"",IF(A552="Invoice No. : ",INDEX(Sheet2!G$14:G$154,MATCH(B552,Sheet2!A$14:A$154,0)),P556))))</f>
        <v>AQUINO, ARGIE QUILLOPE</v>
      </c>
      <c r="Q557" s="25">
        <f t="shared" si="35"/>
        <v>128023.12</v>
      </c>
    </row>
    <row r="558" ht="15" spans="1:17">
      <c r="A558" s="24" t="s">
        <v>586</v>
      </c>
      <c r="B558" s="24" t="s">
        <v>587</v>
      </c>
      <c r="C558" s="13">
        <v>1</v>
      </c>
      <c r="D558" s="13">
        <v>48</v>
      </c>
      <c r="E558" s="13">
        <v>48</v>
      </c>
      <c r="F558" s="25">
        <f t="shared" si="32"/>
        <v>925492</v>
      </c>
      <c r="G558" s="25">
        <f>IF(ISTEXT(E558),"",IF(ISBLANK(E558),"",IF(ISTEXT(D558),"",IF(A553="Invoice No. : ",INDEX(Sheet2!F$14:F$154,MATCH(B553,Sheet2!A$14:A$154,0)),G557))))</f>
        <v>48490</v>
      </c>
      <c r="H558" s="25" t="str">
        <f t="shared" si="33"/>
        <v>01/28/2023</v>
      </c>
      <c r="I558" s="25" t="str">
        <f>IF(ISTEXT(E558),"",IF(ISBLANK(E558),"",IF(ISTEXT(D558),"",IF(A553="Invoice No. : ",TEXT(INDEX(Sheet2!C$14:C$154,MATCH(B553,Sheet2!A$14:A$154,0)),"hh:mm:ss"),I557))))</f>
        <v>12:19:03</v>
      </c>
      <c r="J558" s="25">
        <f t="shared" si="34"/>
        <v>807</v>
      </c>
      <c r="K558" s="25">
        <f>IF(ISBLANK(G558),"",IF(ISTEXT(G558),"",INDEX(Sheet2!H$14:H$154,MATCH(F558,Sheet2!A$14:A$154,0))))</f>
        <v>0</v>
      </c>
      <c r="L558" s="25">
        <f>IF(ISBLANK(G558),"",IF(ISTEXT(G558),"",INDEX(Sheet2!I$14:I$154,MATCH(F558,Sheet2!A$14:A$154,0))))</f>
        <v>807</v>
      </c>
      <c r="M558" s="25" t="str">
        <f>IF(ISBLANK(G558),"",IF(ISTEXT(G558),"",IF(INDEX(Sheet2!H$14:H$154,MATCH(F558,Sheet2!A$14:A$154,0))&lt;&gt;0,IF(INDEX(Sheet2!I$14:I$154,MATCH(F558,Sheet2!A$14:A$154,0))&lt;&gt;0,"Loan","Loan"),"Cash")))</f>
        <v>Cash</v>
      </c>
      <c r="N558" s="25">
        <f>IF(ISTEXT(E558),"",IF(ISBLANK(E558),"",IF(ISTEXT(D558),"",IF(A553="Invoice No. : ",INDEX(Sheet2!D$14:D$154,MATCH(B553,Sheet2!A$14:A$154,0)),N557))))</f>
        <v>1</v>
      </c>
      <c r="O558" s="25" t="str">
        <f>IF(ISTEXT(E558),"",IF(ISBLANK(E558),"",IF(ISTEXT(D558),"",IF(A553="Invoice No. : ",INDEX(Sheet2!E$14:E$154,MATCH(B553,Sheet2!A$14:A$154,0)),O557))))</f>
        <v>BRAILLE</v>
      </c>
      <c r="P558" s="25" t="str">
        <f>IF(ISTEXT(E558),"",IF(ISBLANK(E558),"",IF(ISTEXT(D558),"",IF(A553="Invoice No. : ",INDEX(Sheet2!G$14:G$154,MATCH(B553,Sheet2!A$14:A$154,0)),P557))))</f>
        <v>AQUINO, ARGIE QUILLOPE</v>
      </c>
      <c r="Q558" s="25">
        <f t="shared" si="35"/>
        <v>128023.12</v>
      </c>
    </row>
    <row r="559" ht="15" spans="1:17">
      <c r="A559" s="24" t="s">
        <v>588</v>
      </c>
      <c r="B559" s="24" t="s">
        <v>589</v>
      </c>
      <c r="C559" s="13">
        <v>2</v>
      </c>
      <c r="D559" s="13">
        <v>103.25</v>
      </c>
      <c r="E559" s="13">
        <v>206.5</v>
      </c>
      <c r="F559" s="25">
        <f t="shared" si="32"/>
        <v>925492</v>
      </c>
      <c r="G559" s="25">
        <f>IF(ISTEXT(E559),"",IF(ISBLANK(E559),"",IF(ISTEXT(D559),"",IF(A554="Invoice No. : ",INDEX(Sheet2!F$14:F$154,MATCH(B554,Sheet2!A$14:A$154,0)),G558))))</f>
        <v>48490</v>
      </c>
      <c r="H559" s="25" t="str">
        <f t="shared" si="33"/>
        <v>01/28/2023</v>
      </c>
      <c r="I559" s="25" t="str">
        <f>IF(ISTEXT(E559),"",IF(ISBLANK(E559),"",IF(ISTEXT(D559),"",IF(A554="Invoice No. : ",TEXT(INDEX(Sheet2!C$14:C$154,MATCH(B554,Sheet2!A$14:A$154,0)),"hh:mm:ss"),I558))))</f>
        <v>12:19:03</v>
      </c>
      <c r="J559" s="25">
        <f t="shared" si="34"/>
        <v>807</v>
      </c>
      <c r="K559" s="25">
        <f>IF(ISBLANK(G559),"",IF(ISTEXT(G559),"",INDEX(Sheet2!H$14:H$154,MATCH(F559,Sheet2!A$14:A$154,0))))</f>
        <v>0</v>
      </c>
      <c r="L559" s="25">
        <f>IF(ISBLANK(G559),"",IF(ISTEXT(G559),"",INDEX(Sheet2!I$14:I$154,MATCH(F559,Sheet2!A$14:A$154,0))))</f>
        <v>807</v>
      </c>
      <c r="M559" s="25" t="str">
        <f>IF(ISBLANK(G559),"",IF(ISTEXT(G559),"",IF(INDEX(Sheet2!H$14:H$154,MATCH(F559,Sheet2!A$14:A$154,0))&lt;&gt;0,IF(INDEX(Sheet2!I$14:I$154,MATCH(F559,Sheet2!A$14:A$154,0))&lt;&gt;0,"Loan","Loan"),"Cash")))</f>
        <v>Cash</v>
      </c>
      <c r="N559" s="25">
        <f>IF(ISTEXT(E559),"",IF(ISBLANK(E559),"",IF(ISTEXT(D559),"",IF(A554="Invoice No. : ",INDEX(Sheet2!D$14:D$154,MATCH(B554,Sheet2!A$14:A$154,0)),N558))))</f>
        <v>1</v>
      </c>
      <c r="O559" s="25" t="str">
        <f>IF(ISTEXT(E559),"",IF(ISBLANK(E559),"",IF(ISTEXT(D559),"",IF(A554="Invoice No. : ",INDEX(Sheet2!E$14:E$154,MATCH(B554,Sheet2!A$14:A$154,0)),O558))))</f>
        <v>BRAILLE</v>
      </c>
      <c r="P559" s="25" t="str">
        <f>IF(ISTEXT(E559),"",IF(ISBLANK(E559),"",IF(ISTEXT(D559),"",IF(A554="Invoice No. : ",INDEX(Sheet2!G$14:G$154,MATCH(B554,Sheet2!A$14:A$154,0)),P558))))</f>
        <v>AQUINO, ARGIE QUILLOPE</v>
      </c>
      <c r="Q559" s="25">
        <f t="shared" si="35"/>
        <v>128023.12</v>
      </c>
    </row>
    <row r="560" ht="15" spans="1:17">
      <c r="A560" s="24" t="s">
        <v>502</v>
      </c>
      <c r="B560" s="24" t="s">
        <v>503</v>
      </c>
      <c r="C560" s="13">
        <v>1</v>
      </c>
      <c r="D560" s="13">
        <v>30.75</v>
      </c>
      <c r="E560" s="13">
        <v>30.75</v>
      </c>
      <c r="F560" s="25">
        <f t="shared" si="32"/>
        <v>925492</v>
      </c>
      <c r="G560" s="25">
        <f>IF(ISTEXT(E560),"",IF(ISBLANK(E560),"",IF(ISTEXT(D560),"",IF(A555="Invoice No. : ",INDEX(Sheet2!F$14:F$154,MATCH(B555,Sheet2!A$14:A$154,0)),G559))))</f>
        <v>48490</v>
      </c>
      <c r="H560" s="25" t="str">
        <f t="shared" si="33"/>
        <v>01/28/2023</v>
      </c>
      <c r="I560" s="25" t="str">
        <f>IF(ISTEXT(E560),"",IF(ISBLANK(E560),"",IF(ISTEXT(D560),"",IF(A555="Invoice No. : ",TEXT(INDEX(Sheet2!C$14:C$154,MATCH(B555,Sheet2!A$14:A$154,0)),"hh:mm:ss"),I559))))</f>
        <v>12:19:03</v>
      </c>
      <c r="J560" s="25">
        <f t="shared" si="34"/>
        <v>807</v>
      </c>
      <c r="K560" s="25">
        <f>IF(ISBLANK(G560),"",IF(ISTEXT(G560),"",INDEX(Sheet2!H$14:H$154,MATCH(F560,Sheet2!A$14:A$154,0))))</f>
        <v>0</v>
      </c>
      <c r="L560" s="25">
        <f>IF(ISBLANK(G560),"",IF(ISTEXT(G560),"",INDEX(Sheet2!I$14:I$154,MATCH(F560,Sheet2!A$14:A$154,0))))</f>
        <v>807</v>
      </c>
      <c r="M560" s="25" t="str">
        <f>IF(ISBLANK(G560),"",IF(ISTEXT(G560),"",IF(INDEX(Sheet2!H$14:H$154,MATCH(F560,Sheet2!A$14:A$154,0))&lt;&gt;0,IF(INDEX(Sheet2!I$14:I$154,MATCH(F560,Sheet2!A$14:A$154,0))&lt;&gt;0,"Loan","Loan"),"Cash")))</f>
        <v>Cash</v>
      </c>
      <c r="N560" s="25">
        <f>IF(ISTEXT(E560),"",IF(ISBLANK(E560),"",IF(ISTEXT(D560),"",IF(A555="Invoice No. : ",INDEX(Sheet2!D$14:D$154,MATCH(B555,Sheet2!A$14:A$154,0)),N559))))</f>
        <v>1</v>
      </c>
      <c r="O560" s="25" t="str">
        <f>IF(ISTEXT(E560),"",IF(ISBLANK(E560),"",IF(ISTEXT(D560),"",IF(A555="Invoice No. : ",INDEX(Sheet2!E$14:E$154,MATCH(B555,Sheet2!A$14:A$154,0)),O559))))</f>
        <v>BRAILLE</v>
      </c>
      <c r="P560" s="25" t="str">
        <f>IF(ISTEXT(E560),"",IF(ISBLANK(E560),"",IF(ISTEXT(D560),"",IF(A555="Invoice No. : ",INDEX(Sheet2!G$14:G$154,MATCH(B555,Sheet2!A$14:A$154,0)),P559))))</f>
        <v>AQUINO, ARGIE QUILLOPE</v>
      </c>
      <c r="Q560" s="25">
        <f t="shared" si="35"/>
        <v>128023.12</v>
      </c>
    </row>
    <row r="561" ht="15" spans="1:17">
      <c r="A561" s="24" t="s">
        <v>574</v>
      </c>
      <c r="B561" s="24" t="s">
        <v>575</v>
      </c>
      <c r="C561" s="13">
        <v>1</v>
      </c>
      <c r="D561" s="13">
        <v>15.25</v>
      </c>
      <c r="E561" s="13">
        <v>15.25</v>
      </c>
      <c r="F561" s="25">
        <f t="shared" si="32"/>
        <v>925492</v>
      </c>
      <c r="G561" s="25">
        <f>IF(ISTEXT(E561),"",IF(ISBLANK(E561),"",IF(ISTEXT(D561),"",IF(A556="Invoice No. : ",INDEX(Sheet2!F$14:F$154,MATCH(B556,Sheet2!A$14:A$154,0)),G560))))</f>
        <v>48490</v>
      </c>
      <c r="H561" s="25" t="str">
        <f t="shared" si="33"/>
        <v>01/28/2023</v>
      </c>
      <c r="I561" s="25" t="str">
        <f>IF(ISTEXT(E561),"",IF(ISBLANK(E561),"",IF(ISTEXT(D561),"",IF(A556="Invoice No. : ",TEXT(INDEX(Sheet2!C$14:C$154,MATCH(B556,Sheet2!A$14:A$154,0)),"hh:mm:ss"),I560))))</f>
        <v>12:19:03</v>
      </c>
      <c r="J561" s="25">
        <f t="shared" si="34"/>
        <v>807</v>
      </c>
      <c r="K561" s="25">
        <f>IF(ISBLANK(G561),"",IF(ISTEXT(G561),"",INDEX(Sheet2!H$14:H$154,MATCH(F561,Sheet2!A$14:A$154,0))))</f>
        <v>0</v>
      </c>
      <c r="L561" s="25">
        <f>IF(ISBLANK(G561),"",IF(ISTEXT(G561),"",INDEX(Sheet2!I$14:I$154,MATCH(F561,Sheet2!A$14:A$154,0))))</f>
        <v>807</v>
      </c>
      <c r="M561" s="25" t="str">
        <f>IF(ISBLANK(G561),"",IF(ISTEXT(G561),"",IF(INDEX(Sheet2!H$14:H$154,MATCH(F561,Sheet2!A$14:A$154,0))&lt;&gt;0,IF(INDEX(Sheet2!I$14:I$154,MATCH(F561,Sheet2!A$14:A$154,0))&lt;&gt;0,"Loan","Loan"),"Cash")))</f>
        <v>Cash</v>
      </c>
      <c r="N561" s="25">
        <f>IF(ISTEXT(E561),"",IF(ISBLANK(E561),"",IF(ISTEXT(D561),"",IF(A556="Invoice No. : ",INDEX(Sheet2!D$14:D$154,MATCH(B556,Sheet2!A$14:A$154,0)),N560))))</f>
        <v>1</v>
      </c>
      <c r="O561" s="25" t="str">
        <f>IF(ISTEXT(E561),"",IF(ISBLANK(E561),"",IF(ISTEXT(D561),"",IF(A556="Invoice No. : ",INDEX(Sheet2!E$14:E$154,MATCH(B556,Sheet2!A$14:A$154,0)),O560))))</f>
        <v>BRAILLE</v>
      </c>
      <c r="P561" s="25" t="str">
        <f>IF(ISTEXT(E561),"",IF(ISBLANK(E561),"",IF(ISTEXT(D561),"",IF(A556="Invoice No. : ",INDEX(Sheet2!G$14:G$154,MATCH(B556,Sheet2!A$14:A$154,0)),P560))))</f>
        <v>AQUINO, ARGIE QUILLOPE</v>
      </c>
      <c r="Q561" s="25">
        <f t="shared" si="35"/>
        <v>128023.12</v>
      </c>
    </row>
    <row r="562" ht="15" spans="1:17">
      <c r="A562" s="24" t="s">
        <v>350</v>
      </c>
      <c r="B562" s="24" t="s">
        <v>351</v>
      </c>
      <c r="C562" s="13">
        <v>1</v>
      </c>
      <c r="D562" s="13">
        <v>58</v>
      </c>
      <c r="E562" s="13">
        <v>58</v>
      </c>
      <c r="F562" s="25">
        <f t="shared" si="32"/>
        <v>925492</v>
      </c>
      <c r="G562" s="25">
        <f>IF(ISTEXT(E562),"",IF(ISBLANK(E562),"",IF(ISTEXT(D562),"",IF(A557="Invoice No. : ",INDEX(Sheet2!F$14:F$154,MATCH(B557,Sheet2!A$14:A$154,0)),G561))))</f>
        <v>48490</v>
      </c>
      <c r="H562" s="25" t="str">
        <f t="shared" si="33"/>
        <v>01/28/2023</v>
      </c>
      <c r="I562" s="25" t="str">
        <f>IF(ISTEXT(E562),"",IF(ISBLANK(E562),"",IF(ISTEXT(D562),"",IF(A557="Invoice No. : ",TEXT(INDEX(Sheet2!C$14:C$154,MATCH(B557,Sheet2!A$14:A$154,0)),"hh:mm:ss"),I561))))</f>
        <v>12:19:03</v>
      </c>
      <c r="J562" s="25">
        <f t="shared" si="34"/>
        <v>807</v>
      </c>
      <c r="K562" s="25">
        <f>IF(ISBLANK(G562),"",IF(ISTEXT(G562),"",INDEX(Sheet2!H$14:H$154,MATCH(F562,Sheet2!A$14:A$154,0))))</f>
        <v>0</v>
      </c>
      <c r="L562" s="25">
        <f>IF(ISBLANK(G562),"",IF(ISTEXT(G562),"",INDEX(Sheet2!I$14:I$154,MATCH(F562,Sheet2!A$14:A$154,0))))</f>
        <v>807</v>
      </c>
      <c r="M562" s="25" t="str">
        <f>IF(ISBLANK(G562),"",IF(ISTEXT(G562),"",IF(INDEX(Sheet2!H$14:H$154,MATCH(F562,Sheet2!A$14:A$154,0))&lt;&gt;0,IF(INDEX(Sheet2!I$14:I$154,MATCH(F562,Sheet2!A$14:A$154,0))&lt;&gt;0,"Loan","Loan"),"Cash")))</f>
        <v>Cash</v>
      </c>
      <c r="N562" s="25">
        <f>IF(ISTEXT(E562),"",IF(ISBLANK(E562),"",IF(ISTEXT(D562),"",IF(A557="Invoice No. : ",INDEX(Sheet2!D$14:D$154,MATCH(B557,Sheet2!A$14:A$154,0)),N561))))</f>
        <v>1</v>
      </c>
      <c r="O562" s="25" t="str">
        <f>IF(ISTEXT(E562),"",IF(ISBLANK(E562),"",IF(ISTEXT(D562),"",IF(A557="Invoice No. : ",INDEX(Sheet2!E$14:E$154,MATCH(B557,Sheet2!A$14:A$154,0)),O561))))</f>
        <v>BRAILLE</v>
      </c>
      <c r="P562" s="25" t="str">
        <f>IF(ISTEXT(E562),"",IF(ISBLANK(E562),"",IF(ISTEXT(D562),"",IF(A557="Invoice No. : ",INDEX(Sheet2!G$14:G$154,MATCH(B557,Sheet2!A$14:A$154,0)),P561))))</f>
        <v>AQUINO, ARGIE QUILLOPE</v>
      </c>
      <c r="Q562" s="25">
        <f t="shared" si="35"/>
        <v>128023.12</v>
      </c>
    </row>
    <row r="563" ht="15" spans="1:17">
      <c r="A563" s="24" t="s">
        <v>126</v>
      </c>
      <c r="B563" s="24" t="s">
        <v>127</v>
      </c>
      <c r="C563" s="13">
        <v>1</v>
      </c>
      <c r="D563" s="13">
        <v>58</v>
      </c>
      <c r="E563" s="13">
        <v>58</v>
      </c>
      <c r="F563" s="25">
        <f t="shared" si="32"/>
        <v>925492</v>
      </c>
      <c r="G563" s="25">
        <f>IF(ISTEXT(E563),"",IF(ISBLANK(E563),"",IF(ISTEXT(D563),"",IF(A558="Invoice No. : ",INDEX(Sheet2!F$14:F$154,MATCH(B558,Sheet2!A$14:A$154,0)),G562))))</f>
        <v>48490</v>
      </c>
      <c r="H563" s="25" t="str">
        <f t="shared" si="33"/>
        <v>01/28/2023</v>
      </c>
      <c r="I563" s="25" t="str">
        <f>IF(ISTEXT(E563),"",IF(ISBLANK(E563),"",IF(ISTEXT(D563),"",IF(A558="Invoice No. : ",TEXT(INDEX(Sheet2!C$14:C$154,MATCH(B558,Sheet2!A$14:A$154,0)),"hh:mm:ss"),I562))))</f>
        <v>12:19:03</v>
      </c>
      <c r="J563" s="25">
        <f t="shared" si="34"/>
        <v>807</v>
      </c>
      <c r="K563" s="25">
        <f>IF(ISBLANK(G563),"",IF(ISTEXT(G563),"",INDEX(Sheet2!H$14:H$154,MATCH(F563,Sheet2!A$14:A$154,0))))</f>
        <v>0</v>
      </c>
      <c r="L563" s="25">
        <f>IF(ISBLANK(G563),"",IF(ISTEXT(G563),"",INDEX(Sheet2!I$14:I$154,MATCH(F563,Sheet2!A$14:A$154,0))))</f>
        <v>807</v>
      </c>
      <c r="M563" s="25" t="str">
        <f>IF(ISBLANK(G563),"",IF(ISTEXT(G563),"",IF(INDEX(Sheet2!H$14:H$154,MATCH(F563,Sheet2!A$14:A$154,0))&lt;&gt;0,IF(INDEX(Sheet2!I$14:I$154,MATCH(F563,Sheet2!A$14:A$154,0))&lt;&gt;0,"Loan","Loan"),"Cash")))</f>
        <v>Cash</v>
      </c>
      <c r="N563" s="25">
        <f>IF(ISTEXT(E563),"",IF(ISBLANK(E563),"",IF(ISTEXT(D563),"",IF(A558="Invoice No. : ",INDEX(Sheet2!D$14:D$154,MATCH(B558,Sheet2!A$14:A$154,0)),N562))))</f>
        <v>1</v>
      </c>
      <c r="O563" s="25" t="str">
        <f>IF(ISTEXT(E563),"",IF(ISBLANK(E563),"",IF(ISTEXT(D563),"",IF(A558="Invoice No. : ",INDEX(Sheet2!E$14:E$154,MATCH(B558,Sheet2!A$14:A$154,0)),O562))))</f>
        <v>BRAILLE</v>
      </c>
      <c r="P563" s="25" t="str">
        <f>IF(ISTEXT(E563),"",IF(ISBLANK(E563),"",IF(ISTEXT(D563),"",IF(A558="Invoice No. : ",INDEX(Sheet2!G$14:G$154,MATCH(B558,Sheet2!A$14:A$154,0)),P562))))</f>
        <v>AQUINO, ARGIE QUILLOPE</v>
      </c>
      <c r="Q563" s="25">
        <f t="shared" si="35"/>
        <v>128023.12</v>
      </c>
    </row>
    <row r="564" ht="15" spans="1:17">
      <c r="A564" s="24" t="s">
        <v>266</v>
      </c>
      <c r="B564" s="24" t="s">
        <v>267</v>
      </c>
      <c r="C564" s="13">
        <v>1</v>
      </c>
      <c r="D564" s="13">
        <v>57</v>
      </c>
      <c r="E564" s="13">
        <v>57</v>
      </c>
      <c r="F564" s="25">
        <f t="shared" si="32"/>
        <v>925492</v>
      </c>
      <c r="G564" s="25">
        <f>IF(ISTEXT(E564),"",IF(ISBLANK(E564),"",IF(ISTEXT(D564),"",IF(A559="Invoice No. : ",INDEX(Sheet2!F$14:F$154,MATCH(B559,Sheet2!A$14:A$154,0)),G563))))</f>
        <v>48490</v>
      </c>
      <c r="H564" s="25" t="str">
        <f t="shared" si="33"/>
        <v>01/28/2023</v>
      </c>
      <c r="I564" s="25" t="str">
        <f>IF(ISTEXT(E564),"",IF(ISBLANK(E564),"",IF(ISTEXT(D564),"",IF(A559="Invoice No. : ",TEXT(INDEX(Sheet2!C$14:C$154,MATCH(B559,Sheet2!A$14:A$154,0)),"hh:mm:ss"),I563))))</f>
        <v>12:19:03</v>
      </c>
      <c r="J564" s="25">
        <f t="shared" si="34"/>
        <v>807</v>
      </c>
      <c r="K564" s="25">
        <f>IF(ISBLANK(G564),"",IF(ISTEXT(G564),"",INDEX(Sheet2!H$14:H$154,MATCH(F564,Sheet2!A$14:A$154,0))))</f>
        <v>0</v>
      </c>
      <c r="L564" s="25">
        <f>IF(ISBLANK(G564),"",IF(ISTEXT(G564),"",INDEX(Sheet2!I$14:I$154,MATCH(F564,Sheet2!A$14:A$154,0))))</f>
        <v>807</v>
      </c>
      <c r="M564" s="25" t="str">
        <f>IF(ISBLANK(G564),"",IF(ISTEXT(G564),"",IF(INDEX(Sheet2!H$14:H$154,MATCH(F564,Sheet2!A$14:A$154,0))&lt;&gt;0,IF(INDEX(Sheet2!I$14:I$154,MATCH(F564,Sheet2!A$14:A$154,0))&lt;&gt;0,"Loan","Loan"),"Cash")))</f>
        <v>Cash</v>
      </c>
      <c r="N564" s="25">
        <f>IF(ISTEXT(E564),"",IF(ISBLANK(E564),"",IF(ISTEXT(D564),"",IF(A559="Invoice No. : ",INDEX(Sheet2!D$14:D$154,MATCH(B559,Sheet2!A$14:A$154,0)),N563))))</f>
        <v>1</v>
      </c>
      <c r="O564" s="25" t="str">
        <f>IF(ISTEXT(E564),"",IF(ISBLANK(E564),"",IF(ISTEXT(D564),"",IF(A559="Invoice No. : ",INDEX(Sheet2!E$14:E$154,MATCH(B559,Sheet2!A$14:A$154,0)),O563))))</f>
        <v>BRAILLE</v>
      </c>
      <c r="P564" s="25" t="str">
        <f>IF(ISTEXT(E564),"",IF(ISBLANK(E564),"",IF(ISTEXT(D564),"",IF(A559="Invoice No. : ",INDEX(Sheet2!G$14:G$154,MATCH(B559,Sheet2!A$14:A$154,0)),P563))))</f>
        <v>AQUINO, ARGIE QUILLOPE</v>
      </c>
      <c r="Q564" s="25">
        <f t="shared" si="35"/>
        <v>128023.12</v>
      </c>
    </row>
    <row r="565" ht="15" spans="1:17">
      <c r="A565" s="24" t="s">
        <v>590</v>
      </c>
      <c r="B565" s="24" t="s">
        <v>591</v>
      </c>
      <c r="C565" s="13">
        <v>1</v>
      </c>
      <c r="D565" s="13">
        <v>71.75</v>
      </c>
      <c r="E565" s="13">
        <v>71.75</v>
      </c>
      <c r="F565" s="25">
        <f t="shared" si="32"/>
        <v>925492</v>
      </c>
      <c r="G565" s="25">
        <f>IF(ISTEXT(E565),"",IF(ISBLANK(E565),"",IF(ISTEXT(D565),"",IF(A560="Invoice No. : ",INDEX(Sheet2!F$14:F$154,MATCH(B560,Sheet2!A$14:A$154,0)),G564))))</f>
        <v>48490</v>
      </c>
      <c r="H565" s="25" t="str">
        <f t="shared" si="33"/>
        <v>01/28/2023</v>
      </c>
      <c r="I565" s="25" t="str">
        <f>IF(ISTEXT(E565),"",IF(ISBLANK(E565),"",IF(ISTEXT(D565),"",IF(A560="Invoice No. : ",TEXT(INDEX(Sheet2!C$14:C$154,MATCH(B560,Sheet2!A$14:A$154,0)),"hh:mm:ss"),I564))))</f>
        <v>12:19:03</v>
      </c>
      <c r="J565" s="25">
        <f t="shared" si="34"/>
        <v>807</v>
      </c>
      <c r="K565" s="25">
        <f>IF(ISBLANK(G565),"",IF(ISTEXT(G565),"",INDEX(Sheet2!H$14:H$154,MATCH(F565,Sheet2!A$14:A$154,0))))</f>
        <v>0</v>
      </c>
      <c r="L565" s="25">
        <f>IF(ISBLANK(G565),"",IF(ISTEXT(G565),"",INDEX(Sheet2!I$14:I$154,MATCH(F565,Sheet2!A$14:A$154,0))))</f>
        <v>807</v>
      </c>
      <c r="M565" s="25" t="str">
        <f>IF(ISBLANK(G565),"",IF(ISTEXT(G565),"",IF(INDEX(Sheet2!H$14:H$154,MATCH(F565,Sheet2!A$14:A$154,0))&lt;&gt;0,IF(INDEX(Sheet2!I$14:I$154,MATCH(F565,Sheet2!A$14:A$154,0))&lt;&gt;0,"Loan","Loan"),"Cash")))</f>
        <v>Cash</v>
      </c>
      <c r="N565" s="25">
        <f>IF(ISTEXT(E565),"",IF(ISBLANK(E565),"",IF(ISTEXT(D565),"",IF(A560="Invoice No. : ",INDEX(Sheet2!D$14:D$154,MATCH(B560,Sheet2!A$14:A$154,0)),N564))))</f>
        <v>1</v>
      </c>
      <c r="O565" s="25" t="str">
        <f>IF(ISTEXT(E565),"",IF(ISBLANK(E565),"",IF(ISTEXT(D565),"",IF(A560="Invoice No. : ",INDEX(Sheet2!E$14:E$154,MATCH(B560,Sheet2!A$14:A$154,0)),O564))))</f>
        <v>BRAILLE</v>
      </c>
      <c r="P565" s="25" t="str">
        <f>IF(ISTEXT(E565),"",IF(ISBLANK(E565),"",IF(ISTEXT(D565),"",IF(A560="Invoice No. : ",INDEX(Sheet2!G$14:G$154,MATCH(B560,Sheet2!A$14:A$154,0)),P564))))</f>
        <v>AQUINO, ARGIE QUILLOPE</v>
      </c>
      <c r="Q565" s="25">
        <f t="shared" si="35"/>
        <v>128023.12</v>
      </c>
    </row>
    <row r="566" ht="15" spans="4:17">
      <c r="D566" s="14" t="s">
        <v>18</v>
      </c>
      <c r="E566" s="26">
        <v>807</v>
      </c>
      <c r="F566" s="25" t="str">
        <f t="shared" si="32"/>
        <v/>
      </c>
      <c r="G566" s="25" t="str">
        <f>IF(ISTEXT(E566),"",IF(ISBLANK(E566),"",IF(ISTEXT(D566),"",IF(A561="Invoice No. : ",INDEX(Sheet2!F$14:F$154,MATCH(B561,Sheet2!A$14:A$154,0)),G565))))</f>
        <v/>
      </c>
      <c r="H566" s="25" t="str">
        <f t="shared" si="33"/>
        <v/>
      </c>
      <c r="I566" s="25" t="str">
        <f>IF(ISTEXT(E566),"",IF(ISBLANK(E566),"",IF(ISTEXT(D566),"",IF(A561="Invoice No. : ",TEXT(INDEX(Sheet2!C$14:C$154,MATCH(B561,Sheet2!A$14:A$154,0)),"hh:mm:ss"),I565))))</f>
        <v/>
      </c>
      <c r="J566" s="25" t="str">
        <f t="shared" si="34"/>
        <v/>
      </c>
      <c r="K566" s="25" t="str">
        <f>IF(ISBLANK(G566),"",IF(ISTEXT(G566),"",INDEX(Sheet2!H$14:H$154,MATCH(F566,Sheet2!A$14:A$154,0))))</f>
        <v/>
      </c>
      <c r="L566" s="25" t="str">
        <f>IF(ISBLANK(G566),"",IF(ISTEXT(G566),"",INDEX(Sheet2!I$14:I$154,MATCH(F566,Sheet2!A$14:A$154,0))))</f>
        <v/>
      </c>
      <c r="M566" s="25" t="str">
        <f>IF(ISBLANK(G566),"",IF(ISTEXT(G566),"",IF(INDEX(Sheet2!H$14:H$154,MATCH(F566,Sheet2!A$14:A$154,0))&lt;&gt;0,IF(INDEX(Sheet2!I$14:I$154,MATCH(F566,Sheet2!A$14:A$154,0))&lt;&gt;0,"Loan","Loan"),"Cash")))</f>
        <v/>
      </c>
      <c r="N566" s="25" t="str">
        <f>IF(ISTEXT(E566),"",IF(ISBLANK(E566),"",IF(ISTEXT(D566),"",IF(A561="Invoice No. : ",INDEX(Sheet2!D$14:D$154,MATCH(B561,Sheet2!A$14:A$154,0)),N565))))</f>
        <v/>
      </c>
      <c r="O566" s="25" t="str">
        <f>IF(ISTEXT(E566),"",IF(ISBLANK(E566),"",IF(ISTEXT(D566),"",IF(A561="Invoice No. : ",INDEX(Sheet2!E$14:E$154,MATCH(B561,Sheet2!A$14:A$154,0)),O565))))</f>
        <v/>
      </c>
      <c r="P566" s="25" t="str">
        <f>IF(ISTEXT(E566),"",IF(ISBLANK(E566),"",IF(ISTEXT(D566),"",IF(A561="Invoice No. : ",INDEX(Sheet2!G$14:G$154,MATCH(B561,Sheet2!A$14:A$154,0)),P565))))</f>
        <v/>
      </c>
      <c r="Q566" s="25" t="str">
        <f t="shared" si="35"/>
        <v/>
      </c>
    </row>
    <row r="567" ht="15" spans="6:17">
      <c r="F567" s="25" t="str">
        <f t="shared" si="32"/>
        <v/>
      </c>
      <c r="G567" s="25" t="str">
        <f>IF(ISTEXT(E567),"",IF(ISBLANK(E567),"",IF(ISTEXT(D567),"",IF(A562="Invoice No. : ",INDEX(Sheet2!F$14:F$154,MATCH(B562,Sheet2!A$14:A$154,0)),G566))))</f>
        <v/>
      </c>
      <c r="H567" s="25" t="str">
        <f t="shared" si="33"/>
        <v/>
      </c>
      <c r="I567" s="25" t="str">
        <f>IF(ISTEXT(E567),"",IF(ISBLANK(E567),"",IF(ISTEXT(D567),"",IF(A562="Invoice No. : ",TEXT(INDEX(Sheet2!C$14:C$154,MATCH(B562,Sheet2!A$14:A$154,0)),"hh:mm:ss"),I566))))</f>
        <v/>
      </c>
      <c r="J567" s="25" t="str">
        <f t="shared" si="34"/>
        <v/>
      </c>
      <c r="K567" s="25" t="str">
        <f>IF(ISBLANK(G567),"",IF(ISTEXT(G567),"",INDEX(Sheet2!H$14:H$154,MATCH(F567,Sheet2!A$14:A$154,0))))</f>
        <v/>
      </c>
      <c r="L567" s="25" t="str">
        <f>IF(ISBLANK(G567),"",IF(ISTEXT(G567),"",INDEX(Sheet2!I$14:I$154,MATCH(F567,Sheet2!A$14:A$154,0))))</f>
        <v/>
      </c>
      <c r="M567" s="25" t="str">
        <f>IF(ISBLANK(G567),"",IF(ISTEXT(G567),"",IF(INDEX(Sheet2!H$14:H$154,MATCH(F567,Sheet2!A$14:A$154,0))&lt;&gt;0,IF(INDEX(Sheet2!I$14:I$154,MATCH(F567,Sheet2!A$14:A$154,0))&lt;&gt;0,"Loan","Loan"),"Cash")))</f>
        <v/>
      </c>
      <c r="N567" s="25" t="str">
        <f>IF(ISTEXT(E567),"",IF(ISBLANK(E567),"",IF(ISTEXT(D567),"",IF(A562="Invoice No. : ",INDEX(Sheet2!D$14:D$154,MATCH(B562,Sheet2!A$14:A$154,0)),N566))))</f>
        <v/>
      </c>
      <c r="O567" s="25" t="str">
        <f>IF(ISTEXT(E567),"",IF(ISBLANK(E567),"",IF(ISTEXT(D567),"",IF(A562="Invoice No. : ",INDEX(Sheet2!E$14:E$154,MATCH(B562,Sheet2!A$14:A$154,0)),O566))))</f>
        <v/>
      </c>
      <c r="P567" s="25" t="str">
        <f>IF(ISTEXT(E567),"",IF(ISBLANK(E567),"",IF(ISTEXT(D567),"",IF(A562="Invoice No. : ",INDEX(Sheet2!G$14:G$154,MATCH(B562,Sheet2!A$14:A$154,0)),P566))))</f>
        <v/>
      </c>
      <c r="Q567" s="25" t="str">
        <f t="shared" si="35"/>
        <v/>
      </c>
    </row>
    <row r="568" ht="15" spans="6:17">
      <c r="F568" s="25" t="str">
        <f t="shared" si="32"/>
        <v/>
      </c>
      <c r="G568" s="25" t="str">
        <f>IF(ISTEXT(E568),"",IF(ISBLANK(E568),"",IF(ISTEXT(D568),"",IF(A563="Invoice No. : ",INDEX(Sheet2!F$14:F$154,MATCH(B563,Sheet2!A$14:A$154,0)),G567))))</f>
        <v/>
      </c>
      <c r="H568" s="25" t="str">
        <f t="shared" si="33"/>
        <v/>
      </c>
      <c r="I568" s="25" t="str">
        <f>IF(ISTEXT(E568),"",IF(ISBLANK(E568),"",IF(ISTEXT(D568),"",IF(A563="Invoice No. : ",TEXT(INDEX(Sheet2!C$14:C$154,MATCH(B563,Sheet2!A$14:A$154,0)),"hh:mm:ss"),I567))))</f>
        <v/>
      </c>
      <c r="J568" s="25" t="str">
        <f t="shared" si="34"/>
        <v/>
      </c>
      <c r="K568" s="25" t="str">
        <f>IF(ISBLANK(G568),"",IF(ISTEXT(G568),"",INDEX(Sheet2!H$14:H$154,MATCH(F568,Sheet2!A$14:A$154,0))))</f>
        <v/>
      </c>
      <c r="L568" s="25" t="str">
        <f>IF(ISBLANK(G568),"",IF(ISTEXT(G568),"",INDEX(Sheet2!I$14:I$154,MATCH(F568,Sheet2!A$14:A$154,0))))</f>
        <v/>
      </c>
      <c r="M568" s="25" t="str">
        <f>IF(ISBLANK(G568),"",IF(ISTEXT(G568),"",IF(INDEX(Sheet2!H$14:H$154,MATCH(F568,Sheet2!A$14:A$154,0))&lt;&gt;0,IF(INDEX(Sheet2!I$14:I$154,MATCH(F568,Sheet2!A$14:A$154,0))&lt;&gt;0,"Loan","Loan"),"Cash")))</f>
        <v/>
      </c>
      <c r="N568" s="25" t="str">
        <f>IF(ISTEXT(E568),"",IF(ISBLANK(E568),"",IF(ISTEXT(D568),"",IF(A563="Invoice No. : ",INDEX(Sheet2!D$14:D$154,MATCH(B563,Sheet2!A$14:A$154,0)),N567))))</f>
        <v/>
      </c>
      <c r="O568" s="25" t="str">
        <f>IF(ISTEXT(E568),"",IF(ISBLANK(E568),"",IF(ISTEXT(D568),"",IF(A563="Invoice No. : ",INDEX(Sheet2!E$14:E$154,MATCH(B563,Sheet2!A$14:A$154,0)),O567))))</f>
        <v/>
      </c>
      <c r="P568" s="25" t="str">
        <f>IF(ISTEXT(E568),"",IF(ISBLANK(E568),"",IF(ISTEXT(D568),"",IF(A563="Invoice No. : ",INDEX(Sheet2!G$14:G$154,MATCH(B563,Sheet2!A$14:A$154,0)),P567))))</f>
        <v/>
      </c>
      <c r="Q568" s="25" t="str">
        <f t="shared" si="35"/>
        <v/>
      </c>
    </row>
    <row r="569" ht="15" spans="1:17">
      <c r="A569" s="16" t="s">
        <v>4</v>
      </c>
      <c r="B569" s="17">
        <v>925493</v>
      </c>
      <c r="C569" s="16" t="s">
        <v>5</v>
      </c>
      <c r="D569" s="18" t="s">
        <v>6</v>
      </c>
      <c r="F569" s="25" t="str">
        <f t="shared" si="32"/>
        <v/>
      </c>
      <c r="G569" s="25" t="str">
        <f>IF(ISTEXT(E569),"",IF(ISBLANK(E569),"",IF(ISTEXT(D569),"",IF(A564="Invoice No. : ",INDEX(Sheet2!F$14:F$154,MATCH(B564,Sheet2!A$14:A$154,0)),G568))))</f>
        <v/>
      </c>
      <c r="H569" s="25" t="str">
        <f t="shared" si="33"/>
        <v/>
      </c>
      <c r="I569" s="25" t="str">
        <f>IF(ISTEXT(E569),"",IF(ISBLANK(E569),"",IF(ISTEXT(D569),"",IF(A564="Invoice No. : ",TEXT(INDEX(Sheet2!C$14:C$154,MATCH(B564,Sheet2!A$14:A$154,0)),"hh:mm:ss"),I568))))</f>
        <v/>
      </c>
      <c r="J569" s="25" t="str">
        <f t="shared" si="34"/>
        <v/>
      </c>
      <c r="K569" s="25" t="str">
        <f>IF(ISBLANK(G569),"",IF(ISTEXT(G569),"",INDEX(Sheet2!H$14:H$154,MATCH(F569,Sheet2!A$14:A$154,0))))</f>
        <v/>
      </c>
      <c r="L569" s="25" t="str">
        <f>IF(ISBLANK(G569),"",IF(ISTEXT(G569),"",INDEX(Sheet2!I$14:I$154,MATCH(F569,Sheet2!A$14:A$154,0))))</f>
        <v/>
      </c>
      <c r="M569" s="25" t="str">
        <f>IF(ISBLANK(G569),"",IF(ISTEXT(G569),"",IF(INDEX(Sheet2!H$14:H$154,MATCH(F569,Sheet2!A$14:A$154,0))&lt;&gt;0,IF(INDEX(Sheet2!I$14:I$154,MATCH(F569,Sheet2!A$14:A$154,0))&lt;&gt;0,"Loan","Loan"),"Cash")))</f>
        <v/>
      </c>
      <c r="N569" s="25" t="str">
        <f>IF(ISTEXT(E569),"",IF(ISBLANK(E569),"",IF(ISTEXT(D569),"",IF(A564="Invoice No. : ",INDEX(Sheet2!D$14:D$154,MATCH(B564,Sheet2!A$14:A$154,0)),N568))))</f>
        <v/>
      </c>
      <c r="O569" s="25" t="str">
        <f>IF(ISTEXT(E569),"",IF(ISBLANK(E569),"",IF(ISTEXT(D569),"",IF(A564="Invoice No. : ",INDEX(Sheet2!E$14:E$154,MATCH(B564,Sheet2!A$14:A$154,0)),O568))))</f>
        <v/>
      </c>
      <c r="P569" s="25" t="str">
        <f>IF(ISTEXT(E569),"",IF(ISBLANK(E569),"",IF(ISTEXT(D569),"",IF(A564="Invoice No. : ",INDEX(Sheet2!G$14:G$154,MATCH(B564,Sheet2!A$14:A$154,0)),P568))))</f>
        <v/>
      </c>
      <c r="Q569" s="25" t="str">
        <f t="shared" si="35"/>
        <v/>
      </c>
    </row>
    <row r="570" ht="15" spans="1:17">
      <c r="A570" s="16" t="s">
        <v>7</v>
      </c>
      <c r="B570" s="19">
        <v>44954</v>
      </c>
      <c r="C570" s="16" t="s">
        <v>8</v>
      </c>
      <c r="D570" s="20">
        <v>1</v>
      </c>
      <c r="F570" s="25" t="str">
        <f t="shared" si="32"/>
        <v/>
      </c>
      <c r="G570" s="25" t="str">
        <f>IF(ISTEXT(E570),"",IF(ISBLANK(E570),"",IF(ISTEXT(D570),"",IF(A565="Invoice No. : ",INDEX(Sheet2!F$14:F$154,MATCH(B565,Sheet2!A$14:A$154,0)),G569))))</f>
        <v/>
      </c>
      <c r="H570" s="25" t="str">
        <f t="shared" si="33"/>
        <v/>
      </c>
      <c r="I570" s="25" t="str">
        <f>IF(ISTEXT(E570),"",IF(ISBLANK(E570),"",IF(ISTEXT(D570),"",IF(A565="Invoice No. : ",TEXT(INDEX(Sheet2!C$14:C$154,MATCH(B565,Sheet2!A$14:A$154,0)),"hh:mm:ss"),I569))))</f>
        <v/>
      </c>
      <c r="J570" s="25" t="str">
        <f t="shared" si="34"/>
        <v/>
      </c>
      <c r="K570" s="25" t="str">
        <f>IF(ISBLANK(G570),"",IF(ISTEXT(G570),"",INDEX(Sheet2!H$14:H$154,MATCH(F570,Sheet2!A$14:A$154,0))))</f>
        <v/>
      </c>
      <c r="L570" s="25" t="str">
        <f>IF(ISBLANK(G570),"",IF(ISTEXT(G570),"",INDEX(Sheet2!I$14:I$154,MATCH(F570,Sheet2!A$14:A$154,0))))</f>
        <v/>
      </c>
      <c r="M570" s="25" t="str">
        <f>IF(ISBLANK(G570),"",IF(ISTEXT(G570),"",IF(INDEX(Sheet2!H$14:H$154,MATCH(F570,Sheet2!A$14:A$154,0))&lt;&gt;0,IF(INDEX(Sheet2!I$14:I$154,MATCH(F570,Sheet2!A$14:A$154,0))&lt;&gt;0,"Loan","Loan"),"Cash")))</f>
        <v/>
      </c>
      <c r="N570" s="25" t="str">
        <f>IF(ISTEXT(E570),"",IF(ISBLANK(E570),"",IF(ISTEXT(D570),"",IF(A565="Invoice No. : ",INDEX(Sheet2!D$14:D$154,MATCH(B565,Sheet2!A$14:A$154,0)),N569))))</f>
        <v/>
      </c>
      <c r="O570" s="25" t="str">
        <f>IF(ISTEXT(E570),"",IF(ISBLANK(E570),"",IF(ISTEXT(D570),"",IF(A565="Invoice No. : ",INDEX(Sheet2!E$14:E$154,MATCH(B565,Sheet2!A$14:A$154,0)),O569))))</f>
        <v/>
      </c>
      <c r="P570" s="25" t="str">
        <f>IF(ISTEXT(E570),"",IF(ISBLANK(E570),"",IF(ISTEXT(D570),"",IF(A565="Invoice No. : ",INDEX(Sheet2!G$14:G$154,MATCH(B565,Sheet2!A$14:A$154,0)),P569))))</f>
        <v/>
      </c>
      <c r="Q570" s="25" t="str">
        <f t="shared" si="35"/>
        <v/>
      </c>
    </row>
    <row r="571" ht="15" spans="6:17">
      <c r="F571" s="25" t="str">
        <f t="shared" si="32"/>
        <v/>
      </c>
      <c r="G571" s="25" t="str">
        <f>IF(ISTEXT(E571),"",IF(ISBLANK(E571),"",IF(ISTEXT(D571),"",IF(A566="Invoice No. : ",INDEX(Sheet2!F$14:F$154,MATCH(B566,Sheet2!A$14:A$154,0)),G570))))</f>
        <v/>
      </c>
      <c r="H571" s="25" t="str">
        <f t="shared" si="33"/>
        <v/>
      </c>
      <c r="I571" s="25" t="str">
        <f>IF(ISTEXT(E571),"",IF(ISBLANK(E571),"",IF(ISTEXT(D571),"",IF(A566="Invoice No. : ",TEXT(INDEX(Sheet2!C$14:C$154,MATCH(B566,Sheet2!A$14:A$154,0)),"hh:mm:ss"),I570))))</f>
        <v/>
      </c>
      <c r="J571" s="25" t="str">
        <f t="shared" si="34"/>
        <v/>
      </c>
      <c r="K571" s="25" t="str">
        <f>IF(ISBLANK(G571),"",IF(ISTEXT(G571),"",INDEX(Sheet2!H$14:H$154,MATCH(F571,Sheet2!A$14:A$154,0))))</f>
        <v/>
      </c>
      <c r="L571" s="25" t="str">
        <f>IF(ISBLANK(G571),"",IF(ISTEXT(G571),"",INDEX(Sheet2!I$14:I$154,MATCH(F571,Sheet2!A$14:A$154,0))))</f>
        <v/>
      </c>
      <c r="M571" s="25" t="str">
        <f>IF(ISBLANK(G571),"",IF(ISTEXT(G571),"",IF(INDEX(Sheet2!H$14:H$154,MATCH(F571,Sheet2!A$14:A$154,0))&lt;&gt;0,IF(INDEX(Sheet2!I$14:I$154,MATCH(F571,Sheet2!A$14:A$154,0))&lt;&gt;0,"Loan","Loan"),"Cash")))</f>
        <v/>
      </c>
      <c r="N571" s="25" t="str">
        <f>IF(ISTEXT(E571),"",IF(ISBLANK(E571),"",IF(ISTEXT(D571),"",IF(A566="Invoice No. : ",INDEX(Sheet2!D$14:D$154,MATCH(B566,Sheet2!A$14:A$154,0)),N570))))</f>
        <v/>
      </c>
      <c r="O571" s="25" t="str">
        <f>IF(ISTEXT(E571),"",IF(ISBLANK(E571),"",IF(ISTEXT(D571),"",IF(A566="Invoice No. : ",INDEX(Sheet2!E$14:E$154,MATCH(B566,Sheet2!A$14:A$154,0)),O570))))</f>
        <v/>
      </c>
      <c r="P571" s="25" t="str">
        <f>IF(ISTEXT(E571),"",IF(ISBLANK(E571),"",IF(ISTEXT(D571),"",IF(A566="Invoice No. : ",INDEX(Sheet2!G$14:G$154,MATCH(B566,Sheet2!A$14:A$154,0)),P570))))</f>
        <v/>
      </c>
      <c r="Q571" s="25" t="str">
        <f t="shared" si="35"/>
        <v/>
      </c>
    </row>
    <row r="572" ht="15" spans="1:17">
      <c r="A572" s="21" t="s">
        <v>9</v>
      </c>
      <c r="B572" s="21" t="s">
        <v>10</v>
      </c>
      <c r="C572" s="22" t="s">
        <v>11</v>
      </c>
      <c r="D572" s="22" t="s">
        <v>12</v>
      </c>
      <c r="E572" s="22" t="s">
        <v>13</v>
      </c>
      <c r="F572" s="25" t="str">
        <f t="shared" si="32"/>
        <v/>
      </c>
      <c r="G572" s="25" t="str">
        <f>IF(ISTEXT(E572),"",IF(ISBLANK(E572),"",IF(ISTEXT(D572),"",IF(A567="Invoice No. : ",INDEX(Sheet2!F$14:F$154,MATCH(B567,Sheet2!A$14:A$154,0)),G571))))</f>
        <v/>
      </c>
      <c r="H572" s="25" t="str">
        <f t="shared" si="33"/>
        <v/>
      </c>
      <c r="I572" s="25" t="str">
        <f>IF(ISTEXT(E572),"",IF(ISBLANK(E572),"",IF(ISTEXT(D572),"",IF(A567="Invoice No. : ",TEXT(INDEX(Sheet2!C$14:C$154,MATCH(B567,Sheet2!A$14:A$154,0)),"hh:mm:ss"),I571))))</f>
        <v/>
      </c>
      <c r="J572" s="25" t="str">
        <f t="shared" si="34"/>
        <v/>
      </c>
      <c r="K572" s="25" t="str">
        <f>IF(ISBLANK(G572),"",IF(ISTEXT(G572),"",INDEX(Sheet2!H$14:H$154,MATCH(F572,Sheet2!A$14:A$154,0))))</f>
        <v/>
      </c>
      <c r="L572" s="25" t="str">
        <f>IF(ISBLANK(G572),"",IF(ISTEXT(G572),"",INDEX(Sheet2!I$14:I$154,MATCH(F572,Sheet2!A$14:A$154,0))))</f>
        <v/>
      </c>
      <c r="M572" s="25" t="str">
        <f>IF(ISBLANK(G572),"",IF(ISTEXT(G572),"",IF(INDEX(Sheet2!H$14:H$154,MATCH(F572,Sheet2!A$14:A$154,0))&lt;&gt;0,IF(INDEX(Sheet2!I$14:I$154,MATCH(F572,Sheet2!A$14:A$154,0))&lt;&gt;0,"Loan","Loan"),"Cash")))</f>
        <v/>
      </c>
      <c r="N572" s="25" t="str">
        <f>IF(ISTEXT(E572),"",IF(ISBLANK(E572),"",IF(ISTEXT(D572),"",IF(A567="Invoice No. : ",INDEX(Sheet2!D$14:D$154,MATCH(B567,Sheet2!A$14:A$154,0)),N571))))</f>
        <v/>
      </c>
      <c r="O572" s="25" t="str">
        <f>IF(ISTEXT(E572),"",IF(ISBLANK(E572),"",IF(ISTEXT(D572),"",IF(A567="Invoice No. : ",INDEX(Sheet2!E$14:E$154,MATCH(B567,Sheet2!A$14:A$154,0)),O571))))</f>
        <v/>
      </c>
      <c r="P572" s="25" t="str">
        <f>IF(ISTEXT(E572),"",IF(ISBLANK(E572),"",IF(ISTEXT(D572),"",IF(A567="Invoice No. : ",INDEX(Sheet2!G$14:G$154,MATCH(B567,Sheet2!A$14:A$154,0)),P571))))</f>
        <v/>
      </c>
      <c r="Q572" s="25" t="str">
        <f t="shared" si="35"/>
        <v/>
      </c>
    </row>
    <row r="573" ht="15" spans="6:17">
      <c r="F573" s="25" t="str">
        <f t="shared" si="32"/>
        <v/>
      </c>
      <c r="G573" s="25" t="str">
        <f>IF(ISTEXT(E573),"",IF(ISBLANK(E573),"",IF(ISTEXT(D573),"",IF(A568="Invoice No. : ",INDEX(Sheet2!F$14:F$154,MATCH(B568,Sheet2!A$14:A$154,0)),G572))))</f>
        <v/>
      </c>
      <c r="H573" s="25" t="str">
        <f t="shared" si="33"/>
        <v/>
      </c>
      <c r="I573" s="25" t="str">
        <f>IF(ISTEXT(E573),"",IF(ISBLANK(E573),"",IF(ISTEXT(D573),"",IF(A568="Invoice No. : ",TEXT(INDEX(Sheet2!C$14:C$154,MATCH(B568,Sheet2!A$14:A$154,0)),"hh:mm:ss"),I572))))</f>
        <v/>
      </c>
      <c r="J573" s="25" t="str">
        <f t="shared" si="34"/>
        <v/>
      </c>
      <c r="K573" s="25" t="str">
        <f>IF(ISBLANK(G573),"",IF(ISTEXT(G573),"",INDEX(Sheet2!H$14:H$154,MATCH(F573,Sheet2!A$14:A$154,0))))</f>
        <v/>
      </c>
      <c r="L573" s="25" t="str">
        <f>IF(ISBLANK(G573),"",IF(ISTEXT(G573),"",INDEX(Sheet2!I$14:I$154,MATCH(F573,Sheet2!A$14:A$154,0))))</f>
        <v/>
      </c>
      <c r="M573" s="25" t="str">
        <f>IF(ISBLANK(G573),"",IF(ISTEXT(G573),"",IF(INDEX(Sheet2!H$14:H$154,MATCH(F573,Sheet2!A$14:A$154,0))&lt;&gt;0,IF(INDEX(Sheet2!I$14:I$154,MATCH(F573,Sheet2!A$14:A$154,0))&lt;&gt;0,"Loan","Loan"),"Cash")))</f>
        <v/>
      </c>
      <c r="N573" s="25" t="str">
        <f>IF(ISTEXT(E573),"",IF(ISBLANK(E573),"",IF(ISTEXT(D573),"",IF(A568="Invoice No. : ",INDEX(Sheet2!D$14:D$154,MATCH(B568,Sheet2!A$14:A$154,0)),N572))))</f>
        <v/>
      </c>
      <c r="O573" s="25" t="str">
        <f>IF(ISTEXT(E573),"",IF(ISBLANK(E573),"",IF(ISTEXT(D573),"",IF(A568="Invoice No. : ",INDEX(Sheet2!E$14:E$154,MATCH(B568,Sheet2!A$14:A$154,0)),O572))))</f>
        <v/>
      </c>
      <c r="P573" s="25" t="str">
        <f>IF(ISTEXT(E573),"",IF(ISBLANK(E573),"",IF(ISTEXT(D573),"",IF(A568="Invoice No. : ",INDEX(Sheet2!G$14:G$154,MATCH(B568,Sheet2!A$14:A$154,0)),P572))))</f>
        <v/>
      </c>
      <c r="Q573" s="25" t="str">
        <f t="shared" si="35"/>
        <v/>
      </c>
    </row>
    <row r="574" ht="15" spans="1:17">
      <c r="A574" s="24" t="s">
        <v>58</v>
      </c>
      <c r="B574" s="24" t="s">
        <v>59</v>
      </c>
      <c r="C574" s="13">
        <v>1</v>
      </c>
      <c r="D574" s="13">
        <v>55.25</v>
      </c>
      <c r="E574" s="13">
        <v>55.25</v>
      </c>
      <c r="F574" s="25">
        <f t="shared" si="32"/>
        <v>925493</v>
      </c>
      <c r="G574" s="25">
        <f>IF(ISTEXT(E574),"",IF(ISBLANK(E574),"",IF(ISTEXT(D574),"",IF(A569="Invoice No. : ",INDEX(Sheet2!F$14:F$154,MATCH(B569,Sheet2!A$14:A$154,0)),G573))))</f>
        <v>28062</v>
      </c>
      <c r="H574" s="25" t="str">
        <f t="shared" si="33"/>
        <v>01/28/2023</v>
      </c>
      <c r="I574" s="25" t="str">
        <f>IF(ISTEXT(E574),"",IF(ISBLANK(E574),"",IF(ISTEXT(D574),"",IF(A569="Invoice No. : ",TEXT(INDEX(Sheet2!C$14:C$154,MATCH(B569,Sheet2!A$14:A$154,0)),"hh:mm:ss"),I573))))</f>
        <v>12:22:27</v>
      </c>
      <c r="J574" s="25">
        <f t="shared" si="34"/>
        <v>171.75</v>
      </c>
      <c r="K574" s="25">
        <f>IF(ISBLANK(G574),"",IF(ISTEXT(G574),"",INDEX(Sheet2!H$14:H$154,MATCH(F574,Sheet2!A$14:A$154,0))))</f>
        <v>0</v>
      </c>
      <c r="L574" s="25">
        <f>IF(ISBLANK(G574),"",IF(ISTEXT(G574),"",INDEX(Sheet2!I$14:I$154,MATCH(F574,Sheet2!A$14:A$154,0))))</f>
        <v>171.75</v>
      </c>
      <c r="M574" s="25" t="str">
        <f>IF(ISBLANK(G574),"",IF(ISTEXT(G574),"",IF(INDEX(Sheet2!H$14:H$154,MATCH(F574,Sheet2!A$14:A$154,0))&lt;&gt;0,IF(INDEX(Sheet2!I$14:I$154,MATCH(F574,Sheet2!A$14:A$154,0))&lt;&gt;0,"Loan","Loan"),"Cash")))</f>
        <v>Cash</v>
      </c>
      <c r="N574" s="25">
        <f>IF(ISTEXT(E574),"",IF(ISBLANK(E574),"",IF(ISTEXT(D574),"",IF(A569="Invoice No. : ",INDEX(Sheet2!D$14:D$154,MATCH(B569,Sheet2!A$14:A$154,0)),N573))))</f>
        <v>1</v>
      </c>
      <c r="O574" s="25" t="str">
        <f>IF(ISTEXT(E574),"",IF(ISBLANK(E574),"",IF(ISTEXT(D574),"",IF(A569="Invoice No. : ",INDEX(Sheet2!E$14:E$154,MATCH(B569,Sheet2!A$14:A$154,0)),O573))))</f>
        <v>BRAILLE</v>
      </c>
      <c r="P574" s="25" t="str">
        <f>IF(ISTEXT(E574),"",IF(ISBLANK(E574),"",IF(ISTEXT(D574),"",IF(A569="Invoice No. : ",INDEX(Sheet2!G$14:G$154,MATCH(B569,Sheet2!A$14:A$154,0)),P573))))</f>
        <v>NAHIWAN, VIVIAN NAMUHMUH</v>
      </c>
      <c r="Q574" s="25">
        <f t="shared" si="35"/>
        <v>128023.12</v>
      </c>
    </row>
    <row r="575" ht="15" spans="1:17">
      <c r="A575" s="24" t="s">
        <v>62</v>
      </c>
      <c r="B575" s="24" t="s">
        <v>63</v>
      </c>
      <c r="C575" s="13">
        <v>1</v>
      </c>
      <c r="D575" s="13">
        <v>21</v>
      </c>
      <c r="E575" s="13">
        <v>21</v>
      </c>
      <c r="F575" s="25">
        <f t="shared" si="32"/>
        <v>925493</v>
      </c>
      <c r="G575" s="25">
        <f>IF(ISTEXT(E575),"",IF(ISBLANK(E575),"",IF(ISTEXT(D575),"",IF(A570="Invoice No. : ",INDEX(Sheet2!F$14:F$154,MATCH(B570,Sheet2!A$14:A$154,0)),G574))))</f>
        <v>28062</v>
      </c>
      <c r="H575" s="25" t="str">
        <f t="shared" si="33"/>
        <v>01/28/2023</v>
      </c>
      <c r="I575" s="25" t="str">
        <f>IF(ISTEXT(E575),"",IF(ISBLANK(E575),"",IF(ISTEXT(D575),"",IF(A570="Invoice No. : ",TEXT(INDEX(Sheet2!C$14:C$154,MATCH(B570,Sheet2!A$14:A$154,0)),"hh:mm:ss"),I574))))</f>
        <v>12:22:27</v>
      </c>
      <c r="J575" s="25">
        <f t="shared" si="34"/>
        <v>171.75</v>
      </c>
      <c r="K575" s="25">
        <f>IF(ISBLANK(G575),"",IF(ISTEXT(G575),"",INDEX(Sheet2!H$14:H$154,MATCH(F575,Sheet2!A$14:A$154,0))))</f>
        <v>0</v>
      </c>
      <c r="L575" s="25">
        <f>IF(ISBLANK(G575),"",IF(ISTEXT(G575),"",INDEX(Sheet2!I$14:I$154,MATCH(F575,Sheet2!A$14:A$154,0))))</f>
        <v>171.75</v>
      </c>
      <c r="M575" s="25" t="str">
        <f>IF(ISBLANK(G575),"",IF(ISTEXT(G575),"",IF(INDEX(Sheet2!H$14:H$154,MATCH(F575,Sheet2!A$14:A$154,0))&lt;&gt;0,IF(INDEX(Sheet2!I$14:I$154,MATCH(F575,Sheet2!A$14:A$154,0))&lt;&gt;0,"Loan","Loan"),"Cash")))</f>
        <v>Cash</v>
      </c>
      <c r="N575" s="25">
        <f>IF(ISTEXT(E575),"",IF(ISBLANK(E575),"",IF(ISTEXT(D575),"",IF(A570="Invoice No. : ",INDEX(Sheet2!D$14:D$154,MATCH(B570,Sheet2!A$14:A$154,0)),N574))))</f>
        <v>1</v>
      </c>
      <c r="O575" s="25" t="str">
        <f>IF(ISTEXT(E575),"",IF(ISBLANK(E575),"",IF(ISTEXT(D575),"",IF(A570="Invoice No. : ",INDEX(Sheet2!E$14:E$154,MATCH(B570,Sheet2!A$14:A$154,0)),O574))))</f>
        <v>BRAILLE</v>
      </c>
      <c r="P575" s="25" t="str">
        <f>IF(ISTEXT(E575),"",IF(ISBLANK(E575),"",IF(ISTEXT(D575),"",IF(A570="Invoice No. : ",INDEX(Sheet2!G$14:G$154,MATCH(B570,Sheet2!A$14:A$154,0)),P574))))</f>
        <v>NAHIWAN, VIVIAN NAMUHMUH</v>
      </c>
      <c r="Q575" s="25">
        <f t="shared" si="35"/>
        <v>128023.12</v>
      </c>
    </row>
    <row r="576" ht="15" spans="1:17">
      <c r="A576" s="24" t="s">
        <v>572</v>
      </c>
      <c r="B576" s="24" t="s">
        <v>573</v>
      </c>
      <c r="C576" s="13">
        <v>1</v>
      </c>
      <c r="D576" s="13">
        <v>13.25</v>
      </c>
      <c r="E576" s="13">
        <v>13.25</v>
      </c>
      <c r="F576" s="25">
        <f t="shared" si="32"/>
        <v>925493</v>
      </c>
      <c r="G576" s="25">
        <f>IF(ISTEXT(E576),"",IF(ISBLANK(E576),"",IF(ISTEXT(D576),"",IF(A571="Invoice No. : ",INDEX(Sheet2!F$14:F$154,MATCH(B571,Sheet2!A$14:A$154,0)),G575))))</f>
        <v>28062</v>
      </c>
      <c r="H576" s="25" t="str">
        <f t="shared" si="33"/>
        <v>01/28/2023</v>
      </c>
      <c r="I576" s="25" t="str">
        <f>IF(ISTEXT(E576),"",IF(ISBLANK(E576),"",IF(ISTEXT(D576),"",IF(A571="Invoice No. : ",TEXT(INDEX(Sheet2!C$14:C$154,MATCH(B571,Sheet2!A$14:A$154,0)),"hh:mm:ss"),I575))))</f>
        <v>12:22:27</v>
      </c>
      <c r="J576" s="25">
        <f t="shared" si="34"/>
        <v>171.75</v>
      </c>
      <c r="K576" s="25">
        <f>IF(ISBLANK(G576),"",IF(ISTEXT(G576),"",INDEX(Sheet2!H$14:H$154,MATCH(F576,Sheet2!A$14:A$154,0))))</f>
        <v>0</v>
      </c>
      <c r="L576" s="25">
        <f>IF(ISBLANK(G576),"",IF(ISTEXT(G576),"",INDEX(Sheet2!I$14:I$154,MATCH(F576,Sheet2!A$14:A$154,0))))</f>
        <v>171.75</v>
      </c>
      <c r="M576" s="25" t="str">
        <f>IF(ISBLANK(G576),"",IF(ISTEXT(G576),"",IF(INDEX(Sheet2!H$14:H$154,MATCH(F576,Sheet2!A$14:A$154,0))&lt;&gt;0,IF(INDEX(Sheet2!I$14:I$154,MATCH(F576,Sheet2!A$14:A$154,0))&lt;&gt;0,"Loan","Loan"),"Cash")))</f>
        <v>Cash</v>
      </c>
      <c r="N576" s="25">
        <f>IF(ISTEXT(E576),"",IF(ISBLANK(E576),"",IF(ISTEXT(D576),"",IF(A571="Invoice No. : ",INDEX(Sheet2!D$14:D$154,MATCH(B571,Sheet2!A$14:A$154,0)),N575))))</f>
        <v>1</v>
      </c>
      <c r="O576" s="25" t="str">
        <f>IF(ISTEXT(E576),"",IF(ISBLANK(E576),"",IF(ISTEXT(D576),"",IF(A571="Invoice No. : ",INDEX(Sheet2!E$14:E$154,MATCH(B571,Sheet2!A$14:A$154,0)),O575))))</f>
        <v>BRAILLE</v>
      </c>
      <c r="P576" s="25" t="str">
        <f>IF(ISTEXT(E576),"",IF(ISBLANK(E576),"",IF(ISTEXT(D576),"",IF(A571="Invoice No. : ",INDEX(Sheet2!G$14:G$154,MATCH(B571,Sheet2!A$14:A$154,0)),P575))))</f>
        <v>NAHIWAN, VIVIAN NAMUHMUH</v>
      </c>
      <c r="Q576" s="25">
        <f t="shared" si="35"/>
        <v>128023.12</v>
      </c>
    </row>
    <row r="577" ht="15" spans="1:17">
      <c r="A577" s="24" t="s">
        <v>592</v>
      </c>
      <c r="B577" s="24" t="s">
        <v>593</v>
      </c>
      <c r="C577" s="13">
        <v>1</v>
      </c>
      <c r="D577" s="13">
        <v>14.25</v>
      </c>
      <c r="E577" s="13">
        <v>14.25</v>
      </c>
      <c r="F577" s="25">
        <f t="shared" si="32"/>
        <v>925493</v>
      </c>
      <c r="G577" s="25">
        <f>IF(ISTEXT(E577),"",IF(ISBLANK(E577),"",IF(ISTEXT(D577),"",IF(A572="Invoice No. : ",INDEX(Sheet2!F$14:F$154,MATCH(B572,Sheet2!A$14:A$154,0)),G576))))</f>
        <v>28062</v>
      </c>
      <c r="H577" s="25" t="str">
        <f t="shared" si="33"/>
        <v>01/28/2023</v>
      </c>
      <c r="I577" s="25" t="str">
        <f>IF(ISTEXT(E577),"",IF(ISBLANK(E577),"",IF(ISTEXT(D577),"",IF(A572="Invoice No. : ",TEXT(INDEX(Sheet2!C$14:C$154,MATCH(B572,Sheet2!A$14:A$154,0)),"hh:mm:ss"),I576))))</f>
        <v>12:22:27</v>
      </c>
      <c r="J577" s="25">
        <f t="shared" si="34"/>
        <v>171.75</v>
      </c>
      <c r="K577" s="25">
        <f>IF(ISBLANK(G577),"",IF(ISTEXT(G577),"",INDEX(Sheet2!H$14:H$154,MATCH(F577,Sheet2!A$14:A$154,0))))</f>
        <v>0</v>
      </c>
      <c r="L577" s="25">
        <f>IF(ISBLANK(G577),"",IF(ISTEXT(G577),"",INDEX(Sheet2!I$14:I$154,MATCH(F577,Sheet2!A$14:A$154,0))))</f>
        <v>171.75</v>
      </c>
      <c r="M577" s="25" t="str">
        <f>IF(ISBLANK(G577),"",IF(ISTEXT(G577),"",IF(INDEX(Sheet2!H$14:H$154,MATCH(F577,Sheet2!A$14:A$154,0))&lt;&gt;0,IF(INDEX(Sheet2!I$14:I$154,MATCH(F577,Sheet2!A$14:A$154,0))&lt;&gt;0,"Loan","Loan"),"Cash")))</f>
        <v>Cash</v>
      </c>
      <c r="N577" s="25">
        <f>IF(ISTEXT(E577),"",IF(ISBLANK(E577),"",IF(ISTEXT(D577),"",IF(A572="Invoice No. : ",INDEX(Sheet2!D$14:D$154,MATCH(B572,Sheet2!A$14:A$154,0)),N576))))</f>
        <v>1</v>
      </c>
      <c r="O577" s="25" t="str">
        <f>IF(ISTEXT(E577),"",IF(ISBLANK(E577),"",IF(ISTEXT(D577),"",IF(A572="Invoice No. : ",INDEX(Sheet2!E$14:E$154,MATCH(B572,Sheet2!A$14:A$154,0)),O576))))</f>
        <v>BRAILLE</v>
      </c>
      <c r="P577" s="25" t="str">
        <f>IF(ISTEXT(E577),"",IF(ISBLANK(E577),"",IF(ISTEXT(D577),"",IF(A572="Invoice No. : ",INDEX(Sheet2!G$14:G$154,MATCH(B572,Sheet2!A$14:A$154,0)),P576))))</f>
        <v>NAHIWAN, VIVIAN NAMUHMUH</v>
      </c>
      <c r="Q577" s="25">
        <f t="shared" si="35"/>
        <v>128023.12</v>
      </c>
    </row>
    <row r="578" ht="15" spans="1:17">
      <c r="A578" s="24" t="s">
        <v>438</v>
      </c>
      <c r="B578" s="24" t="s">
        <v>439</v>
      </c>
      <c r="C578" s="13">
        <v>1</v>
      </c>
      <c r="D578" s="13">
        <v>23</v>
      </c>
      <c r="E578" s="13">
        <v>23</v>
      </c>
      <c r="F578" s="25">
        <f t="shared" si="32"/>
        <v>925493</v>
      </c>
      <c r="G578" s="25">
        <f>IF(ISTEXT(E578),"",IF(ISBLANK(E578),"",IF(ISTEXT(D578),"",IF(A573="Invoice No. : ",INDEX(Sheet2!F$14:F$154,MATCH(B573,Sheet2!A$14:A$154,0)),G577))))</f>
        <v>28062</v>
      </c>
      <c r="H578" s="25" t="str">
        <f t="shared" si="33"/>
        <v>01/28/2023</v>
      </c>
      <c r="I578" s="25" t="str">
        <f>IF(ISTEXT(E578),"",IF(ISBLANK(E578),"",IF(ISTEXT(D578),"",IF(A573="Invoice No. : ",TEXT(INDEX(Sheet2!C$14:C$154,MATCH(B573,Sheet2!A$14:A$154,0)),"hh:mm:ss"),I577))))</f>
        <v>12:22:27</v>
      </c>
      <c r="J578" s="25">
        <f t="shared" si="34"/>
        <v>171.75</v>
      </c>
      <c r="K578" s="25">
        <f>IF(ISBLANK(G578),"",IF(ISTEXT(G578),"",INDEX(Sheet2!H$14:H$154,MATCH(F578,Sheet2!A$14:A$154,0))))</f>
        <v>0</v>
      </c>
      <c r="L578" s="25">
        <f>IF(ISBLANK(G578),"",IF(ISTEXT(G578),"",INDEX(Sheet2!I$14:I$154,MATCH(F578,Sheet2!A$14:A$154,0))))</f>
        <v>171.75</v>
      </c>
      <c r="M578" s="25" t="str">
        <f>IF(ISBLANK(G578),"",IF(ISTEXT(G578),"",IF(INDEX(Sheet2!H$14:H$154,MATCH(F578,Sheet2!A$14:A$154,0))&lt;&gt;0,IF(INDEX(Sheet2!I$14:I$154,MATCH(F578,Sheet2!A$14:A$154,0))&lt;&gt;0,"Loan","Loan"),"Cash")))</f>
        <v>Cash</v>
      </c>
      <c r="N578" s="25">
        <f>IF(ISTEXT(E578),"",IF(ISBLANK(E578),"",IF(ISTEXT(D578),"",IF(A573="Invoice No. : ",INDEX(Sheet2!D$14:D$154,MATCH(B573,Sheet2!A$14:A$154,0)),N577))))</f>
        <v>1</v>
      </c>
      <c r="O578" s="25" t="str">
        <f>IF(ISTEXT(E578),"",IF(ISBLANK(E578),"",IF(ISTEXT(D578),"",IF(A573="Invoice No. : ",INDEX(Sheet2!E$14:E$154,MATCH(B573,Sheet2!A$14:A$154,0)),O577))))</f>
        <v>BRAILLE</v>
      </c>
      <c r="P578" s="25" t="str">
        <f>IF(ISTEXT(E578),"",IF(ISBLANK(E578),"",IF(ISTEXT(D578),"",IF(A573="Invoice No. : ",INDEX(Sheet2!G$14:G$154,MATCH(B573,Sheet2!A$14:A$154,0)),P577))))</f>
        <v>NAHIWAN, VIVIAN NAMUHMUH</v>
      </c>
      <c r="Q578" s="25">
        <f t="shared" si="35"/>
        <v>128023.12</v>
      </c>
    </row>
    <row r="579" ht="15" spans="1:17">
      <c r="A579" s="24" t="s">
        <v>594</v>
      </c>
      <c r="B579" s="24" t="s">
        <v>595</v>
      </c>
      <c r="C579" s="13">
        <v>1</v>
      </c>
      <c r="D579" s="13">
        <v>45</v>
      </c>
      <c r="E579" s="13">
        <v>45</v>
      </c>
      <c r="F579" s="25">
        <f t="shared" si="32"/>
        <v>925493</v>
      </c>
      <c r="G579" s="25">
        <f>IF(ISTEXT(E579),"",IF(ISBLANK(E579),"",IF(ISTEXT(D579),"",IF(A574="Invoice No. : ",INDEX(Sheet2!F$14:F$154,MATCH(B574,Sheet2!A$14:A$154,0)),G578))))</f>
        <v>28062</v>
      </c>
      <c r="H579" s="25" t="str">
        <f t="shared" si="33"/>
        <v>01/28/2023</v>
      </c>
      <c r="I579" s="25" t="str">
        <f>IF(ISTEXT(E579),"",IF(ISBLANK(E579),"",IF(ISTEXT(D579),"",IF(A574="Invoice No. : ",TEXT(INDEX(Sheet2!C$14:C$154,MATCH(B574,Sheet2!A$14:A$154,0)),"hh:mm:ss"),I578))))</f>
        <v>12:22:27</v>
      </c>
      <c r="J579" s="25">
        <f t="shared" si="34"/>
        <v>171.75</v>
      </c>
      <c r="K579" s="25">
        <f>IF(ISBLANK(G579),"",IF(ISTEXT(G579),"",INDEX(Sheet2!H$14:H$154,MATCH(F579,Sheet2!A$14:A$154,0))))</f>
        <v>0</v>
      </c>
      <c r="L579" s="25">
        <f>IF(ISBLANK(G579),"",IF(ISTEXT(G579),"",INDEX(Sheet2!I$14:I$154,MATCH(F579,Sheet2!A$14:A$154,0))))</f>
        <v>171.75</v>
      </c>
      <c r="M579" s="25" t="str">
        <f>IF(ISBLANK(G579),"",IF(ISTEXT(G579),"",IF(INDEX(Sheet2!H$14:H$154,MATCH(F579,Sheet2!A$14:A$154,0))&lt;&gt;0,IF(INDEX(Sheet2!I$14:I$154,MATCH(F579,Sheet2!A$14:A$154,0))&lt;&gt;0,"Loan","Loan"),"Cash")))</f>
        <v>Cash</v>
      </c>
      <c r="N579" s="25">
        <f>IF(ISTEXT(E579),"",IF(ISBLANK(E579),"",IF(ISTEXT(D579),"",IF(A574="Invoice No. : ",INDEX(Sheet2!D$14:D$154,MATCH(B574,Sheet2!A$14:A$154,0)),N578))))</f>
        <v>1</v>
      </c>
      <c r="O579" s="25" t="str">
        <f>IF(ISTEXT(E579),"",IF(ISBLANK(E579),"",IF(ISTEXT(D579),"",IF(A574="Invoice No. : ",INDEX(Sheet2!E$14:E$154,MATCH(B574,Sheet2!A$14:A$154,0)),O578))))</f>
        <v>BRAILLE</v>
      </c>
      <c r="P579" s="25" t="str">
        <f>IF(ISTEXT(E579),"",IF(ISBLANK(E579),"",IF(ISTEXT(D579),"",IF(A574="Invoice No. : ",INDEX(Sheet2!G$14:G$154,MATCH(B574,Sheet2!A$14:A$154,0)),P578))))</f>
        <v>NAHIWAN, VIVIAN NAMUHMUH</v>
      </c>
      <c r="Q579" s="25">
        <f t="shared" si="35"/>
        <v>128023.12</v>
      </c>
    </row>
    <row r="580" ht="15" spans="4:17">
      <c r="D580" s="14" t="s">
        <v>18</v>
      </c>
      <c r="E580" s="26">
        <v>171.75</v>
      </c>
      <c r="F580" s="25" t="str">
        <f t="shared" si="32"/>
        <v/>
      </c>
      <c r="G580" s="25" t="str">
        <f>IF(ISTEXT(E580),"",IF(ISBLANK(E580),"",IF(ISTEXT(D580),"",IF(A575="Invoice No. : ",INDEX(Sheet2!F$14:F$154,MATCH(B575,Sheet2!A$14:A$154,0)),G579))))</f>
        <v/>
      </c>
      <c r="H580" s="25" t="str">
        <f t="shared" si="33"/>
        <v/>
      </c>
      <c r="I580" s="25" t="str">
        <f>IF(ISTEXT(E580),"",IF(ISBLANK(E580),"",IF(ISTEXT(D580),"",IF(A575="Invoice No. : ",TEXT(INDEX(Sheet2!C$14:C$154,MATCH(B575,Sheet2!A$14:A$154,0)),"hh:mm:ss"),I579))))</f>
        <v/>
      </c>
      <c r="J580" s="25" t="str">
        <f t="shared" si="34"/>
        <v/>
      </c>
      <c r="K580" s="25" t="str">
        <f>IF(ISBLANK(G580),"",IF(ISTEXT(G580),"",INDEX(Sheet2!H$14:H$154,MATCH(F580,Sheet2!A$14:A$154,0))))</f>
        <v/>
      </c>
      <c r="L580" s="25" t="str">
        <f>IF(ISBLANK(G580),"",IF(ISTEXT(G580),"",INDEX(Sheet2!I$14:I$154,MATCH(F580,Sheet2!A$14:A$154,0))))</f>
        <v/>
      </c>
      <c r="M580" s="25" t="str">
        <f>IF(ISBLANK(G580),"",IF(ISTEXT(G580),"",IF(INDEX(Sheet2!H$14:H$154,MATCH(F580,Sheet2!A$14:A$154,0))&lt;&gt;0,IF(INDEX(Sheet2!I$14:I$154,MATCH(F580,Sheet2!A$14:A$154,0))&lt;&gt;0,"Loan","Loan"),"Cash")))</f>
        <v/>
      </c>
      <c r="N580" s="25" t="str">
        <f>IF(ISTEXT(E580),"",IF(ISBLANK(E580),"",IF(ISTEXT(D580),"",IF(A575="Invoice No. : ",INDEX(Sheet2!D$14:D$154,MATCH(B575,Sheet2!A$14:A$154,0)),N579))))</f>
        <v/>
      </c>
      <c r="O580" s="25" t="str">
        <f>IF(ISTEXT(E580),"",IF(ISBLANK(E580),"",IF(ISTEXT(D580),"",IF(A575="Invoice No. : ",INDEX(Sheet2!E$14:E$154,MATCH(B575,Sheet2!A$14:A$154,0)),O579))))</f>
        <v/>
      </c>
      <c r="P580" s="25" t="str">
        <f>IF(ISTEXT(E580),"",IF(ISBLANK(E580),"",IF(ISTEXT(D580),"",IF(A575="Invoice No. : ",INDEX(Sheet2!G$14:G$154,MATCH(B575,Sheet2!A$14:A$154,0)),P579))))</f>
        <v/>
      </c>
      <c r="Q580" s="25" t="str">
        <f t="shared" si="35"/>
        <v/>
      </c>
    </row>
    <row r="581" ht="15" spans="6:17">
      <c r="F581" s="25" t="str">
        <f t="shared" si="32"/>
        <v/>
      </c>
      <c r="G581" s="25" t="str">
        <f>IF(ISTEXT(E581),"",IF(ISBLANK(E581),"",IF(ISTEXT(D581),"",IF(A576="Invoice No. : ",INDEX(Sheet2!F$14:F$154,MATCH(B576,Sheet2!A$14:A$154,0)),G580))))</f>
        <v/>
      </c>
      <c r="H581" s="25" t="str">
        <f t="shared" si="33"/>
        <v/>
      </c>
      <c r="I581" s="25" t="str">
        <f>IF(ISTEXT(E581),"",IF(ISBLANK(E581),"",IF(ISTEXT(D581),"",IF(A576="Invoice No. : ",TEXT(INDEX(Sheet2!C$14:C$154,MATCH(B576,Sheet2!A$14:A$154,0)),"hh:mm:ss"),I580))))</f>
        <v/>
      </c>
      <c r="J581" s="25" t="str">
        <f t="shared" si="34"/>
        <v/>
      </c>
      <c r="K581" s="25" t="str">
        <f>IF(ISBLANK(G581),"",IF(ISTEXT(G581),"",INDEX(Sheet2!H$14:H$154,MATCH(F581,Sheet2!A$14:A$154,0))))</f>
        <v/>
      </c>
      <c r="L581" s="25" t="str">
        <f>IF(ISBLANK(G581),"",IF(ISTEXT(G581),"",INDEX(Sheet2!I$14:I$154,MATCH(F581,Sheet2!A$14:A$154,0))))</f>
        <v/>
      </c>
      <c r="M581" s="25" t="str">
        <f>IF(ISBLANK(G581),"",IF(ISTEXT(G581),"",IF(INDEX(Sheet2!H$14:H$154,MATCH(F581,Sheet2!A$14:A$154,0))&lt;&gt;0,IF(INDEX(Sheet2!I$14:I$154,MATCH(F581,Sheet2!A$14:A$154,0))&lt;&gt;0,"Loan","Loan"),"Cash")))</f>
        <v/>
      </c>
      <c r="N581" s="25" t="str">
        <f>IF(ISTEXT(E581),"",IF(ISBLANK(E581),"",IF(ISTEXT(D581),"",IF(A576="Invoice No. : ",INDEX(Sheet2!D$14:D$154,MATCH(B576,Sheet2!A$14:A$154,0)),N580))))</f>
        <v/>
      </c>
      <c r="O581" s="25" t="str">
        <f>IF(ISTEXT(E581),"",IF(ISBLANK(E581),"",IF(ISTEXT(D581),"",IF(A576="Invoice No. : ",INDEX(Sheet2!E$14:E$154,MATCH(B576,Sheet2!A$14:A$154,0)),O580))))</f>
        <v/>
      </c>
      <c r="P581" s="25" t="str">
        <f>IF(ISTEXT(E581),"",IF(ISBLANK(E581),"",IF(ISTEXT(D581),"",IF(A576="Invoice No. : ",INDEX(Sheet2!G$14:G$154,MATCH(B576,Sheet2!A$14:A$154,0)),P580))))</f>
        <v/>
      </c>
      <c r="Q581" s="25" t="str">
        <f t="shared" si="35"/>
        <v/>
      </c>
    </row>
    <row r="582" ht="15" spans="6:17">
      <c r="F582" s="25" t="str">
        <f t="shared" si="32"/>
        <v/>
      </c>
      <c r="G582" s="25" t="str">
        <f>IF(ISTEXT(E582),"",IF(ISBLANK(E582),"",IF(ISTEXT(D582),"",IF(A577="Invoice No. : ",INDEX(Sheet2!F$14:F$154,MATCH(B577,Sheet2!A$14:A$154,0)),G581))))</f>
        <v/>
      </c>
      <c r="H582" s="25" t="str">
        <f t="shared" si="33"/>
        <v/>
      </c>
      <c r="I582" s="25" t="str">
        <f>IF(ISTEXT(E582),"",IF(ISBLANK(E582),"",IF(ISTEXT(D582),"",IF(A577="Invoice No. : ",TEXT(INDEX(Sheet2!C$14:C$154,MATCH(B577,Sheet2!A$14:A$154,0)),"hh:mm:ss"),I581))))</f>
        <v/>
      </c>
      <c r="J582" s="25" t="str">
        <f t="shared" si="34"/>
        <v/>
      </c>
      <c r="K582" s="25" t="str">
        <f>IF(ISBLANK(G582),"",IF(ISTEXT(G582),"",INDEX(Sheet2!H$14:H$154,MATCH(F582,Sheet2!A$14:A$154,0))))</f>
        <v/>
      </c>
      <c r="L582" s="25" t="str">
        <f>IF(ISBLANK(G582),"",IF(ISTEXT(G582),"",INDEX(Sheet2!I$14:I$154,MATCH(F582,Sheet2!A$14:A$154,0))))</f>
        <v/>
      </c>
      <c r="M582" s="25" t="str">
        <f>IF(ISBLANK(G582),"",IF(ISTEXT(G582),"",IF(INDEX(Sheet2!H$14:H$154,MATCH(F582,Sheet2!A$14:A$154,0))&lt;&gt;0,IF(INDEX(Sheet2!I$14:I$154,MATCH(F582,Sheet2!A$14:A$154,0))&lt;&gt;0,"Loan","Loan"),"Cash")))</f>
        <v/>
      </c>
      <c r="N582" s="25" t="str">
        <f>IF(ISTEXT(E582),"",IF(ISBLANK(E582),"",IF(ISTEXT(D582),"",IF(A577="Invoice No. : ",INDEX(Sheet2!D$14:D$154,MATCH(B577,Sheet2!A$14:A$154,0)),N581))))</f>
        <v/>
      </c>
      <c r="O582" s="25" t="str">
        <f>IF(ISTEXT(E582),"",IF(ISBLANK(E582),"",IF(ISTEXT(D582),"",IF(A577="Invoice No. : ",INDEX(Sheet2!E$14:E$154,MATCH(B577,Sheet2!A$14:A$154,0)),O581))))</f>
        <v/>
      </c>
      <c r="P582" s="25" t="str">
        <f>IF(ISTEXT(E582),"",IF(ISBLANK(E582),"",IF(ISTEXT(D582),"",IF(A577="Invoice No. : ",INDEX(Sheet2!G$14:G$154,MATCH(B577,Sheet2!A$14:A$154,0)),P581))))</f>
        <v/>
      </c>
      <c r="Q582" s="25" t="str">
        <f t="shared" si="35"/>
        <v/>
      </c>
    </row>
    <row r="583" ht="15" spans="1:17">
      <c r="A583" s="16" t="s">
        <v>4</v>
      </c>
      <c r="B583" s="17">
        <v>925494</v>
      </c>
      <c r="C583" s="16" t="s">
        <v>5</v>
      </c>
      <c r="D583" s="18" t="s">
        <v>6</v>
      </c>
      <c r="F583" s="25" t="str">
        <f t="shared" si="32"/>
        <v/>
      </c>
      <c r="G583" s="25" t="str">
        <f>IF(ISTEXT(E583),"",IF(ISBLANK(E583),"",IF(ISTEXT(D583),"",IF(A578="Invoice No. : ",INDEX(Sheet2!F$14:F$154,MATCH(B578,Sheet2!A$14:A$154,0)),G582))))</f>
        <v/>
      </c>
      <c r="H583" s="25" t="str">
        <f t="shared" si="33"/>
        <v/>
      </c>
      <c r="I583" s="25" t="str">
        <f>IF(ISTEXT(E583),"",IF(ISBLANK(E583),"",IF(ISTEXT(D583),"",IF(A578="Invoice No. : ",TEXT(INDEX(Sheet2!C$14:C$154,MATCH(B578,Sheet2!A$14:A$154,0)),"hh:mm:ss"),I582))))</f>
        <v/>
      </c>
      <c r="J583" s="25" t="str">
        <f t="shared" si="34"/>
        <v/>
      </c>
      <c r="K583" s="25" t="str">
        <f>IF(ISBLANK(G583),"",IF(ISTEXT(G583),"",INDEX(Sheet2!H$14:H$154,MATCH(F583,Sheet2!A$14:A$154,0))))</f>
        <v/>
      </c>
      <c r="L583" s="25" t="str">
        <f>IF(ISBLANK(G583),"",IF(ISTEXT(G583),"",INDEX(Sheet2!I$14:I$154,MATCH(F583,Sheet2!A$14:A$154,0))))</f>
        <v/>
      </c>
      <c r="M583" s="25" t="str">
        <f>IF(ISBLANK(G583),"",IF(ISTEXT(G583),"",IF(INDEX(Sheet2!H$14:H$154,MATCH(F583,Sheet2!A$14:A$154,0))&lt;&gt;0,IF(INDEX(Sheet2!I$14:I$154,MATCH(F583,Sheet2!A$14:A$154,0))&lt;&gt;0,"Loan","Loan"),"Cash")))</f>
        <v/>
      </c>
      <c r="N583" s="25" t="str">
        <f>IF(ISTEXT(E583),"",IF(ISBLANK(E583),"",IF(ISTEXT(D583),"",IF(A578="Invoice No. : ",INDEX(Sheet2!D$14:D$154,MATCH(B578,Sheet2!A$14:A$154,0)),N582))))</f>
        <v/>
      </c>
      <c r="O583" s="25" t="str">
        <f>IF(ISTEXT(E583),"",IF(ISBLANK(E583),"",IF(ISTEXT(D583),"",IF(A578="Invoice No. : ",INDEX(Sheet2!E$14:E$154,MATCH(B578,Sheet2!A$14:A$154,0)),O582))))</f>
        <v/>
      </c>
      <c r="P583" s="25" t="str">
        <f>IF(ISTEXT(E583),"",IF(ISBLANK(E583),"",IF(ISTEXT(D583),"",IF(A578="Invoice No. : ",INDEX(Sheet2!G$14:G$154,MATCH(B578,Sheet2!A$14:A$154,0)),P582))))</f>
        <v/>
      </c>
      <c r="Q583" s="25" t="str">
        <f t="shared" si="35"/>
        <v/>
      </c>
    </row>
    <row r="584" ht="15" spans="1:17">
      <c r="A584" s="16" t="s">
        <v>7</v>
      </c>
      <c r="B584" s="19">
        <v>44954</v>
      </c>
      <c r="C584" s="16" t="s">
        <v>8</v>
      </c>
      <c r="D584" s="20">
        <v>1</v>
      </c>
      <c r="F584" s="25" t="str">
        <f t="shared" si="32"/>
        <v/>
      </c>
      <c r="G584" s="25" t="str">
        <f>IF(ISTEXT(E584),"",IF(ISBLANK(E584),"",IF(ISTEXT(D584),"",IF(A579="Invoice No. : ",INDEX(Sheet2!F$14:F$154,MATCH(B579,Sheet2!A$14:A$154,0)),G583))))</f>
        <v/>
      </c>
      <c r="H584" s="25" t="str">
        <f t="shared" si="33"/>
        <v/>
      </c>
      <c r="I584" s="25" t="str">
        <f>IF(ISTEXT(E584),"",IF(ISBLANK(E584),"",IF(ISTEXT(D584),"",IF(A579="Invoice No. : ",TEXT(INDEX(Sheet2!C$14:C$154,MATCH(B579,Sheet2!A$14:A$154,0)),"hh:mm:ss"),I583))))</f>
        <v/>
      </c>
      <c r="J584" s="25" t="str">
        <f t="shared" si="34"/>
        <v/>
      </c>
      <c r="K584" s="25" t="str">
        <f>IF(ISBLANK(G584),"",IF(ISTEXT(G584),"",INDEX(Sheet2!H$14:H$154,MATCH(F584,Sheet2!A$14:A$154,0))))</f>
        <v/>
      </c>
      <c r="L584" s="25" t="str">
        <f>IF(ISBLANK(G584),"",IF(ISTEXT(G584),"",INDEX(Sheet2!I$14:I$154,MATCH(F584,Sheet2!A$14:A$154,0))))</f>
        <v/>
      </c>
      <c r="M584" s="25" t="str">
        <f>IF(ISBLANK(G584),"",IF(ISTEXT(G584),"",IF(INDEX(Sheet2!H$14:H$154,MATCH(F584,Sheet2!A$14:A$154,0))&lt;&gt;0,IF(INDEX(Sheet2!I$14:I$154,MATCH(F584,Sheet2!A$14:A$154,0))&lt;&gt;0,"Loan","Loan"),"Cash")))</f>
        <v/>
      </c>
      <c r="N584" s="25" t="str">
        <f>IF(ISTEXT(E584),"",IF(ISBLANK(E584),"",IF(ISTEXT(D584),"",IF(A579="Invoice No. : ",INDEX(Sheet2!D$14:D$154,MATCH(B579,Sheet2!A$14:A$154,0)),N583))))</f>
        <v/>
      </c>
      <c r="O584" s="25" t="str">
        <f>IF(ISTEXT(E584),"",IF(ISBLANK(E584),"",IF(ISTEXT(D584),"",IF(A579="Invoice No. : ",INDEX(Sheet2!E$14:E$154,MATCH(B579,Sheet2!A$14:A$154,0)),O583))))</f>
        <v/>
      </c>
      <c r="P584" s="25" t="str">
        <f>IF(ISTEXT(E584),"",IF(ISBLANK(E584),"",IF(ISTEXT(D584),"",IF(A579="Invoice No. : ",INDEX(Sheet2!G$14:G$154,MATCH(B579,Sheet2!A$14:A$154,0)),P583))))</f>
        <v/>
      </c>
      <c r="Q584" s="25" t="str">
        <f t="shared" si="35"/>
        <v/>
      </c>
    </row>
    <row r="585" ht="15" spans="6:17">
      <c r="F585" s="25" t="str">
        <f t="shared" si="32"/>
        <v/>
      </c>
      <c r="G585" s="25" t="str">
        <f>IF(ISTEXT(E585),"",IF(ISBLANK(E585),"",IF(ISTEXT(D585),"",IF(A580="Invoice No. : ",INDEX(Sheet2!F$14:F$154,MATCH(B580,Sheet2!A$14:A$154,0)),G584))))</f>
        <v/>
      </c>
      <c r="H585" s="25" t="str">
        <f t="shared" si="33"/>
        <v/>
      </c>
      <c r="I585" s="25" t="str">
        <f>IF(ISTEXT(E585),"",IF(ISBLANK(E585),"",IF(ISTEXT(D585),"",IF(A580="Invoice No. : ",TEXT(INDEX(Sheet2!C$14:C$154,MATCH(B580,Sheet2!A$14:A$154,0)),"hh:mm:ss"),I584))))</f>
        <v/>
      </c>
      <c r="J585" s="25" t="str">
        <f t="shared" si="34"/>
        <v/>
      </c>
      <c r="K585" s="25" t="str">
        <f>IF(ISBLANK(G585),"",IF(ISTEXT(G585),"",INDEX(Sheet2!H$14:H$154,MATCH(F585,Sheet2!A$14:A$154,0))))</f>
        <v/>
      </c>
      <c r="L585" s="25" t="str">
        <f>IF(ISBLANK(G585),"",IF(ISTEXT(G585),"",INDEX(Sheet2!I$14:I$154,MATCH(F585,Sheet2!A$14:A$154,0))))</f>
        <v/>
      </c>
      <c r="M585" s="25" t="str">
        <f>IF(ISBLANK(G585),"",IF(ISTEXT(G585),"",IF(INDEX(Sheet2!H$14:H$154,MATCH(F585,Sheet2!A$14:A$154,0))&lt;&gt;0,IF(INDEX(Sheet2!I$14:I$154,MATCH(F585,Sheet2!A$14:A$154,0))&lt;&gt;0,"Loan","Loan"),"Cash")))</f>
        <v/>
      </c>
      <c r="N585" s="25" t="str">
        <f>IF(ISTEXT(E585),"",IF(ISBLANK(E585),"",IF(ISTEXT(D585),"",IF(A580="Invoice No. : ",INDEX(Sheet2!D$14:D$154,MATCH(B580,Sheet2!A$14:A$154,0)),N584))))</f>
        <v/>
      </c>
      <c r="O585" s="25" t="str">
        <f>IF(ISTEXT(E585),"",IF(ISBLANK(E585),"",IF(ISTEXT(D585),"",IF(A580="Invoice No. : ",INDEX(Sheet2!E$14:E$154,MATCH(B580,Sheet2!A$14:A$154,0)),O584))))</f>
        <v/>
      </c>
      <c r="P585" s="25" t="str">
        <f>IF(ISTEXT(E585),"",IF(ISBLANK(E585),"",IF(ISTEXT(D585),"",IF(A580="Invoice No. : ",INDEX(Sheet2!G$14:G$154,MATCH(B580,Sheet2!A$14:A$154,0)),P584))))</f>
        <v/>
      </c>
      <c r="Q585" s="25" t="str">
        <f t="shared" si="35"/>
        <v/>
      </c>
    </row>
    <row r="586" ht="15" spans="1:17">
      <c r="A586" s="21" t="s">
        <v>9</v>
      </c>
      <c r="B586" s="21" t="s">
        <v>10</v>
      </c>
      <c r="C586" s="22" t="s">
        <v>11</v>
      </c>
      <c r="D586" s="22" t="s">
        <v>12</v>
      </c>
      <c r="E586" s="22" t="s">
        <v>13</v>
      </c>
      <c r="F586" s="25" t="str">
        <f t="shared" si="32"/>
        <v/>
      </c>
      <c r="G586" s="25" t="str">
        <f>IF(ISTEXT(E586),"",IF(ISBLANK(E586),"",IF(ISTEXT(D586),"",IF(A581="Invoice No. : ",INDEX(Sheet2!F$14:F$154,MATCH(B581,Sheet2!A$14:A$154,0)),G585))))</f>
        <v/>
      </c>
      <c r="H586" s="25" t="str">
        <f t="shared" si="33"/>
        <v/>
      </c>
      <c r="I586" s="25" t="str">
        <f>IF(ISTEXT(E586),"",IF(ISBLANK(E586),"",IF(ISTEXT(D586),"",IF(A581="Invoice No. : ",TEXT(INDEX(Sheet2!C$14:C$154,MATCH(B581,Sheet2!A$14:A$154,0)),"hh:mm:ss"),I585))))</f>
        <v/>
      </c>
      <c r="J586" s="25" t="str">
        <f t="shared" si="34"/>
        <v/>
      </c>
      <c r="K586" s="25" t="str">
        <f>IF(ISBLANK(G586),"",IF(ISTEXT(G586),"",INDEX(Sheet2!H$14:H$154,MATCH(F586,Sheet2!A$14:A$154,0))))</f>
        <v/>
      </c>
      <c r="L586" s="25" t="str">
        <f>IF(ISBLANK(G586),"",IF(ISTEXT(G586),"",INDEX(Sheet2!I$14:I$154,MATCH(F586,Sheet2!A$14:A$154,0))))</f>
        <v/>
      </c>
      <c r="M586" s="25" t="str">
        <f>IF(ISBLANK(G586),"",IF(ISTEXT(G586),"",IF(INDEX(Sheet2!H$14:H$154,MATCH(F586,Sheet2!A$14:A$154,0))&lt;&gt;0,IF(INDEX(Sheet2!I$14:I$154,MATCH(F586,Sheet2!A$14:A$154,0))&lt;&gt;0,"Loan","Loan"),"Cash")))</f>
        <v/>
      </c>
      <c r="N586" s="25" t="str">
        <f>IF(ISTEXT(E586),"",IF(ISBLANK(E586),"",IF(ISTEXT(D586),"",IF(A581="Invoice No. : ",INDEX(Sheet2!D$14:D$154,MATCH(B581,Sheet2!A$14:A$154,0)),N585))))</f>
        <v/>
      </c>
      <c r="O586" s="25" t="str">
        <f>IF(ISTEXT(E586),"",IF(ISBLANK(E586),"",IF(ISTEXT(D586),"",IF(A581="Invoice No. : ",INDEX(Sheet2!E$14:E$154,MATCH(B581,Sheet2!A$14:A$154,0)),O585))))</f>
        <v/>
      </c>
      <c r="P586" s="25" t="str">
        <f>IF(ISTEXT(E586),"",IF(ISBLANK(E586),"",IF(ISTEXT(D586),"",IF(A581="Invoice No. : ",INDEX(Sheet2!G$14:G$154,MATCH(B581,Sheet2!A$14:A$154,0)),P585))))</f>
        <v/>
      </c>
      <c r="Q586" s="25" t="str">
        <f t="shared" si="35"/>
        <v/>
      </c>
    </row>
    <row r="587" ht="15" spans="6:17">
      <c r="F587" s="25" t="str">
        <f t="shared" si="32"/>
        <v/>
      </c>
      <c r="G587" s="25" t="str">
        <f>IF(ISTEXT(E587),"",IF(ISBLANK(E587),"",IF(ISTEXT(D587),"",IF(A582="Invoice No. : ",INDEX(Sheet2!F$14:F$154,MATCH(B582,Sheet2!A$14:A$154,0)),G586))))</f>
        <v/>
      </c>
      <c r="H587" s="25" t="str">
        <f t="shared" si="33"/>
        <v/>
      </c>
      <c r="I587" s="25" t="str">
        <f>IF(ISTEXT(E587),"",IF(ISBLANK(E587),"",IF(ISTEXT(D587),"",IF(A582="Invoice No. : ",TEXT(INDEX(Sheet2!C$14:C$154,MATCH(B582,Sheet2!A$14:A$154,0)),"hh:mm:ss"),I586))))</f>
        <v/>
      </c>
      <c r="J587" s="25" t="str">
        <f t="shared" si="34"/>
        <v/>
      </c>
      <c r="K587" s="25" t="str">
        <f>IF(ISBLANK(G587),"",IF(ISTEXT(G587),"",INDEX(Sheet2!H$14:H$154,MATCH(F587,Sheet2!A$14:A$154,0))))</f>
        <v/>
      </c>
      <c r="L587" s="25" t="str">
        <f>IF(ISBLANK(G587),"",IF(ISTEXT(G587),"",INDEX(Sheet2!I$14:I$154,MATCH(F587,Sheet2!A$14:A$154,0))))</f>
        <v/>
      </c>
      <c r="M587" s="25" t="str">
        <f>IF(ISBLANK(G587),"",IF(ISTEXT(G587),"",IF(INDEX(Sheet2!H$14:H$154,MATCH(F587,Sheet2!A$14:A$154,0))&lt;&gt;0,IF(INDEX(Sheet2!I$14:I$154,MATCH(F587,Sheet2!A$14:A$154,0))&lt;&gt;0,"Loan","Loan"),"Cash")))</f>
        <v/>
      </c>
      <c r="N587" s="25" t="str">
        <f>IF(ISTEXT(E587),"",IF(ISBLANK(E587),"",IF(ISTEXT(D587),"",IF(A582="Invoice No. : ",INDEX(Sheet2!D$14:D$154,MATCH(B582,Sheet2!A$14:A$154,0)),N586))))</f>
        <v/>
      </c>
      <c r="O587" s="25" t="str">
        <f>IF(ISTEXT(E587),"",IF(ISBLANK(E587),"",IF(ISTEXT(D587),"",IF(A582="Invoice No. : ",INDEX(Sheet2!E$14:E$154,MATCH(B582,Sheet2!A$14:A$154,0)),O586))))</f>
        <v/>
      </c>
      <c r="P587" s="25" t="str">
        <f>IF(ISTEXT(E587),"",IF(ISBLANK(E587),"",IF(ISTEXT(D587),"",IF(A582="Invoice No. : ",INDEX(Sheet2!G$14:G$154,MATCH(B582,Sheet2!A$14:A$154,0)),P586))))</f>
        <v/>
      </c>
      <c r="Q587" s="25" t="str">
        <f t="shared" si="35"/>
        <v/>
      </c>
    </row>
    <row r="588" ht="15" spans="1:17">
      <c r="A588" s="24" t="s">
        <v>596</v>
      </c>
      <c r="B588" s="24" t="s">
        <v>597</v>
      </c>
      <c r="C588" s="13">
        <v>1</v>
      </c>
      <c r="D588" s="13">
        <v>85</v>
      </c>
      <c r="E588" s="13">
        <v>85</v>
      </c>
      <c r="F588" s="25">
        <f t="shared" si="32"/>
        <v>925494</v>
      </c>
      <c r="G588" s="25">
        <f>IF(ISTEXT(E588),"",IF(ISBLANK(E588),"",IF(ISTEXT(D588),"",IF(A583="Invoice No. : ",INDEX(Sheet2!F$14:F$154,MATCH(B583,Sheet2!A$14:A$154,0)),G587))))</f>
        <v>28062</v>
      </c>
      <c r="H588" s="25" t="str">
        <f t="shared" si="33"/>
        <v>01/28/2023</v>
      </c>
      <c r="I588" s="25" t="str">
        <f>IF(ISTEXT(E588),"",IF(ISBLANK(E588),"",IF(ISTEXT(D588),"",IF(A583="Invoice No. : ",TEXT(INDEX(Sheet2!C$14:C$154,MATCH(B583,Sheet2!A$14:A$154,0)),"hh:mm:ss"),I587))))</f>
        <v>12:24:08</v>
      </c>
      <c r="J588" s="25">
        <f t="shared" si="34"/>
        <v>85</v>
      </c>
      <c r="K588" s="25">
        <f>IF(ISBLANK(G588),"",IF(ISTEXT(G588),"",INDEX(Sheet2!H$14:H$154,MATCH(F588,Sheet2!A$14:A$154,0))))</f>
        <v>0</v>
      </c>
      <c r="L588" s="25">
        <f>IF(ISBLANK(G588),"",IF(ISTEXT(G588),"",INDEX(Sheet2!I$14:I$154,MATCH(F588,Sheet2!A$14:A$154,0))))</f>
        <v>85</v>
      </c>
      <c r="M588" s="25" t="str">
        <f>IF(ISBLANK(G588),"",IF(ISTEXT(G588),"",IF(INDEX(Sheet2!H$14:H$154,MATCH(F588,Sheet2!A$14:A$154,0))&lt;&gt;0,IF(INDEX(Sheet2!I$14:I$154,MATCH(F588,Sheet2!A$14:A$154,0))&lt;&gt;0,"Loan","Loan"),"Cash")))</f>
        <v>Cash</v>
      </c>
      <c r="N588" s="25">
        <f>IF(ISTEXT(E588),"",IF(ISBLANK(E588),"",IF(ISTEXT(D588),"",IF(A583="Invoice No. : ",INDEX(Sheet2!D$14:D$154,MATCH(B583,Sheet2!A$14:A$154,0)),N587))))</f>
        <v>1</v>
      </c>
      <c r="O588" s="25" t="str">
        <f>IF(ISTEXT(E588),"",IF(ISBLANK(E588),"",IF(ISTEXT(D588),"",IF(A583="Invoice No. : ",INDEX(Sheet2!E$14:E$154,MATCH(B583,Sheet2!A$14:A$154,0)),O587))))</f>
        <v>BRAILLE</v>
      </c>
      <c r="P588" s="25" t="str">
        <f>IF(ISTEXT(E588),"",IF(ISBLANK(E588),"",IF(ISTEXT(D588),"",IF(A583="Invoice No. : ",INDEX(Sheet2!G$14:G$154,MATCH(B583,Sheet2!A$14:A$154,0)),P587))))</f>
        <v>NAHIWAN, VIVIAN NAMUHMUH</v>
      </c>
      <c r="Q588" s="25">
        <f t="shared" si="35"/>
        <v>128023.12</v>
      </c>
    </row>
    <row r="589" ht="15" spans="4:17">
      <c r="D589" s="14" t="s">
        <v>18</v>
      </c>
      <c r="E589" s="26">
        <v>85</v>
      </c>
      <c r="F589" s="25" t="str">
        <f t="shared" si="32"/>
        <v/>
      </c>
      <c r="G589" s="25" t="str">
        <f>IF(ISTEXT(E589),"",IF(ISBLANK(E589),"",IF(ISTEXT(D589),"",IF(A584="Invoice No. : ",INDEX(Sheet2!F$14:F$154,MATCH(B584,Sheet2!A$14:A$154,0)),G588))))</f>
        <v/>
      </c>
      <c r="H589" s="25" t="str">
        <f t="shared" si="33"/>
        <v/>
      </c>
      <c r="I589" s="25" t="str">
        <f>IF(ISTEXT(E589),"",IF(ISBLANK(E589),"",IF(ISTEXT(D589),"",IF(A584="Invoice No. : ",TEXT(INDEX(Sheet2!C$14:C$154,MATCH(B584,Sheet2!A$14:A$154,0)),"hh:mm:ss"),I588))))</f>
        <v/>
      </c>
      <c r="J589" s="25" t="str">
        <f t="shared" si="34"/>
        <v/>
      </c>
      <c r="K589" s="25" t="str">
        <f>IF(ISBLANK(G589),"",IF(ISTEXT(G589),"",INDEX(Sheet2!H$14:H$154,MATCH(F589,Sheet2!A$14:A$154,0))))</f>
        <v/>
      </c>
      <c r="L589" s="25" t="str">
        <f>IF(ISBLANK(G589),"",IF(ISTEXT(G589),"",INDEX(Sheet2!I$14:I$154,MATCH(F589,Sheet2!A$14:A$154,0))))</f>
        <v/>
      </c>
      <c r="M589" s="25" t="str">
        <f>IF(ISBLANK(G589),"",IF(ISTEXT(G589),"",IF(INDEX(Sheet2!H$14:H$154,MATCH(F589,Sheet2!A$14:A$154,0))&lt;&gt;0,IF(INDEX(Sheet2!I$14:I$154,MATCH(F589,Sheet2!A$14:A$154,0))&lt;&gt;0,"Loan","Loan"),"Cash")))</f>
        <v/>
      </c>
      <c r="N589" s="25" t="str">
        <f>IF(ISTEXT(E589),"",IF(ISBLANK(E589),"",IF(ISTEXT(D589),"",IF(A584="Invoice No. : ",INDEX(Sheet2!D$14:D$154,MATCH(B584,Sheet2!A$14:A$154,0)),N588))))</f>
        <v/>
      </c>
      <c r="O589" s="25" t="str">
        <f>IF(ISTEXT(E589),"",IF(ISBLANK(E589),"",IF(ISTEXT(D589),"",IF(A584="Invoice No. : ",INDEX(Sheet2!E$14:E$154,MATCH(B584,Sheet2!A$14:A$154,0)),O588))))</f>
        <v/>
      </c>
      <c r="P589" s="25" t="str">
        <f>IF(ISTEXT(E589),"",IF(ISBLANK(E589),"",IF(ISTEXT(D589),"",IF(A584="Invoice No. : ",INDEX(Sheet2!G$14:G$154,MATCH(B584,Sheet2!A$14:A$154,0)),P588))))</f>
        <v/>
      </c>
      <c r="Q589" s="25" t="str">
        <f t="shared" si="35"/>
        <v/>
      </c>
    </row>
    <row r="590" ht="15" spans="6:17">
      <c r="F590" s="25" t="str">
        <f t="shared" si="32"/>
        <v/>
      </c>
      <c r="G590" s="25" t="str">
        <f>IF(ISTEXT(E590),"",IF(ISBLANK(E590),"",IF(ISTEXT(D590),"",IF(A585="Invoice No. : ",INDEX(Sheet2!F$14:F$154,MATCH(B585,Sheet2!A$14:A$154,0)),G589))))</f>
        <v/>
      </c>
      <c r="H590" s="25" t="str">
        <f t="shared" si="33"/>
        <v/>
      </c>
      <c r="I590" s="25" t="str">
        <f>IF(ISTEXT(E590),"",IF(ISBLANK(E590),"",IF(ISTEXT(D590),"",IF(A585="Invoice No. : ",TEXT(INDEX(Sheet2!C$14:C$154,MATCH(B585,Sheet2!A$14:A$154,0)),"hh:mm:ss"),I589))))</f>
        <v/>
      </c>
      <c r="J590" s="25" t="str">
        <f t="shared" si="34"/>
        <v/>
      </c>
      <c r="K590" s="25" t="str">
        <f>IF(ISBLANK(G590),"",IF(ISTEXT(G590),"",INDEX(Sheet2!H$14:H$154,MATCH(F590,Sheet2!A$14:A$154,0))))</f>
        <v/>
      </c>
      <c r="L590" s="25" t="str">
        <f>IF(ISBLANK(G590),"",IF(ISTEXT(G590),"",INDEX(Sheet2!I$14:I$154,MATCH(F590,Sheet2!A$14:A$154,0))))</f>
        <v/>
      </c>
      <c r="M590" s="25" t="str">
        <f>IF(ISBLANK(G590),"",IF(ISTEXT(G590),"",IF(INDEX(Sheet2!H$14:H$154,MATCH(F590,Sheet2!A$14:A$154,0))&lt;&gt;0,IF(INDEX(Sheet2!I$14:I$154,MATCH(F590,Sheet2!A$14:A$154,0))&lt;&gt;0,"Loan","Loan"),"Cash")))</f>
        <v/>
      </c>
      <c r="N590" s="25" t="str">
        <f>IF(ISTEXT(E590),"",IF(ISBLANK(E590),"",IF(ISTEXT(D590),"",IF(A585="Invoice No. : ",INDEX(Sheet2!D$14:D$154,MATCH(B585,Sheet2!A$14:A$154,0)),N589))))</f>
        <v/>
      </c>
      <c r="O590" s="25" t="str">
        <f>IF(ISTEXT(E590),"",IF(ISBLANK(E590),"",IF(ISTEXT(D590),"",IF(A585="Invoice No. : ",INDEX(Sheet2!E$14:E$154,MATCH(B585,Sheet2!A$14:A$154,0)),O589))))</f>
        <v/>
      </c>
      <c r="P590" s="25" t="str">
        <f>IF(ISTEXT(E590),"",IF(ISBLANK(E590),"",IF(ISTEXT(D590),"",IF(A585="Invoice No. : ",INDEX(Sheet2!G$14:G$154,MATCH(B585,Sheet2!A$14:A$154,0)),P589))))</f>
        <v/>
      </c>
      <c r="Q590" s="25" t="str">
        <f t="shared" si="35"/>
        <v/>
      </c>
    </row>
    <row r="591" ht="15" spans="6:17">
      <c r="F591" s="25" t="str">
        <f t="shared" si="32"/>
        <v/>
      </c>
      <c r="G591" s="25" t="str">
        <f>IF(ISTEXT(E591),"",IF(ISBLANK(E591),"",IF(ISTEXT(D591),"",IF(A586="Invoice No. : ",INDEX(Sheet2!F$14:F$154,MATCH(B586,Sheet2!A$14:A$154,0)),G590))))</f>
        <v/>
      </c>
      <c r="H591" s="25" t="str">
        <f t="shared" si="33"/>
        <v/>
      </c>
      <c r="I591" s="25" t="str">
        <f>IF(ISTEXT(E591),"",IF(ISBLANK(E591),"",IF(ISTEXT(D591),"",IF(A586="Invoice No. : ",TEXT(INDEX(Sheet2!C$14:C$154,MATCH(B586,Sheet2!A$14:A$154,0)),"hh:mm:ss"),I590))))</f>
        <v/>
      </c>
      <c r="J591" s="25" t="str">
        <f t="shared" si="34"/>
        <v/>
      </c>
      <c r="K591" s="25" t="str">
        <f>IF(ISBLANK(G591),"",IF(ISTEXT(G591),"",INDEX(Sheet2!H$14:H$154,MATCH(F591,Sheet2!A$14:A$154,0))))</f>
        <v/>
      </c>
      <c r="L591" s="25" t="str">
        <f>IF(ISBLANK(G591),"",IF(ISTEXT(G591),"",INDEX(Sheet2!I$14:I$154,MATCH(F591,Sheet2!A$14:A$154,0))))</f>
        <v/>
      </c>
      <c r="M591" s="25" t="str">
        <f>IF(ISBLANK(G591),"",IF(ISTEXT(G591),"",IF(INDEX(Sheet2!H$14:H$154,MATCH(F591,Sheet2!A$14:A$154,0))&lt;&gt;0,IF(INDEX(Sheet2!I$14:I$154,MATCH(F591,Sheet2!A$14:A$154,0))&lt;&gt;0,"Loan","Loan"),"Cash")))</f>
        <v/>
      </c>
      <c r="N591" s="25" t="str">
        <f>IF(ISTEXT(E591),"",IF(ISBLANK(E591),"",IF(ISTEXT(D591),"",IF(A586="Invoice No. : ",INDEX(Sheet2!D$14:D$154,MATCH(B586,Sheet2!A$14:A$154,0)),N590))))</f>
        <v/>
      </c>
      <c r="O591" s="25" t="str">
        <f>IF(ISTEXT(E591),"",IF(ISBLANK(E591),"",IF(ISTEXT(D591),"",IF(A586="Invoice No. : ",INDEX(Sheet2!E$14:E$154,MATCH(B586,Sheet2!A$14:A$154,0)),O590))))</f>
        <v/>
      </c>
      <c r="P591" s="25" t="str">
        <f>IF(ISTEXT(E591),"",IF(ISBLANK(E591),"",IF(ISTEXT(D591),"",IF(A586="Invoice No. : ",INDEX(Sheet2!G$14:G$154,MATCH(B586,Sheet2!A$14:A$154,0)),P590))))</f>
        <v/>
      </c>
      <c r="Q591" s="25" t="str">
        <f t="shared" si="35"/>
        <v/>
      </c>
    </row>
    <row r="592" ht="15" spans="1:17">
      <c r="A592" s="16" t="s">
        <v>4</v>
      </c>
      <c r="B592" s="17">
        <v>2146325</v>
      </c>
      <c r="C592" s="16" t="s">
        <v>5</v>
      </c>
      <c r="D592" s="18" t="s">
        <v>598</v>
      </c>
      <c r="F592" s="25" t="str">
        <f t="shared" si="32"/>
        <v/>
      </c>
      <c r="G592" s="25" t="str">
        <f>IF(ISTEXT(E592),"",IF(ISBLANK(E592),"",IF(ISTEXT(D592),"",IF(A587="Invoice No. : ",INDEX(Sheet2!F$14:F$154,MATCH(B587,Sheet2!A$14:A$154,0)),G591))))</f>
        <v/>
      </c>
      <c r="H592" s="25" t="str">
        <f t="shared" si="33"/>
        <v/>
      </c>
      <c r="I592" s="25" t="str">
        <f>IF(ISTEXT(E592),"",IF(ISBLANK(E592),"",IF(ISTEXT(D592),"",IF(A587="Invoice No. : ",TEXT(INDEX(Sheet2!C$14:C$154,MATCH(B587,Sheet2!A$14:A$154,0)),"hh:mm:ss"),I591))))</f>
        <v/>
      </c>
      <c r="J592" s="25" t="str">
        <f t="shared" si="34"/>
        <v/>
      </c>
      <c r="K592" s="25" t="str">
        <f>IF(ISBLANK(G592),"",IF(ISTEXT(G592),"",INDEX(Sheet2!H$14:H$154,MATCH(F592,Sheet2!A$14:A$154,0))))</f>
        <v/>
      </c>
      <c r="L592" s="25" t="str">
        <f>IF(ISBLANK(G592),"",IF(ISTEXT(G592),"",INDEX(Sheet2!I$14:I$154,MATCH(F592,Sheet2!A$14:A$154,0))))</f>
        <v/>
      </c>
      <c r="M592" s="25" t="str">
        <f>IF(ISBLANK(G592),"",IF(ISTEXT(G592),"",IF(INDEX(Sheet2!H$14:H$154,MATCH(F592,Sheet2!A$14:A$154,0))&lt;&gt;0,IF(INDEX(Sheet2!I$14:I$154,MATCH(F592,Sheet2!A$14:A$154,0))&lt;&gt;0,"Loan","Loan"),"Cash")))</f>
        <v/>
      </c>
      <c r="N592" s="25" t="str">
        <f>IF(ISTEXT(E592),"",IF(ISBLANK(E592),"",IF(ISTEXT(D592),"",IF(A587="Invoice No. : ",INDEX(Sheet2!D$14:D$154,MATCH(B587,Sheet2!A$14:A$154,0)),N591))))</f>
        <v/>
      </c>
      <c r="O592" s="25" t="str">
        <f>IF(ISTEXT(E592),"",IF(ISBLANK(E592),"",IF(ISTEXT(D592),"",IF(A587="Invoice No. : ",INDEX(Sheet2!E$14:E$154,MATCH(B587,Sheet2!A$14:A$154,0)),O591))))</f>
        <v/>
      </c>
      <c r="P592" s="25" t="str">
        <f>IF(ISTEXT(E592),"",IF(ISBLANK(E592),"",IF(ISTEXT(D592),"",IF(A587="Invoice No. : ",INDEX(Sheet2!G$14:G$154,MATCH(B587,Sheet2!A$14:A$154,0)),P591))))</f>
        <v/>
      </c>
      <c r="Q592" s="25" t="str">
        <f t="shared" si="35"/>
        <v/>
      </c>
    </row>
    <row r="593" ht="15" spans="1:17">
      <c r="A593" s="16" t="s">
        <v>7</v>
      </c>
      <c r="B593" s="19">
        <v>44954</v>
      </c>
      <c r="C593" s="16" t="s">
        <v>8</v>
      </c>
      <c r="D593" s="20">
        <v>2</v>
      </c>
      <c r="F593" s="25" t="str">
        <f t="shared" ref="F593:F656" si="36">IF(ISTEXT(E593),"",IF(ISBLANK(E593),"",IF(ISTEXT(D593),"",IF(A588="Invoice No. : ",B588,F592))))</f>
        <v/>
      </c>
      <c r="G593" s="25" t="str">
        <f>IF(ISTEXT(E593),"",IF(ISBLANK(E593),"",IF(ISTEXT(D593),"",IF(A588="Invoice No. : ",INDEX(Sheet2!F$14:F$154,MATCH(B588,Sheet2!A$14:A$154,0)),G592))))</f>
        <v/>
      </c>
      <c r="H593" s="25" t="str">
        <f t="shared" ref="H593:H656" si="37">IF(ISTEXT(E593),"",IF(ISBLANK(E593),"",IF(ISTEXT(D593),"",IF(A588="Invoice No. : ",TEXT(B589,"mm/dd/yyyy"),H592))))</f>
        <v/>
      </c>
      <c r="I593" s="25" t="str">
        <f>IF(ISTEXT(E593),"",IF(ISBLANK(E593),"",IF(ISTEXT(D593),"",IF(A588="Invoice No. : ",TEXT(INDEX(Sheet2!C$14:C$154,MATCH(B588,Sheet2!A$14:A$154,0)),"hh:mm:ss"),I592))))</f>
        <v/>
      </c>
      <c r="J593" s="25" t="str">
        <f t="shared" ref="J593:J656" si="38">IF(D594="Invoice Amount",E594,IF(ISBLANK(D593),"",J594))</f>
        <v/>
      </c>
      <c r="K593" s="25" t="str">
        <f>IF(ISBLANK(G593),"",IF(ISTEXT(G593),"",INDEX(Sheet2!H$14:H$154,MATCH(F593,Sheet2!A$14:A$154,0))))</f>
        <v/>
      </c>
      <c r="L593" s="25" t="str">
        <f>IF(ISBLANK(G593),"",IF(ISTEXT(G593),"",INDEX(Sheet2!I$14:I$154,MATCH(F593,Sheet2!A$14:A$154,0))))</f>
        <v/>
      </c>
      <c r="M593" s="25" t="str">
        <f>IF(ISBLANK(G593),"",IF(ISTEXT(G593),"",IF(INDEX(Sheet2!H$14:H$154,MATCH(F593,Sheet2!A$14:A$154,0))&lt;&gt;0,IF(INDEX(Sheet2!I$14:I$154,MATCH(F593,Sheet2!A$14:A$154,0))&lt;&gt;0,"Loan","Loan"),"Cash")))</f>
        <v/>
      </c>
      <c r="N593" s="25" t="str">
        <f>IF(ISTEXT(E593),"",IF(ISBLANK(E593),"",IF(ISTEXT(D593),"",IF(A588="Invoice No. : ",INDEX(Sheet2!D$14:D$154,MATCH(B588,Sheet2!A$14:A$154,0)),N592))))</f>
        <v/>
      </c>
      <c r="O593" s="25" t="str">
        <f>IF(ISTEXT(E593),"",IF(ISBLANK(E593),"",IF(ISTEXT(D593),"",IF(A588="Invoice No. : ",INDEX(Sheet2!E$14:E$154,MATCH(B588,Sheet2!A$14:A$154,0)),O592))))</f>
        <v/>
      </c>
      <c r="P593" s="25" t="str">
        <f>IF(ISTEXT(E593),"",IF(ISBLANK(E593),"",IF(ISTEXT(D593),"",IF(A588="Invoice No. : ",INDEX(Sheet2!G$14:G$154,MATCH(B588,Sheet2!A$14:A$154,0)),P592))))</f>
        <v/>
      </c>
      <c r="Q593" s="25" t="str">
        <f t="shared" ref="Q593:Q656" si="39">IF(ISBLANK(C593),"",IF(ISNUMBER(C593),VLOOKUP("Grand Total : ",D:E,2,FALSE),""))</f>
        <v/>
      </c>
    </row>
    <row r="594" ht="15" spans="6:17">
      <c r="F594" s="25" t="str">
        <f t="shared" si="36"/>
        <v/>
      </c>
      <c r="G594" s="25" t="str">
        <f>IF(ISTEXT(E594),"",IF(ISBLANK(E594),"",IF(ISTEXT(D594),"",IF(A589="Invoice No. : ",INDEX(Sheet2!F$14:F$154,MATCH(B589,Sheet2!A$14:A$154,0)),G593))))</f>
        <v/>
      </c>
      <c r="H594" s="25" t="str">
        <f t="shared" si="37"/>
        <v/>
      </c>
      <c r="I594" s="25" t="str">
        <f>IF(ISTEXT(E594),"",IF(ISBLANK(E594),"",IF(ISTEXT(D594),"",IF(A589="Invoice No. : ",TEXT(INDEX(Sheet2!C$14:C$154,MATCH(B589,Sheet2!A$14:A$154,0)),"hh:mm:ss"),I593))))</f>
        <v/>
      </c>
      <c r="J594" s="25" t="str">
        <f t="shared" si="38"/>
        <v/>
      </c>
      <c r="K594" s="25" t="str">
        <f>IF(ISBLANK(G594),"",IF(ISTEXT(G594),"",INDEX(Sheet2!H$14:H$154,MATCH(F594,Sheet2!A$14:A$154,0))))</f>
        <v/>
      </c>
      <c r="L594" s="25" t="str">
        <f>IF(ISBLANK(G594),"",IF(ISTEXT(G594),"",INDEX(Sheet2!I$14:I$154,MATCH(F594,Sheet2!A$14:A$154,0))))</f>
        <v/>
      </c>
      <c r="M594" s="25" t="str">
        <f>IF(ISBLANK(G594),"",IF(ISTEXT(G594),"",IF(INDEX(Sheet2!H$14:H$154,MATCH(F594,Sheet2!A$14:A$154,0))&lt;&gt;0,IF(INDEX(Sheet2!I$14:I$154,MATCH(F594,Sheet2!A$14:A$154,0))&lt;&gt;0,"Loan","Loan"),"Cash")))</f>
        <v/>
      </c>
      <c r="N594" s="25" t="str">
        <f>IF(ISTEXT(E594),"",IF(ISBLANK(E594),"",IF(ISTEXT(D594),"",IF(A589="Invoice No. : ",INDEX(Sheet2!D$14:D$154,MATCH(B589,Sheet2!A$14:A$154,0)),N593))))</f>
        <v/>
      </c>
      <c r="O594" s="25" t="str">
        <f>IF(ISTEXT(E594),"",IF(ISBLANK(E594),"",IF(ISTEXT(D594),"",IF(A589="Invoice No. : ",INDEX(Sheet2!E$14:E$154,MATCH(B589,Sheet2!A$14:A$154,0)),O593))))</f>
        <v/>
      </c>
      <c r="P594" s="25" t="str">
        <f>IF(ISTEXT(E594),"",IF(ISBLANK(E594),"",IF(ISTEXT(D594),"",IF(A589="Invoice No. : ",INDEX(Sheet2!G$14:G$154,MATCH(B589,Sheet2!A$14:A$154,0)),P593))))</f>
        <v/>
      </c>
      <c r="Q594" s="25" t="str">
        <f t="shared" si="39"/>
        <v/>
      </c>
    </row>
    <row r="595" ht="15" spans="1:17">
      <c r="A595" s="21" t="s">
        <v>9</v>
      </c>
      <c r="B595" s="21" t="s">
        <v>10</v>
      </c>
      <c r="C595" s="22" t="s">
        <v>11</v>
      </c>
      <c r="D595" s="22" t="s">
        <v>12</v>
      </c>
      <c r="E595" s="22" t="s">
        <v>13</v>
      </c>
      <c r="F595" s="25" t="str">
        <f t="shared" si="36"/>
        <v/>
      </c>
      <c r="G595" s="25" t="str">
        <f>IF(ISTEXT(E595),"",IF(ISBLANK(E595),"",IF(ISTEXT(D595),"",IF(A590="Invoice No. : ",INDEX(Sheet2!F$14:F$154,MATCH(B590,Sheet2!A$14:A$154,0)),G594))))</f>
        <v/>
      </c>
      <c r="H595" s="25" t="str">
        <f t="shared" si="37"/>
        <v/>
      </c>
      <c r="I595" s="25" t="str">
        <f>IF(ISTEXT(E595),"",IF(ISBLANK(E595),"",IF(ISTEXT(D595),"",IF(A590="Invoice No. : ",TEXT(INDEX(Sheet2!C$14:C$154,MATCH(B590,Sheet2!A$14:A$154,0)),"hh:mm:ss"),I594))))</f>
        <v/>
      </c>
      <c r="J595" s="25" t="str">
        <f t="shared" si="38"/>
        <v/>
      </c>
      <c r="K595" s="25" t="str">
        <f>IF(ISBLANK(G595),"",IF(ISTEXT(G595),"",INDEX(Sheet2!H$14:H$154,MATCH(F595,Sheet2!A$14:A$154,0))))</f>
        <v/>
      </c>
      <c r="L595" s="25" t="str">
        <f>IF(ISBLANK(G595),"",IF(ISTEXT(G595),"",INDEX(Sheet2!I$14:I$154,MATCH(F595,Sheet2!A$14:A$154,0))))</f>
        <v/>
      </c>
      <c r="M595" s="25" t="str">
        <f>IF(ISBLANK(G595),"",IF(ISTEXT(G595),"",IF(INDEX(Sheet2!H$14:H$154,MATCH(F595,Sheet2!A$14:A$154,0))&lt;&gt;0,IF(INDEX(Sheet2!I$14:I$154,MATCH(F595,Sheet2!A$14:A$154,0))&lt;&gt;0,"Loan","Loan"),"Cash")))</f>
        <v/>
      </c>
      <c r="N595" s="25" t="str">
        <f>IF(ISTEXT(E595),"",IF(ISBLANK(E595),"",IF(ISTEXT(D595),"",IF(A590="Invoice No. : ",INDEX(Sheet2!D$14:D$154,MATCH(B590,Sheet2!A$14:A$154,0)),N594))))</f>
        <v/>
      </c>
      <c r="O595" s="25" t="str">
        <f>IF(ISTEXT(E595),"",IF(ISBLANK(E595),"",IF(ISTEXT(D595),"",IF(A590="Invoice No. : ",INDEX(Sheet2!E$14:E$154,MATCH(B590,Sheet2!A$14:A$154,0)),O594))))</f>
        <v/>
      </c>
      <c r="P595" s="25" t="str">
        <f>IF(ISTEXT(E595),"",IF(ISBLANK(E595),"",IF(ISTEXT(D595),"",IF(A590="Invoice No. : ",INDEX(Sheet2!G$14:G$154,MATCH(B590,Sheet2!A$14:A$154,0)),P594))))</f>
        <v/>
      </c>
      <c r="Q595" s="25" t="str">
        <f t="shared" si="39"/>
        <v/>
      </c>
    </row>
    <row r="596" ht="15" spans="6:17">
      <c r="F596" s="25" t="str">
        <f t="shared" si="36"/>
        <v/>
      </c>
      <c r="G596" s="25" t="str">
        <f>IF(ISTEXT(E596),"",IF(ISBLANK(E596),"",IF(ISTEXT(D596),"",IF(A591="Invoice No. : ",INDEX(Sheet2!F$14:F$154,MATCH(B591,Sheet2!A$14:A$154,0)),G595))))</f>
        <v/>
      </c>
      <c r="H596" s="25" t="str">
        <f t="shared" si="37"/>
        <v/>
      </c>
      <c r="I596" s="25" t="str">
        <f>IF(ISTEXT(E596),"",IF(ISBLANK(E596),"",IF(ISTEXT(D596),"",IF(A591="Invoice No. : ",TEXT(INDEX(Sheet2!C$14:C$154,MATCH(B591,Sheet2!A$14:A$154,0)),"hh:mm:ss"),I595))))</f>
        <v/>
      </c>
      <c r="J596" s="25" t="str">
        <f t="shared" si="38"/>
        <v/>
      </c>
      <c r="K596" s="25" t="str">
        <f>IF(ISBLANK(G596),"",IF(ISTEXT(G596),"",INDEX(Sheet2!H$14:H$154,MATCH(F596,Sheet2!A$14:A$154,0))))</f>
        <v/>
      </c>
      <c r="L596" s="25" t="str">
        <f>IF(ISBLANK(G596),"",IF(ISTEXT(G596),"",INDEX(Sheet2!I$14:I$154,MATCH(F596,Sheet2!A$14:A$154,0))))</f>
        <v/>
      </c>
      <c r="M596" s="25" t="str">
        <f>IF(ISBLANK(G596),"",IF(ISTEXT(G596),"",IF(INDEX(Sheet2!H$14:H$154,MATCH(F596,Sheet2!A$14:A$154,0))&lt;&gt;0,IF(INDEX(Sheet2!I$14:I$154,MATCH(F596,Sheet2!A$14:A$154,0))&lt;&gt;0,"Loan","Loan"),"Cash")))</f>
        <v/>
      </c>
      <c r="N596" s="25" t="str">
        <f>IF(ISTEXT(E596),"",IF(ISBLANK(E596),"",IF(ISTEXT(D596),"",IF(A591="Invoice No. : ",INDEX(Sheet2!D$14:D$154,MATCH(B591,Sheet2!A$14:A$154,0)),N595))))</f>
        <v/>
      </c>
      <c r="O596" s="25" t="str">
        <f>IF(ISTEXT(E596),"",IF(ISBLANK(E596),"",IF(ISTEXT(D596),"",IF(A591="Invoice No. : ",INDEX(Sheet2!E$14:E$154,MATCH(B591,Sheet2!A$14:A$154,0)),O595))))</f>
        <v/>
      </c>
      <c r="P596" s="25" t="str">
        <f>IF(ISTEXT(E596),"",IF(ISBLANK(E596),"",IF(ISTEXT(D596),"",IF(A591="Invoice No. : ",INDEX(Sheet2!G$14:G$154,MATCH(B591,Sheet2!A$14:A$154,0)),P595))))</f>
        <v/>
      </c>
      <c r="Q596" s="25" t="str">
        <f t="shared" si="39"/>
        <v/>
      </c>
    </row>
    <row r="597" ht="15" spans="1:17">
      <c r="A597" s="24" t="s">
        <v>599</v>
      </c>
      <c r="B597" s="24" t="s">
        <v>600</v>
      </c>
      <c r="C597" s="13">
        <v>1</v>
      </c>
      <c r="D597" s="13">
        <v>15</v>
      </c>
      <c r="E597" s="13">
        <v>15</v>
      </c>
      <c r="F597" s="25">
        <f t="shared" si="36"/>
        <v>2146325</v>
      </c>
      <c r="G597" s="25">
        <f>IF(ISTEXT(E597),"",IF(ISBLANK(E597),"",IF(ISTEXT(D597),"",IF(A592="Invoice No. : ",INDEX(Sheet2!F$14:F$154,MATCH(B592,Sheet2!A$14:A$154,0)),G596))))</f>
        <v>48769</v>
      </c>
      <c r="H597" s="25" t="str">
        <f t="shared" si="37"/>
        <v>01/28/2023</v>
      </c>
      <c r="I597" s="25" t="str">
        <f>IF(ISTEXT(E597),"",IF(ISBLANK(E597),"",IF(ISTEXT(D597),"",IF(A592="Invoice No. : ",TEXT(INDEX(Sheet2!C$14:C$154,MATCH(B592,Sheet2!A$14:A$154,0)),"hh:mm:ss"),I596))))</f>
        <v>08:37:12</v>
      </c>
      <c r="J597" s="25">
        <f t="shared" si="38"/>
        <v>15</v>
      </c>
      <c r="K597" s="25">
        <f>IF(ISBLANK(G597),"",IF(ISTEXT(G597),"",INDEX(Sheet2!H$14:H$154,MATCH(F597,Sheet2!A$14:A$154,0))))</f>
        <v>0</v>
      </c>
      <c r="L597" s="25">
        <f>IF(ISBLANK(G597),"",IF(ISTEXT(G597),"",INDEX(Sheet2!I$14:I$154,MATCH(F597,Sheet2!A$14:A$154,0))))</f>
        <v>15</v>
      </c>
      <c r="M597" s="25" t="str">
        <f>IF(ISBLANK(G597),"",IF(ISTEXT(G597),"",IF(INDEX(Sheet2!H$14:H$154,MATCH(F597,Sheet2!A$14:A$154,0))&lt;&gt;0,IF(INDEX(Sheet2!I$14:I$154,MATCH(F597,Sheet2!A$14:A$154,0))&lt;&gt;0,"Loan","Loan"),"Cash")))</f>
        <v>Cash</v>
      </c>
      <c r="N597" s="25">
        <f>IF(ISTEXT(E597),"",IF(ISBLANK(E597),"",IF(ISTEXT(D597),"",IF(A592="Invoice No. : ",INDEX(Sheet2!D$14:D$154,MATCH(B592,Sheet2!A$14:A$154,0)),N596))))</f>
        <v>2</v>
      </c>
      <c r="O597" s="25" t="str">
        <f>IF(ISTEXT(E597),"",IF(ISBLANK(E597),"",IF(ISTEXT(D597),"",IF(A592="Invoice No. : ",INDEX(Sheet2!E$14:E$154,MATCH(B592,Sheet2!A$14:A$154,0)),O596))))</f>
        <v>RUBY</v>
      </c>
      <c r="P597" s="25" t="str">
        <f>IF(ISTEXT(E597),"",IF(ISBLANK(E597),"",IF(ISTEXT(D597),"",IF(A592="Invoice No. : ",INDEX(Sheet2!G$14:G$154,MATCH(B592,Sheet2!A$14:A$154,0)),P596))))</f>
        <v>CHOU, ANDRINA CALUMINGA</v>
      </c>
      <c r="Q597" s="25">
        <f t="shared" si="39"/>
        <v>128023.12</v>
      </c>
    </row>
    <row r="598" ht="15" spans="4:17">
      <c r="D598" s="14" t="s">
        <v>18</v>
      </c>
      <c r="E598" s="26">
        <v>15</v>
      </c>
      <c r="F598" s="25" t="str">
        <f t="shared" si="36"/>
        <v/>
      </c>
      <c r="G598" s="25" t="str">
        <f>IF(ISTEXT(E598),"",IF(ISBLANK(E598),"",IF(ISTEXT(D598),"",IF(A593="Invoice No. : ",INDEX(Sheet2!F$14:F$154,MATCH(B593,Sheet2!A$14:A$154,0)),G597))))</f>
        <v/>
      </c>
      <c r="H598" s="25" t="str">
        <f t="shared" si="37"/>
        <v/>
      </c>
      <c r="I598" s="25" t="str">
        <f>IF(ISTEXT(E598),"",IF(ISBLANK(E598),"",IF(ISTEXT(D598),"",IF(A593="Invoice No. : ",TEXT(INDEX(Sheet2!C$14:C$154,MATCH(B593,Sheet2!A$14:A$154,0)),"hh:mm:ss"),I597))))</f>
        <v/>
      </c>
      <c r="J598" s="25" t="str">
        <f t="shared" si="38"/>
        <v/>
      </c>
      <c r="K598" s="25" t="str">
        <f>IF(ISBLANK(G598),"",IF(ISTEXT(G598),"",INDEX(Sheet2!H$14:H$154,MATCH(F598,Sheet2!A$14:A$154,0))))</f>
        <v/>
      </c>
      <c r="L598" s="25" t="str">
        <f>IF(ISBLANK(G598),"",IF(ISTEXT(G598),"",INDEX(Sheet2!I$14:I$154,MATCH(F598,Sheet2!A$14:A$154,0))))</f>
        <v/>
      </c>
      <c r="M598" s="25" t="str">
        <f>IF(ISBLANK(G598),"",IF(ISTEXT(G598),"",IF(INDEX(Sheet2!H$14:H$154,MATCH(F598,Sheet2!A$14:A$154,0))&lt;&gt;0,IF(INDEX(Sheet2!I$14:I$154,MATCH(F598,Sheet2!A$14:A$154,0))&lt;&gt;0,"Loan","Loan"),"Cash")))</f>
        <v/>
      </c>
      <c r="N598" s="25" t="str">
        <f>IF(ISTEXT(E598),"",IF(ISBLANK(E598),"",IF(ISTEXT(D598),"",IF(A593="Invoice No. : ",INDEX(Sheet2!D$14:D$154,MATCH(B593,Sheet2!A$14:A$154,0)),N597))))</f>
        <v/>
      </c>
      <c r="O598" s="25" t="str">
        <f>IF(ISTEXT(E598),"",IF(ISBLANK(E598),"",IF(ISTEXT(D598),"",IF(A593="Invoice No. : ",INDEX(Sheet2!E$14:E$154,MATCH(B593,Sheet2!A$14:A$154,0)),O597))))</f>
        <v/>
      </c>
      <c r="P598" s="25" t="str">
        <f>IF(ISTEXT(E598),"",IF(ISBLANK(E598),"",IF(ISTEXT(D598),"",IF(A593="Invoice No. : ",INDEX(Sheet2!G$14:G$154,MATCH(B593,Sheet2!A$14:A$154,0)),P597))))</f>
        <v/>
      </c>
      <c r="Q598" s="25" t="str">
        <f t="shared" si="39"/>
        <v/>
      </c>
    </row>
    <row r="599" ht="15" spans="6:17">
      <c r="F599" s="25" t="str">
        <f t="shared" si="36"/>
        <v/>
      </c>
      <c r="G599" s="25" t="str">
        <f>IF(ISTEXT(E599),"",IF(ISBLANK(E599),"",IF(ISTEXT(D599),"",IF(A594="Invoice No. : ",INDEX(Sheet2!F$14:F$154,MATCH(B594,Sheet2!A$14:A$154,0)),G598))))</f>
        <v/>
      </c>
      <c r="H599" s="25" t="str">
        <f t="shared" si="37"/>
        <v/>
      </c>
      <c r="I599" s="25" t="str">
        <f>IF(ISTEXT(E599),"",IF(ISBLANK(E599),"",IF(ISTEXT(D599),"",IF(A594="Invoice No. : ",TEXT(INDEX(Sheet2!C$14:C$154,MATCH(B594,Sheet2!A$14:A$154,0)),"hh:mm:ss"),I598))))</f>
        <v/>
      </c>
      <c r="J599" s="25" t="str">
        <f t="shared" si="38"/>
        <v/>
      </c>
      <c r="K599" s="25" t="str">
        <f>IF(ISBLANK(G599),"",IF(ISTEXT(G599),"",INDEX(Sheet2!H$14:H$154,MATCH(F599,Sheet2!A$14:A$154,0))))</f>
        <v/>
      </c>
      <c r="L599" s="25" t="str">
        <f>IF(ISBLANK(G599),"",IF(ISTEXT(G599),"",INDEX(Sheet2!I$14:I$154,MATCH(F599,Sheet2!A$14:A$154,0))))</f>
        <v/>
      </c>
      <c r="M599" s="25" t="str">
        <f>IF(ISBLANK(G599),"",IF(ISTEXT(G599),"",IF(INDEX(Sheet2!H$14:H$154,MATCH(F599,Sheet2!A$14:A$154,0))&lt;&gt;0,IF(INDEX(Sheet2!I$14:I$154,MATCH(F599,Sheet2!A$14:A$154,0))&lt;&gt;0,"Loan","Loan"),"Cash")))</f>
        <v/>
      </c>
      <c r="N599" s="25" t="str">
        <f>IF(ISTEXT(E599),"",IF(ISBLANK(E599),"",IF(ISTEXT(D599),"",IF(A594="Invoice No. : ",INDEX(Sheet2!D$14:D$154,MATCH(B594,Sheet2!A$14:A$154,0)),N598))))</f>
        <v/>
      </c>
      <c r="O599" s="25" t="str">
        <f>IF(ISTEXT(E599),"",IF(ISBLANK(E599),"",IF(ISTEXT(D599),"",IF(A594="Invoice No. : ",INDEX(Sheet2!E$14:E$154,MATCH(B594,Sheet2!A$14:A$154,0)),O598))))</f>
        <v/>
      </c>
      <c r="P599" s="25" t="str">
        <f>IF(ISTEXT(E599),"",IF(ISBLANK(E599),"",IF(ISTEXT(D599),"",IF(A594="Invoice No. : ",INDEX(Sheet2!G$14:G$154,MATCH(B594,Sheet2!A$14:A$154,0)),P598))))</f>
        <v/>
      </c>
      <c r="Q599" s="25" t="str">
        <f t="shared" si="39"/>
        <v/>
      </c>
    </row>
    <row r="600" ht="15" spans="6:17">
      <c r="F600" s="25" t="str">
        <f t="shared" si="36"/>
        <v/>
      </c>
      <c r="G600" s="25" t="str">
        <f>IF(ISTEXT(E600),"",IF(ISBLANK(E600),"",IF(ISTEXT(D600),"",IF(A595="Invoice No. : ",INDEX(Sheet2!F$14:F$154,MATCH(B595,Sheet2!A$14:A$154,0)),G599))))</f>
        <v/>
      </c>
      <c r="H600" s="25" t="str">
        <f t="shared" si="37"/>
        <v/>
      </c>
      <c r="I600" s="25" t="str">
        <f>IF(ISTEXT(E600),"",IF(ISBLANK(E600),"",IF(ISTEXT(D600),"",IF(A595="Invoice No. : ",TEXT(INDEX(Sheet2!C$14:C$154,MATCH(B595,Sheet2!A$14:A$154,0)),"hh:mm:ss"),I599))))</f>
        <v/>
      </c>
      <c r="J600" s="25" t="str">
        <f t="shared" si="38"/>
        <v/>
      </c>
      <c r="K600" s="25" t="str">
        <f>IF(ISBLANK(G600),"",IF(ISTEXT(G600),"",INDEX(Sheet2!H$14:H$154,MATCH(F600,Sheet2!A$14:A$154,0))))</f>
        <v/>
      </c>
      <c r="L600" s="25" t="str">
        <f>IF(ISBLANK(G600),"",IF(ISTEXT(G600),"",INDEX(Sheet2!I$14:I$154,MATCH(F600,Sheet2!A$14:A$154,0))))</f>
        <v/>
      </c>
      <c r="M600" s="25" t="str">
        <f>IF(ISBLANK(G600),"",IF(ISTEXT(G600),"",IF(INDEX(Sheet2!H$14:H$154,MATCH(F600,Sheet2!A$14:A$154,0))&lt;&gt;0,IF(INDEX(Sheet2!I$14:I$154,MATCH(F600,Sheet2!A$14:A$154,0))&lt;&gt;0,"Loan","Loan"),"Cash")))</f>
        <v/>
      </c>
      <c r="N600" s="25" t="str">
        <f>IF(ISTEXT(E600),"",IF(ISBLANK(E600),"",IF(ISTEXT(D600),"",IF(A595="Invoice No. : ",INDEX(Sheet2!D$14:D$154,MATCH(B595,Sheet2!A$14:A$154,0)),N599))))</f>
        <v/>
      </c>
      <c r="O600" s="25" t="str">
        <f>IF(ISTEXT(E600),"",IF(ISBLANK(E600),"",IF(ISTEXT(D600),"",IF(A595="Invoice No. : ",INDEX(Sheet2!E$14:E$154,MATCH(B595,Sheet2!A$14:A$154,0)),O599))))</f>
        <v/>
      </c>
      <c r="P600" s="25" t="str">
        <f>IF(ISTEXT(E600),"",IF(ISBLANK(E600),"",IF(ISTEXT(D600),"",IF(A595="Invoice No. : ",INDEX(Sheet2!G$14:G$154,MATCH(B595,Sheet2!A$14:A$154,0)),P599))))</f>
        <v/>
      </c>
      <c r="Q600" s="25" t="str">
        <f t="shared" si="39"/>
        <v/>
      </c>
    </row>
    <row r="601" ht="15" spans="1:17">
      <c r="A601" s="16" t="s">
        <v>4</v>
      </c>
      <c r="B601" s="17">
        <v>2146326</v>
      </c>
      <c r="C601" s="16" t="s">
        <v>5</v>
      </c>
      <c r="D601" s="18" t="s">
        <v>598</v>
      </c>
      <c r="F601" s="25" t="str">
        <f t="shared" si="36"/>
        <v/>
      </c>
      <c r="G601" s="25" t="str">
        <f>IF(ISTEXT(E601),"",IF(ISBLANK(E601),"",IF(ISTEXT(D601),"",IF(A596="Invoice No. : ",INDEX(Sheet2!F$14:F$154,MATCH(B596,Sheet2!A$14:A$154,0)),G600))))</f>
        <v/>
      </c>
      <c r="H601" s="25" t="str">
        <f t="shared" si="37"/>
        <v/>
      </c>
      <c r="I601" s="25" t="str">
        <f>IF(ISTEXT(E601),"",IF(ISBLANK(E601),"",IF(ISTEXT(D601),"",IF(A596="Invoice No. : ",TEXT(INDEX(Sheet2!C$14:C$154,MATCH(B596,Sheet2!A$14:A$154,0)),"hh:mm:ss"),I600))))</f>
        <v/>
      </c>
      <c r="J601" s="25" t="str">
        <f t="shared" si="38"/>
        <v/>
      </c>
      <c r="K601" s="25" t="str">
        <f>IF(ISBLANK(G601),"",IF(ISTEXT(G601),"",INDEX(Sheet2!H$14:H$154,MATCH(F601,Sheet2!A$14:A$154,0))))</f>
        <v/>
      </c>
      <c r="L601" s="25" t="str">
        <f>IF(ISBLANK(G601),"",IF(ISTEXT(G601),"",INDEX(Sheet2!I$14:I$154,MATCH(F601,Sheet2!A$14:A$154,0))))</f>
        <v/>
      </c>
      <c r="M601" s="25" t="str">
        <f>IF(ISBLANK(G601),"",IF(ISTEXT(G601),"",IF(INDEX(Sheet2!H$14:H$154,MATCH(F601,Sheet2!A$14:A$154,0))&lt;&gt;0,IF(INDEX(Sheet2!I$14:I$154,MATCH(F601,Sheet2!A$14:A$154,0))&lt;&gt;0,"Loan","Loan"),"Cash")))</f>
        <v/>
      </c>
      <c r="N601" s="25" t="str">
        <f>IF(ISTEXT(E601),"",IF(ISBLANK(E601),"",IF(ISTEXT(D601),"",IF(A596="Invoice No. : ",INDEX(Sheet2!D$14:D$154,MATCH(B596,Sheet2!A$14:A$154,0)),N600))))</f>
        <v/>
      </c>
      <c r="O601" s="25" t="str">
        <f>IF(ISTEXT(E601),"",IF(ISBLANK(E601),"",IF(ISTEXT(D601),"",IF(A596="Invoice No. : ",INDEX(Sheet2!E$14:E$154,MATCH(B596,Sheet2!A$14:A$154,0)),O600))))</f>
        <v/>
      </c>
      <c r="P601" s="25" t="str">
        <f>IF(ISTEXT(E601),"",IF(ISBLANK(E601),"",IF(ISTEXT(D601),"",IF(A596="Invoice No. : ",INDEX(Sheet2!G$14:G$154,MATCH(B596,Sheet2!A$14:A$154,0)),P600))))</f>
        <v/>
      </c>
      <c r="Q601" s="25" t="str">
        <f t="shared" si="39"/>
        <v/>
      </c>
    </row>
    <row r="602" ht="15" spans="1:17">
      <c r="A602" s="16" t="s">
        <v>7</v>
      </c>
      <c r="B602" s="19">
        <v>44954</v>
      </c>
      <c r="C602" s="16" t="s">
        <v>8</v>
      </c>
      <c r="D602" s="20">
        <v>2</v>
      </c>
      <c r="F602" s="25" t="str">
        <f t="shared" si="36"/>
        <v/>
      </c>
      <c r="G602" s="25" t="str">
        <f>IF(ISTEXT(E602),"",IF(ISBLANK(E602),"",IF(ISTEXT(D602),"",IF(A597="Invoice No. : ",INDEX(Sheet2!F$14:F$154,MATCH(B597,Sheet2!A$14:A$154,0)),G601))))</f>
        <v/>
      </c>
      <c r="H602" s="25" t="str">
        <f t="shared" si="37"/>
        <v/>
      </c>
      <c r="I602" s="25" t="str">
        <f>IF(ISTEXT(E602),"",IF(ISBLANK(E602),"",IF(ISTEXT(D602),"",IF(A597="Invoice No. : ",TEXT(INDEX(Sheet2!C$14:C$154,MATCH(B597,Sheet2!A$14:A$154,0)),"hh:mm:ss"),I601))))</f>
        <v/>
      </c>
      <c r="J602" s="25" t="str">
        <f t="shared" si="38"/>
        <v/>
      </c>
      <c r="K602" s="25" t="str">
        <f>IF(ISBLANK(G602),"",IF(ISTEXT(G602),"",INDEX(Sheet2!H$14:H$154,MATCH(F602,Sheet2!A$14:A$154,0))))</f>
        <v/>
      </c>
      <c r="L602" s="25" t="str">
        <f>IF(ISBLANK(G602),"",IF(ISTEXT(G602),"",INDEX(Sheet2!I$14:I$154,MATCH(F602,Sheet2!A$14:A$154,0))))</f>
        <v/>
      </c>
      <c r="M602" s="25" t="str">
        <f>IF(ISBLANK(G602),"",IF(ISTEXT(G602),"",IF(INDEX(Sheet2!H$14:H$154,MATCH(F602,Sheet2!A$14:A$154,0))&lt;&gt;0,IF(INDEX(Sheet2!I$14:I$154,MATCH(F602,Sheet2!A$14:A$154,0))&lt;&gt;0,"Loan","Loan"),"Cash")))</f>
        <v/>
      </c>
      <c r="N602" s="25" t="str">
        <f>IF(ISTEXT(E602),"",IF(ISBLANK(E602),"",IF(ISTEXT(D602),"",IF(A597="Invoice No. : ",INDEX(Sheet2!D$14:D$154,MATCH(B597,Sheet2!A$14:A$154,0)),N601))))</f>
        <v/>
      </c>
      <c r="O602" s="25" t="str">
        <f>IF(ISTEXT(E602),"",IF(ISBLANK(E602),"",IF(ISTEXT(D602),"",IF(A597="Invoice No. : ",INDEX(Sheet2!E$14:E$154,MATCH(B597,Sheet2!A$14:A$154,0)),O601))))</f>
        <v/>
      </c>
      <c r="P602" s="25" t="str">
        <f>IF(ISTEXT(E602),"",IF(ISBLANK(E602),"",IF(ISTEXT(D602),"",IF(A597="Invoice No. : ",INDEX(Sheet2!G$14:G$154,MATCH(B597,Sheet2!A$14:A$154,0)),P601))))</f>
        <v/>
      </c>
      <c r="Q602" s="25" t="str">
        <f t="shared" si="39"/>
        <v/>
      </c>
    </row>
    <row r="603" ht="15" spans="6:17">
      <c r="F603" s="25" t="str">
        <f t="shared" si="36"/>
        <v/>
      </c>
      <c r="G603" s="25" t="str">
        <f>IF(ISTEXT(E603),"",IF(ISBLANK(E603),"",IF(ISTEXT(D603),"",IF(A598="Invoice No. : ",INDEX(Sheet2!F$14:F$154,MATCH(B598,Sheet2!A$14:A$154,0)),G602))))</f>
        <v/>
      </c>
      <c r="H603" s="25" t="str">
        <f t="shared" si="37"/>
        <v/>
      </c>
      <c r="I603" s="25" t="str">
        <f>IF(ISTEXT(E603),"",IF(ISBLANK(E603),"",IF(ISTEXT(D603),"",IF(A598="Invoice No. : ",TEXT(INDEX(Sheet2!C$14:C$154,MATCH(B598,Sheet2!A$14:A$154,0)),"hh:mm:ss"),I602))))</f>
        <v/>
      </c>
      <c r="J603" s="25" t="str">
        <f t="shared" si="38"/>
        <v/>
      </c>
      <c r="K603" s="25" t="str">
        <f>IF(ISBLANK(G603),"",IF(ISTEXT(G603),"",INDEX(Sheet2!H$14:H$154,MATCH(F603,Sheet2!A$14:A$154,0))))</f>
        <v/>
      </c>
      <c r="L603" s="25" t="str">
        <f>IF(ISBLANK(G603),"",IF(ISTEXT(G603),"",INDEX(Sheet2!I$14:I$154,MATCH(F603,Sheet2!A$14:A$154,0))))</f>
        <v/>
      </c>
      <c r="M603" s="25" t="str">
        <f>IF(ISBLANK(G603),"",IF(ISTEXT(G603),"",IF(INDEX(Sheet2!H$14:H$154,MATCH(F603,Sheet2!A$14:A$154,0))&lt;&gt;0,IF(INDEX(Sheet2!I$14:I$154,MATCH(F603,Sheet2!A$14:A$154,0))&lt;&gt;0,"Loan","Loan"),"Cash")))</f>
        <v/>
      </c>
      <c r="N603" s="25" t="str">
        <f>IF(ISTEXT(E603),"",IF(ISBLANK(E603),"",IF(ISTEXT(D603),"",IF(A598="Invoice No. : ",INDEX(Sheet2!D$14:D$154,MATCH(B598,Sheet2!A$14:A$154,0)),N602))))</f>
        <v/>
      </c>
      <c r="O603" s="25" t="str">
        <f>IF(ISTEXT(E603),"",IF(ISBLANK(E603),"",IF(ISTEXT(D603),"",IF(A598="Invoice No. : ",INDEX(Sheet2!E$14:E$154,MATCH(B598,Sheet2!A$14:A$154,0)),O602))))</f>
        <v/>
      </c>
      <c r="P603" s="25" t="str">
        <f>IF(ISTEXT(E603),"",IF(ISBLANK(E603),"",IF(ISTEXT(D603),"",IF(A598="Invoice No. : ",INDEX(Sheet2!G$14:G$154,MATCH(B598,Sheet2!A$14:A$154,0)),P602))))</f>
        <v/>
      </c>
      <c r="Q603" s="25" t="str">
        <f t="shared" si="39"/>
        <v/>
      </c>
    </row>
    <row r="604" ht="15" spans="1:17">
      <c r="A604" s="21" t="s">
        <v>9</v>
      </c>
      <c r="B604" s="21" t="s">
        <v>10</v>
      </c>
      <c r="C604" s="22" t="s">
        <v>11</v>
      </c>
      <c r="D604" s="22" t="s">
        <v>12</v>
      </c>
      <c r="E604" s="22" t="s">
        <v>13</v>
      </c>
      <c r="F604" s="25" t="str">
        <f t="shared" si="36"/>
        <v/>
      </c>
      <c r="G604" s="25" t="str">
        <f>IF(ISTEXT(E604),"",IF(ISBLANK(E604),"",IF(ISTEXT(D604),"",IF(A599="Invoice No. : ",INDEX(Sheet2!F$14:F$154,MATCH(B599,Sheet2!A$14:A$154,0)),G603))))</f>
        <v/>
      </c>
      <c r="H604" s="25" t="str">
        <f t="shared" si="37"/>
        <v/>
      </c>
      <c r="I604" s="25" t="str">
        <f>IF(ISTEXT(E604),"",IF(ISBLANK(E604),"",IF(ISTEXT(D604),"",IF(A599="Invoice No. : ",TEXT(INDEX(Sheet2!C$14:C$154,MATCH(B599,Sheet2!A$14:A$154,0)),"hh:mm:ss"),I603))))</f>
        <v/>
      </c>
      <c r="J604" s="25" t="str">
        <f t="shared" si="38"/>
        <v/>
      </c>
      <c r="K604" s="25" t="str">
        <f>IF(ISBLANK(G604),"",IF(ISTEXT(G604),"",INDEX(Sheet2!H$14:H$154,MATCH(F604,Sheet2!A$14:A$154,0))))</f>
        <v/>
      </c>
      <c r="L604" s="25" t="str">
        <f>IF(ISBLANK(G604),"",IF(ISTEXT(G604),"",INDEX(Sheet2!I$14:I$154,MATCH(F604,Sheet2!A$14:A$154,0))))</f>
        <v/>
      </c>
      <c r="M604" s="25" t="str">
        <f>IF(ISBLANK(G604),"",IF(ISTEXT(G604),"",IF(INDEX(Sheet2!H$14:H$154,MATCH(F604,Sheet2!A$14:A$154,0))&lt;&gt;0,IF(INDEX(Sheet2!I$14:I$154,MATCH(F604,Sheet2!A$14:A$154,0))&lt;&gt;0,"Loan","Loan"),"Cash")))</f>
        <v/>
      </c>
      <c r="N604" s="25" t="str">
        <f>IF(ISTEXT(E604),"",IF(ISBLANK(E604),"",IF(ISTEXT(D604),"",IF(A599="Invoice No. : ",INDEX(Sheet2!D$14:D$154,MATCH(B599,Sheet2!A$14:A$154,0)),N603))))</f>
        <v/>
      </c>
      <c r="O604" s="25" t="str">
        <f>IF(ISTEXT(E604),"",IF(ISBLANK(E604),"",IF(ISTEXT(D604),"",IF(A599="Invoice No. : ",INDEX(Sheet2!E$14:E$154,MATCH(B599,Sheet2!A$14:A$154,0)),O603))))</f>
        <v/>
      </c>
      <c r="P604" s="25" t="str">
        <f>IF(ISTEXT(E604),"",IF(ISBLANK(E604),"",IF(ISTEXT(D604),"",IF(A599="Invoice No. : ",INDEX(Sheet2!G$14:G$154,MATCH(B599,Sheet2!A$14:A$154,0)),P603))))</f>
        <v/>
      </c>
      <c r="Q604" s="25" t="str">
        <f t="shared" si="39"/>
        <v/>
      </c>
    </row>
    <row r="605" ht="15" spans="6:17">
      <c r="F605" s="25" t="str">
        <f t="shared" si="36"/>
        <v/>
      </c>
      <c r="G605" s="25" t="str">
        <f>IF(ISTEXT(E605),"",IF(ISBLANK(E605),"",IF(ISTEXT(D605),"",IF(A600="Invoice No. : ",INDEX(Sheet2!F$14:F$154,MATCH(B600,Sheet2!A$14:A$154,0)),G604))))</f>
        <v/>
      </c>
      <c r="H605" s="25" t="str">
        <f t="shared" si="37"/>
        <v/>
      </c>
      <c r="I605" s="25" t="str">
        <f>IF(ISTEXT(E605),"",IF(ISBLANK(E605),"",IF(ISTEXT(D605),"",IF(A600="Invoice No. : ",TEXT(INDEX(Sheet2!C$14:C$154,MATCH(B600,Sheet2!A$14:A$154,0)),"hh:mm:ss"),I604))))</f>
        <v/>
      </c>
      <c r="J605" s="25" t="str">
        <f t="shared" si="38"/>
        <v/>
      </c>
      <c r="K605" s="25" t="str">
        <f>IF(ISBLANK(G605),"",IF(ISTEXT(G605),"",INDEX(Sheet2!H$14:H$154,MATCH(F605,Sheet2!A$14:A$154,0))))</f>
        <v/>
      </c>
      <c r="L605" s="25" t="str">
        <f>IF(ISBLANK(G605),"",IF(ISTEXT(G605),"",INDEX(Sheet2!I$14:I$154,MATCH(F605,Sheet2!A$14:A$154,0))))</f>
        <v/>
      </c>
      <c r="M605" s="25" t="str">
        <f>IF(ISBLANK(G605),"",IF(ISTEXT(G605),"",IF(INDEX(Sheet2!H$14:H$154,MATCH(F605,Sheet2!A$14:A$154,0))&lt;&gt;0,IF(INDEX(Sheet2!I$14:I$154,MATCH(F605,Sheet2!A$14:A$154,0))&lt;&gt;0,"Loan","Loan"),"Cash")))</f>
        <v/>
      </c>
      <c r="N605" s="25" t="str">
        <f>IF(ISTEXT(E605),"",IF(ISBLANK(E605),"",IF(ISTEXT(D605),"",IF(A600="Invoice No. : ",INDEX(Sheet2!D$14:D$154,MATCH(B600,Sheet2!A$14:A$154,0)),N604))))</f>
        <v/>
      </c>
      <c r="O605" s="25" t="str">
        <f>IF(ISTEXT(E605),"",IF(ISBLANK(E605),"",IF(ISTEXT(D605),"",IF(A600="Invoice No. : ",INDEX(Sheet2!E$14:E$154,MATCH(B600,Sheet2!A$14:A$154,0)),O604))))</f>
        <v/>
      </c>
      <c r="P605" s="25" t="str">
        <f>IF(ISTEXT(E605),"",IF(ISBLANK(E605),"",IF(ISTEXT(D605),"",IF(A600="Invoice No. : ",INDEX(Sheet2!G$14:G$154,MATCH(B600,Sheet2!A$14:A$154,0)),P604))))</f>
        <v/>
      </c>
      <c r="Q605" s="25" t="str">
        <f t="shared" si="39"/>
        <v/>
      </c>
    </row>
    <row r="606" ht="15" spans="1:17">
      <c r="A606" s="24" t="s">
        <v>50</v>
      </c>
      <c r="B606" s="24" t="s">
        <v>51</v>
      </c>
      <c r="C606" s="13">
        <v>2</v>
      </c>
      <c r="D606" s="13">
        <v>1020</v>
      </c>
      <c r="E606" s="13">
        <v>2040</v>
      </c>
      <c r="F606" s="25">
        <f t="shared" si="36"/>
        <v>2146326</v>
      </c>
      <c r="G606" s="25">
        <f>IF(ISTEXT(E606),"",IF(ISBLANK(E606),"",IF(ISTEXT(D606),"",IF(A601="Invoice No. : ",INDEX(Sheet2!F$14:F$154,MATCH(B601,Sheet2!A$14:A$154,0)),G605))))</f>
        <v>36340</v>
      </c>
      <c r="H606" s="25" t="str">
        <f t="shared" si="37"/>
        <v>01/28/2023</v>
      </c>
      <c r="I606" s="25" t="str">
        <f>IF(ISTEXT(E606),"",IF(ISBLANK(E606),"",IF(ISTEXT(D606),"",IF(A601="Invoice No. : ",TEXT(INDEX(Sheet2!C$14:C$154,MATCH(B601,Sheet2!A$14:A$154,0)),"hh:mm:ss"),I605))))</f>
        <v>08:39:59</v>
      </c>
      <c r="J606" s="25">
        <f t="shared" si="38"/>
        <v>2040</v>
      </c>
      <c r="K606" s="25">
        <f>IF(ISBLANK(G606),"",IF(ISTEXT(G606),"",INDEX(Sheet2!H$14:H$154,MATCH(F606,Sheet2!A$14:A$154,0))))</f>
        <v>2040</v>
      </c>
      <c r="L606" s="25">
        <f>IF(ISBLANK(G606),"",IF(ISTEXT(G606),"",INDEX(Sheet2!I$14:I$154,MATCH(F606,Sheet2!A$14:A$154,0))))</f>
        <v>0</v>
      </c>
      <c r="M606" s="25" t="str">
        <f>IF(ISBLANK(G606),"",IF(ISTEXT(G606),"",IF(INDEX(Sheet2!H$14:H$154,MATCH(F606,Sheet2!A$14:A$154,0))&lt;&gt;0,IF(INDEX(Sheet2!I$14:I$154,MATCH(F606,Sheet2!A$14:A$154,0))&lt;&gt;0,"Loan","Loan"),"Cash")))</f>
        <v>Loan</v>
      </c>
      <c r="N606" s="25">
        <f>IF(ISTEXT(E606),"",IF(ISBLANK(E606),"",IF(ISTEXT(D606),"",IF(A601="Invoice No. : ",INDEX(Sheet2!D$14:D$154,MATCH(B601,Sheet2!A$14:A$154,0)),N605))))</f>
        <v>2</v>
      </c>
      <c r="O606" s="25" t="str">
        <f>IF(ISTEXT(E606),"",IF(ISBLANK(E606),"",IF(ISTEXT(D606),"",IF(A601="Invoice No. : ",INDEX(Sheet2!E$14:E$154,MATCH(B601,Sheet2!A$14:A$154,0)),O605))))</f>
        <v>RUBY</v>
      </c>
      <c r="P606" s="25" t="str">
        <f>IF(ISTEXT(E606),"",IF(ISBLANK(E606),"",IF(ISTEXT(D606),"",IF(A601="Invoice No. : ",INDEX(Sheet2!G$14:G$154,MATCH(B601,Sheet2!A$14:A$154,0)),P605))))</f>
        <v>ESTOCAPIO, JACQUELINE LUCERO</v>
      </c>
      <c r="Q606" s="25">
        <f t="shared" si="39"/>
        <v>128023.12</v>
      </c>
    </row>
    <row r="607" ht="15" spans="4:17">
      <c r="D607" s="14" t="s">
        <v>18</v>
      </c>
      <c r="E607" s="26">
        <v>2040</v>
      </c>
      <c r="F607" s="25" t="str">
        <f t="shared" si="36"/>
        <v/>
      </c>
      <c r="G607" s="25" t="str">
        <f>IF(ISTEXT(E607),"",IF(ISBLANK(E607),"",IF(ISTEXT(D607),"",IF(A602="Invoice No. : ",INDEX(Sheet2!F$14:F$154,MATCH(B602,Sheet2!A$14:A$154,0)),G606))))</f>
        <v/>
      </c>
      <c r="H607" s="25" t="str">
        <f t="shared" si="37"/>
        <v/>
      </c>
      <c r="I607" s="25" t="str">
        <f>IF(ISTEXT(E607),"",IF(ISBLANK(E607),"",IF(ISTEXT(D607),"",IF(A602="Invoice No. : ",TEXT(INDEX(Sheet2!C$14:C$154,MATCH(B602,Sheet2!A$14:A$154,0)),"hh:mm:ss"),I606))))</f>
        <v/>
      </c>
      <c r="J607" s="25" t="str">
        <f t="shared" si="38"/>
        <v/>
      </c>
      <c r="K607" s="25" t="str">
        <f>IF(ISBLANK(G607),"",IF(ISTEXT(G607),"",INDEX(Sheet2!H$14:H$154,MATCH(F607,Sheet2!A$14:A$154,0))))</f>
        <v/>
      </c>
      <c r="L607" s="25" t="str">
        <f>IF(ISBLANK(G607),"",IF(ISTEXT(G607),"",INDEX(Sheet2!I$14:I$154,MATCH(F607,Sheet2!A$14:A$154,0))))</f>
        <v/>
      </c>
      <c r="M607" s="25" t="str">
        <f>IF(ISBLANK(G607),"",IF(ISTEXT(G607),"",IF(INDEX(Sheet2!H$14:H$154,MATCH(F607,Sheet2!A$14:A$154,0))&lt;&gt;0,IF(INDEX(Sheet2!I$14:I$154,MATCH(F607,Sheet2!A$14:A$154,0))&lt;&gt;0,"Loan","Loan"),"Cash")))</f>
        <v/>
      </c>
      <c r="N607" s="25" t="str">
        <f>IF(ISTEXT(E607),"",IF(ISBLANK(E607),"",IF(ISTEXT(D607),"",IF(A602="Invoice No. : ",INDEX(Sheet2!D$14:D$154,MATCH(B602,Sheet2!A$14:A$154,0)),N606))))</f>
        <v/>
      </c>
      <c r="O607" s="25" t="str">
        <f>IF(ISTEXT(E607),"",IF(ISBLANK(E607),"",IF(ISTEXT(D607),"",IF(A602="Invoice No. : ",INDEX(Sheet2!E$14:E$154,MATCH(B602,Sheet2!A$14:A$154,0)),O606))))</f>
        <v/>
      </c>
      <c r="P607" s="25" t="str">
        <f>IF(ISTEXT(E607),"",IF(ISBLANK(E607),"",IF(ISTEXT(D607),"",IF(A602="Invoice No. : ",INDEX(Sheet2!G$14:G$154,MATCH(B602,Sheet2!A$14:A$154,0)),P606))))</f>
        <v/>
      </c>
      <c r="Q607" s="25" t="str">
        <f t="shared" si="39"/>
        <v/>
      </c>
    </row>
    <row r="608" ht="15" spans="6:17">
      <c r="F608" s="25" t="str">
        <f t="shared" si="36"/>
        <v/>
      </c>
      <c r="G608" s="25" t="str">
        <f>IF(ISTEXT(E608),"",IF(ISBLANK(E608),"",IF(ISTEXT(D608),"",IF(A603="Invoice No. : ",INDEX(Sheet2!F$14:F$154,MATCH(B603,Sheet2!A$14:A$154,0)),G607))))</f>
        <v/>
      </c>
      <c r="H608" s="25" t="str">
        <f t="shared" si="37"/>
        <v/>
      </c>
      <c r="I608" s="25" t="str">
        <f>IF(ISTEXT(E608),"",IF(ISBLANK(E608),"",IF(ISTEXT(D608),"",IF(A603="Invoice No. : ",TEXT(INDEX(Sheet2!C$14:C$154,MATCH(B603,Sheet2!A$14:A$154,0)),"hh:mm:ss"),I607))))</f>
        <v/>
      </c>
      <c r="J608" s="25" t="str">
        <f t="shared" si="38"/>
        <v/>
      </c>
      <c r="K608" s="25" t="str">
        <f>IF(ISBLANK(G608),"",IF(ISTEXT(G608),"",INDEX(Sheet2!H$14:H$154,MATCH(F608,Sheet2!A$14:A$154,0))))</f>
        <v/>
      </c>
      <c r="L608" s="25" t="str">
        <f>IF(ISBLANK(G608),"",IF(ISTEXT(G608),"",INDEX(Sheet2!I$14:I$154,MATCH(F608,Sheet2!A$14:A$154,0))))</f>
        <v/>
      </c>
      <c r="M608" s="25" t="str">
        <f>IF(ISBLANK(G608),"",IF(ISTEXT(G608),"",IF(INDEX(Sheet2!H$14:H$154,MATCH(F608,Sheet2!A$14:A$154,0))&lt;&gt;0,IF(INDEX(Sheet2!I$14:I$154,MATCH(F608,Sheet2!A$14:A$154,0))&lt;&gt;0,"Loan","Loan"),"Cash")))</f>
        <v/>
      </c>
      <c r="N608" s="25" t="str">
        <f>IF(ISTEXT(E608),"",IF(ISBLANK(E608),"",IF(ISTEXT(D608),"",IF(A603="Invoice No. : ",INDEX(Sheet2!D$14:D$154,MATCH(B603,Sheet2!A$14:A$154,0)),N607))))</f>
        <v/>
      </c>
      <c r="O608" s="25" t="str">
        <f>IF(ISTEXT(E608),"",IF(ISBLANK(E608),"",IF(ISTEXT(D608),"",IF(A603="Invoice No. : ",INDEX(Sheet2!E$14:E$154,MATCH(B603,Sheet2!A$14:A$154,0)),O607))))</f>
        <v/>
      </c>
      <c r="P608" s="25" t="str">
        <f>IF(ISTEXT(E608),"",IF(ISBLANK(E608),"",IF(ISTEXT(D608),"",IF(A603="Invoice No. : ",INDEX(Sheet2!G$14:G$154,MATCH(B603,Sheet2!A$14:A$154,0)),P607))))</f>
        <v/>
      </c>
      <c r="Q608" s="25" t="str">
        <f t="shared" si="39"/>
        <v/>
      </c>
    </row>
    <row r="609" ht="15" spans="6:17">
      <c r="F609" s="25" t="str">
        <f t="shared" si="36"/>
        <v/>
      </c>
      <c r="G609" s="25" t="str">
        <f>IF(ISTEXT(E609),"",IF(ISBLANK(E609),"",IF(ISTEXT(D609),"",IF(A604="Invoice No. : ",INDEX(Sheet2!F$14:F$154,MATCH(B604,Sheet2!A$14:A$154,0)),G608))))</f>
        <v/>
      </c>
      <c r="H609" s="25" t="str">
        <f t="shared" si="37"/>
        <v/>
      </c>
      <c r="I609" s="25" t="str">
        <f>IF(ISTEXT(E609),"",IF(ISBLANK(E609),"",IF(ISTEXT(D609),"",IF(A604="Invoice No. : ",TEXT(INDEX(Sheet2!C$14:C$154,MATCH(B604,Sheet2!A$14:A$154,0)),"hh:mm:ss"),I608))))</f>
        <v/>
      </c>
      <c r="J609" s="25" t="str">
        <f t="shared" si="38"/>
        <v/>
      </c>
      <c r="K609" s="25" t="str">
        <f>IF(ISBLANK(G609),"",IF(ISTEXT(G609),"",INDEX(Sheet2!H$14:H$154,MATCH(F609,Sheet2!A$14:A$154,0))))</f>
        <v/>
      </c>
      <c r="L609" s="25" t="str">
        <f>IF(ISBLANK(G609),"",IF(ISTEXT(G609),"",INDEX(Sheet2!I$14:I$154,MATCH(F609,Sheet2!A$14:A$154,0))))</f>
        <v/>
      </c>
      <c r="M609" s="25" t="str">
        <f>IF(ISBLANK(G609),"",IF(ISTEXT(G609),"",IF(INDEX(Sheet2!H$14:H$154,MATCH(F609,Sheet2!A$14:A$154,0))&lt;&gt;0,IF(INDEX(Sheet2!I$14:I$154,MATCH(F609,Sheet2!A$14:A$154,0))&lt;&gt;0,"Loan","Loan"),"Cash")))</f>
        <v/>
      </c>
      <c r="N609" s="25" t="str">
        <f>IF(ISTEXT(E609),"",IF(ISBLANK(E609),"",IF(ISTEXT(D609),"",IF(A604="Invoice No. : ",INDEX(Sheet2!D$14:D$154,MATCH(B604,Sheet2!A$14:A$154,0)),N608))))</f>
        <v/>
      </c>
      <c r="O609" s="25" t="str">
        <f>IF(ISTEXT(E609),"",IF(ISBLANK(E609),"",IF(ISTEXT(D609),"",IF(A604="Invoice No. : ",INDEX(Sheet2!E$14:E$154,MATCH(B604,Sheet2!A$14:A$154,0)),O608))))</f>
        <v/>
      </c>
      <c r="P609" s="25" t="str">
        <f>IF(ISTEXT(E609),"",IF(ISBLANK(E609),"",IF(ISTEXT(D609),"",IF(A604="Invoice No. : ",INDEX(Sheet2!G$14:G$154,MATCH(B604,Sheet2!A$14:A$154,0)),P608))))</f>
        <v/>
      </c>
      <c r="Q609" s="25" t="str">
        <f t="shared" si="39"/>
        <v/>
      </c>
    </row>
    <row r="610" ht="15" spans="1:17">
      <c r="A610" s="16" t="s">
        <v>4</v>
      </c>
      <c r="B610" s="17">
        <v>2146327</v>
      </c>
      <c r="C610" s="16" t="s">
        <v>5</v>
      </c>
      <c r="D610" s="18" t="s">
        <v>598</v>
      </c>
      <c r="F610" s="25" t="str">
        <f t="shared" si="36"/>
        <v/>
      </c>
      <c r="G610" s="25" t="str">
        <f>IF(ISTEXT(E610),"",IF(ISBLANK(E610),"",IF(ISTEXT(D610),"",IF(A605="Invoice No. : ",INDEX(Sheet2!F$14:F$154,MATCH(B605,Sheet2!A$14:A$154,0)),G609))))</f>
        <v/>
      </c>
      <c r="H610" s="25" t="str">
        <f t="shared" si="37"/>
        <v/>
      </c>
      <c r="I610" s="25" t="str">
        <f>IF(ISTEXT(E610),"",IF(ISBLANK(E610),"",IF(ISTEXT(D610),"",IF(A605="Invoice No. : ",TEXT(INDEX(Sheet2!C$14:C$154,MATCH(B605,Sheet2!A$14:A$154,0)),"hh:mm:ss"),I609))))</f>
        <v/>
      </c>
      <c r="J610" s="25" t="str">
        <f t="shared" si="38"/>
        <v/>
      </c>
      <c r="K610" s="25" t="str">
        <f>IF(ISBLANK(G610),"",IF(ISTEXT(G610),"",INDEX(Sheet2!H$14:H$154,MATCH(F610,Sheet2!A$14:A$154,0))))</f>
        <v/>
      </c>
      <c r="L610" s="25" t="str">
        <f>IF(ISBLANK(G610),"",IF(ISTEXT(G610),"",INDEX(Sheet2!I$14:I$154,MATCH(F610,Sheet2!A$14:A$154,0))))</f>
        <v/>
      </c>
      <c r="M610" s="25" t="str">
        <f>IF(ISBLANK(G610),"",IF(ISTEXT(G610),"",IF(INDEX(Sheet2!H$14:H$154,MATCH(F610,Sheet2!A$14:A$154,0))&lt;&gt;0,IF(INDEX(Sheet2!I$14:I$154,MATCH(F610,Sheet2!A$14:A$154,0))&lt;&gt;0,"Loan","Loan"),"Cash")))</f>
        <v/>
      </c>
      <c r="N610" s="25" t="str">
        <f>IF(ISTEXT(E610),"",IF(ISBLANK(E610),"",IF(ISTEXT(D610),"",IF(A605="Invoice No. : ",INDEX(Sheet2!D$14:D$154,MATCH(B605,Sheet2!A$14:A$154,0)),N609))))</f>
        <v/>
      </c>
      <c r="O610" s="25" t="str">
        <f>IF(ISTEXT(E610),"",IF(ISBLANK(E610),"",IF(ISTEXT(D610),"",IF(A605="Invoice No. : ",INDEX(Sheet2!E$14:E$154,MATCH(B605,Sheet2!A$14:A$154,0)),O609))))</f>
        <v/>
      </c>
      <c r="P610" s="25" t="str">
        <f>IF(ISTEXT(E610),"",IF(ISBLANK(E610),"",IF(ISTEXT(D610),"",IF(A605="Invoice No. : ",INDEX(Sheet2!G$14:G$154,MATCH(B605,Sheet2!A$14:A$154,0)),P609))))</f>
        <v/>
      </c>
      <c r="Q610" s="25" t="str">
        <f t="shared" si="39"/>
        <v/>
      </c>
    </row>
    <row r="611" ht="15" spans="1:17">
      <c r="A611" s="16" t="s">
        <v>7</v>
      </c>
      <c r="B611" s="19">
        <v>44954</v>
      </c>
      <c r="C611" s="16" t="s">
        <v>8</v>
      </c>
      <c r="D611" s="20">
        <v>2</v>
      </c>
      <c r="F611" s="25" t="str">
        <f t="shared" si="36"/>
        <v/>
      </c>
      <c r="G611" s="25" t="str">
        <f>IF(ISTEXT(E611),"",IF(ISBLANK(E611),"",IF(ISTEXT(D611),"",IF(A606="Invoice No. : ",INDEX(Sheet2!F$14:F$154,MATCH(B606,Sheet2!A$14:A$154,0)),G610))))</f>
        <v/>
      </c>
      <c r="H611" s="25" t="str">
        <f t="shared" si="37"/>
        <v/>
      </c>
      <c r="I611" s="25" t="str">
        <f>IF(ISTEXT(E611),"",IF(ISBLANK(E611),"",IF(ISTEXT(D611),"",IF(A606="Invoice No. : ",TEXT(INDEX(Sheet2!C$14:C$154,MATCH(B606,Sheet2!A$14:A$154,0)),"hh:mm:ss"),I610))))</f>
        <v/>
      </c>
      <c r="J611" s="25" t="str">
        <f t="shared" si="38"/>
        <v/>
      </c>
      <c r="K611" s="25" t="str">
        <f>IF(ISBLANK(G611),"",IF(ISTEXT(G611),"",INDEX(Sheet2!H$14:H$154,MATCH(F611,Sheet2!A$14:A$154,0))))</f>
        <v/>
      </c>
      <c r="L611" s="25" t="str">
        <f>IF(ISBLANK(G611),"",IF(ISTEXT(G611),"",INDEX(Sheet2!I$14:I$154,MATCH(F611,Sheet2!A$14:A$154,0))))</f>
        <v/>
      </c>
      <c r="M611" s="25" t="str">
        <f>IF(ISBLANK(G611),"",IF(ISTEXT(G611),"",IF(INDEX(Sheet2!H$14:H$154,MATCH(F611,Sheet2!A$14:A$154,0))&lt;&gt;0,IF(INDEX(Sheet2!I$14:I$154,MATCH(F611,Sheet2!A$14:A$154,0))&lt;&gt;0,"Loan","Loan"),"Cash")))</f>
        <v/>
      </c>
      <c r="N611" s="25" t="str">
        <f>IF(ISTEXT(E611),"",IF(ISBLANK(E611),"",IF(ISTEXT(D611),"",IF(A606="Invoice No. : ",INDEX(Sheet2!D$14:D$154,MATCH(B606,Sheet2!A$14:A$154,0)),N610))))</f>
        <v/>
      </c>
      <c r="O611" s="25" t="str">
        <f>IF(ISTEXT(E611),"",IF(ISBLANK(E611),"",IF(ISTEXT(D611),"",IF(A606="Invoice No. : ",INDEX(Sheet2!E$14:E$154,MATCH(B606,Sheet2!A$14:A$154,0)),O610))))</f>
        <v/>
      </c>
      <c r="P611" s="25" t="str">
        <f>IF(ISTEXT(E611),"",IF(ISBLANK(E611),"",IF(ISTEXT(D611),"",IF(A606="Invoice No. : ",INDEX(Sheet2!G$14:G$154,MATCH(B606,Sheet2!A$14:A$154,0)),P610))))</f>
        <v/>
      </c>
      <c r="Q611" s="25" t="str">
        <f t="shared" si="39"/>
        <v/>
      </c>
    </row>
    <row r="612" ht="15" spans="6:17">
      <c r="F612" s="25" t="str">
        <f t="shared" si="36"/>
        <v/>
      </c>
      <c r="G612" s="25" t="str">
        <f>IF(ISTEXT(E612),"",IF(ISBLANK(E612),"",IF(ISTEXT(D612),"",IF(A607="Invoice No. : ",INDEX(Sheet2!F$14:F$154,MATCH(B607,Sheet2!A$14:A$154,0)),G611))))</f>
        <v/>
      </c>
      <c r="H612" s="25" t="str">
        <f t="shared" si="37"/>
        <v/>
      </c>
      <c r="I612" s="25" t="str">
        <f>IF(ISTEXT(E612),"",IF(ISBLANK(E612),"",IF(ISTEXT(D612),"",IF(A607="Invoice No. : ",TEXT(INDEX(Sheet2!C$14:C$154,MATCH(B607,Sheet2!A$14:A$154,0)),"hh:mm:ss"),I611))))</f>
        <v/>
      </c>
      <c r="J612" s="25" t="str">
        <f t="shared" si="38"/>
        <v/>
      </c>
      <c r="K612" s="25" t="str">
        <f>IF(ISBLANK(G612),"",IF(ISTEXT(G612),"",INDEX(Sheet2!H$14:H$154,MATCH(F612,Sheet2!A$14:A$154,0))))</f>
        <v/>
      </c>
      <c r="L612" s="25" t="str">
        <f>IF(ISBLANK(G612),"",IF(ISTEXT(G612),"",INDEX(Sheet2!I$14:I$154,MATCH(F612,Sheet2!A$14:A$154,0))))</f>
        <v/>
      </c>
      <c r="M612" s="25" t="str">
        <f>IF(ISBLANK(G612),"",IF(ISTEXT(G612),"",IF(INDEX(Sheet2!H$14:H$154,MATCH(F612,Sheet2!A$14:A$154,0))&lt;&gt;0,IF(INDEX(Sheet2!I$14:I$154,MATCH(F612,Sheet2!A$14:A$154,0))&lt;&gt;0,"Loan","Loan"),"Cash")))</f>
        <v/>
      </c>
      <c r="N612" s="25" t="str">
        <f>IF(ISTEXT(E612),"",IF(ISBLANK(E612),"",IF(ISTEXT(D612),"",IF(A607="Invoice No. : ",INDEX(Sheet2!D$14:D$154,MATCH(B607,Sheet2!A$14:A$154,0)),N611))))</f>
        <v/>
      </c>
      <c r="O612" s="25" t="str">
        <f>IF(ISTEXT(E612),"",IF(ISBLANK(E612),"",IF(ISTEXT(D612),"",IF(A607="Invoice No. : ",INDEX(Sheet2!E$14:E$154,MATCH(B607,Sheet2!A$14:A$154,0)),O611))))</f>
        <v/>
      </c>
      <c r="P612" s="25" t="str">
        <f>IF(ISTEXT(E612),"",IF(ISBLANK(E612),"",IF(ISTEXT(D612),"",IF(A607="Invoice No. : ",INDEX(Sheet2!G$14:G$154,MATCH(B607,Sheet2!A$14:A$154,0)),P611))))</f>
        <v/>
      </c>
      <c r="Q612" s="25" t="str">
        <f t="shared" si="39"/>
        <v/>
      </c>
    </row>
    <row r="613" ht="15" spans="1:17">
      <c r="A613" s="21" t="s">
        <v>9</v>
      </c>
      <c r="B613" s="21" t="s">
        <v>10</v>
      </c>
      <c r="C613" s="22" t="s">
        <v>11</v>
      </c>
      <c r="D613" s="22" t="s">
        <v>12</v>
      </c>
      <c r="E613" s="22" t="s">
        <v>13</v>
      </c>
      <c r="F613" s="25" t="str">
        <f t="shared" si="36"/>
        <v/>
      </c>
      <c r="G613" s="25" t="str">
        <f>IF(ISTEXT(E613),"",IF(ISBLANK(E613),"",IF(ISTEXT(D613),"",IF(A608="Invoice No. : ",INDEX(Sheet2!F$14:F$154,MATCH(B608,Sheet2!A$14:A$154,0)),G612))))</f>
        <v/>
      </c>
      <c r="H613" s="25" t="str">
        <f t="shared" si="37"/>
        <v/>
      </c>
      <c r="I613" s="25" t="str">
        <f>IF(ISTEXT(E613),"",IF(ISBLANK(E613),"",IF(ISTEXT(D613),"",IF(A608="Invoice No. : ",TEXT(INDEX(Sheet2!C$14:C$154,MATCH(B608,Sheet2!A$14:A$154,0)),"hh:mm:ss"),I612))))</f>
        <v/>
      </c>
      <c r="J613" s="25" t="str">
        <f t="shared" si="38"/>
        <v/>
      </c>
      <c r="K613" s="25" t="str">
        <f>IF(ISBLANK(G613),"",IF(ISTEXT(G613),"",INDEX(Sheet2!H$14:H$154,MATCH(F613,Sheet2!A$14:A$154,0))))</f>
        <v/>
      </c>
      <c r="L613" s="25" t="str">
        <f>IF(ISBLANK(G613),"",IF(ISTEXT(G613),"",INDEX(Sheet2!I$14:I$154,MATCH(F613,Sheet2!A$14:A$154,0))))</f>
        <v/>
      </c>
      <c r="M613" s="25" t="str">
        <f>IF(ISBLANK(G613),"",IF(ISTEXT(G613),"",IF(INDEX(Sheet2!H$14:H$154,MATCH(F613,Sheet2!A$14:A$154,0))&lt;&gt;0,IF(INDEX(Sheet2!I$14:I$154,MATCH(F613,Sheet2!A$14:A$154,0))&lt;&gt;0,"Loan","Loan"),"Cash")))</f>
        <v/>
      </c>
      <c r="N613" s="25" t="str">
        <f>IF(ISTEXT(E613),"",IF(ISBLANK(E613),"",IF(ISTEXT(D613),"",IF(A608="Invoice No. : ",INDEX(Sheet2!D$14:D$154,MATCH(B608,Sheet2!A$14:A$154,0)),N612))))</f>
        <v/>
      </c>
      <c r="O613" s="25" t="str">
        <f>IF(ISTEXT(E613),"",IF(ISBLANK(E613),"",IF(ISTEXT(D613),"",IF(A608="Invoice No. : ",INDEX(Sheet2!E$14:E$154,MATCH(B608,Sheet2!A$14:A$154,0)),O612))))</f>
        <v/>
      </c>
      <c r="P613" s="25" t="str">
        <f>IF(ISTEXT(E613),"",IF(ISBLANK(E613),"",IF(ISTEXT(D613),"",IF(A608="Invoice No. : ",INDEX(Sheet2!G$14:G$154,MATCH(B608,Sheet2!A$14:A$154,0)),P612))))</f>
        <v/>
      </c>
      <c r="Q613" s="25" t="str">
        <f t="shared" si="39"/>
        <v/>
      </c>
    </row>
    <row r="614" ht="15" spans="6:17">
      <c r="F614" s="25" t="str">
        <f t="shared" si="36"/>
        <v/>
      </c>
      <c r="G614" s="25" t="str">
        <f>IF(ISTEXT(E614),"",IF(ISBLANK(E614),"",IF(ISTEXT(D614),"",IF(A609="Invoice No. : ",INDEX(Sheet2!F$14:F$154,MATCH(B609,Sheet2!A$14:A$154,0)),G613))))</f>
        <v/>
      </c>
      <c r="H614" s="25" t="str">
        <f t="shared" si="37"/>
        <v/>
      </c>
      <c r="I614" s="25" t="str">
        <f>IF(ISTEXT(E614),"",IF(ISBLANK(E614),"",IF(ISTEXT(D614),"",IF(A609="Invoice No. : ",TEXT(INDEX(Sheet2!C$14:C$154,MATCH(B609,Sheet2!A$14:A$154,0)),"hh:mm:ss"),I613))))</f>
        <v/>
      </c>
      <c r="J614" s="25" t="str">
        <f t="shared" si="38"/>
        <v/>
      </c>
      <c r="K614" s="25" t="str">
        <f>IF(ISBLANK(G614),"",IF(ISTEXT(G614),"",INDEX(Sheet2!H$14:H$154,MATCH(F614,Sheet2!A$14:A$154,0))))</f>
        <v/>
      </c>
      <c r="L614" s="25" t="str">
        <f>IF(ISBLANK(G614),"",IF(ISTEXT(G614),"",INDEX(Sheet2!I$14:I$154,MATCH(F614,Sheet2!A$14:A$154,0))))</f>
        <v/>
      </c>
      <c r="M614" s="25" t="str">
        <f>IF(ISBLANK(G614),"",IF(ISTEXT(G614),"",IF(INDEX(Sheet2!H$14:H$154,MATCH(F614,Sheet2!A$14:A$154,0))&lt;&gt;0,IF(INDEX(Sheet2!I$14:I$154,MATCH(F614,Sheet2!A$14:A$154,0))&lt;&gt;0,"Loan","Loan"),"Cash")))</f>
        <v/>
      </c>
      <c r="N614" s="25" t="str">
        <f>IF(ISTEXT(E614),"",IF(ISBLANK(E614),"",IF(ISTEXT(D614),"",IF(A609="Invoice No. : ",INDEX(Sheet2!D$14:D$154,MATCH(B609,Sheet2!A$14:A$154,0)),N613))))</f>
        <v/>
      </c>
      <c r="O614" s="25" t="str">
        <f>IF(ISTEXT(E614),"",IF(ISBLANK(E614),"",IF(ISTEXT(D614),"",IF(A609="Invoice No. : ",INDEX(Sheet2!E$14:E$154,MATCH(B609,Sheet2!A$14:A$154,0)),O613))))</f>
        <v/>
      </c>
      <c r="P614" s="25" t="str">
        <f>IF(ISTEXT(E614),"",IF(ISBLANK(E614),"",IF(ISTEXT(D614),"",IF(A609="Invoice No. : ",INDEX(Sheet2!G$14:G$154,MATCH(B609,Sheet2!A$14:A$154,0)),P613))))</f>
        <v/>
      </c>
      <c r="Q614" s="25" t="str">
        <f t="shared" si="39"/>
        <v/>
      </c>
    </row>
    <row r="615" ht="15" spans="1:17">
      <c r="A615" s="24" t="s">
        <v>282</v>
      </c>
      <c r="B615" s="24" t="s">
        <v>283</v>
      </c>
      <c r="C615" s="13">
        <v>3</v>
      </c>
      <c r="D615" s="13">
        <v>1260</v>
      </c>
      <c r="E615" s="13">
        <v>3780</v>
      </c>
      <c r="F615" s="25">
        <f t="shared" si="36"/>
        <v>2146327</v>
      </c>
      <c r="G615" s="25">
        <f>IF(ISTEXT(E615),"",IF(ISBLANK(E615),"",IF(ISTEXT(D615),"",IF(A610="Invoice No. : ",INDEX(Sheet2!F$14:F$154,MATCH(B610,Sheet2!A$14:A$154,0)),G614))))</f>
        <v>49487</v>
      </c>
      <c r="H615" s="25" t="str">
        <f t="shared" si="37"/>
        <v>01/28/2023</v>
      </c>
      <c r="I615" s="25" t="str">
        <f>IF(ISTEXT(E615),"",IF(ISBLANK(E615),"",IF(ISTEXT(D615),"",IF(A610="Invoice No. : ",TEXT(INDEX(Sheet2!C$14:C$154,MATCH(B610,Sheet2!A$14:A$154,0)),"hh:mm:ss"),I614))))</f>
        <v>08:55:04</v>
      </c>
      <c r="J615" s="25">
        <f t="shared" si="38"/>
        <v>3780</v>
      </c>
      <c r="K615" s="25">
        <f>IF(ISBLANK(G615),"",IF(ISTEXT(G615),"",INDEX(Sheet2!H$14:H$154,MATCH(F615,Sheet2!A$14:A$154,0))))</f>
        <v>3780</v>
      </c>
      <c r="L615" s="25">
        <f>IF(ISBLANK(G615),"",IF(ISTEXT(G615),"",INDEX(Sheet2!I$14:I$154,MATCH(F615,Sheet2!A$14:A$154,0))))</f>
        <v>0</v>
      </c>
      <c r="M615" s="25" t="str">
        <f>IF(ISBLANK(G615),"",IF(ISTEXT(G615),"",IF(INDEX(Sheet2!H$14:H$154,MATCH(F615,Sheet2!A$14:A$154,0))&lt;&gt;0,IF(INDEX(Sheet2!I$14:I$154,MATCH(F615,Sheet2!A$14:A$154,0))&lt;&gt;0,"Loan","Loan"),"Cash")))</f>
        <v>Loan</v>
      </c>
      <c r="N615" s="25">
        <f>IF(ISTEXT(E615),"",IF(ISBLANK(E615),"",IF(ISTEXT(D615),"",IF(A610="Invoice No. : ",INDEX(Sheet2!D$14:D$154,MATCH(B610,Sheet2!A$14:A$154,0)),N614))))</f>
        <v>2</v>
      </c>
      <c r="O615" s="25" t="str">
        <f>IF(ISTEXT(E615),"",IF(ISBLANK(E615),"",IF(ISTEXT(D615),"",IF(A610="Invoice No. : ",INDEX(Sheet2!E$14:E$154,MATCH(B610,Sheet2!A$14:A$154,0)),O614))))</f>
        <v>RUBY</v>
      </c>
      <c r="P615" s="25" t="str">
        <f>IF(ISTEXT(E615),"",IF(ISBLANK(E615),"",IF(ISTEXT(D615),"",IF(A610="Invoice No. : ",INDEX(Sheet2!G$14:G$154,MATCH(B610,Sheet2!A$14:A$154,0)),P614))))</f>
        <v>DANGLI, LEONORA MAY ALLAYBAN</v>
      </c>
      <c r="Q615" s="25">
        <f t="shared" si="39"/>
        <v>128023.12</v>
      </c>
    </row>
    <row r="616" ht="15" spans="4:17">
      <c r="D616" s="14" t="s">
        <v>18</v>
      </c>
      <c r="E616" s="26">
        <v>3780</v>
      </c>
      <c r="F616" s="25" t="str">
        <f t="shared" si="36"/>
        <v/>
      </c>
      <c r="G616" s="25" t="str">
        <f>IF(ISTEXT(E616),"",IF(ISBLANK(E616),"",IF(ISTEXT(D616),"",IF(A611="Invoice No. : ",INDEX(Sheet2!F$14:F$154,MATCH(B611,Sheet2!A$14:A$154,0)),G615))))</f>
        <v/>
      </c>
      <c r="H616" s="25" t="str">
        <f t="shared" si="37"/>
        <v/>
      </c>
      <c r="I616" s="25" t="str">
        <f>IF(ISTEXT(E616),"",IF(ISBLANK(E616),"",IF(ISTEXT(D616),"",IF(A611="Invoice No. : ",TEXT(INDEX(Sheet2!C$14:C$154,MATCH(B611,Sheet2!A$14:A$154,0)),"hh:mm:ss"),I615))))</f>
        <v/>
      </c>
      <c r="J616" s="25" t="str">
        <f t="shared" si="38"/>
        <v/>
      </c>
      <c r="K616" s="25" t="str">
        <f>IF(ISBLANK(G616),"",IF(ISTEXT(G616),"",INDEX(Sheet2!H$14:H$154,MATCH(F616,Sheet2!A$14:A$154,0))))</f>
        <v/>
      </c>
      <c r="L616" s="25" t="str">
        <f>IF(ISBLANK(G616),"",IF(ISTEXT(G616),"",INDEX(Sheet2!I$14:I$154,MATCH(F616,Sheet2!A$14:A$154,0))))</f>
        <v/>
      </c>
      <c r="M616" s="25" t="str">
        <f>IF(ISBLANK(G616),"",IF(ISTEXT(G616),"",IF(INDEX(Sheet2!H$14:H$154,MATCH(F616,Sheet2!A$14:A$154,0))&lt;&gt;0,IF(INDEX(Sheet2!I$14:I$154,MATCH(F616,Sheet2!A$14:A$154,0))&lt;&gt;0,"Loan","Loan"),"Cash")))</f>
        <v/>
      </c>
      <c r="N616" s="25" t="str">
        <f>IF(ISTEXT(E616),"",IF(ISBLANK(E616),"",IF(ISTEXT(D616),"",IF(A611="Invoice No. : ",INDEX(Sheet2!D$14:D$154,MATCH(B611,Sheet2!A$14:A$154,0)),N615))))</f>
        <v/>
      </c>
      <c r="O616" s="25" t="str">
        <f>IF(ISTEXT(E616),"",IF(ISBLANK(E616),"",IF(ISTEXT(D616),"",IF(A611="Invoice No. : ",INDEX(Sheet2!E$14:E$154,MATCH(B611,Sheet2!A$14:A$154,0)),O615))))</f>
        <v/>
      </c>
      <c r="P616" s="25" t="str">
        <f>IF(ISTEXT(E616),"",IF(ISBLANK(E616),"",IF(ISTEXT(D616),"",IF(A611="Invoice No. : ",INDEX(Sheet2!G$14:G$154,MATCH(B611,Sheet2!A$14:A$154,0)),P615))))</f>
        <v/>
      </c>
      <c r="Q616" s="25" t="str">
        <f t="shared" si="39"/>
        <v/>
      </c>
    </row>
    <row r="617" ht="15" spans="6:17">
      <c r="F617" s="25" t="str">
        <f t="shared" si="36"/>
        <v/>
      </c>
      <c r="G617" s="25" t="str">
        <f>IF(ISTEXT(E617),"",IF(ISBLANK(E617),"",IF(ISTEXT(D617),"",IF(A612="Invoice No. : ",INDEX(Sheet2!F$14:F$154,MATCH(B612,Sheet2!A$14:A$154,0)),G616))))</f>
        <v/>
      </c>
      <c r="H617" s="25" t="str">
        <f t="shared" si="37"/>
        <v/>
      </c>
      <c r="I617" s="25" t="str">
        <f>IF(ISTEXT(E617),"",IF(ISBLANK(E617),"",IF(ISTEXT(D617),"",IF(A612="Invoice No. : ",TEXT(INDEX(Sheet2!C$14:C$154,MATCH(B612,Sheet2!A$14:A$154,0)),"hh:mm:ss"),I616))))</f>
        <v/>
      </c>
      <c r="J617" s="25" t="str">
        <f t="shared" si="38"/>
        <v/>
      </c>
      <c r="K617" s="25" t="str">
        <f>IF(ISBLANK(G617),"",IF(ISTEXT(G617),"",INDEX(Sheet2!H$14:H$154,MATCH(F617,Sheet2!A$14:A$154,0))))</f>
        <v/>
      </c>
      <c r="L617" s="25" t="str">
        <f>IF(ISBLANK(G617),"",IF(ISTEXT(G617),"",INDEX(Sheet2!I$14:I$154,MATCH(F617,Sheet2!A$14:A$154,0))))</f>
        <v/>
      </c>
      <c r="M617" s="25" t="str">
        <f>IF(ISBLANK(G617),"",IF(ISTEXT(G617),"",IF(INDEX(Sheet2!H$14:H$154,MATCH(F617,Sheet2!A$14:A$154,0))&lt;&gt;0,IF(INDEX(Sheet2!I$14:I$154,MATCH(F617,Sheet2!A$14:A$154,0))&lt;&gt;0,"Loan","Loan"),"Cash")))</f>
        <v/>
      </c>
      <c r="N617" s="25" t="str">
        <f>IF(ISTEXT(E617),"",IF(ISBLANK(E617),"",IF(ISTEXT(D617),"",IF(A612="Invoice No. : ",INDEX(Sheet2!D$14:D$154,MATCH(B612,Sheet2!A$14:A$154,0)),N616))))</f>
        <v/>
      </c>
      <c r="O617" s="25" t="str">
        <f>IF(ISTEXT(E617),"",IF(ISBLANK(E617),"",IF(ISTEXT(D617),"",IF(A612="Invoice No. : ",INDEX(Sheet2!E$14:E$154,MATCH(B612,Sheet2!A$14:A$154,0)),O616))))</f>
        <v/>
      </c>
      <c r="P617" s="25" t="str">
        <f>IF(ISTEXT(E617),"",IF(ISBLANK(E617),"",IF(ISTEXT(D617),"",IF(A612="Invoice No. : ",INDEX(Sheet2!G$14:G$154,MATCH(B612,Sheet2!A$14:A$154,0)),P616))))</f>
        <v/>
      </c>
      <c r="Q617" s="25" t="str">
        <f t="shared" si="39"/>
        <v/>
      </c>
    </row>
    <row r="618" ht="15" spans="6:17">
      <c r="F618" s="25" t="str">
        <f t="shared" si="36"/>
        <v/>
      </c>
      <c r="G618" s="25" t="str">
        <f>IF(ISTEXT(E618),"",IF(ISBLANK(E618),"",IF(ISTEXT(D618),"",IF(A613="Invoice No. : ",INDEX(Sheet2!F$14:F$154,MATCH(B613,Sheet2!A$14:A$154,0)),G617))))</f>
        <v/>
      </c>
      <c r="H618" s="25" t="str">
        <f t="shared" si="37"/>
        <v/>
      </c>
      <c r="I618" s="25" t="str">
        <f>IF(ISTEXT(E618),"",IF(ISBLANK(E618),"",IF(ISTEXT(D618),"",IF(A613="Invoice No. : ",TEXT(INDEX(Sheet2!C$14:C$154,MATCH(B613,Sheet2!A$14:A$154,0)),"hh:mm:ss"),I617))))</f>
        <v/>
      </c>
      <c r="J618" s="25" t="str">
        <f t="shared" si="38"/>
        <v/>
      </c>
      <c r="K618" s="25" t="str">
        <f>IF(ISBLANK(G618),"",IF(ISTEXT(G618),"",INDEX(Sheet2!H$14:H$154,MATCH(F618,Sheet2!A$14:A$154,0))))</f>
        <v/>
      </c>
      <c r="L618" s="25" t="str">
        <f>IF(ISBLANK(G618),"",IF(ISTEXT(G618),"",INDEX(Sheet2!I$14:I$154,MATCH(F618,Sheet2!A$14:A$154,0))))</f>
        <v/>
      </c>
      <c r="M618" s="25" t="str">
        <f>IF(ISBLANK(G618),"",IF(ISTEXT(G618),"",IF(INDEX(Sheet2!H$14:H$154,MATCH(F618,Sheet2!A$14:A$154,0))&lt;&gt;0,IF(INDEX(Sheet2!I$14:I$154,MATCH(F618,Sheet2!A$14:A$154,0))&lt;&gt;0,"Loan","Loan"),"Cash")))</f>
        <v/>
      </c>
      <c r="N618" s="25" t="str">
        <f>IF(ISTEXT(E618),"",IF(ISBLANK(E618),"",IF(ISTEXT(D618),"",IF(A613="Invoice No. : ",INDEX(Sheet2!D$14:D$154,MATCH(B613,Sheet2!A$14:A$154,0)),N617))))</f>
        <v/>
      </c>
      <c r="O618" s="25" t="str">
        <f>IF(ISTEXT(E618),"",IF(ISBLANK(E618),"",IF(ISTEXT(D618),"",IF(A613="Invoice No. : ",INDEX(Sheet2!E$14:E$154,MATCH(B613,Sheet2!A$14:A$154,0)),O617))))</f>
        <v/>
      </c>
      <c r="P618" s="25" t="str">
        <f>IF(ISTEXT(E618),"",IF(ISBLANK(E618),"",IF(ISTEXT(D618),"",IF(A613="Invoice No. : ",INDEX(Sheet2!G$14:G$154,MATCH(B613,Sheet2!A$14:A$154,0)),P617))))</f>
        <v/>
      </c>
      <c r="Q618" s="25" t="str">
        <f t="shared" si="39"/>
        <v/>
      </c>
    </row>
    <row r="619" ht="15" spans="1:17">
      <c r="A619" s="16" t="s">
        <v>4</v>
      </c>
      <c r="B619" s="17">
        <v>2146328</v>
      </c>
      <c r="C619" s="16" t="s">
        <v>5</v>
      </c>
      <c r="D619" s="18" t="s">
        <v>598</v>
      </c>
      <c r="F619" s="25" t="str">
        <f t="shared" si="36"/>
        <v/>
      </c>
      <c r="G619" s="25" t="str">
        <f>IF(ISTEXT(E619),"",IF(ISBLANK(E619),"",IF(ISTEXT(D619),"",IF(A614="Invoice No. : ",INDEX(Sheet2!F$14:F$154,MATCH(B614,Sheet2!A$14:A$154,0)),G618))))</f>
        <v/>
      </c>
      <c r="H619" s="25" t="str">
        <f t="shared" si="37"/>
        <v/>
      </c>
      <c r="I619" s="25" t="str">
        <f>IF(ISTEXT(E619),"",IF(ISBLANK(E619),"",IF(ISTEXT(D619),"",IF(A614="Invoice No. : ",TEXT(INDEX(Sheet2!C$14:C$154,MATCH(B614,Sheet2!A$14:A$154,0)),"hh:mm:ss"),I618))))</f>
        <v/>
      </c>
      <c r="J619" s="25" t="str">
        <f t="shared" si="38"/>
        <v/>
      </c>
      <c r="K619" s="25" t="str">
        <f>IF(ISBLANK(G619),"",IF(ISTEXT(G619),"",INDEX(Sheet2!H$14:H$154,MATCH(F619,Sheet2!A$14:A$154,0))))</f>
        <v/>
      </c>
      <c r="L619" s="25" t="str">
        <f>IF(ISBLANK(G619),"",IF(ISTEXT(G619),"",INDEX(Sheet2!I$14:I$154,MATCH(F619,Sheet2!A$14:A$154,0))))</f>
        <v/>
      </c>
      <c r="M619" s="25" t="str">
        <f>IF(ISBLANK(G619),"",IF(ISTEXT(G619),"",IF(INDEX(Sheet2!H$14:H$154,MATCH(F619,Sheet2!A$14:A$154,0))&lt;&gt;0,IF(INDEX(Sheet2!I$14:I$154,MATCH(F619,Sheet2!A$14:A$154,0))&lt;&gt;0,"Loan","Loan"),"Cash")))</f>
        <v/>
      </c>
      <c r="N619" s="25" t="str">
        <f>IF(ISTEXT(E619),"",IF(ISBLANK(E619),"",IF(ISTEXT(D619),"",IF(A614="Invoice No. : ",INDEX(Sheet2!D$14:D$154,MATCH(B614,Sheet2!A$14:A$154,0)),N618))))</f>
        <v/>
      </c>
      <c r="O619" s="25" t="str">
        <f>IF(ISTEXT(E619),"",IF(ISBLANK(E619),"",IF(ISTEXT(D619),"",IF(A614="Invoice No. : ",INDEX(Sheet2!E$14:E$154,MATCH(B614,Sheet2!A$14:A$154,0)),O618))))</f>
        <v/>
      </c>
      <c r="P619" s="25" t="str">
        <f>IF(ISTEXT(E619),"",IF(ISBLANK(E619),"",IF(ISTEXT(D619),"",IF(A614="Invoice No. : ",INDEX(Sheet2!G$14:G$154,MATCH(B614,Sheet2!A$14:A$154,0)),P618))))</f>
        <v/>
      </c>
      <c r="Q619" s="25" t="str">
        <f t="shared" si="39"/>
        <v/>
      </c>
    </row>
    <row r="620" ht="15" spans="1:17">
      <c r="A620" s="16" t="s">
        <v>7</v>
      </c>
      <c r="B620" s="19">
        <v>44954</v>
      </c>
      <c r="C620" s="16" t="s">
        <v>8</v>
      </c>
      <c r="D620" s="20">
        <v>2</v>
      </c>
      <c r="F620" s="25" t="str">
        <f t="shared" si="36"/>
        <v/>
      </c>
      <c r="G620" s="25" t="str">
        <f>IF(ISTEXT(E620),"",IF(ISBLANK(E620),"",IF(ISTEXT(D620),"",IF(A615="Invoice No. : ",INDEX(Sheet2!F$14:F$154,MATCH(B615,Sheet2!A$14:A$154,0)),G619))))</f>
        <v/>
      </c>
      <c r="H620" s="25" t="str">
        <f t="shared" si="37"/>
        <v/>
      </c>
      <c r="I620" s="25" t="str">
        <f>IF(ISTEXT(E620),"",IF(ISBLANK(E620),"",IF(ISTEXT(D620),"",IF(A615="Invoice No. : ",TEXT(INDEX(Sheet2!C$14:C$154,MATCH(B615,Sheet2!A$14:A$154,0)),"hh:mm:ss"),I619))))</f>
        <v/>
      </c>
      <c r="J620" s="25" t="str">
        <f t="shared" si="38"/>
        <v/>
      </c>
      <c r="K620" s="25" t="str">
        <f>IF(ISBLANK(G620),"",IF(ISTEXT(G620),"",INDEX(Sheet2!H$14:H$154,MATCH(F620,Sheet2!A$14:A$154,0))))</f>
        <v/>
      </c>
      <c r="L620" s="25" t="str">
        <f>IF(ISBLANK(G620),"",IF(ISTEXT(G620),"",INDEX(Sheet2!I$14:I$154,MATCH(F620,Sheet2!A$14:A$154,0))))</f>
        <v/>
      </c>
      <c r="M620" s="25" t="str">
        <f>IF(ISBLANK(G620),"",IF(ISTEXT(G620),"",IF(INDEX(Sheet2!H$14:H$154,MATCH(F620,Sheet2!A$14:A$154,0))&lt;&gt;0,IF(INDEX(Sheet2!I$14:I$154,MATCH(F620,Sheet2!A$14:A$154,0))&lt;&gt;0,"Loan","Loan"),"Cash")))</f>
        <v/>
      </c>
      <c r="N620" s="25" t="str">
        <f>IF(ISTEXT(E620),"",IF(ISBLANK(E620),"",IF(ISTEXT(D620),"",IF(A615="Invoice No. : ",INDEX(Sheet2!D$14:D$154,MATCH(B615,Sheet2!A$14:A$154,0)),N619))))</f>
        <v/>
      </c>
      <c r="O620" s="25" t="str">
        <f>IF(ISTEXT(E620),"",IF(ISBLANK(E620),"",IF(ISTEXT(D620),"",IF(A615="Invoice No. : ",INDEX(Sheet2!E$14:E$154,MATCH(B615,Sheet2!A$14:A$154,0)),O619))))</f>
        <v/>
      </c>
      <c r="P620" s="25" t="str">
        <f>IF(ISTEXT(E620),"",IF(ISBLANK(E620),"",IF(ISTEXT(D620),"",IF(A615="Invoice No. : ",INDEX(Sheet2!G$14:G$154,MATCH(B615,Sheet2!A$14:A$154,0)),P619))))</f>
        <v/>
      </c>
      <c r="Q620" s="25" t="str">
        <f t="shared" si="39"/>
        <v/>
      </c>
    </row>
    <row r="621" ht="15" spans="6:17">
      <c r="F621" s="25" t="str">
        <f t="shared" si="36"/>
        <v/>
      </c>
      <c r="G621" s="25" t="str">
        <f>IF(ISTEXT(E621),"",IF(ISBLANK(E621),"",IF(ISTEXT(D621),"",IF(A616="Invoice No. : ",INDEX(Sheet2!F$14:F$154,MATCH(B616,Sheet2!A$14:A$154,0)),G620))))</f>
        <v/>
      </c>
      <c r="H621" s="25" t="str">
        <f t="shared" si="37"/>
        <v/>
      </c>
      <c r="I621" s="25" t="str">
        <f>IF(ISTEXT(E621),"",IF(ISBLANK(E621),"",IF(ISTEXT(D621),"",IF(A616="Invoice No. : ",TEXT(INDEX(Sheet2!C$14:C$154,MATCH(B616,Sheet2!A$14:A$154,0)),"hh:mm:ss"),I620))))</f>
        <v/>
      </c>
      <c r="J621" s="25" t="str">
        <f t="shared" si="38"/>
        <v/>
      </c>
      <c r="K621" s="25" t="str">
        <f>IF(ISBLANK(G621),"",IF(ISTEXT(G621),"",INDEX(Sheet2!H$14:H$154,MATCH(F621,Sheet2!A$14:A$154,0))))</f>
        <v/>
      </c>
      <c r="L621" s="25" t="str">
        <f>IF(ISBLANK(G621),"",IF(ISTEXT(G621),"",INDEX(Sheet2!I$14:I$154,MATCH(F621,Sheet2!A$14:A$154,0))))</f>
        <v/>
      </c>
      <c r="M621" s="25" t="str">
        <f>IF(ISBLANK(G621),"",IF(ISTEXT(G621),"",IF(INDEX(Sheet2!H$14:H$154,MATCH(F621,Sheet2!A$14:A$154,0))&lt;&gt;0,IF(INDEX(Sheet2!I$14:I$154,MATCH(F621,Sheet2!A$14:A$154,0))&lt;&gt;0,"Loan","Loan"),"Cash")))</f>
        <v/>
      </c>
      <c r="N621" s="25" t="str">
        <f>IF(ISTEXT(E621),"",IF(ISBLANK(E621),"",IF(ISTEXT(D621),"",IF(A616="Invoice No. : ",INDEX(Sheet2!D$14:D$154,MATCH(B616,Sheet2!A$14:A$154,0)),N620))))</f>
        <v/>
      </c>
      <c r="O621" s="25" t="str">
        <f>IF(ISTEXT(E621),"",IF(ISBLANK(E621),"",IF(ISTEXT(D621),"",IF(A616="Invoice No. : ",INDEX(Sheet2!E$14:E$154,MATCH(B616,Sheet2!A$14:A$154,0)),O620))))</f>
        <v/>
      </c>
      <c r="P621" s="25" t="str">
        <f>IF(ISTEXT(E621),"",IF(ISBLANK(E621),"",IF(ISTEXT(D621),"",IF(A616="Invoice No. : ",INDEX(Sheet2!G$14:G$154,MATCH(B616,Sheet2!A$14:A$154,0)),P620))))</f>
        <v/>
      </c>
      <c r="Q621" s="25" t="str">
        <f t="shared" si="39"/>
        <v/>
      </c>
    </row>
    <row r="622" ht="15" spans="1:17">
      <c r="A622" s="21" t="s">
        <v>9</v>
      </c>
      <c r="B622" s="21" t="s">
        <v>10</v>
      </c>
      <c r="C622" s="22" t="s">
        <v>11</v>
      </c>
      <c r="D622" s="22" t="s">
        <v>12</v>
      </c>
      <c r="E622" s="22" t="s">
        <v>13</v>
      </c>
      <c r="F622" s="25" t="str">
        <f t="shared" si="36"/>
        <v/>
      </c>
      <c r="G622" s="25" t="str">
        <f>IF(ISTEXT(E622),"",IF(ISBLANK(E622),"",IF(ISTEXT(D622),"",IF(A617="Invoice No. : ",INDEX(Sheet2!F$14:F$154,MATCH(B617,Sheet2!A$14:A$154,0)),G621))))</f>
        <v/>
      </c>
      <c r="H622" s="25" t="str">
        <f t="shared" si="37"/>
        <v/>
      </c>
      <c r="I622" s="25" t="str">
        <f>IF(ISTEXT(E622),"",IF(ISBLANK(E622),"",IF(ISTEXT(D622),"",IF(A617="Invoice No. : ",TEXT(INDEX(Sheet2!C$14:C$154,MATCH(B617,Sheet2!A$14:A$154,0)),"hh:mm:ss"),I621))))</f>
        <v/>
      </c>
      <c r="J622" s="25" t="str">
        <f t="shared" si="38"/>
        <v/>
      </c>
      <c r="K622" s="25" t="str">
        <f>IF(ISBLANK(G622),"",IF(ISTEXT(G622),"",INDEX(Sheet2!H$14:H$154,MATCH(F622,Sheet2!A$14:A$154,0))))</f>
        <v/>
      </c>
      <c r="L622" s="25" t="str">
        <f>IF(ISBLANK(G622),"",IF(ISTEXT(G622),"",INDEX(Sheet2!I$14:I$154,MATCH(F622,Sheet2!A$14:A$154,0))))</f>
        <v/>
      </c>
      <c r="M622" s="25" t="str">
        <f>IF(ISBLANK(G622),"",IF(ISTEXT(G622),"",IF(INDEX(Sheet2!H$14:H$154,MATCH(F622,Sheet2!A$14:A$154,0))&lt;&gt;0,IF(INDEX(Sheet2!I$14:I$154,MATCH(F622,Sheet2!A$14:A$154,0))&lt;&gt;0,"Loan","Loan"),"Cash")))</f>
        <v/>
      </c>
      <c r="N622" s="25" t="str">
        <f>IF(ISTEXT(E622),"",IF(ISBLANK(E622),"",IF(ISTEXT(D622),"",IF(A617="Invoice No. : ",INDEX(Sheet2!D$14:D$154,MATCH(B617,Sheet2!A$14:A$154,0)),N621))))</f>
        <v/>
      </c>
      <c r="O622" s="25" t="str">
        <f>IF(ISTEXT(E622),"",IF(ISBLANK(E622),"",IF(ISTEXT(D622),"",IF(A617="Invoice No. : ",INDEX(Sheet2!E$14:E$154,MATCH(B617,Sheet2!A$14:A$154,0)),O621))))</f>
        <v/>
      </c>
      <c r="P622" s="25" t="str">
        <f>IF(ISTEXT(E622),"",IF(ISBLANK(E622),"",IF(ISTEXT(D622),"",IF(A617="Invoice No. : ",INDEX(Sheet2!G$14:G$154,MATCH(B617,Sheet2!A$14:A$154,0)),P621))))</f>
        <v/>
      </c>
      <c r="Q622" s="25" t="str">
        <f t="shared" si="39"/>
        <v/>
      </c>
    </row>
    <row r="623" ht="15" spans="6:17">
      <c r="F623" s="25" t="str">
        <f t="shared" si="36"/>
        <v/>
      </c>
      <c r="G623" s="25" t="str">
        <f>IF(ISTEXT(E623),"",IF(ISBLANK(E623),"",IF(ISTEXT(D623),"",IF(A618="Invoice No. : ",INDEX(Sheet2!F$14:F$154,MATCH(B618,Sheet2!A$14:A$154,0)),G622))))</f>
        <v/>
      </c>
      <c r="H623" s="25" t="str">
        <f t="shared" si="37"/>
        <v/>
      </c>
      <c r="I623" s="25" t="str">
        <f>IF(ISTEXT(E623),"",IF(ISBLANK(E623),"",IF(ISTEXT(D623),"",IF(A618="Invoice No. : ",TEXT(INDEX(Sheet2!C$14:C$154,MATCH(B618,Sheet2!A$14:A$154,0)),"hh:mm:ss"),I622))))</f>
        <v/>
      </c>
      <c r="J623" s="25" t="str">
        <f t="shared" si="38"/>
        <v/>
      </c>
      <c r="K623" s="25" t="str">
        <f>IF(ISBLANK(G623),"",IF(ISTEXT(G623),"",INDEX(Sheet2!H$14:H$154,MATCH(F623,Sheet2!A$14:A$154,0))))</f>
        <v/>
      </c>
      <c r="L623" s="25" t="str">
        <f>IF(ISBLANK(G623),"",IF(ISTEXT(G623),"",INDEX(Sheet2!I$14:I$154,MATCH(F623,Sheet2!A$14:A$154,0))))</f>
        <v/>
      </c>
      <c r="M623" s="25" t="str">
        <f>IF(ISBLANK(G623),"",IF(ISTEXT(G623),"",IF(INDEX(Sheet2!H$14:H$154,MATCH(F623,Sheet2!A$14:A$154,0))&lt;&gt;0,IF(INDEX(Sheet2!I$14:I$154,MATCH(F623,Sheet2!A$14:A$154,0))&lt;&gt;0,"Loan","Loan"),"Cash")))</f>
        <v/>
      </c>
      <c r="N623" s="25" t="str">
        <f>IF(ISTEXT(E623),"",IF(ISBLANK(E623),"",IF(ISTEXT(D623),"",IF(A618="Invoice No. : ",INDEX(Sheet2!D$14:D$154,MATCH(B618,Sheet2!A$14:A$154,0)),N622))))</f>
        <v/>
      </c>
      <c r="O623" s="25" t="str">
        <f>IF(ISTEXT(E623),"",IF(ISBLANK(E623),"",IF(ISTEXT(D623),"",IF(A618="Invoice No. : ",INDEX(Sheet2!E$14:E$154,MATCH(B618,Sheet2!A$14:A$154,0)),O622))))</f>
        <v/>
      </c>
      <c r="P623" s="25" t="str">
        <f>IF(ISTEXT(E623),"",IF(ISBLANK(E623),"",IF(ISTEXT(D623),"",IF(A618="Invoice No. : ",INDEX(Sheet2!G$14:G$154,MATCH(B618,Sheet2!A$14:A$154,0)),P622))))</f>
        <v/>
      </c>
      <c r="Q623" s="25" t="str">
        <f t="shared" si="39"/>
        <v/>
      </c>
    </row>
    <row r="624" ht="15" spans="1:17">
      <c r="A624" s="24" t="s">
        <v>50</v>
      </c>
      <c r="B624" s="24" t="s">
        <v>51</v>
      </c>
      <c r="C624" s="13">
        <v>4</v>
      </c>
      <c r="D624" s="13">
        <v>1020</v>
      </c>
      <c r="E624" s="13">
        <v>4080</v>
      </c>
      <c r="F624" s="25">
        <f t="shared" si="36"/>
        <v>2146328</v>
      </c>
      <c r="G624" s="25">
        <f>IF(ISTEXT(E624),"",IF(ISBLANK(E624),"",IF(ISTEXT(D624),"",IF(A619="Invoice No. : ",INDEX(Sheet2!F$14:F$154,MATCH(B619,Sheet2!A$14:A$154,0)),G623))))</f>
        <v>28022</v>
      </c>
      <c r="H624" s="25" t="str">
        <f t="shared" si="37"/>
        <v>01/28/2023</v>
      </c>
      <c r="I624" s="25" t="str">
        <f>IF(ISTEXT(E624),"",IF(ISBLANK(E624),"",IF(ISTEXT(D624),"",IF(A619="Invoice No. : ",TEXT(INDEX(Sheet2!C$14:C$154,MATCH(B619,Sheet2!A$14:A$154,0)),"hh:mm:ss"),I623))))</f>
        <v>08:58:31</v>
      </c>
      <c r="J624" s="25">
        <f t="shared" si="38"/>
        <v>4080</v>
      </c>
      <c r="K624" s="25">
        <f>IF(ISBLANK(G624),"",IF(ISTEXT(G624),"",INDEX(Sheet2!H$14:H$154,MATCH(F624,Sheet2!A$14:A$154,0))))</f>
        <v>4080</v>
      </c>
      <c r="L624" s="25">
        <f>IF(ISBLANK(G624),"",IF(ISTEXT(G624),"",INDEX(Sheet2!I$14:I$154,MATCH(F624,Sheet2!A$14:A$154,0))))</f>
        <v>0</v>
      </c>
      <c r="M624" s="25" t="str">
        <f>IF(ISBLANK(G624),"",IF(ISTEXT(G624),"",IF(INDEX(Sheet2!H$14:H$154,MATCH(F624,Sheet2!A$14:A$154,0))&lt;&gt;0,IF(INDEX(Sheet2!I$14:I$154,MATCH(F624,Sheet2!A$14:A$154,0))&lt;&gt;0,"Loan","Loan"),"Cash")))</f>
        <v>Loan</v>
      </c>
      <c r="N624" s="25">
        <f>IF(ISTEXT(E624),"",IF(ISBLANK(E624),"",IF(ISTEXT(D624),"",IF(A619="Invoice No. : ",INDEX(Sheet2!D$14:D$154,MATCH(B619,Sheet2!A$14:A$154,0)),N623))))</f>
        <v>2</v>
      </c>
      <c r="O624" s="25" t="str">
        <f>IF(ISTEXT(E624),"",IF(ISBLANK(E624),"",IF(ISTEXT(D624),"",IF(A619="Invoice No. : ",INDEX(Sheet2!E$14:E$154,MATCH(B619,Sheet2!A$14:A$154,0)),O623))))</f>
        <v>RUBY</v>
      </c>
      <c r="P624" s="25" t="str">
        <f>IF(ISTEXT(E624),"",IF(ISBLANK(E624),"",IF(ISTEXT(D624),"",IF(A619="Invoice No. : ",INDEX(Sheet2!G$14:G$154,MATCH(B619,Sheet2!A$14:A$154,0)),P623))))</f>
        <v>BAHIW, JOY BINNAT</v>
      </c>
      <c r="Q624" s="25">
        <f t="shared" si="39"/>
        <v>128023.12</v>
      </c>
    </row>
    <row r="625" ht="15" spans="4:17">
      <c r="D625" s="14" t="s">
        <v>18</v>
      </c>
      <c r="E625" s="26">
        <v>4080</v>
      </c>
      <c r="F625" s="25" t="str">
        <f t="shared" si="36"/>
        <v/>
      </c>
      <c r="G625" s="25" t="str">
        <f>IF(ISTEXT(E625),"",IF(ISBLANK(E625),"",IF(ISTEXT(D625),"",IF(A620="Invoice No. : ",INDEX(Sheet2!F$14:F$154,MATCH(B620,Sheet2!A$14:A$154,0)),G624))))</f>
        <v/>
      </c>
      <c r="H625" s="25" t="str">
        <f t="shared" si="37"/>
        <v/>
      </c>
      <c r="I625" s="25" t="str">
        <f>IF(ISTEXT(E625),"",IF(ISBLANK(E625),"",IF(ISTEXT(D625),"",IF(A620="Invoice No. : ",TEXT(INDEX(Sheet2!C$14:C$154,MATCH(B620,Sheet2!A$14:A$154,0)),"hh:mm:ss"),I624))))</f>
        <v/>
      </c>
      <c r="J625" s="25" t="str">
        <f t="shared" si="38"/>
        <v/>
      </c>
      <c r="K625" s="25" t="str">
        <f>IF(ISBLANK(G625),"",IF(ISTEXT(G625),"",INDEX(Sheet2!H$14:H$154,MATCH(F625,Sheet2!A$14:A$154,0))))</f>
        <v/>
      </c>
      <c r="L625" s="25" t="str">
        <f>IF(ISBLANK(G625),"",IF(ISTEXT(G625),"",INDEX(Sheet2!I$14:I$154,MATCH(F625,Sheet2!A$14:A$154,0))))</f>
        <v/>
      </c>
      <c r="M625" s="25" t="str">
        <f>IF(ISBLANK(G625),"",IF(ISTEXT(G625),"",IF(INDEX(Sheet2!H$14:H$154,MATCH(F625,Sheet2!A$14:A$154,0))&lt;&gt;0,IF(INDEX(Sheet2!I$14:I$154,MATCH(F625,Sheet2!A$14:A$154,0))&lt;&gt;0,"Loan","Loan"),"Cash")))</f>
        <v/>
      </c>
      <c r="N625" s="25" t="str">
        <f>IF(ISTEXT(E625),"",IF(ISBLANK(E625),"",IF(ISTEXT(D625),"",IF(A620="Invoice No. : ",INDEX(Sheet2!D$14:D$154,MATCH(B620,Sheet2!A$14:A$154,0)),N624))))</f>
        <v/>
      </c>
      <c r="O625" s="25" t="str">
        <f>IF(ISTEXT(E625),"",IF(ISBLANK(E625),"",IF(ISTEXT(D625),"",IF(A620="Invoice No. : ",INDEX(Sheet2!E$14:E$154,MATCH(B620,Sheet2!A$14:A$154,0)),O624))))</f>
        <v/>
      </c>
      <c r="P625" s="25" t="str">
        <f>IF(ISTEXT(E625),"",IF(ISBLANK(E625),"",IF(ISTEXT(D625),"",IF(A620="Invoice No. : ",INDEX(Sheet2!G$14:G$154,MATCH(B620,Sheet2!A$14:A$154,0)),P624))))</f>
        <v/>
      </c>
      <c r="Q625" s="25" t="str">
        <f t="shared" si="39"/>
        <v/>
      </c>
    </row>
    <row r="626" ht="15" spans="6:17">
      <c r="F626" s="25" t="str">
        <f t="shared" si="36"/>
        <v/>
      </c>
      <c r="G626" s="25" t="str">
        <f>IF(ISTEXT(E626),"",IF(ISBLANK(E626),"",IF(ISTEXT(D626),"",IF(A621="Invoice No. : ",INDEX(Sheet2!F$14:F$154,MATCH(B621,Sheet2!A$14:A$154,0)),G625))))</f>
        <v/>
      </c>
      <c r="H626" s="25" t="str">
        <f t="shared" si="37"/>
        <v/>
      </c>
      <c r="I626" s="25" t="str">
        <f>IF(ISTEXT(E626),"",IF(ISBLANK(E626),"",IF(ISTEXT(D626),"",IF(A621="Invoice No. : ",TEXT(INDEX(Sheet2!C$14:C$154,MATCH(B621,Sheet2!A$14:A$154,0)),"hh:mm:ss"),I625))))</f>
        <v/>
      </c>
      <c r="J626" s="25" t="str">
        <f t="shared" si="38"/>
        <v/>
      </c>
      <c r="K626" s="25" t="str">
        <f>IF(ISBLANK(G626),"",IF(ISTEXT(G626),"",INDEX(Sheet2!H$14:H$154,MATCH(F626,Sheet2!A$14:A$154,0))))</f>
        <v/>
      </c>
      <c r="L626" s="25" t="str">
        <f>IF(ISBLANK(G626),"",IF(ISTEXT(G626),"",INDEX(Sheet2!I$14:I$154,MATCH(F626,Sheet2!A$14:A$154,0))))</f>
        <v/>
      </c>
      <c r="M626" s="25" t="str">
        <f>IF(ISBLANK(G626),"",IF(ISTEXT(G626),"",IF(INDEX(Sheet2!H$14:H$154,MATCH(F626,Sheet2!A$14:A$154,0))&lt;&gt;0,IF(INDEX(Sheet2!I$14:I$154,MATCH(F626,Sheet2!A$14:A$154,0))&lt;&gt;0,"Loan","Loan"),"Cash")))</f>
        <v/>
      </c>
      <c r="N626" s="25" t="str">
        <f>IF(ISTEXT(E626),"",IF(ISBLANK(E626),"",IF(ISTEXT(D626),"",IF(A621="Invoice No. : ",INDEX(Sheet2!D$14:D$154,MATCH(B621,Sheet2!A$14:A$154,0)),N625))))</f>
        <v/>
      </c>
      <c r="O626" s="25" t="str">
        <f>IF(ISTEXT(E626),"",IF(ISBLANK(E626),"",IF(ISTEXT(D626),"",IF(A621="Invoice No. : ",INDEX(Sheet2!E$14:E$154,MATCH(B621,Sheet2!A$14:A$154,0)),O625))))</f>
        <v/>
      </c>
      <c r="P626" s="25" t="str">
        <f>IF(ISTEXT(E626),"",IF(ISBLANK(E626),"",IF(ISTEXT(D626),"",IF(A621="Invoice No. : ",INDEX(Sheet2!G$14:G$154,MATCH(B621,Sheet2!A$14:A$154,0)),P625))))</f>
        <v/>
      </c>
      <c r="Q626" s="25" t="str">
        <f t="shared" si="39"/>
        <v/>
      </c>
    </row>
    <row r="627" ht="15" spans="6:17">
      <c r="F627" s="25" t="str">
        <f t="shared" si="36"/>
        <v/>
      </c>
      <c r="G627" s="25" t="str">
        <f>IF(ISTEXT(E627),"",IF(ISBLANK(E627),"",IF(ISTEXT(D627),"",IF(A622="Invoice No. : ",INDEX(Sheet2!F$14:F$154,MATCH(B622,Sheet2!A$14:A$154,0)),G626))))</f>
        <v/>
      </c>
      <c r="H627" s="25" t="str">
        <f t="shared" si="37"/>
        <v/>
      </c>
      <c r="I627" s="25" t="str">
        <f>IF(ISTEXT(E627),"",IF(ISBLANK(E627),"",IF(ISTEXT(D627),"",IF(A622="Invoice No. : ",TEXT(INDEX(Sheet2!C$14:C$154,MATCH(B622,Sheet2!A$14:A$154,0)),"hh:mm:ss"),I626))))</f>
        <v/>
      </c>
      <c r="J627" s="25" t="str">
        <f t="shared" si="38"/>
        <v/>
      </c>
      <c r="K627" s="25" t="str">
        <f>IF(ISBLANK(G627),"",IF(ISTEXT(G627),"",INDEX(Sheet2!H$14:H$154,MATCH(F627,Sheet2!A$14:A$154,0))))</f>
        <v/>
      </c>
      <c r="L627" s="25" t="str">
        <f>IF(ISBLANK(G627),"",IF(ISTEXT(G627),"",INDEX(Sheet2!I$14:I$154,MATCH(F627,Sheet2!A$14:A$154,0))))</f>
        <v/>
      </c>
      <c r="M627" s="25" t="str">
        <f>IF(ISBLANK(G627),"",IF(ISTEXT(G627),"",IF(INDEX(Sheet2!H$14:H$154,MATCH(F627,Sheet2!A$14:A$154,0))&lt;&gt;0,IF(INDEX(Sheet2!I$14:I$154,MATCH(F627,Sheet2!A$14:A$154,0))&lt;&gt;0,"Loan","Loan"),"Cash")))</f>
        <v/>
      </c>
      <c r="N627" s="25" t="str">
        <f>IF(ISTEXT(E627),"",IF(ISBLANK(E627),"",IF(ISTEXT(D627),"",IF(A622="Invoice No. : ",INDEX(Sheet2!D$14:D$154,MATCH(B622,Sheet2!A$14:A$154,0)),N626))))</f>
        <v/>
      </c>
      <c r="O627" s="25" t="str">
        <f>IF(ISTEXT(E627),"",IF(ISBLANK(E627),"",IF(ISTEXT(D627),"",IF(A622="Invoice No. : ",INDEX(Sheet2!E$14:E$154,MATCH(B622,Sheet2!A$14:A$154,0)),O626))))</f>
        <v/>
      </c>
      <c r="P627" s="25" t="str">
        <f>IF(ISTEXT(E627),"",IF(ISBLANK(E627),"",IF(ISTEXT(D627),"",IF(A622="Invoice No. : ",INDEX(Sheet2!G$14:G$154,MATCH(B622,Sheet2!A$14:A$154,0)),P626))))</f>
        <v/>
      </c>
      <c r="Q627" s="25" t="str">
        <f t="shared" si="39"/>
        <v/>
      </c>
    </row>
    <row r="628" ht="15" spans="1:17">
      <c r="A628" s="16" t="s">
        <v>4</v>
      </c>
      <c r="B628" s="17">
        <v>2146329</v>
      </c>
      <c r="C628" s="16" t="s">
        <v>5</v>
      </c>
      <c r="D628" s="18" t="s">
        <v>598</v>
      </c>
      <c r="F628" s="25" t="str">
        <f t="shared" si="36"/>
        <v/>
      </c>
      <c r="G628" s="25" t="str">
        <f>IF(ISTEXT(E628),"",IF(ISBLANK(E628),"",IF(ISTEXT(D628),"",IF(A623="Invoice No. : ",INDEX(Sheet2!F$14:F$154,MATCH(B623,Sheet2!A$14:A$154,0)),G627))))</f>
        <v/>
      </c>
      <c r="H628" s="25" t="str">
        <f t="shared" si="37"/>
        <v/>
      </c>
      <c r="I628" s="25" t="str">
        <f>IF(ISTEXT(E628),"",IF(ISBLANK(E628),"",IF(ISTEXT(D628),"",IF(A623="Invoice No. : ",TEXT(INDEX(Sheet2!C$14:C$154,MATCH(B623,Sheet2!A$14:A$154,0)),"hh:mm:ss"),I627))))</f>
        <v/>
      </c>
      <c r="J628" s="25" t="str">
        <f t="shared" si="38"/>
        <v/>
      </c>
      <c r="K628" s="25" t="str">
        <f>IF(ISBLANK(G628),"",IF(ISTEXT(G628),"",INDEX(Sheet2!H$14:H$154,MATCH(F628,Sheet2!A$14:A$154,0))))</f>
        <v/>
      </c>
      <c r="L628" s="25" t="str">
        <f>IF(ISBLANK(G628),"",IF(ISTEXT(G628),"",INDEX(Sheet2!I$14:I$154,MATCH(F628,Sheet2!A$14:A$154,0))))</f>
        <v/>
      </c>
      <c r="M628" s="25" t="str">
        <f>IF(ISBLANK(G628),"",IF(ISTEXT(G628),"",IF(INDEX(Sheet2!H$14:H$154,MATCH(F628,Sheet2!A$14:A$154,0))&lt;&gt;0,IF(INDEX(Sheet2!I$14:I$154,MATCH(F628,Sheet2!A$14:A$154,0))&lt;&gt;0,"Loan","Loan"),"Cash")))</f>
        <v/>
      </c>
      <c r="N628" s="25" t="str">
        <f>IF(ISTEXT(E628),"",IF(ISBLANK(E628),"",IF(ISTEXT(D628),"",IF(A623="Invoice No. : ",INDEX(Sheet2!D$14:D$154,MATCH(B623,Sheet2!A$14:A$154,0)),N627))))</f>
        <v/>
      </c>
      <c r="O628" s="25" t="str">
        <f>IF(ISTEXT(E628),"",IF(ISBLANK(E628),"",IF(ISTEXT(D628),"",IF(A623="Invoice No. : ",INDEX(Sheet2!E$14:E$154,MATCH(B623,Sheet2!A$14:A$154,0)),O627))))</f>
        <v/>
      </c>
      <c r="P628" s="25" t="str">
        <f>IF(ISTEXT(E628),"",IF(ISBLANK(E628),"",IF(ISTEXT(D628),"",IF(A623="Invoice No. : ",INDEX(Sheet2!G$14:G$154,MATCH(B623,Sheet2!A$14:A$154,0)),P627))))</f>
        <v/>
      </c>
      <c r="Q628" s="25" t="str">
        <f t="shared" si="39"/>
        <v/>
      </c>
    </row>
    <row r="629" ht="15" spans="1:17">
      <c r="A629" s="16" t="s">
        <v>7</v>
      </c>
      <c r="B629" s="19">
        <v>44954</v>
      </c>
      <c r="C629" s="16" t="s">
        <v>8</v>
      </c>
      <c r="D629" s="20">
        <v>2</v>
      </c>
      <c r="F629" s="25" t="str">
        <f t="shared" si="36"/>
        <v/>
      </c>
      <c r="G629" s="25" t="str">
        <f>IF(ISTEXT(E629),"",IF(ISBLANK(E629),"",IF(ISTEXT(D629),"",IF(A624="Invoice No. : ",INDEX(Sheet2!F$14:F$154,MATCH(B624,Sheet2!A$14:A$154,0)),G628))))</f>
        <v/>
      </c>
      <c r="H629" s="25" t="str">
        <f t="shared" si="37"/>
        <v/>
      </c>
      <c r="I629" s="25" t="str">
        <f>IF(ISTEXT(E629),"",IF(ISBLANK(E629),"",IF(ISTEXT(D629),"",IF(A624="Invoice No. : ",TEXT(INDEX(Sheet2!C$14:C$154,MATCH(B624,Sheet2!A$14:A$154,0)),"hh:mm:ss"),I628))))</f>
        <v/>
      </c>
      <c r="J629" s="25" t="str">
        <f t="shared" si="38"/>
        <v/>
      </c>
      <c r="K629" s="25" t="str">
        <f>IF(ISBLANK(G629),"",IF(ISTEXT(G629),"",INDEX(Sheet2!H$14:H$154,MATCH(F629,Sheet2!A$14:A$154,0))))</f>
        <v/>
      </c>
      <c r="L629" s="25" t="str">
        <f>IF(ISBLANK(G629),"",IF(ISTEXT(G629),"",INDEX(Sheet2!I$14:I$154,MATCH(F629,Sheet2!A$14:A$154,0))))</f>
        <v/>
      </c>
      <c r="M629" s="25" t="str">
        <f>IF(ISBLANK(G629),"",IF(ISTEXT(G629),"",IF(INDEX(Sheet2!H$14:H$154,MATCH(F629,Sheet2!A$14:A$154,0))&lt;&gt;0,IF(INDEX(Sheet2!I$14:I$154,MATCH(F629,Sheet2!A$14:A$154,0))&lt;&gt;0,"Loan","Loan"),"Cash")))</f>
        <v/>
      </c>
      <c r="N629" s="25" t="str">
        <f>IF(ISTEXT(E629),"",IF(ISBLANK(E629),"",IF(ISTEXT(D629),"",IF(A624="Invoice No. : ",INDEX(Sheet2!D$14:D$154,MATCH(B624,Sheet2!A$14:A$154,0)),N628))))</f>
        <v/>
      </c>
      <c r="O629" s="25" t="str">
        <f>IF(ISTEXT(E629),"",IF(ISBLANK(E629),"",IF(ISTEXT(D629),"",IF(A624="Invoice No. : ",INDEX(Sheet2!E$14:E$154,MATCH(B624,Sheet2!A$14:A$154,0)),O628))))</f>
        <v/>
      </c>
      <c r="P629" s="25" t="str">
        <f>IF(ISTEXT(E629),"",IF(ISBLANK(E629),"",IF(ISTEXT(D629),"",IF(A624="Invoice No. : ",INDEX(Sheet2!G$14:G$154,MATCH(B624,Sheet2!A$14:A$154,0)),P628))))</f>
        <v/>
      </c>
      <c r="Q629" s="25" t="str">
        <f t="shared" si="39"/>
        <v/>
      </c>
    </row>
    <row r="630" ht="15" spans="6:17">
      <c r="F630" s="25" t="str">
        <f t="shared" si="36"/>
        <v/>
      </c>
      <c r="G630" s="25" t="str">
        <f>IF(ISTEXT(E630),"",IF(ISBLANK(E630),"",IF(ISTEXT(D630),"",IF(A625="Invoice No. : ",INDEX(Sheet2!F$14:F$154,MATCH(B625,Sheet2!A$14:A$154,0)),G629))))</f>
        <v/>
      </c>
      <c r="H630" s="25" t="str">
        <f t="shared" si="37"/>
        <v/>
      </c>
      <c r="I630" s="25" t="str">
        <f>IF(ISTEXT(E630),"",IF(ISBLANK(E630),"",IF(ISTEXT(D630),"",IF(A625="Invoice No. : ",TEXT(INDEX(Sheet2!C$14:C$154,MATCH(B625,Sheet2!A$14:A$154,0)),"hh:mm:ss"),I629))))</f>
        <v/>
      </c>
      <c r="J630" s="25" t="str">
        <f t="shared" si="38"/>
        <v/>
      </c>
      <c r="K630" s="25" t="str">
        <f>IF(ISBLANK(G630),"",IF(ISTEXT(G630),"",INDEX(Sheet2!H$14:H$154,MATCH(F630,Sheet2!A$14:A$154,0))))</f>
        <v/>
      </c>
      <c r="L630" s="25" t="str">
        <f>IF(ISBLANK(G630),"",IF(ISTEXT(G630),"",INDEX(Sheet2!I$14:I$154,MATCH(F630,Sheet2!A$14:A$154,0))))</f>
        <v/>
      </c>
      <c r="M630" s="25" t="str">
        <f>IF(ISBLANK(G630),"",IF(ISTEXT(G630),"",IF(INDEX(Sheet2!H$14:H$154,MATCH(F630,Sheet2!A$14:A$154,0))&lt;&gt;0,IF(INDEX(Sheet2!I$14:I$154,MATCH(F630,Sheet2!A$14:A$154,0))&lt;&gt;0,"Loan","Loan"),"Cash")))</f>
        <v/>
      </c>
      <c r="N630" s="25" t="str">
        <f>IF(ISTEXT(E630),"",IF(ISBLANK(E630),"",IF(ISTEXT(D630),"",IF(A625="Invoice No. : ",INDEX(Sheet2!D$14:D$154,MATCH(B625,Sheet2!A$14:A$154,0)),N629))))</f>
        <v/>
      </c>
      <c r="O630" s="25" t="str">
        <f>IF(ISTEXT(E630),"",IF(ISBLANK(E630),"",IF(ISTEXT(D630),"",IF(A625="Invoice No. : ",INDEX(Sheet2!E$14:E$154,MATCH(B625,Sheet2!A$14:A$154,0)),O629))))</f>
        <v/>
      </c>
      <c r="P630" s="25" t="str">
        <f>IF(ISTEXT(E630),"",IF(ISBLANK(E630),"",IF(ISTEXT(D630),"",IF(A625="Invoice No. : ",INDEX(Sheet2!G$14:G$154,MATCH(B625,Sheet2!A$14:A$154,0)),P629))))</f>
        <v/>
      </c>
      <c r="Q630" s="25" t="str">
        <f t="shared" si="39"/>
        <v/>
      </c>
    </row>
    <row r="631" ht="15" spans="1:17">
      <c r="A631" s="21" t="s">
        <v>9</v>
      </c>
      <c r="B631" s="21" t="s">
        <v>10</v>
      </c>
      <c r="C631" s="22" t="s">
        <v>11</v>
      </c>
      <c r="D631" s="22" t="s">
        <v>12</v>
      </c>
      <c r="E631" s="22" t="s">
        <v>13</v>
      </c>
      <c r="F631" s="25" t="str">
        <f t="shared" si="36"/>
        <v/>
      </c>
      <c r="G631" s="25" t="str">
        <f>IF(ISTEXT(E631),"",IF(ISBLANK(E631),"",IF(ISTEXT(D631),"",IF(A626="Invoice No. : ",INDEX(Sheet2!F$14:F$154,MATCH(B626,Sheet2!A$14:A$154,0)),G630))))</f>
        <v/>
      </c>
      <c r="H631" s="25" t="str">
        <f t="shared" si="37"/>
        <v/>
      </c>
      <c r="I631" s="25" t="str">
        <f>IF(ISTEXT(E631),"",IF(ISBLANK(E631),"",IF(ISTEXT(D631),"",IF(A626="Invoice No. : ",TEXT(INDEX(Sheet2!C$14:C$154,MATCH(B626,Sheet2!A$14:A$154,0)),"hh:mm:ss"),I630))))</f>
        <v/>
      </c>
      <c r="J631" s="25" t="str">
        <f t="shared" si="38"/>
        <v/>
      </c>
      <c r="K631" s="25" t="str">
        <f>IF(ISBLANK(G631),"",IF(ISTEXT(G631),"",INDEX(Sheet2!H$14:H$154,MATCH(F631,Sheet2!A$14:A$154,0))))</f>
        <v/>
      </c>
      <c r="L631" s="25" t="str">
        <f>IF(ISBLANK(G631),"",IF(ISTEXT(G631),"",INDEX(Sheet2!I$14:I$154,MATCH(F631,Sheet2!A$14:A$154,0))))</f>
        <v/>
      </c>
      <c r="M631" s="25" t="str">
        <f>IF(ISBLANK(G631),"",IF(ISTEXT(G631),"",IF(INDEX(Sheet2!H$14:H$154,MATCH(F631,Sheet2!A$14:A$154,0))&lt;&gt;0,IF(INDEX(Sheet2!I$14:I$154,MATCH(F631,Sheet2!A$14:A$154,0))&lt;&gt;0,"Loan","Loan"),"Cash")))</f>
        <v/>
      </c>
      <c r="N631" s="25" t="str">
        <f>IF(ISTEXT(E631),"",IF(ISBLANK(E631),"",IF(ISTEXT(D631),"",IF(A626="Invoice No. : ",INDEX(Sheet2!D$14:D$154,MATCH(B626,Sheet2!A$14:A$154,0)),N630))))</f>
        <v/>
      </c>
      <c r="O631" s="25" t="str">
        <f>IF(ISTEXT(E631),"",IF(ISBLANK(E631),"",IF(ISTEXT(D631),"",IF(A626="Invoice No. : ",INDEX(Sheet2!E$14:E$154,MATCH(B626,Sheet2!A$14:A$154,0)),O630))))</f>
        <v/>
      </c>
      <c r="P631" s="25" t="str">
        <f>IF(ISTEXT(E631),"",IF(ISBLANK(E631),"",IF(ISTEXT(D631),"",IF(A626="Invoice No. : ",INDEX(Sheet2!G$14:G$154,MATCH(B626,Sheet2!A$14:A$154,0)),P630))))</f>
        <v/>
      </c>
      <c r="Q631" s="25" t="str">
        <f t="shared" si="39"/>
        <v/>
      </c>
    </row>
    <row r="632" ht="15" spans="6:17">
      <c r="F632" s="25" t="str">
        <f t="shared" si="36"/>
        <v/>
      </c>
      <c r="G632" s="25" t="str">
        <f>IF(ISTEXT(E632),"",IF(ISBLANK(E632),"",IF(ISTEXT(D632),"",IF(A627="Invoice No. : ",INDEX(Sheet2!F$14:F$154,MATCH(B627,Sheet2!A$14:A$154,0)),G631))))</f>
        <v/>
      </c>
      <c r="H632" s="25" t="str">
        <f t="shared" si="37"/>
        <v/>
      </c>
      <c r="I632" s="25" t="str">
        <f>IF(ISTEXT(E632),"",IF(ISBLANK(E632),"",IF(ISTEXT(D632),"",IF(A627="Invoice No. : ",TEXT(INDEX(Sheet2!C$14:C$154,MATCH(B627,Sheet2!A$14:A$154,0)),"hh:mm:ss"),I631))))</f>
        <v/>
      </c>
      <c r="J632" s="25" t="str">
        <f t="shared" si="38"/>
        <v/>
      </c>
      <c r="K632" s="25" t="str">
        <f>IF(ISBLANK(G632),"",IF(ISTEXT(G632),"",INDEX(Sheet2!H$14:H$154,MATCH(F632,Sheet2!A$14:A$154,0))))</f>
        <v/>
      </c>
      <c r="L632" s="25" t="str">
        <f>IF(ISBLANK(G632),"",IF(ISTEXT(G632),"",INDEX(Sheet2!I$14:I$154,MATCH(F632,Sheet2!A$14:A$154,0))))</f>
        <v/>
      </c>
      <c r="M632" s="25" t="str">
        <f>IF(ISBLANK(G632),"",IF(ISTEXT(G632),"",IF(INDEX(Sheet2!H$14:H$154,MATCH(F632,Sheet2!A$14:A$154,0))&lt;&gt;0,IF(INDEX(Sheet2!I$14:I$154,MATCH(F632,Sheet2!A$14:A$154,0))&lt;&gt;0,"Loan","Loan"),"Cash")))</f>
        <v/>
      </c>
      <c r="N632" s="25" t="str">
        <f>IF(ISTEXT(E632),"",IF(ISBLANK(E632),"",IF(ISTEXT(D632),"",IF(A627="Invoice No. : ",INDEX(Sheet2!D$14:D$154,MATCH(B627,Sheet2!A$14:A$154,0)),N631))))</f>
        <v/>
      </c>
      <c r="O632" s="25" t="str">
        <f>IF(ISTEXT(E632),"",IF(ISBLANK(E632),"",IF(ISTEXT(D632),"",IF(A627="Invoice No. : ",INDEX(Sheet2!E$14:E$154,MATCH(B627,Sheet2!A$14:A$154,0)),O631))))</f>
        <v/>
      </c>
      <c r="P632" s="25" t="str">
        <f>IF(ISTEXT(E632),"",IF(ISBLANK(E632),"",IF(ISTEXT(D632),"",IF(A627="Invoice No. : ",INDEX(Sheet2!G$14:G$154,MATCH(B627,Sheet2!A$14:A$154,0)),P631))))</f>
        <v/>
      </c>
      <c r="Q632" s="25" t="str">
        <f t="shared" si="39"/>
        <v/>
      </c>
    </row>
    <row r="633" ht="15" spans="1:17">
      <c r="A633" s="24" t="s">
        <v>601</v>
      </c>
      <c r="B633" s="24" t="s">
        <v>602</v>
      </c>
      <c r="C633" s="13">
        <v>1</v>
      </c>
      <c r="D633" s="13">
        <v>265.5</v>
      </c>
      <c r="E633" s="13">
        <v>265.5</v>
      </c>
      <c r="F633" s="25">
        <f t="shared" si="36"/>
        <v>2146329</v>
      </c>
      <c r="G633" s="25">
        <f>IF(ISTEXT(E633),"",IF(ISBLANK(E633),"",IF(ISTEXT(D633),"",IF(A628="Invoice No. : ",INDEX(Sheet2!F$14:F$154,MATCH(B628,Sheet2!A$14:A$154,0)),G632))))</f>
        <v>36677</v>
      </c>
      <c r="H633" s="25" t="str">
        <f t="shared" si="37"/>
        <v>01/28/2023</v>
      </c>
      <c r="I633" s="25" t="str">
        <f>IF(ISTEXT(E633),"",IF(ISBLANK(E633),"",IF(ISTEXT(D633),"",IF(A628="Invoice No. : ",TEXT(INDEX(Sheet2!C$14:C$154,MATCH(B628,Sheet2!A$14:A$154,0)),"hh:mm:ss"),I632))))</f>
        <v>09:01:26</v>
      </c>
      <c r="J633" s="25">
        <f t="shared" si="38"/>
        <v>810</v>
      </c>
      <c r="K633" s="25">
        <f>IF(ISBLANK(G633),"",IF(ISTEXT(G633),"",INDEX(Sheet2!H$14:H$154,MATCH(F633,Sheet2!A$14:A$154,0))))</f>
        <v>0</v>
      </c>
      <c r="L633" s="25">
        <f>IF(ISBLANK(G633),"",IF(ISTEXT(G633),"",INDEX(Sheet2!I$14:I$154,MATCH(F633,Sheet2!A$14:A$154,0))))</f>
        <v>810</v>
      </c>
      <c r="M633" s="25" t="str">
        <f>IF(ISBLANK(G633),"",IF(ISTEXT(G633),"",IF(INDEX(Sheet2!H$14:H$154,MATCH(F633,Sheet2!A$14:A$154,0))&lt;&gt;0,IF(INDEX(Sheet2!I$14:I$154,MATCH(F633,Sheet2!A$14:A$154,0))&lt;&gt;0,"Loan","Loan"),"Cash")))</f>
        <v>Cash</v>
      </c>
      <c r="N633" s="25">
        <f>IF(ISTEXT(E633),"",IF(ISBLANK(E633),"",IF(ISTEXT(D633),"",IF(A628="Invoice No. : ",INDEX(Sheet2!D$14:D$154,MATCH(B628,Sheet2!A$14:A$154,0)),N632))))</f>
        <v>2</v>
      </c>
      <c r="O633" s="25" t="str">
        <f>IF(ISTEXT(E633),"",IF(ISBLANK(E633),"",IF(ISTEXT(D633),"",IF(A628="Invoice No. : ",INDEX(Sheet2!E$14:E$154,MATCH(B628,Sheet2!A$14:A$154,0)),O632))))</f>
        <v>RUBY</v>
      </c>
      <c r="P633" s="25" t="str">
        <f>IF(ISTEXT(E633),"",IF(ISBLANK(E633),"",IF(ISTEXT(D633),"",IF(A628="Invoice No. : ",INDEX(Sheet2!G$14:G$154,MATCH(B628,Sheet2!A$14:A$154,0)),P632))))</f>
        <v>HABAN, MARY GRACE CULATON</v>
      </c>
      <c r="Q633" s="25">
        <f t="shared" si="39"/>
        <v>128023.12</v>
      </c>
    </row>
    <row r="634" ht="15" spans="1:17">
      <c r="A634" s="24" t="s">
        <v>603</v>
      </c>
      <c r="B634" s="24" t="s">
        <v>604</v>
      </c>
      <c r="C634" s="13">
        <v>1</v>
      </c>
      <c r="D634" s="13">
        <v>123</v>
      </c>
      <c r="E634" s="13">
        <v>123</v>
      </c>
      <c r="F634" s="25">
        <f t="shared" si="36"/>
        <v>2146329</v>
      </c>
      <c r="G634" s="25">
        <f>IF(ISTEXT(E634),"",IF(ISBLANK(E634),"",IF(ISTEXT(D634),"",IF(A629="Invoice No. : ",INDEX(Sheet2!F$14:F$154,MATCH(B629,Sheet2!A$14:A$154,0)),G633))))</f>
        <v>36677</v>
      </c>
      <c r="H634" s="25" t="str">
        <f t="shared" si="37"/>
        <v>01/28/2023</v>
      </c>
      <c r="I634" s="25" t="str">
        <f>IF(ISTEXT(E634),"",IF(ISBLANK(E634),"",IF(ISTEXT(D634),"",IF(A629="Invoice No. : ",TEXT(INDEX(Sheet2!C$14:C$154,MATCH(B629,Sheet2!A$14:A$154,0)),"hh:mm:ss"),I633))))</f>
        <v>09:01:26</v>
      </c>
      <c r="J634" s="25">
        <f t="shared" si="38"/>
        <v>810</v>
      </c>
      <c r="K634" s="25">
        <f>IF(ISBLANK(G634),"",IF(ISTEXT(G634),"",INDEX(Sheet2!H$14:H$154,MATCH(F634,Sheet2!A$14:A$154,0))))</f>
        <v>0</v>
      </c>
      <c r="L634" s="25">
        <f>IF(ISBLANK(G634),"",IF(ISTEXT(G634),"",INDEX(Sheet2!I$14:I$154,MATCH(F634,Sheet2!A$14:A$154,0))))</f>
        <v>810</v>
      </c>
      <c r="M634" s="25" t="str">
        <f>IF(ISBLANK(G634),"",IF(ISTEXT(G634),"",IF(INDEX(Sheet2!H$14:H$154,MATCH(F634,Sheet2!A$14:A$154,0))&lt;&gt;0,IF(INDEX(Sheet2!I$14:I$154,MATCH(F634,Sheet2!A$14:A$154,0))&lt;&gt;0,"Loan","Loan"),"Cash")))</f>
        <v>Cash</v>
      </c>
      <c r="N634" s="25">
        <f>IF(ISTEXT(E634),"",IF(ISBLANK(E634),"",IF(ISTEXT(D634),"",IF(A629="Invoice No. : ",INDEX(Sheet2!D$14:D$154,MATCH(B629,Sheet2!A$14:A$154,0)),N633))))</f>
        <v>2</v>
      </c>
      <c r="O634" s="25" t="str">
        <f>IF(ISTEXT(E634),"",IF(ISBLANK(E634),"",IF(ISTEXT(D634),"",IF(A629="Invoice No. : ",INDEX(Sheet2!E$14:E$154,MATCH(B629,Sheet2!A$14:A$154,0)),O633))))</f>
        <v>RUBY</v>
      </c>
      <c r="P634" s="25" t="str">
        <f>IF(ISTEXT(E634),"",IF(ISBLANK(E634),"",IF(ISTEXT(D634),"",IF(A629="Invoice No. : ",INDEX(Sheet2!G$14:G$154,MATCH(B629,Sheet2!A$14:A$154,0)),P633))))</f>
        <v>HABAN, MARY GRACE CULATON</v>
      </c>
      <c r="Q634" s="25">
        <f t="shared" si="39"/>
        <v>128023.12</v>
      </c>
    </row>
    <row r="635" ht="15" spans="1:17">
      <c r="A635" s="24" t="s">
        <v>605</v>
      </c>
      <c r="B635" s="24" t="s">
        <v>606</v>
      </c>
      <c r="C635" s="13">
        <v>1</v>
      </c>
      <c r="D635" s="13">
        <v>291.5</v>
      </c>
      <c r="E635" s="13">
        <v>291.5</v>
      </c>
      <c r="F635" s="25">
        <f t="shared" si="36"/>
        <v>2146329</v>
      </c>
      <c r="G635" s="25">
        <f>IF(ISTEXT(E635),"",IF(ISBLANK(E635),"",IF(ISTEXT(D635),"",IF(A630="Invoice No. : ",INDEX(Sheet2!F$14:F$154,MATCH(B630,Sheet2!A$14:A$154,0)),G634))))</f>
        <v>36677</v>
      </c>
      <c r="H635" s="25" t="str">
        <f t="shared" si="37"/>
        <v>01/28/2023</v>
      </c>
      <c r="I635" s="25" t="str">
        <f>IF(ISTEXT(E635),"",IF(ISBLANK(E635),"",IF(ISTEXT(D635),"",IF(A630="Invoice No. : ",TEXT(INDEX(Sheet2!C$14:C$154,MATCH(B630,Sheet2!A$14:A$154,0)),"hh:mm:ss"),I634))))</f>
        <v>09:01:26</v>
      </c>
      <c r="J635" s="25">
        <f t="shared" si="38"/>
        <v>810</v>
      </c>
      <c r="K635" s="25">
        <f>IF(ISBLANK(G635),"",IF(ISTEXT(G635),"",INDEX(Sheet2!H$14:H$154,MATCH(F635,Sheet2!A$14:A$154,0))))</f>
        <v>0</v>
      </c>
      <c r="L635" s="25">
        <f>IF(ISBLANK(G635),"",IF(ISTEXT(G635),"",INDEX(Sheet2!I$14:I$154,MATCH(F635,Sheet2!A$14:A$154,0))))</f>
        <v>810</v>
      </c>
      <c r="M635" s="25" t="str">
        <f>IF(ISBLANK(G635),"",IF(ISTEXT(G635),"",IF(INDEX(Sheet2!H$14:H$154,MATCH(F635,Sheet2!A$14:A$154,0))&lt;&gt;0,IF(INDEX(Sheet2!I$14:I$154,MATCH(F635,Sheet2!A$14:A$154,0))&lt;&gt;0,"Loan","Loan"),"Cash")))</f>
        <v>Cash</v>
      </c>
      <c r="N635" s="25">
        <f>IF(ISTEXT(E635),"",IF(ISBLANK(E635),"",IF(ISTEXT(D635),"",IF(A630="Invoice No. : ",INDEX(Sheet2!D$14:D$154,MATCH(B630,Sheet2!A$14:A$154,0)),N634))))</f>
        <v>2</v>
      </c>
      <c r="O635" s="25" t="str">
        <f>IF(ISTEXT(E635),"",IF(ISBLANK(E635),"",IF(ISTEXT(D635),"",IF(A630="Invoice No. : ",INDEX(Sheet2!E$14:E$154,MATCH(B630,Sheet2!A$14:A$154,0)),O634))))</f>
        <v>RUBY</v>
      </c>
      <c r="P635" s="25" t="str">
        <f>IF(ISTEXT(E635),"",IF(ISBLANK(E635),"",IF(ISTEXT(D635),"",IF(A630="Invoice No. : ",INDEX(Sheet2!G$14:G$154,MATCH(B630,Sheet2!A$14:A$154,0)),P634))))</f>
        <v>HABAN, MARY GRACE CULATON</v>
      </c>
      <c r="Q635" s="25">
        <f t="shared" si="39"/>
        <v>128023.12</v>
      </c>
    </row>
    <row r="636" ht="15" spans="1:17">
      <c r="A636" s="24" t="s">
        <v>607</v>
      </c>
      <c r="B636" s="24" t="s">
        <v>608</v>
      </c>
      <c r="C636" s="13">
        <v>1</v>
      </c>
      <c r="D636" s="13">
        <v>130</v>
      </c>
      <c r="E636" s="13">
        <v>130</v>
      </c>
      <c r="F636" s="25">
        <f t="shared" si="36"/>
        <v>2146329</v>
      </c>
      <c r="G636" s="25">
        <f>IF(ISTEXT(E636),"",IF(ISBLANK(E636),"",IF(ISTEXT(D636),"",IF(A631="Invoice No. : ",INDEX(Sheet2!F$14:F$154,MATCH(B631,Sheet2!A$14:A$154,0)),G635))))</f>
        <v>36677</v>
      </c>
      <c r="H636" s="25" t="str">
        <f t="shared" si="37"/>
        <v>01/28/2023</v>
      </c>
      <c r="I636" s="25" t="str">
        <f>IF(ISTEXT(E636),"",IF(ISBLANK(E636),"",IF(ISTEXT(D636),"",IF(A631="Invoice No. : ",TEXT(INDEX(Sheet2!C$14:C$154,MATCH(B631,Sheet2!A$14:A$154,0)),"hh:mm:ss"),I635))))</f>
        <v>09:01:26</v>
      </c>
      <c r="J636" s="25">
        <f t="shared" si="38"/>
        <v>810</v>
      </c>
      <c r="K636" s="25">
        <f>IF(ISBLANK(G636),"",IF(ISTEXT(G636),"",INDEX(Sheet2!H$14:H$154,MATCH(F636,Sheet2!A$14:A$154,0))))</f>
        <v>0</v>
      </c>
      <c r="L636" s="25">
        <f>IF(ISBLANK(G636),"",IF(ISTEXT(G636),"",INDEX(Sheet2!I$14:I$154,MATCH(F636,Sheet2!A$14:A$154,0))))</f>
        <v>810</v>
      </c>
      <c r="M636" s="25" t="str">
        <f>IF(ISBLANK(G636),"",IF(ISTEXT(G636),"",IF(INDEX(Sheet2!H$14:H$154,MATCH(F636,Sheet2!A$14:A$154,0))&lt;&gt;0,IF(INDEX(Sheet2!I$14:I$154,MATCH(F636,Sheet2!A$14:A$154,0))&lt;&gt;0,"Loan","Loan"),"Cash")))</f>
        <v>Cash</v>
      </c>
      <c r="N636" s="25">
        <f>IF(ISTEXT(E636),"",IF(ISBLANK(E636),"",IF(ISTEXT(D636),"",IF(A631="Invoice No. : ",INDEX(Sheet2!D$14:D$154,MATCH(B631,Sheet2!A$14:A$154,0)),N635))))</f>
        <v>2</v>
      </c>
      <c r="O636" s="25" t="str">
        <f>IF(ISTEXT(E636),"",IF(ISBLANK(E636),"",IF(ISTEXT(D636),"",IF(A631="Invoice No. : ",INDEX(Sheet2!E$14:E$154,MATCH(B631,Sheet2!A$14:A$154,0)),O635))))</f>
        <v>RUBY</v>
      </c>
      <c r="P636" s="25" t="str">
        <f>IF(ISTEXT(E636),"",IF(ISBLANK(E636),"",IF(ISTEXT(D636),"",IF(A631="Invoice No. : ",INDEX(Sheet2!G$14:G$154,MATCH(B631,Sheet2!A$14:A$154,0)),P635))))</f>
        <v>HABAN, MARY GRACE CULATON</v>
      </c>
      <c r="Q636" s="25">
        <f t="shared" si="39"/>
        <v>128023.12</v>
      </c>
    </row>
    <row r="637" ht="15" spans="4:17">
      <c r="D637" s="14" t="s">
        <v>18</v>
      </c>
      <c r="E637" s="26">
        <v>810</v>
      </c>
      <c r="F637" s="25" t="str">
        <f t="shared" si="36"/>
        <v/>
      </c>
      <c r="G637" s="25" t="str">
        <f>IF(ISTEXT(E637),"",IF(ISBLANK(E637),"",IF(ISTEXT(D637),"",IF(A632="Invoice No. : ",INDEX(Sheet2!F$14:F$154,MATCH(B632,Sheet2!A$14:A$154,0)),G636))))</f>
        <v/>
      </c>
      <c r="H637" s="25" t="str">
        <f t="shared" si="37"/>
        <v/>
      </c>
      <c r="I637" s="25" t="str">
        <f>IF(ISTEXT(E637),"",IF(ISBLANK(E637),"",IF(ISTEXT(D637),"",IF(A632="Invoice No. : ",TEXT(INDEX(Sheet2!C$14:C$154,MATCH(B632,Sheet2!A$14:A$154,0)),"hh:mm:ss"),I636))))</f>
        <v/>
      </c>
      <c r="J637" s="25" t="str">
        <f t="shared" si="38"/>
        <v/>
      </c>
      <c r="K637" s="25" t="str">
        <f>IF(ISBLANK(G637),"",IF(ISTEXT(G637),"",INDEX(Sheet2!H$14:H$154,MATCH(F637,Sheet2!A$14:A$154,0))))</f>
        <v/>
      </c>
      <c r="L637" s="25" t="str">
        <f>IF(ISBLANK(G637),"",IF(ISTEXT(G637),"",INDEX(Sheet2!I$14:I$154,MATCH(F637,Sheet2!A$14:A$154,0))))</f>
        <v/>
      </c>
      <c r="M637" s="25" t="str">
        <f>IF(ISBLANK(G637),"",IF(ISTEXT(G637),"",IF(INDEX(Sheet2!H$14:H$154,MATCH(F637,Sheet2!A$14:A$154,0))&lt;&gt;0,IF(INDEX(Sheet2!I$14:I$154,MATCH(F637,Sheet2!A$14:A$154,0))&lt;&gt;0,"Loan","Loan"),"Cash")))</f>
        <v/>
      </c>
      <c r="N637" s="25" t="str">
        <f>IF(ISTEXT(E637),"",IF(ISBLANK(E637),"",IF(ISTEXT(D637),"",IF(A632="Invoice No. : ",INDEX(Sheet2!D$14:D$154,MATCH(B632,Sheet2!A$14:A$154,0)),N636))))</f>
        <v/>
      </c>
      <c r="O637" s="25" t="str">
        <f>IF(ISTEXT(E637),"",IF(ISBLANK(E637),"",IF(ISTEXT(D637),"",IF(A632="Invoice No. : ",INDEX(Sheet2!E$14:E$154,MATCH(B632,Sheet2!A$14:A$154,0)),O636))))</f>
        <v/>
      </c>
      <c r="P637" s="25" t="str">
        <f>IF(ISTEXT(E637),"",IF(ISBLANK(E637),"",IF(ISTEXT(D637),"",IF(A632="Invoice No. : ",INDEX(Sheet2!G$14:G$154,MATCH(B632,Sheet2!A$14:A$154,0)),P636))))</f>
        <v/>
      </c>
      <c r="Q637" s="25" t="str">
        <f t="shared" si="39"/>
        <v/>
      </c>
    </row>
    <row r="638" ht="15" spans="6:17">
      <c r="F638" s="25" t="str">
        <f t="shared" si="36"/>
        <v/>
      </c>
      <c r="G638" s="25" t="str">
        <f>IF(ISTEXT(E638),"",IF(ISBLANK(E638),"",IF(ISTEXT(D638),"",IF(A633="Invoice No. : ",INDEX(Sheet2!F$14:F$154,MATCH(B633,Sheet2!A$14:A$154,0)),G637))))</f>
        <v/>
      </c>
      <c r="H638" s="25" t="str">
        <f t="shared" si="37"/>
        <v/>
      </c>
      <c r="I638" s="25" t="str">
        <f>IF(ISTEXT(E638),"",IF(ISBLANK(E638),"",IF(ISTEXT(D638),"",IF(A633="Invoice No. : ",TEXT(INDEX(Sheet2!C$14:C$154,MATCH(B633,Sheet2!A$14:A$154,0)),"hh:mm:ss"),I637))))</f>
        <v/>
      </c>
      <c r="J638" s="25" t="str">
        <f t="shared" si="38"/>
        <v/>
      </c>
      <c r="K638" s="25" t="str">
        <f>IF(ISBLANK(G638),"",IF(ISTEXT(G638),"",INDEX(Sheet2!H$14:H$154,MATCH(F638,Sheet2!A$14:A$154,0))))</f>
        <v/>
      </c>
      <c r="L638" s="25" t="str">
        <f>IF(ISBLANK(G638),"",IF(ISTEXT(G638),"",INDEX(Sheet2!I$14:I$154,MATCH(F638,Sheet2!A$14:A$154,0))))</f>
        <v/>
      </c>
      <c r="M638" s="25" t="str">
        <f>IF(ISBLANK(G638),"",IF(ISTEXT(G638),"",IF(INDEX(Sheet2!H$14:H$154,MATCH(F638,Sheet2!A$14:A$154,0))&lt;&gt;0,IF(INDEX(Sheet2!I$14:I$154,MATCH(F638,Sheet2!A$14:A$154,0))&lt;&gt;0,"Loan","Loan"),"Cash")))</f>
        <v/>
      </c>
      <c r="N638" s="25" t="str">
        <f>IF(ISTEXT(E638),"",IF(ISBLANK(E638),"",IF(ISTEXT(D638),"",IF(A633="Invoice No. : ",INDEX(Sheet2!D$14:D$154,MATCH(B633,Sheet2!A$14:A$154,0)),N637))))</f>
        <v/>
      </c>
      <c r="O638" s="25" t="str">
        <f>IF(ISTEXT(E638),"",IF(ISBLANK(E638),"",IF(ISTEXT(D638),"",IF(A633="Invoice No. : ",INDEX(Sheet2!E$14:E$154,MATCH(B633,Sheet2!A$14:A$154,0)),O637))))</f>
        <v/>
      </c>
      <c r="P638" s="25" t="str">
        <f>IF(ISTEXT(E638),"",IF(ISBLANK(E638),"",IF(ISTEXT(D638),"",IF(A633="Invoice No. : ",INDEX(Sheet2!G$14:G$154,MATCH(B633,Sheet2!A$14:A$154,0)),P637))))</f>
        <v/>
      </c>
      <c r="Q638" s="25" t="str">
        <f t="shared" si="39"/>
        <v/>
      </c>
    </row>
    <row r="639" ht="15" spans="6:17">
      <c r="F639" s="25" t="str">
        <f t="shared" si="36"/>
        <v/>
      </c>
      <c r="G639" s="25" t="str">
        <f>IF(ISTEXT(E639),"",IF(ISBLANK(E639),"",IF(ISTEXT(D639),"",IF(A634="Invoice No. : ",INDEX(Sheet2!F$14:F$154,MATCH(B634,Sheet2!A$14:A$154,0)),G638))))</f>
        <v/>
      </c>
      <c r="H639" s="25" t="str">
        <f t="shared" si="37"/>
        <v/>
      </c>
      <c r="I639" s="25" t="str">
        <f>IF(ISTEXT(E639),"",IF(ISBLANK(E639),"",IF(ISTEXT(D639),"",IF(A634="Invoice No. : ",TEXT(INDEX(Sheet2!C$14:C$154,MATCH(B634,Sheet2!A$14:A$154,0)),"hh:mm:ss"),I638))))</f>
        <v/>
      </c>
      <c r="J639" s="25" t="str">
        <f t="shared" si="38"/>
        <v/>
      </c>
      <c r="K639" s="25" t="str">
        <f>IF(ISBLANK(G639),"",IF(ISTEXT(G639),"",INDEX(Sheet2!H$14:H$154,MATCH(F639,Sheet2!A$14:A$154,0))))</f>
        <v/>
      </c>
      <c r="L639" s="25" t="str">
        <f>IF(ISBLANK(G639),"",IF(ISTEXT(G639),"",INDEX(Sheet2!I$14:I$154,MATCH(F639,Sheet2!A$14:A$154,0))))</f>
        <v/>
      </c>
      <c r="M639" s="25" t="str">
        <f>IF(ISBLANK(G639),"",IF(ISTEXT(G639),"",IF(INDEX(Sheet2!H$14:H$154,MATCH(F639,Sheet2!A$14:A$154,0))&lt;&gt;0,IF(INDEX(Sheet2!I$14:I$154,MATCH(F639,Sheet2!A$14:A$154,0))&lt;&gt;0,"Loan","Loan"),"Cash")))</f>
        <v/>
      </c>
      <c r="N639" s="25" t="str">
        <f>IF(ISTEXT(E639),"",IF(ISBLANK(E639),"",IF(ISTEXT(D639),"",IF(A634="Invoice No. : ",INDEX(Sheet2!D$14:D$154,MATCH(B634,Sheet2!A$14:A$154,0)),N638))))</f>
        <v/>
      </c>
      <c r="O639" s="25" t="str">
        <f>IF(ISTEXT(E639),"",IF(ISBLANK(E639),"",IF(ISTEXT(D639),"",IF(A634="Invoice No. : ",INDEX(Sheet2!E$14:E$154,MATCH(B634,Sheet2!A$14:A$154,0)),O638))))</f>
        <v/>
      </c>
      <c r="P639" s="25" t="str">
        <f>IF(ISTEXT(E639),"",IF(ISBLANK(E639),"",IF(ISTEXT(D639),"",IF(A634="Invoice No. : ",INDEX(Sheet2!G$14:G$154,MATCH(B634,Sheet2!A$14:A$154,0)),P638))))</f>
        <v/>
      </c>
      <c r="Q639" s="25" t="str">
        <f t="shared" si="39"/>
        <v/>
      </c>
    </row>
    <row r="640" ht="15" spans="1:17">
      <c r="A640" s="16" t="s">
        <v>4</v>
      </c>
      <c r="B640" s="17">
        <v>2146330</v>
      </c>
      <c r="C640" s="16" t="s">
        <v>5</v>
      </c>
      <c r="D640" s="18" t="s">
        <v>598</v>
      </c>
      <c r="F640" s="25" t="str">
        <f t="shared" si="36"/>
        <v/>
      </c>
      <c r="G640" s="25" t="str">
        <f>IF(ISTEXT(E640),"",IF(ISBLANK(E640),"",IF(ISTEXT(D640),"",IF(A635="Invoice No. : ",INDEX(Sheet2!F$14:F$154,MATCH(B635,Sheet2!A$14:A$154,0)),G639))))</f>
        <v/>
      </c>
      <c r="H640" s="25" t="str">
        <f t="shared" si="37"/>
        <v/>
      </c>
      <c r="I640" s="25" t="str">
        <f>IF(ISTEXT(E640),"",IF(ISBLANK(E640),"",IF(ISTEXT(D640),"",IF(A635="Invoice No. : ",TEXT(INDEX(Sheet2!C$14:C$154,MATCH(B635,Sheet2!A$14:A$154,0)),"hh:mm:ss"),I639))))</f>
        <v/>
      </c>
      <c r="J640" s="25" t="str">
        <f t="shared" si="38"/>
        <v/>
      </c>
      <c r="K640" s="25" t="str">
        <f>IF(ISBLANK(G640),"",IF(ISTEXT(G640),"",INDEX(Sheet2!H$14:H$154,MATCH(F640,Sheet2!A$14:A$154,0))))</f>
        <v/>
      </c>
      <c r="L640" s="25" t="str">
        <f>IF(ISBLANK(G640),"",IF(ISTEXT(G640),"",INDEX(Sheet2!I$14:I$154,MATCH(F640,Sheet2!A$14:A$154,0))))</f>
        <v/>
      </c>
      <c r="M640" s="25" t="str">
        <f>IF(ISBLANK(G640),"",IF(ISTEXT(G640),"",IF(INDEX(Sheet2!H$14:H$154,MATCH(F640,Sheet2!A$14:A$154,0))&lt;&gt;0,IF(INDEX(Sheet2!I$14:I$154,MATCH(F640,Sheet2!A$14:A$154,0))&lt;&gt;0,"Loan","Loan"),"Cash")))</f>
        <v/>
      </c>
      <c r="N640" s="25" t="str">
        <f>IF(ISTEXT(E640),"",IF(ISBLANK(E640),"",IF(ISTEXT(D640),"",IF(A635="Invoice No. : ",INDEX(Sheet2!D$14:D$154,MATCH(B635,Sheet2!A$14:A$154,0)),N639))))</f>
        <v/>
      </c>
      <c r="O640" s="25" t="str">
        <f>IF(ISTEXT(E640),"",IF(ISBLANK(E640),"",IF(ISTEXT(D640),"",IF(A635="Invoice No. : ",INDEX(Sheet2!E$14:E$154,MATCH(B635,Sheet2!A$14:A$154,0)),O639))))</f>
        <v/>
      </c>
      <c r="P640" s="25" t="str">
        <f>IF(ISTEXT(E640),"",IF(ISBLANK(E640),"",IF(ISTEXT(D640),"",IF(A635="Invoice No. : ",INDEX(Sheet2!G$14:G$154,MATCH(B635,Sheet2!A$14:A$154,0)),P639))))</f>
        <v/>
      </c>
      <c r="Q640" s="25" t="str">
        <f t="shared" si="39"/>
        <v/>
      </c>
    </row>
    <row r="641" ht="15" spans="1:17">
      <c r="A641" s="16" t="s">
        <v>7</v>
      </c>
      <c r="B641" s="19">
        <v>44954</v>
      </c>
      <c r="C641" s="16" t="s">
        <v>8</v>
      </c>
      <c r="D641" s="20">
        <v>2</v>
      </c>
      <c r="F641" s="25" t="str">
        <f t="shared" si="36"/>
        <v/>
      </c>
      <c r="G641" s="25" t="str">
        <f>IF(ISTEXT(E641),"",IF(ISBLANK(E641),"",IF(ISTEXT(D641),"",IF(A636="Invoice No. : ",INDEX(Sheet2!F$14:F$154,MATCH(B636,Sheet2!A$14:A$154,0)),G640))))</f>
        <v/>
      </c>
      <c r="H641" s="25" t="str">
        <f t="shared" si="37"/>
        <v/>
      </c>
      <c r="I641" s="25" t="str">
        <f>IF(ISTEXT(E641),"",IF(ISBLANK(E641),"",IF(ISTEXT(D641),"",IF(A636="Invoice No. : ",TEXT(INDEX(Sheet2!C$14:C$154,MATCH(B636,Sheet2!A$14:A$154,0)),"hh:mm:ss"),I640))))</f>
        <v/>
      </c>
      <c r="J641" s="25" t="str">
        <f t="shared" si="38"/>
        <v/>
      </c>
      <c r="K641" s="25" t="str">
        <f>IF(ISBLANK(G641),"",IF(ISTEXT(G641),"",INDEX(Sheet2!H$14:H$154,MATCH(F641,Sheet2!A$14:A$154,0))))</f>
        <v/>
      </c>
      <c r="L641" s="25" t="str">
        <f>IF(ISBLANK(G641),"",IF(ISTEXT(G641),"",INDEX(Sheet2!I$14:I$154,MATCH(F641,Sheet2!A$14:A$154,0))))</f>
        <v/>
      </c>
      <c r="M641" s="25" t="str">
        <f>IF(ISBLANK(G641),"",IF(ISTEXT(G641),"",IF(INDEX(Sheet2!H$14:H$154,MATCH(F641,Sheet2!A$14:A$154,0))&lt;&gt;0,IF(INDEX(Sheet2!I$14:I$154,MATCH(F641,Sheet2!A$14:A$154,0))&lt;&gt;0,"Loan","Loan"),"Cash")))</f>
        <v/>
      </c>
      <c r="N641" s="25" t="str">
        <f>IF(ISTEXT(E641),"",IF(ISBLANK(E641),"",IF(ISTEXT(D641),"",IF(A636="Invoice No. : ",INDEX(Sheet2!D$14:D$154,MATCH(B636,Sheet2!A$14:A$154,0)),N640))))</f>
        <v/>
      </c>
      <c r="O641" s="25" t="str">
        <f>IF(ISTEXT(E641),"",IF(ISBLANK(E641),"",IF(ISTEXT(D641),"",IF(A636="Invoice No. : ",INDEX(Sheet2!E$14:E$154,MATCH(B636,Sheet2!A$14:A$154,0)),O640))))</f>
        <v/>
      </c>
      <c r="P641" s="25" t="str">
        <f>IF(ISTEXT(E641),"",IF(ISBLANK(E641),"",IF(ISTEXT(D641),"",IF(A636="Invoice No. : ",INDEX(Sheet2!G$14:G$154,MATCH(B636,Sheet2!A$14:A$154,0)),P640))))</f>
        <v/>
      </c>
      <c r="Q641" s="25" t="str">
        <f t="shared" si="39"/>
        <v/>
      </c>
    </row>
    <row r="642" ht="15" spans="6:17">
      <c r="F642" s="25" t="str">
        <f t="shared" si="36"/>
        <v/>
      </c>
      <c r="G642" s="25" t="str">
        <f>IF(ISTEXT(E642),"",IF(ISBLANK(E642),"",IF(ISTEXT(D642),"",IF(A637="Invoice No. : ",INDEX(Sheet2!F$14:F$154,MATCH(B637,Sheet2!A$14:A$154,0)),G641))))</f>
        <v/>
      </c>
      <c r="H642" s="25" t="str">
        <f t="shared" si="37"/>
        <v/>
      </c>
      <c r="I642" s="25" t="str">
        <f>IF(ISTEXT(E642),"",IF(ISBLANK(E642),"",IF(ISTEXT(D642),"",IF(A637="Invoice No. : ",TEXT(INDEX(Sheet2!C$14:C$154,MATCH(B637,Sheet2!A$14:A$154,0)),"hh:mm:ss"),I641))))</f>
        <v/>
      </c>
      <c r="J642" s="25" t="str">
        <f t="shared" si="38"/>
        <v/>
      </c>
      <c r="K642" s="25" t="str">
        <f>IF(ISBLANK(G642),"",IF(ISTEXT(G642),"",INDEX(Sheet2!H$14:H$154,MATCH(F642,Sheet2!A$14:A$154,0))))</f>
        <v/>
      </c>
      <c r="L642" s="25" t="str">
        <f>IF(ISBLANK(G642),"",IF(ISTEXT(G642),"",INDEX(Sheet2!I$14:I$154,MATCH(F642,Sheet2!A$14:A$154,0))))</f>
        <v/>
      </c>
      <c r="M642" s="25" t="str">
        <f>IF(ISBLANK(G642),"",IF(ISTEXT(G642),"",IF(INDEX(Sheet2!H$14:H$154,MATCH(F642,Sheet2!A$14:A$154,0))&lt;&gt;0,IF(INDEX(Sheet2!I$14:I$154,MATCH(F642,Sheet2!A$14:A$154,0))&lt;&gt;0,"Loan","Loan"),"Cash")))</f>
        <v/>
      </c>
      <c r="N642" s="25" t="str">
        <f>IF(ISTEXT(E642),"",IF(ISBLANK(E642),"",IF(ISTEXT(D642),"",IF(A637="Invoice No. : ",INDEX(Sheet2!D$14:D$154,MATCH(B637,Sheet2!A$14:A$154,0)),N641))))</f>
        <v/>
      </c>
      <c r="O642" s="25" t="str">
        <f>IF(ISTEXT(E642),"",IF(ISBLANK(E642),"",IF(ISTEXT(D642),"",IF(A637="Invoice No. : ",INDEX(Sheet2!E$14:E$154,MATCH(B637,Sheet2!A$14:A$154,0)),O641))))</f>
        <v/>
      </c>
      <c r="P642" s="25" t="str">
        <f>IF(ISTEXT(E642),"",IF(ISBLANK(E642),"",IF(ISTEXT(D642),"",IF(A637="Invoice No. : ",INDEX(Sheet2!G$14:G$154,MATCH(B637,Sheet2!A$14:A$154,0)),P641))))</f>
        <v/>
      </c>
      <c r="Q642" s="25" t="str">
        <f t="shared" si="39"/>
        <v/>
      </c>
    </row>
    <row r="643" ht="15" spans="1:17">
      <c r="A643" s="21" t="s">
        <v>9</v>
      </c>
      <c r="B643" s="21" t="s">
        <v>10</v>
      </c>
      <c r="C643" s="22" t="s">
        <v>11</v>
      </c>
      <c r="D643" s="22" t="s">
        <v>12</v>
      </c>
      <c r="E643" s="22" t="s">
        <v>13</v>
      </c>
      <c r="F643" s="25" t="str">
        <f t="shared" si="36"/>
        <v/>
      </c>
      <c r="G643" s="25" t="str">
        <f>IF(ISTEXT(E643),"",IF(ISBLANK(E643),"",IF(ISTEXT(D643),"",IF(A638="Invoice No. : ",INDEX(Sheet2!F$14:F$154,MATCH(B638,Sheet2!A$14:A$154,0)),G642))))</f>
        <v/>
      </c>
      <c r="H643" s="25" t="str">
        <f t="shared" si="37"/>
        <v/>
      </c>
      <c r="I643" s="25" t="str">
        <f>IF(ISTEXT(E643),"",IF(ISBLANK(E643),"",IF(ISTEXT(D643),"",IF(A638="Invoice No. : ",TEXT(INDEX(Sheet2!C$14:C$154,MATCH(B638,Sheet2!A$14:A$154,0)),"hh:mm:ss"),I642))))</f>
        <v/>
      </c>
      <c r="J643" s="25" t="str">
        <f t="shared" si="38"/>
        <v/>
      </c>
      <c r="K643" s="25" t="str">
        <f>IF(ISBLANK(G643),"",IF(ISTEXT(G643),"",INDEX(Sheet2!H$14:H$154,MATCH(F643,Sheet2!A$14:A$154,0))))</f>
        <v/>
      </c>
      <c r="L643" s="25" t="str">
        <f>IF(ISBLANK(G643),"",IF(ISTEXT(G643),"",INDEX(Sheet2!I$14:I$154,MATCH(F643,Sheet2!A$14:A$154,0))))</f>
        <v/>
      </c>
      <c r="M643" s="25" t="str">
        <f>IF(ISBLANK(G643),"",IF(ISTEXT(G643),"",IF(INDEX(Sheet2!H$14:H$154,MATCH(F643,Sheet2!A$14:A$154,0))&lt;&gt;0,IF(INDEX(Sheet2!I$14:I$154,MATCH(F643,Sheet2!A$14:A$154,0))&lt;&gt;0,"Loan","Loan"),"Cash")))</f>
        <v/>
      </c>
      <c r="N643" s="25" t="str">
        <f>IF(ISTEXT(E643),"",IF(ISBLANK(E643),"",IF(ISTEXT(D643),"",IF(A638="Invoice No. : ",INDEX(Sheet2!D$14:D$154,MATCH(B638,Sheet2!A$14:A$154,0)),N642))))</f>
        <v/>
      </c>
      <c r="O643" s="25" t="str">
        <f>IF(ISTEXT(E643),"",IF(ISBLANK(E643),"",IF(ISTEXT(D643),"",IF(A638="Invoice No. : ",INDEX(Sheet2!E$14:E$154,MATCH(B638,Sheet2!A$14:A$154,0)),O642))))</f>
        <v/>
      </c>
      <c r="P643" s="25" t="str">
        <f>IF(ISTEXT(E643),"",IF(ISBLANK(E643),"",IF(ISTEXT(D643),"",IF(A638="Invoice No. : ",INDEX(Sheet2!G$14:G$154,MATCH(B638,Sheet2!A$14:A$154,0)),P642))))</f>
        <v/>
      </c>
      <c r="Q643" s="25" t="str">
        <f t="shared" si="39"/>
        <v/>
      </c>
    </row>
    <row r="644" ht="15" spans="6:17">
      <c r="F644" s="25" t="str">
        <f t="shared" si="36"/>
        <v/>
      </c>
      <c r="G644" s="25" t="str">
        <f>IF(ISTEXT(E644),"",IF(ISBLANK(E644),"",IF(ISTEXT(D644),"",IF(A639="Invoice No. : ",INDEX(Sheet2!F$14:F$154,MATCH(B639,Sheet2!A$14:A$154,0)),G643))))</f>
        <v/>
      </c>
      <c r="H644" s="25" t="str">
        <f t="shared" si="37"/>
        <v/>
      </c>
      <c r="I644" s="25" t="str">
        <f>IF(ISTEXT(E644),"",IF(ISBLANK(E644),"",IF(ISTEXT(D644),"",IF(A639="Invoice No. : ",TEXT(INDEX(Sheet2!C$14:C$154,MATCH(B639,Sheet2!A$14:A$154,0)),"hh:mm:ss"),I643))))</f>
        <v/>
      </c>
      <c r="J644" s="25" t="str">
        <f t="shared" si="38"/>
        <v/>
      </c>
      <c r="K644" s="25" t="str">
        <f>IF(ISBLANK(G644),"",IF(ISTEXT(G644),"",INDEX(Sheet2!H$14:H$154,MATCH(F644,Sheet2!A$14:A$154,0))))</f>
        <v/>
      </c>
      <c r="L644" s="25" t="str">
        <f>IF(ISBLANK(G644),"",IF(ISTEXT(G644),"",INDEX(Sheet2!I$14:I$154,MATCH(F644,Sheet2!A$14:A$154,0))))</f>
        <v/>
      </c>
      <c r="M644" s="25" t="str">
        <f>IF(ISBLANK(G644),"",IF(ISTEXT(G644),"",IF(INDEX(Sheet2!H$14:H$154,MATCH(F644,Sheet2!A$14:A$154,0))&lt;&gt;0,IF(INDEX(Sheet2!I$14:I$154,MATCH(F644,Sheet2!A$14:A$154,0))&lt;&gt;0,"Loan","Loan"),"Cash")))</f>
        <v/>
      </c>
      <c r="N644" s="25" t="str">
        <f>IF(ISTEXT(E644),"",IF(ISBLANK(E644),"",IF(ISTEXT(D644),"",IF(A639="Invoice No. : ",INDEX(Sheet2!D$14:D$154,MATCH(B639,Sheet2!A$14:A$154,0)),N643))))</f>
        <v/>
      </c>
      <c r="O644" s="25" t="str">
        <f>IF(ISTEXT(E644),"",IF(ISBLANK(E644),"",IF(ISTEXT(D644),"",IF(A639="Invoice No. : ",INDEX(Sheet2!E$14:E$154,MATCH(B639,Sheet2!A$14:A$154,0)),O643))))</f>
        <v/>
      </c>
      <c r="P644" s="25" t="str">
        <f>IF(ISTEXT(E644),"",IF(ISBLANK(E644),"",IF(ISTEXT(D644),"",IF(A639="Invoice No. : ",INDEX(Sheet2!G$14:G$154,MATCH(B639,Sheet2!A$14:A$154,0)),P643))))</f>
        <v/>
      </c>
      <c r="Q644" s="25" t="str">
        <f t="shared" si="39"/>
        <v/>
      </c>
    </row>
    <row r="645" ht="15" spans="1:17">
      <c r="A645" s="24" t="s">
        <v>609</v>
      </c>
      <c r="B645" s="24" t="s">
        <v>610</v>
      </c>
      <c r="C645" s="13">
        <v>1</v>
      </c>
      <c r="D645" s="13">
        <v>51</v>
      </c>
      <c r="E645" s="13">
        <v>51</v>
      </c>
      <c r="F645" s="25">
        <f t="shared" si="36"/>
        <v>2146330</v>
      </c>
      <c r="G645" s="25">
        <f>IF(ISTEXT(E645),"",IF(ISBLANK(E645),"",IF(ISTEXT(D645),"",IF(A640="Invoice No. : ",INDEX(Sheet2!F$14:F$154,MATCH(B640,Sheet2!A$14:A$154,0)),G644))))</f>
        <v>53475</v>
      </c>
      <c r="H645" s="25" t="str">
        <f t="shared" si="37"/>
        <v>01/28/2023</v>
      </c>
      <c r="I645" s="25" t="str">
        <f>IF(ISTEXT(E645),"",IF(ISBLANK(E645),"",IF(ISTEXT(D645),"",IF(A640="Invoice No. : ",TEXT(INDEX(Sheet2!C$14:C$154,MATCH(B640,Sheet2!A$14:A$154,0)),"hh:mm:ss"),I644))))</f>
        <v>09:11:32</v>
      </c>
      <c r="J645" s="25">
        <f t="shared" si="38"/>
        <v>2515.25</v>
      </c>
      <c r="K645" s="25">
        <f>IF(ISBLANK(G645),"",IF(ISTEXT(G645),"",INDEX(Sheet2!H$14:H$154,MATCH(F645,Sheet2!A$14:A$154,0))))</f>
        <v>2515.25</v>
      </c>
      <c r="L645" s="25">
        <f>IF(ISBLANK(G645),"",IF(ISTEXT(G645),"",INDEX(Sheet2!I$14:I$154,MATCH(F645,Sheet2!A$14:A$154,0))))</f>
        <v>0</v>
      </c>
      <c r="M645" s="25" t="str">
        <f>IF(ISBLANK(G645),"",IF(ISTEXT(G645),"",IF(INDEX(Sheet2!H$14:H$154,MATCH(F645,Sheet2!A$14:A$154,0))&lt;&gt;0,IF(INDEX(Sheet2!I$14:I$154,MATCH(F645,Sheet2!A$14:A$154,0))&lt;&gt;0,"Loan","Loan"),"Cash")))</f>
        <v>Loan</v>
      </c>
      <c r="N645" s="25">
        <f>IF(ISTEXT(E645),"",IF(ISBLANK(E645),"",IF(ISTEXT(D645),"",IF(A640="Invoice No. : ",INDEX(Sheet2!D$14:D$154,MATCH(B640,Sheet2!A$14:A$154,0)),N644))))</f>
        <v>2</v>
      </c>
      <c r="O645" s="25" t="str">
        <f>IF(ISTEXT(E645),"",IF(ISBLANK(E645),"",IF(ISTEXT(D645),"",IF(A640="Invoice No. : ",INDEX(Sheet2!E$14:E$154,MATCH(B640,Sheet2!A$14:A$154,0)),O644))))</f>
        <v>RUBY</v>
      </c>
      <c r="P645" s="25" t="str">
        <f>IF(ISTEXT(E645),"",IF(ISBLANK(E645),"",IF(ISTEXT(D645),"",IF(A640="Invoice No. : ",INDEX(Sheet2!G$14:G$154,MATCH(B640,Sheet2!A$14:A$154,0)),P644))))</f>
        <v>RODILLAS, RONALD ZAMORA</v>
      </c>
      <c r="Q645" s="25">
        <f t="shared" si="39"/>
        <v>128023.12</v>
      </c>
    </row>
    <row r="646" ht="15" spans="1:17">
      <c r="A646" s="24" t="s">
        <v>611</v>
      </c>
      <c r="B646" s="24" t="s">
        <v>612</v>
      </c>
      <c r="C646" s="13">
        <v>1</v>
      </c>
      <c r="D646" s="13">
        <v>61</v>
      </c>
      <c r="E646" s="13">
        <v>61</v>
      </c>
      <c r="F646" s="25">
        <f t="shared" si="36"/>
        <v>2146330</v>
      </c>
      <c r="G646" s="25">
        <f>IF(ISTEXT(E646),"",IF(ISBLANK(E646),"",IF(ISTEXT(D646),"",IF(A641="Invoice No. : ",INDEX(Sheet2!F$14:F$154,MATCH(B641,Sheet2!A$14:A$154,0)),G645))))</f>
        <v>53475</v>
      </c>
      <c r="H646" s="25" t="str">
        <f t="shared" si="37"/>
        <v>01/28/2023</v>
      </c>
      <c r="I646" s="25" t="str">
        <f>IF(ISTEXT(E646),"",IF(ISBLANK(E646),"",IF(ISTEXT(D646),"",IF(A641="Invoice No. : ",TEXT(INDEX(Sheet2!C$14:C$154,MATCH(B641,Sheet2!A$14:A$154,0)),"hh:mm:ss"),I645))))</f>
        <v>09:11:32</v>
      </c>
      <c r="J646" s="25">
        <f t="shared" si="38"/>
        <v>2515.25</v>
      </c>
      <c r="K646" s="25">
        <f>IF(ISBLANK(G646),"",IF(ISTEXT(G646),"",INDEX(Sheet2!H$14:H$154,MATCH(F646,Sheet2!A$14:A$154,0))))</f>
        <v>2515.25</v>
      </c>
      <c r="L646" s="25">
        <f>IF(ISBLANK(G646),"",IF(ISTEXT(G646),"",INDEX(Sheet2!I$14:I$154,MATCH(F646,Sheet2!A$14:A$154,0))))</f>
        <v>0</v>
      </c>
      <c r="M646" s="25" t="str">
        <f>IF(ISBLANK(G646),"",IF(ISTEXT(G646),"",IF(INDEX(Sheet2!H$14:H$154,MATCH(F646,Sheet2!A$14:A$154,0))&lt;&gt;0,IF(INDEX(Sheet2!I$14:I$154,MATCH(F646,Sheet2!A$14:A$154,0))&lt;&gt;0,"Loan","Loan"),"Cash")))</f>
        <v>Loan</v>
      </c>
      <c r="N646" s="25">
        <f>IF(ISTEXT(E646),"",IF(ISBLANK(E646),"",IF(ISTEXT(D646),"",IF(A641="Invoice No. : ",INDEX(Sheet2!D$14:D$154,MATCH(B641,Sheet2!A$14:A$154,0)),N645))))</f>
        <v>2</v>
      </c>
      <c r="O646" s="25" t="str">
        <f>IF(ISTEXT(E646),"",IF(ISBLANK(E646),"",IF(ISTEXT(D646),"",IF(A641="Invoice No. : ",INDEX(Sheet2!E$14:E$154,MATCH(B641,Sheet2!A$14:A$154,0)),O645))))</f>
        <v>RUBY</v>
      </c>
      <c r="P646" s="25" t="str">
        <f>IF(ISTEXT(E646),"",IF(ISBLANK(E646),"",IF(ISTEXT(D646),"",IF(A641="Invoice No. : ",INDEX(Sheet2!G$14:G$154,MATCH(B641,Sheet2!A$14:A$154,0)),P645))))</f>
        <v>RODILLAS, RONALD ZAMORA</v>
      </c>
      <c r="Q646" s="25">
        <f t="shared" si="39"/>
        <v>128023.12</v>
      </c>
    </row>
    <row r="647" ht="15" spans="1:17">
      <c r="A647" s="24" t="s">
        <v>613</v>
      </c>
      <c r="B647" s="24" t="s">
        <v>614</v>
      </c>
      <c r="C647" s="13">
        <v>1</v>
      </c>
      <c r="D647" s="13">
        <v>77</v>
      </c>
      <c r="E647" s="13">
        <v>77</v>
      </c>
      <c r="F647" s="25">
        <f t="shared" si="36"/>
        <v>2146330</v>
      </c>
      <c r="G647" s="25">
        <f>IF(ISTEXT(E647),"",IF(ISBLANK(E647),"",IF(ISTEXT(D647),"",IF(A642="Invoice No. : ",INDEX(Sheet2!F$14:F$154,MATCH(B642,Sheet2!A$14:A$154,0)),G646))))</f>
        <v>53475</v>
      </c>
      <c r="H647" s="25" t="str">
        <f t="shared" si="37"/>
        <v>01/28/2023</v>
      </c>
      <c r="I647" s="25" t="str">
        <f>IF(ISTEXT(E647),"",IF(ISBLANK(E647),"",IF(ISTEXT(D647),"",IF(A642="Invoice No. : ",TEXT(INDEX(Sheet2!C$14:C$154,MATCH(B642,Sheet2!A$14:A$154,0)),"hh:mm:ss"),I646))))</f>
        <v>09:11:32</v>
      </c>
      <c r="J647" s="25">
        <f t="shared" si="38"/>
        <v>2515.25</v>
      </c>
      <c r="K647" s="25">
        <f>IF(ISBLANK(G647),"",IF(ISTEXT(G647),"",INDEX(Sheet2!H$14:H$154,MATCH(F647,Sheet2!A$14:A$154,0))))</f>
        <v>2515.25</v>
      </c>
      <c r="L647" s="25">
        <f>IF(ISBLANK(G647),"",IF(ISTEXT(G647),"",INDEX(Sheet2!I$14:I$154,MATCH(F647,Sheet2!A$14:A$154,0))))</f>
        <v>0</v>
      </c>
      <c r="M647" s="25" t="str">
        <f>IF(ISBLANK(G647),"",IF(ISTEXT(G647),"",IF(INDEX(Sheet2!H$14:H$154,MATCH(F647,Sheet2!A$14:A$154,0))&lt;&gt;0,IF(INDEX(Sheet2!I$14:I$154,MATCH(F647,Sheet2!A$14:A$154,0))&lt;&gt;0,"Loan","Loan"),"Cash")))</f>
        <v>Loan</v>
      </c>
      <c r="N647" s="25">
        <f>IF(ISTEXT(E647),"",IF(ISBLANK(E647),"",IF(ISTEXT(D647),"",IF(A642="Invoice No. : ",INDEX(Sheet2!D$14:D$154,MATCH(B642,Sheet2!A$14:A$154,0)),N646))))</f>
        <v>2</v>
      </c>
      <c r="O647" s="25" t="str">
        <f>IF(ISTEXT(E647),"",IF(ISBLANK(E647),"",IF(ISTEXT(D647),"",IF(A642="Invoice No. : ",INDEX(Sheet2!E$14:E$154,MATCH(B642,Sheet2!A$14:A$154,0)),O646))))</f>
        <v>RUBY</v>
      </c>
      <c r="P647" s="25" t="str">
        <f>IF(ISTEXT(E647),"",IF(ISBLANK(E647),"",IF(ISTEXT(D647),"",IF(A642="Invoice No. : ",INDEX(Sheet2!G$14:G$154,MATCH(B642,Sheet2!A$14:A$154,0)),P646))))</f>
        <v>RODILLAS, RONALD ZAMORA</v>
      </c>
      <c r="Q647" s="25">
        <f t="shared" si="39"/>
        <v>128023.12</v>
      </c>
    </row>
    <row r="648" ht="15" spans="1:17">
      <c r="A648" s="24" t="s">
        <v>615</v>
      </c>
      <c r="B648" s="24" t="s">
        <v>616</v>
      </c>
      <c r="C648" s="13">
        <v>1</v>
      </c>
      <c r="D648" s="13">
        <v>70</v>
      </c>
      <c r="E648" s="13">
        <v>70</v>
      </c>
      <c r="F648" s="25">
        <f t="shared" si="36"/>
        <v>2146330</v>
      </c>
      <c r="G648" s="25">
        <f>IF(ISTEXT(E648),"",IF(ISBLANK(E648),"",IF(ISTEXT(D648),"",IF(A643="Invoice No. : ",INDEX(Sheet2!F$14:F$154,MATCH(B643,Sheet2!A$14:A$154,0)),G647))))</f>
        <v>53475</v>
      </c>
      <c r="H648" s="25" t="str">
        <f t="shared" si="37"/>
        <v>01/28/2023</v>
      </c>
      <c r="I648" s="25" t="str">
        <f>IF(ISTEXT(E648),"",IF(ISBLANK(E648),"",IF(ISTEXT(D648),"",IF(A643="Invoice No. : ",TEXT(INDEX(Sheet2!C$14:C$154,MATCH(B643,Sheet2!A$14:A$154,0)),"hh:mm:ss"),I647))))</f>
        <v>09:11:32</v>
      </c>
      <c r="J648" s="25">
        <f t="shared" si="38"/>
        <v>2515.25</v>
      </c>
      <c r="K648" s="25">
        <f>IF(ISBLANK(G648),"",IF(ISTEXT(G648),"",INDEX(Sheet2!H$14:H$154,MATCH(F648,Sheet2!A$14:A$154,0))))</f>
        <v>2515.25</v>
      </c>
      <c r="L648" s="25">
        <f>IF(ISBLANK(G648),"",IF(ISTEXT(G648),"",INDEX(Sheet2!I$14:I$154,MATCH(F648,Sheet2!A$14:A$154,0))))</f>
        <v>0</v>
      </c>
      <c r="M648" s="25" t="str">
        <f>IF(ISBLANK(G648),"",IF(ISTEXT(G648),"",IF(INDEX(Sheet2!H$14:H$154,MATCH(F648,Sheet2!A$14:A$154,0))&lt;&gt;0,IF(INDEX(Sheet2!I$14:I$154,MATCH(F648,Sheet2!A$14:A$154,0))&lt;&gt;0,"Loan","Loan"),"Cash")))</f>
        <v>Loan</v>
      </c>
      <c r="N648" s="25">
        <f>IF(ISTEXT(E648),"",IF(ISBLANK(E648),"",IF(ISTEXT(D648),"",IF(A643="Invoice No. : ",INDEX(Sheet2!D$14:D$154,MATCH(B643,Sheet2!A$14:A$154,0)),N647))))</f>
        <v>2</v>
      </c>
      <c r="O648" s="25" t="str">
        <f>IF(ISTEXT(E648),"",IF(ISBLANK(E648),"",IF(ISTEXT(D648),"",IF(A643="Invoice No. : ",INDEX(Sheet2!E$14:E$154,MATCH(B643,Sheet2!A$14:A$154,0)),O647))))</f>
        <v>RUBY</v>
      </c>
      <c r="P648" s="25" t="str">
        <f>IF(ISTEXT(E648),"",IF(ISBLANK(E648),"",IF(ISTEXT(D648),"",IF(A643="Invoice No. : ",INDEX(Sheet2!G$14:G$154,MATCH(B643,Sheet2!A$14:A$154,0)),P647))))</f>
        <v>RODILLAS, RONALD ZAMORA</v>
      </c>
      <c r="Q648" s="25">
        <f t="shared" si="39"/>
        <v>128023.12</v>
      </c>
    </row>
    <row r="649" ht="15" spans="1:17">
      <c r="A649" s="24" t="s">
        <v>617</v>
      </c>
      <c r="B649" s="24" t="s">
        <v>618</v>
      </c>
      <c r="C649" s="13">
        <v>1</v>
      </c>
      <c r="D649" s="13">
        <v>83.5</v>
      </c>
      <c r="E649" s="13">
        <v>83.5</v>
      </c>
      <c r="F649" s="25">
        <f t="shared" si="36"/>
        <v>2146330</v>
      </c>
      <c r="G649" s="25">
        <f>IF(ISTEXT(E649),"",IF(ISBLANK(E649),"",IF(ISTEXT(D649),"",IF(A644="Invoice No. : ",INDEX(Sheet2!F$14:F$154,MATCH(B644,Sheet2!A$14:A$154,0)),G648))))</f>
        <v>53475</v>
      </c>
      <c r="H649" s="25" t="str">
        <f t="shared" si="37"/>
        <v>01/28/2023</v>
      </c>
      <c r="I649" s="25" t="str">
        <f>IF(ISTEXT(E649),"",IF(ISBLANK(E649),"",IF(ISTEXT(D649),"",IF(A644="Invoice No. : ",TEXT(INDEX(Sheet2!C$14:C$154,MATCH(B644,Sheet2!A$14:A$154,0)),"hh:mm:ss"),I648))))</f>
        <v>09:11:32</v>
      </c>
      <c r="J649" s="25">
        <f t="shared" si="38"/>
        <v>2515.25</v>
      </c>
      <c r="K649" s="25">
        <f>IF(ISBLANK(G649),"",IF(ISTEXT(G649),"",INDEX(Sheet2!H$14:H$154,MATCH(F649,Sheet2!A$14:A$154,0))))</f>
        <v>2515.25</v>
      </c>
      <c r="L649" s="25">
        <f>IF(ISBLANK(G649),"",IF(ISTEXT(G649),"",INDEX(Sheet2!I$14:I$154,MATCH(F649,Sheet2!A$14:A$154,0))))</f>
        <v>0</v>
      </c>
      <c r="M649" s="25" t="str">
        <f>IF(ISBLANK(G649),"",IF(ISTEXT(G649),"",IF(INDEX(Sheet2!H$14:H$154,MATCH(F649,Sheet2!A$14:A$154,0))&lt;&gt;0,IF(INDEX(Sheet2!I$14:I$154,MATCH(F649,Sheet2!A$14:A$154,0))&lt;&gt;0,"Loan","Loan"),"Cash")))</f>
        <v>Loan</v>
      </c>
      <c r="N649" s="25">
        <f>IF(ISTEXT(E649),"",IF(ISBLANK(E649),"",IF(ISTEXT(D649),"",IF(A644="Invoice No. : ",INDEX(Sheet2!D$14:D$154,MATCH(B644,Sheet2!A$14:A$154,0)),N648))))</f>
        <v>2</v>
      </c>
      <c r="O649" s="25" t="str">
        <f>IF(ISTEXT(E649),"",IF(ISBLANK(E649),"",IF(ISTEXT(D649),"",IF(A644="Invoice No. : ",INDEX(Sheet2!E$14:E$154,MATCH(B644,Sheet2!A$14:A$154,0)),O648))))</f>
        <v>RUBY</v>
      </c>
      <c r="P649" s="25" t="str">
        <f>IF(ISTEXT(E649),"",IF(ISBLANK(E649),"",IF(ISTEXT(D649),"",IF(A644="Invoice No. : ",INDEX(Sheet2!G$14:G$154,MATCH(B644,Sheet2!A$14:A$154,0)),P648))))</f>
        <v>RODILLAS, RONALD ZAMORA</v>
      </c>
      <c r="Q649" s="25">
        <f t="shared" si="39"/>
        <v>128023.12</v>
      </c>
    </row>
    <row r="650" ht="15" spans="1:17">
      <c r="A650" s="24" t="s">
        <v>30</v>
      </c>
      <c r="B650" s="24" t="s">
        <v>31</v>
      </c>
      <c r="C650" s="13">
        <v>1</v>
      </c>
      <c r="D650" s="13">
        <v>168.25</v>
      </c>
      <c r="E650" s="13">
        <v>168.25</v>
      </c>
      <c r="F650" s="25">
        <f t="shared" si="36"/>
        <v>2146330</v>
      </c>
      <c r="G650" s="25">
        <f>IF(ISTEXT(E650),"",IF(ISBLANK(E650),"",IF(ISTEXT(D650),"",IF(A645="Invoice No. : ",INDEX(Sheet2!F$14:F$154,MATCH(B645,Sheet2!A$14:A$154,0)),G649))))</f>
        <v>53475</v>
      </c>
      <c r="H650" s="25" t="str">
        <f t="shared" si="37"/>
        <v>01/28/2023</v>
      </c>
      <c r="I650" s="25" t="str">
        <f>IF(ISTEXT(E650),"",IF(ISBLANK(E650),"",IF(ISTEXT(D650),"",IF(A645="Invoice No. : ",TEXT(INDEX(Sheet2!C$14:C$154,MATCH(B645,Sheet2!A$14:A$154,0)),"hh:mm:ss"),I649))))</f>
        <v>09:11:32</v>
      </c>
      <c r="J650" s="25">
        <f t="shared" si="38"/>
        <v>2515.25</v>
      </c>
      <c r="K650" s="25">
        <f>IF(ISBLANK(G650),"",IF(ISTEXT(G650),"",INDEX(Sheet2!H$14:H$154,MATCH(F650,Sheet2!A$14:A$154,0))))</f>
        <v>2515.25</v>
      </c>
      <c r="L650" s="25">
        <f>IF(ISBLANK(G650),"",IF(ISTEXT(G650),"",INDEX(Sheet2!I$14:I$154,MATCH(F650,Sheet2!A$14:A$154,0))))</f>
        <v>0</v>
      </c>
      <c r="M650" s="25" t="str">
        <f>IF(ISBLANK(G650),"",IF(ISTEXT(G650),"",IF(INDEX(Sheet2!H$14:H$154,MATCH(F650,Sheet2!A$14:A$154,0))&lt;&gt;0,IF(INDEX(Sheet2!I$14:I$154,MATCH(F650,Sheet2!A$14:A$154,0))&lt;&gt;0,"Loan","Loan"),"Cash")))</f>
        <v>Loan</v>
      </c>
      <c r="N650" s="25">
        <f>IF(ISTEXT(E650),"",IF(ISBLANK(E650),"",IF(ISTEXT(D650),"",IF(A645="Invoice No. : ",INDEX(Sheet2!D$14:D$154,MATCH(B645,Sheet2!A$14:A$154,0)),N649))))</f>
        <v>2</v>
      </c>
      <c r="O650" s="25" t="str">
        <f>IF(ISTEXT(E650),"",IF(ISBLANK(E650),"",IF(ISTEXT(D650),"",IF(A645="Invoice No. : ",INDEX(Sheet2!E$14:E$154,MATCH(B645,Sheet2!A$14:A$154,0)),O649))))</f>
        <v>RUBY</v>
      </c>
      <c r="P650" s="25" t="str">
        <f>IF(ISTEXT(E650),"",IF(ISBLANK(E650),"",IF(ISTEXT(D650),"",IF(A645="Invoice No. : ",INDEX(Sheet2!G$14:G$154,MATCH(B645,Sheet2!A$14:A$154,0)),P649))))</f>
        <v>RODILLAS, RONALD ZAMORA</v>
      </c>
      <c r="Q650" s="25">
        <f t="shared" si="39"/>
        <v>128023.12</v>
      </c>
    </row>
    <row r="651" ht="15" spans="1:17">
      <c r="A651" s="24" t="s">
        <v>619</v>
      </c>
      <c r="B651" s="24" t="s">
        <v>620</v>
      </c>
      <c r="C651" s="13">
        <v>7</v>
      </c>
      <c r="D651" s="13">
        <v>65</v>
      </c>
      <c r="E651" s="13">
        <v>455</v>
      </c>
      <c r="F651" s="25">
        <f t="shared" si="36"/>
        <v>2146330</v>
      </c>
      <c r="G651" s="25">
        <f>IF(ISTEXT(E651),"",IF(ISBLANK(E651),"",IF(ISTEXT(D651),"",IF(A646="Invoice No. : ",INDEX(Sheet2!F$14:F$154,MATCH(B646,Sheet2!A$14:A$154,0)),G650))))</f>
        <v>53475</v>
      </c>
      <c r="H651" s="25" t="str">
        <f t="shared" si="37"/>
        <v>01/28/2023</v>
      </c>
      <c r="I651" s="25" t="str">
        <f>IF(ISTEXT(E651),"",IF(ISBLANK(E651),"",IF(ISTEXT(D651),"",IF(A646="Invoice No. : ",TEXT(INDEX(Sheet2!C$14:C$154,MATCH(B646,Sheet2!A$14:A$154,0)),"hh:mm:ss"),I650))))</f>
        <v>09:11:32</v>
      </c>
      <c r="J651" s="25">
        <f t="shared" si="38"/>
        <v>2515.25</v>
      </c>
      <c r="K651" s="25">
        <f>IF(ISBLANK(G651),"",IF(ISTEXT(G651),"",INDEX(Sheet2!H$14:H$154,MATCH(F651,Sheet2!A$14:A$154,0))))</f>
        <v>2515.25</v>
      </c>
      <c r="L651" s="25">
        <f>IF(ISBLANK(G651),"",IF(ISTEXT(G651),"",INDEX(Sheet2!I$14:I$154,MATCH(F651,Sheet2!A$14:A$154,0))))</f>
        <v>0</v>
      </c>
      <c r="M651" s="25" t="str">
        <f>IF(ISBLANK(G651),"",IF(ISTEXT(G651),"",IF(INDEX(Sheet2!H$14:H$154,MATCH(F651,Sheet2!A$14:A$154,0))&lt;&gt;0,IF(INDEX(Sheet2!I$14:I$154,MATCH(F651,Sheet2!A$14:A$154,0))&lt;&gt;0,"Loan","Loan"),"Cash")))</f>
        <v>Loan</v>
      </c>
      <c r="N651" s="25">
        <f>IF(ISTEXT(E651),"",IF(ISBLANK(E651),"",IF(ISTEXT(D651),"",IF(A646="Invoice No. : ",INDEX(Sheet2!D$14:D$154,MATCH(B646,Sheet2!A$14:A$154,0)),N650))))</f>
        <v>2</v>
      </c>
      <c r="O651" s="25" t="str">
        <f>IF(ISTEXT(E651),"",IF(ISBLANK(E651),"",IF(ISTEXT(D651),"",IF(A646="Invoice No. : ",INDEX(Sheet2!E$14:E$154,MATCH(B646,Sheet2!A$14:A$154,0)),O650))))</f>
        <v>RUBY</v>
      </c>
      <c r="P651" s="25" t="str">
        <f>IF(ISTEXT(E651),"",IF(ISBLANK(E651),"",IF(ISTEXT(D651),"",IF(A646="Invoice No. : ",INDEX(Sheet2!G$14:G$154,MATCH(B646,Sheet2!A$14:A$154,0)),P650))))</f>
        <v>RODILLAS, RONALD ZAMORA</v>
      </c>
      <c r="Q651" s="25">
        <f t="shared" si="39"/>
        <v>128023.12</v>
      </c>
    </row>
    <row r="652" ht="15" spans="1:17">
      <c r="A652" s="24" t="s">
        <v>621</v>
      </c>
      <c r="B652" s="24" t="s">
        <v>622</v>
      </c>
      <c r="C652" s="13">
        <v>12</v>
      </c>
      <c r="D652" s="13">
        <v>7</v>
      </c>
      <c r="E652" s="13">
        <v>84</v>
      </c>
      <c r="F652" s="25">
        <f t="shared" si="36"/>
        <v>2146330</v>
      </c>
      <c r="G652" s="25">
        <f>IF(ISTEXT(E652),"",IF(ISBLANK(E652),"",IF(ISTEXT(D652),"",IF(A647="Invoice No. : ",INDEX(Sheet2!F$14:F$154,MATCH(B647,Sheet2!A$14:A$154,0)),G651))))</f>
        <v>53475</v>
      </c>
      <c r="H652" s="25" t="str">
        <f t="shared" si="37"/>
        <v>01/28/2023</v>
      </c>
      <c r="I652" s="25" t="str">
        <f>IF(ISTEXT(E652),"",IF(ISBLANK(E652),"",IF(ISTEXT(D652),"",IF(A647="Invoice No. : ",TEXT(INDEX(Sheet2!C$14:C$154,MATCH(B647,Sheet2!A$14:A$154,0)),"hh:mm:ss"),I651))))</f>
        <v>09:11:32</v>
      </c>
      <c r="J652" s="25">
        <f t="shared" si="38"/>
        <v>2515.25</v>
      </c>
      <c r="K652" s="25">
        <f>IF(ISBLANK(G652),"",IF(ISTEXT(G652),"",INDEX(Sheet2!H$14:H$154,MATCH(F652,Sheet2!A$14:A$154,0))))</f>
        <v>2515.25</v>
      </c>
      <c r="L652" s="25">
        <f>IF(ISBLANK(G652),"",IF(ISTEXT(G652),"",INDEX(Sheet2!I$14:I$154,MATCH(F652,Sheet2!A$14:A$154,0))))</f>
        <v>0</v>
      </c>
      <c r="M652" s="25" t="str">
        <f>IF(ISBLANK(G652),"",IF(ISTEXT(G652),"",IF(INDEX(Sheet2!H$14:H$154,MATCH(F652,Sheet2!A$14:A$154,0))&lt;&gt;0,IF(INDEX(Sheet2!I$14:I$154,MATCH(F652,Sheet2!A$14:A$154,0))&lt;&gt;0,"Loan","Loan"),"Cash")))</f>
        <v>Loan</v>
      </c>
      <c r="N652" s="25">
        <f>IF(ISTEXT(E652),"",IF(ISBLANK(E652),"",IF(ISTEXT(D652),"",IF(A647="Invoice No. : ",INDEX(Sheet2!D$14:D$154,MATCH(B647,Sheet2!A$14:A$154,0)),N651))))</f>
        <v>2</v>
      </c>
      <c r="O652" s="25" t="str">
        <f>IF(ISTEXT(E652),"",IF(ISBLANK(E652),"",IF(ISTEXT(D652),"",IF(A647="Invoice No. : ",INDEX(Sheet2!E$14:E$154,MATCH(B647,Sheet2!A$14:A$154,0)),O651))))</f>
        <v>RUBY</v>
      </c>
      <c r="P652" s="25" t="str">
        <f>IF(ISTEXT(E652),"",IF(ISBLANK(E652),"",IF(ISTEXT(D652),"",IF(A647="Invoice No. : ",INDEX(Sheet2!G$14:G$154,MATCH(B647,Sheet2!A$14:A$154,0)),P651))))</f>
        <v>RODILLAS, RONALD ZAMORA</v>
      </c>
      <c r="Q652" s="25">
        <f t="shared" si="39"/>
        <v>128023.12</v>
      </c>
    </row>
    <row r="653" ht="15" spans="1:17">
      <c r="A653" s="24" t="s">
        <v>623</v>
      </c>
      <c r="B653" s="24" t="s">
        <v>624</v>
      </c>
      <c r="C653" s="13">
        <v>1</v>
      </c>
      <c r="D653" s="13">
        <v>125</v>
      </c>
      <c r="E653" s="13">
        <v>125</v>
      </c>
      <c r="F653" s="25">
        <f t="shared" si="36"/>
        <v>2146330</v>
      </c>
      <c r="G653" s="25">
        <f>IF(ISTEXT(E653),"",IF(ISBLANK(E653),"",IF(ISTEXT(D653),"",IF(A648="Invoice No. : ",INDEX(Sheet2!F$14:F$154,MATCH(B648,Sheet2!A$14:A$154,0)),G652))))</f>
        <v>53475</v>
      </c>
      <c r="H653" s="25" t="str">
        <f t="shared" si="37"/>
        <v>01/28/2023</v>
      </c>
      <c r="I653" s="25" t="str">
        <f>IF(ISTEXT(E653),"",IF(ISBLANK(E653),"",IF(ISTEXT(D653),"",IF(A648="Invoice No. : ",TEXT(INDEX(Sheet2!C$14:C$154,MATCH(B648,Sheet2!A$14:A$154,0)),"hh:mm:ss"),I652))))</f>
        <v>09:11:32</v>
      </c>
      <c r="J653" s="25">
        <f t="shared" si="38"/>
        <v>2515.25</v>
      </c>
      <c r="K653" s="25">
        <f>IF(ISBLANK(G653),"",IF(ISTEXT(G653),"",INDEX(Sheet2!H$14:H$154,MATCH(F653,Sheet2!A$14:A$154,0))))</f>
        <v>2515.25</v>
      </c>
      <c r="L653" s="25">
        <f>IF(ISBLANK(G653),"",IF(ISTEXT(G653),"",INDEX(Sheet2!I$14:I$154,MATCH(F653,Sheet2!A$14:A$154,0))))</f>
        <v>0</v>
      </c>
      <c r="M653" s="25" t="str">
        <f>IF(ISBLANK(G653),"",IF(ISTEXT(G653),"",IF(INDEX(Sheet2!H$14:H$154,MATCH(F653,Sheet2!A$14:A$154,0))&lt;&gt;0,IF(INDEX(Sheet2!I$14:I$154,MATCH(F653,Sheet2!A$14:A$154,0))&lt;&gt;0,"Loan","Loan"),"Cash")))</f>
        <v>Loan</v>
      </c>
      <c r="N653" s="25">
        <f>IF(ISTEXT(E653),"",IF(ISBLANK(E653),"",IF(ISTEXT(D653),"",IF(A648="Invoice No. : ",INDEX(Sheet2!D$14:D$154,MATCH(B648,Sheet2!A$14:A$154,0)),N652))))</f>
        <v>2</v>
      </c>
      <c r="O653" s="25" t="str">
        <f>IF(ISTEXT(E653),"",IF(ISBLANK(E653),"",IF(ISTEXT(D653),"",IF(A648="Invoice No. : ",INDEX(Sheet2!E$14:E$154,MATCH(B648,Sheet2!A$14:A$154,0)),O652))))</f>
        <v>RUBY</v>
      </c>
      <c r="P653" s="25" t="str">
        <f>IF(ISTEXT(E653),"",IF(ISBLANK(E653),"",IF(ISTEXT(D653),"",IF(A648="Invoice No. : ",INDEX(Sheet2!G$14:G$154,MATCH(B648,Sheet2!A$14:A$154,0)),P652))))</f>
        <v>RODILLAS, RONALD ZAMORA</v>
      </c>
      <c r="Q653" s="25">
        <f t="shared" si="39"/>
        <v>128023.12</v>
      </c>
    </row>
    <row r="654" ht="15" spans="1:17">
      <c r="A654" s="24" t="s">
        <v>625</v>
      </c>
      <c r="B654" s="24" t="s">
        <v>626</v>
      </c>
      <c r="C654" s="13">
        <v>1</v>
      </c>
      <c r="D654" s="13">
        <v>100.5</v>
      </c>
      <c r="E654" s="13">
        <v>100.5</v>
      </c>
      <c r="F654" s="25">
        <f t="shared" si="36"/>
        <v>2146330</v>
      </c>
      <c r="G654" s="25">
        <f>IF(ISTEXT(E654),"",IF(ISBLANK(E654),"",IF(ISTEXT(D654),"",IF(A649="Invoice No. : ",INDEX(Sheet2!F$14:F$154,MATCH(B649,Sheet2!A$14:A$154,0)),G653))))</f>
        <v>53475</v>
      </c>
      <c r="H654" s="25" t="str">
        <f t="shared" si="37"/>
        <v>01/28/2023</v>
      </c>
      <c r="I654" s="25" t="str">
        <f>IF(ISTEXT(E654),"",IF(ISBLANK(E654),"",IF(ISTEXT(D654),"",IF(A649="Invoice No. : ",TEXT(INDEX(Sheet2!C$14:C$154,MATCH(B649,Sheet2!A$14:A$154,0)),"hh:mm:ss"),I653))))</f>
        <v>09:11:32</v>
      </c>
      <c r="J654" s="25">
        <f t="shared" si="38"/>
        <v>2515.25</v>
      </c>
      <c r="K654" s="25">
        <f>IF(ISBLANK(G654),"",IF(ISTEXT(G654),"",INDEX(Sheet2!H$14:H$154,MATCH(F654,Sheet2!A$14:A$154,0))))</f>
        <v>2515.25</v>
      </c>
      <c r="L654" s="25">
        <f>IF(ISBLANK(G654),"",IF(ISTEXT(G654),"",INDEX(Sheet2!I$14:I$154,MATCH(F654,Sheet2!A$14:A$154,0))))</f>
        <v>0</v>
      </c>
      <c r="M654" s="25" t="str">
        <f>IF(ISBLANK(G654),"",IF(ISTEXT(G654),"",IF(INDEX(Sheet2!H$14:H$154,MATCH(F654,Sheet2!A$14:A$154,0))&lt;&gt;0,IF(INDEX(Sheet2!I$14:I$154,MATCH(F654,Sheet2!A$14:A$154,0))&lt;&gt;0,"Loan","Loan"),"Cash")))</f>
        <v>Loan</v>
      </c>
      <c r="N654" s="25">
        <f>IF(ISTEXT(E654),"",IF(ISBLANK(E654),"",IF(ISTEXT(D654),"",IF(A649="Invoice No. : ",INDEX(Sheet2!D$14:D$154,MATCH(B649,Sheet2!A$14:A$154,0)),N653))))</f>
        <v>2</v>
      </c>
      <c r="O654" s="25" t="str">
        <f>IF(ISTEXT(E654),"",IF(ISBLANK(E654),"",IF(ISTEXT(D654),"",IF(A649="Invoice No. : ",INDEX(Sheet2!E$14:E$154,MATCH(B649,Sheet2!A$14:A$154,0)),O653))))</f>
        <v>RUBY</v>
      </c>
      <c r="P654" s="25" t="str">
        <f>IF(ISTEXT(E654),"",IF(ISBLANK(E654),"",IF(ISTEXT(D654),"",IF(A649="Invoice No. : ",INDEX(Sheet2!G$14:G$154,MATCH(B649,Sheet2!A$14:A$154,0)),P653))))</f>
        <v>RODILLAS, RONALD ZAMORA</v>
      </c>
      <c r="Q654" s="25">
        <f t="shared" si="39"/>
        <v>128023.12</v>
      </c>
    </row>
    <row r="655" ht="15" spans="1:17">
      <c r="A655" s="24" t="s">
        <v>627</v>
      </c>
      <c r="B655" s="24" t="s">
        <v>628</v>
      </c>
      <c r="C655" s="13">
        <v>1</v>
      </c>
      <c r="D655" s="13">
        <v>86</v>
      </c>
      <c r="E655" s="13">
        <v>86</v>
      </c>
      <c r="F655" s="25">
        <f t="shared" si="36"/>
        <v>2146330</v>
      </c>
      <c r="G655" s="25">
        <f>IF(ISTEXT(E655),"",IF(ISBLANK(E655),"",IF(ISTEXT(D655),"",IF(A650="Invoice No. : ",INDEX(Sheet2!F$14:F$154,MATCH(B650,Sheet2!A$14:A$154,0)),G654))))</f>
        <v>53475</v>
      </c>
      <c r="H655" s="25" t="str">
        <f t="shared" si="37"/>
        <v>01/28/2023</v>
      </c>
      <c r="I655" s="25" t="str">
        <f>IF(ISTEXT(E655),"",IF(ISBLANK(E655),"",IF(ISTEXT(D655),"",IF(A650="Invoice No. : ",TEXT(INDEX(Sheet2!C$14:C$154,MATCH(B650,Sheet2!A$14:A$154,0)),"hh:mm:ss"),I654))))</f>
        <v>09:11:32</v>
      </c>
      <c r="J655" s="25">
        <f t="shared" si="38"/>
        <v>2515.25</v>
      </c>
      <c r="K655" s="25">
        <f>IF(ISBLANK(G655),"",IF(ISTEXT(G655),"",INDEX(Sheet2!H$14:H$154,MATCH(F655,Sheet2!A$14:A$154,0))))</f>
        <v>2515.25</v>
      </c>
      <c r="L655" s="25">
        <f>IF(ISBLANK(G655),"",IF(ISTEXT(G655),"",INDEX(Sheet2!I$14:I$154,MATCH(F655,Sheet2!A$14:A$154,0))))</f>
        <v>0</v>
      </c>
      <c r="M655" s="25" t="str">
        <f>IF(ISBLANK(G655),"",IF(ISTEXT(G655),"",IF(INDEX(Sheet2!H$14:H$154,MATCH(F655,Sheet2!A$14:A$154,0))&lt;&gt;0,IF(INDEX(Sheet2!I$14:I$154,MATCH(F655,Sheet2!A$14:A$154,0))&lt;&gt;0,"Loan","Loan"),"Cash")))</f>
        <v>Loan</v>
      </c>
      <c r="N655" s="25">
        <f>IF(ISTEXT(E655),"",IF(ISBLANK(E655),"",IF(ISTEXT(D655),"",IF(A650="Invoice No. : ",INDEX(Sheet2!D$14:D$154,MATCH(B650,Sheet2!A$14:A$154,0)),N654))))</f>
        <v>2</v>
      </c>
      <c r="O655" s="25" t="str">
        <f>IF(ISTEXT(E655),"",IF(ISBLANK(E655),"",IF(ISTEXT(D655),"",IF(A650="Invoice No. : ",INDEX(Sheet2!E$14:E$154,MATCH(B650,Sheet2!A$14:A$154,0)),O654))))</f>
        <v>RUBY</v>
      </c>
      <c r="P655" s="25" t="str">
        <f>IF(ISTEXT(E655),"",IF(ISBLANK(E655),"",IF(ISTEXT(D655),"",IF(A650="Invoice No. : ",INDEX(Sheet2!G$14:G$154,MATCH(B650,Sheet2!A$14:A$154,0)),P654))))</f>
        <v>RODILLAS, RONALD ZAMORA</v>
      </c>
      <c r="Q655" s="25">
        <f t="shared" si="39"/>
        <v>128023.12</v>
      </c>
    </row>
    <row r="656" ht="15" spans="1:17">
      <c r="A656" s="24" t="s">
        <v>629</v>
      </c>
      <c r="B656" s="24" t="s">
        <v>630</v>
      </c>
      <c r="C656" s="13">
        <v>10</v>
      </c>
      <c r="D656" s="13">
        <v>12</v>
      </c>
      <c r="E656" s="13">
        <v>120</v>
      </c>
      <c r="F656" s="25">
        <f t="shared" si="36"/>
        <v>2146330</v>
      </c>
      <c r="G656" s="25">
        <f>IF(ISTEXT(E656),"",IF(ISBLANK(E656),"",IF(ISTEXT(D656),"",IF(A651="Invoice No. : ",INDEX(Sheet2!F$14:F$154,MATCH(B651,Sheet2!A$14:A$154,0)),G655))))</f>
        <v>53475</v>
      </c>
      <c r="H656" s="25" t="str">
        <f t="shared" si="37"/>
        <v>01/28/2023</v>
      </c>
      <c r="I656" s="25" t="str">
        <f>IF(ISTEXT(E656),"",IF(ISBLANK(E656),"",IF(ISTEXT(D656),"",IF(A651="Invoice No. : ",TEXT(INDEX(Sheet2!C$14:C$154,MATCH(B651,Sheet2!A$14:A$154,0)),"hh:mm:ss"),I655))))</f>
        <v>09:11:32</v>
      </c>
      <c r="J656" s="25">
        <f t="shared" si="38"/>
        <v>2515.25</v>
      </c>
      <c r="K656" s="25">
        <f>IF(ISBLANK(G656),"",IF(ISTEXT(G656),"",INDEX(Sheet2!H$14:H$154,MATCH(F656,Sheet2!A$14:A$154,0))))</f>
        <v>2515.25</v>
      </c>
      <c r="L656" s="25">
        <f>IF(ISBLANK(G656),"",IF(ISTEXT(G656),"",INDEX(Sheet2!I$14:I$154,MATCH(F656,Sheet2!A$14:A$154,0))))</f>
        <v>0</v>
      </c>
      <c r="M656" s="25" t="str">
        <f>IF(ISBLANK(G656),"",IF(ISTEXT(G656),"",IF(INDEX(Sheet2!H$14:H$154,MATCH(F656,Sheet2!A$14:A$154,0))&lt;&gt;0,IF(INDEX(Sheet2!I$14:I$154,MATCH(F656,Sheet2!A$14:A$154,0))&lt;&gt;0,"Loan","Loan"),"Cash")))</f>
        <v>Loan</v>
      </c>
      <c r="N656" s="25">
        <f>IF(ISTEXT(E656),"",IF(ISBLANK(E656),"",IF(ISTEXT(D656),"",IF(A651="Invoice No. : ",INDEX(Sheet2!D$14:D$154,MATCH(B651,Sheet2!A$14:A$154,0)),N655))))</f>
        <v>2</v>
      </c>
      <c r="O656" s="25" t="str">
        <f>IF(ISTEXT(E656),"",IF(ISBLANK(E656),"",IF(ISTEXT(D656),"",IF(A651="Invoice No. : ",INDEX(Sheet2!E$14:E$154,MATCH(B651,Sheet2!A$14:A$154,0)),O655))))</f>
        <v>RUBY</v>
      </c>
      <c r="P656" s="25" t="str">
        <f>IF(ISTEXT(E656),"",IF(ISBLANK(E656),"",IF(ISTEXT(D656),"",IF(A651="Invoice No. : ",INDEX(Sheet2!G$14:G$154,MATCH(B651,Sheet2!A$14:A$154,0)),P655))))</f>
        <v>RODILLAS, RONALD ZAMORA</v>
      </c>
      <c r="Q656" s="25">
        <f t="shared" si="39"/>
        <v>128023.12</v>
      </c>
    </row>
    <row r="657" ht="15" spans="1:17">
      <c r="A657" s="24" t="s">
        <v>631</v>
      </c>
      <c r="B657" s="24" t="s">
        <v>632</v>
      </c>
      <c r="C657" s="13">
        <v>10</v>
      </c>
      <c r="D657" s="13">
        <v>12</v>
      </c>
      <c r="E657" s="13">
        <v>120</v>
      </c>
      <c r="F657" s="25">
        <f t="shared" ref="F657:F720" si="40">IF(ISTEXT(E657),"",IF(ISBLANK(E657),"",IF(ISTEXT(D657),"",IF(A652="Invoice No. : ",B652,F656))))</f>
        <v>2146330</v>
      </c>
      <c r="G657" s="25">
        <f>IF(ISTEXT(E657),"",IF(ISBLANK(E657),"",IF(ISTEXT(D657),"",IF(A652="Invoice No. : ",INDEX(Sheet2!F$14:F$154,MATCH(B652,Sheet2!A$14:A$154,0)),G656))))</f>
        <v>53475</v>
      </c>
      <c r="H657" s="25" t="str">
        <f t="shared" ref="H657:H720" si="41">IF(ISTEXT(E657),"",IF(ISBLANK(E657),"",IF(ISTEXT(D657),"",IF(A652="Invoice No. : ",TEXT(B653,"mm/dd/yyyy"),H656))))</f>
        <v>01/28/2023</v>
      </c>
      <c r="I657" s="25" t="str">
        <f>IF(ISTEXT(E657),"",IF(ISBLANK(E657),"",IF(ISTEXT(D657),"",IF(A652="Invoice No. : ",TEXT(INDEX(Sheet2!C$14:C$154,MATCH(B652,Sheet2!A$14:A$154,0)),"hh:mm:ss"),I656))))</f>
        <v>09:11:32</v>
      </c>
      <c r="J657" s="25">
        <f t="shared" ref="J657:J720" si="42">IF(D658="Invoice Amount",E658,IF(ISBLANK(D657),"",J658))</f>
        <v>2515.25</v>
      </c>
      <c r="K657" s="25">
        <f>IF(ISBLANK(G657),"",IF(ISTEXT(G657),"",INDEX(Sheet2!H$14:H$154,MATCH(F657,Sheet2!A$14:A$154,0))))</f>
        <v>2515.25</v>
      </c>
      <c r="L657" s="25">
        <f>IF(ISBLANK(G657),"",IF(ISTEXT(G657),"",INDEX(Sheet2!I$14:I$154,MATCH(F657,Sheet2!A$14:A$154,0))))</f>
        <v>0</v>
      </c>
      <c r="M657" s="25" t="str">
        <f>IF(ISBLANK(G657),"",IF(ISTEXT(G657),"",IF(INDEX(Sheet2!H$14:H$154,MATCH(F657,Sheet2!A$14:A$154,0))&lt;&gt;0,IF(INDEX(Sheet2!I$14:I$154,MATCH(F657,Sheet2!A$14:A$154,0))&lt;&gt;0,"Loan","Loan"),"Cash")))</f>
        <v>Loan</v>
      </c>
      <c r="N657" s="25">
        <f>IF(ISTEXT(E657),"",IF(ISBLANK(E657),"",IF(ISTEXT(D657),"",IF(A652="Invoice No. : ",INDEX(Sheet2!D$14:D$154,MATCH(B652,Sheet2!A$14:A$154,0)),N656))))</f>
        <v>2</v>
      </c>
      <c r="O657" s="25" t="str">
        <f>IF(ISTEXT(E657),"",IF(ISBLANK(E657),"",IF(ISTEXT(D657),"",IF(A652="Invoice No. : ",INDEX(Sheet2!E$14:E$154,MATCH(B652,Sheet2!A$14:A$154,0)),O656))))</f>
        <v>RUBY</v>
      </c>
      <c r="P657" s="25" t="str">
        <f>IF(ISTEXT(E657),"",IF(ISBLANK(E657),"",IF(ISTEXT(D657),"",IF(A652="Invoice No. : ",INDEX(Sheet2!G$14:G$154,MATCH(B652,Sheet2!A$14:A$154,0)),P656))))</f>
        <v>RODILLAS, RONALD ZAMORA</v>
      </c>
      <c r="Q657" s="25">
        <f t="shared" ref="Q657:Q720" si="43">IF(ISBLANK(C657),"",IF(ISNUMBER(C657),VLOOKUP("Grand Total : ",D:E,2,FALSE),""))</f>
        <v>128023.12</v>
      </c>
    </row>
    <row r="658" ht="15" spans="1:17">
      <c r="A658" s="24" t="s">
        <v>633</v>
      </c>
      <c r="B658" s="24" t="s">
        <v>634</v>
      </c>
      <c r="C658" s="13">
        <v>10</v>
      </c>
      <c r="D658" s="13">
        <v>12</v>
      </c>
      <c r="E658" s="13">
        <v>120</v>
      </c>
      <c r="F658" s="25">
        <f t="shared" si="40"/>
        <v>2146330</v>
      </c>
      <c r="G658" s="25">
        <f>IF(ISTEXT(E658),"",IF(ISBLANK(E658),"",IF(ISTEXT(D658),"",IF(A653="Invoice No. : ",INDEX(Sheet2!F$14:F$154,MATCH(B653,Sheet2!A$14:A$154,0)),G657))))</f>
        <v>53475</v>
      </c>
      <c r="H658" s="25" t="str">
        <f t="shared" si="41"/>
        <v>01/28/2023</v>
      </c>
      <c r="I658" s="25" t="str">
        <f>IF(ISTEXT(E658),"",IF(ISBLANK(E658),"",IF(ISTEXT(D658),"",IF(A653="Invoice No. : ",TEXT(INDEX(Sheet2!C$14:C$154,MATCH(B653,Sheet2!A$14:A$154,0)),"hh:mm:ss"),I657))))</f>
        <v>09:11:32</v>
      </c>
      <c r="J658" s="25">
        <f t="shared" si="42"/>
        <v>2515.25</v>
      </c>
      <c r="K658" s="25">
        <f>IF(ISBLANK(G658),"",IF(ISTEXT(G658),"",INDEX(Sheet2!H$14:H$154,MATCH(F658,Sheet2!A$14:A$154,0))))</f>
        <v>2515.25</v>
      </c>
      <c r="L658" s="25">
        <f>IF(ISBLANK(G658),"",IF(ISTEXT(G658),"",INDEX(Sheet2!I$14:I$154,MATCH(F658,Sheet2!A$14:A$154,0))))</f>
        <v>0</v>
      </c>
      <c r="M658" s="25" t="str">
        <f>IF(ISBLANK(G658),"",IF(ISTEXT(G658),"",IF(INDEX(Sheet2!H$14:H$154,MATCH(F658,Sheet2!A$14:A$154,0))&lt;&gt;0,IF(INDEX(Sheet2!I$14:I$154,MATCH(F658,Sheet2!A$14:A$154,0))&lt;&gt;0,"Loan","Loan"),"Cash")))</f>
        <v>Loan</v>
      </c>
      <c r="N658" s="25">
        <f>IF(ISTEXT(E658),"",IF(ISBLANK(E658),"",IF(ISTEXT(D658),"",IF(A653="Invoice No. : ",INDEX(Sheet2!D$14:D$154,MATCH(B653,Sheet2!A$14:A$154,0)),N657))))</f>
        <v>2</v>
      </c>
      <c r="O658" s="25" t="str">
        <f>IF(ISTEXT(E658),"",IF(ISBLANK(E658),"",IF(ISTEXT(D658),"",IF(A653="Invoice No. : ",INDEX(Sheet2!E$14:E$154,MATCH(B653,Sheet2!A$14:A$154,0)),O657))))</f>
        <v>RUBY</v>
      </c>
      <c r="P658" s="25" t="str">
        <f>IF(ISTEXT(E658),"",IF(ISBLANK(E658),"",IF(ISTEXT(D658),"",IF(A653="Invoice No. : ",INDEX(Sheet2!G$14:G$154,MATCH(B653,Sheet2!A$14:A$154,0)),P657))))</f>
        <v>RODILLAS, RONALD ZAMORA</v>
      </c>
      <c r="Q658" s="25">
        <f t="shared" si="43"/>
        <v>128023.12</v>
      </c>
    </row>
    <row r="659" ht="15" spans="1:17">
      <c r="A659" s="24" t="s">
        <v>635</v>
      </c>
      <c r="B659" s="24" t="s">
        <v>636</v>
      </c>
      <c r="C659" s="13">
        <v>1</v>
      </c>
      <c r="D659" s="13">
        <v>38</v>
      </c>
      <c r="E659" s="13">
        <v>38</v>
      </c>
      <c r="F659" s="25">
        <f t="shared" si="40"/>
        <v>2146330</v>
      </c>
      <c r="G659" s="25">
        <f>IF(ISTEXT(E659),"",IF(ISBLANK(E659),"",IF(ISTEXT(D659),"",IF(A654="Invoice No. : ",INDEX(Sheet2!F$14:F$154,MATCH(B654,Sheet2!A$14:A$154,0)),G658))))</f>
        <v>53475</v>
      </c>
      <c r="H659" s="25" t="str">
        <f t="shared" si="41"/>
        <v>01/28/2023</v>
      </c>
      <c r="I659" s="25" t="str">
        <f>IF(ISTEXT(E659),"",IF(ISBLANK(E659),"",IF(ISTEXT(D659),"",IF(A654="Invoice No. : ",TEXT(INDEX(Sheet2!C$14:C$154,MATCH(B654,Sheet2!A$14:A$154,0)),"hh:mm:ss"),I658))))</f>
        <v>09:11:32</v>
      </c>
      <c r="J659" s="25">
        <f t="shared" si="42"/>
        <v>2515.25</v>
      </c>
      <c r="K659" s="25">
        <f>IF(ISBLANK(G659),"",IF(ISTEXT(G659),"",INDEX(Sheet2!H$14:H$154,MATCH(F659,Sheet2!A$14:A$154,0))))</f>
        <v>2515.25</v>
      </c>
      <c r="L659" s="25">
        <f>IF(ISBLANK(G659),"",IF(ISTEXT(G659),"",INDEX(Sheet2!I$14:I$154,MATCH(F659,Sheet2!A$14:A$154,0))))</f>
        <v>0</v>
      </c>
      <c r="M659" s="25" t="str">
        <f>IF(ISBLANK(G659),"",IF(ISTEXT(G659),"",IF(INDEX(Sheet2!H$14:H$154,MATCH(F659,Sheet2!A$14:A$154,0))&lt;&gt;0,IF(INDEX(Sheet2!I$14:I$154,MATCH(F659,Sheet2!A$14:A$154,0))&lt;&gt;0,"Loan","Loan"),"Cash")))</f>
        <v>Loan</v>
      </c>
      <c r="N659" s="25">
        <f>IF(ISTEXT(E659),"",IF(ISBLANK(E659),"",IF(ISTEXT(D659),"",IF(A654="Invoice No. : ",INDEX(Sheet2!D$14:D$154,MATCH(B654,Sheet2!A$14:A$154,0)),N658))))</f>
        <v>2</v>
      </c>
      <c r="O659" s="25" t="str">
        <f>IF(ISTEXT(E659),"",IF(ISBLANK(E659),"",IF(ISTEXT(D659),"",IF(A654="Invoice No. : ",INDEX(Sheet2!E$14:E$154,MATCH(B654,Sheet2!A$14:A$154,0)),O658))))</f>
        <v>RUBY</v>
      </c>
      <c r="P659" s="25" t="str">
        <f>IF(ISTEXT(E659),"",IF(ISBLANK(E659),"",IF(ISTEXT(D659),"",IF(A654="Invoice No. : ",INDEX(Sheet2!G$14:G$154,MATCH(B654,Sheet2!A$14:A$154,0)),P658))))</f>
        <v>RODILLAS, RONALD ZAMORA</v>
      </c>
      <c r="Q659" s="25">
        <f t="shared" si="43"/>
        <v>128023.12</v>
      </c>
    </row>
    <row r="660" ht="15" spans="1:17">
      <c r="A660" s="24" t="s">
        <v>637</v>
      </c>
      <c r="B660" s="24" t="s">
        <v>638</v>
      </c>
      <c r="C660" s="13">
        <v>1</v>
      </c>
      <c r="D660" s="13">
        <v>57.75</v>
      </c>
      <c r="E660" s="13">
        <v>57.75</v>
      </c>
      <c r="F660" s="25">
        <f t="shared" si="40"/>
        <v>2146330</v>
      </c>
      <c r="G660" s="25">
        <f>IF(ISTEXT(E660),"",IF(ISBLANK(E660),"",IF(ISTEXT(D660),"",IF(A655="Invoice No. : ",INDEX(Sheet2!F$14:F$154,MATCH(B655,Sheet2!A$14:A$154,0)),G659))))</f>
        <v>53475</v>
      </c>
      <c r="H660" s="25" t="str">
        <f t="shared" si="41"/>
        <v>01/28/2023</v>
      </c>
      <c r="I660" s="25" t="str">
        <f>IF(ISTEXT(E660),"",IF(ISBLANK(E660),"",IF(ISTEXT(D660),"",IF(A655="Invoice No. : ",TEXT(INDEX(Sheet2!C$14:C$154,MATCH(B655,Sheet2!A$14:A$154,0)),"hh:mm:ss"),I659))))</f>
        <v>09:11:32</v>
      </c>
      <c r="J660" s="25">
        <f t="shared" si="42"/>
        <v>2515.25</v>
      </c>
      <c r="K660" s="25">
        <f>IF(ISBLANK(G660),"",IF(ISTEXT(G660),"",INDEX(Sheet2!H$14:H$154,MATCH(F660,Sheet2!A$14:A$154,0))))</f>
        <v>2515.25</v>
      </c>
      <c r="L660" s="25">
        <f>IF(ISBLANK(G660),"",IF(ISTEXT(G660),"",INDEX(Sheet2!I$14:I$154,MATCH(F660,Sheet2!A$14:A$154,0))))</f>
        <v>0</v>
      </c>
      <c r="M660" s="25" t="str">
        <f>IF(ISBLANK(G660),"",IF(ISTEXT(G660),"",IF(INDEX(Sheet2!H$14:H$154,MATCH(F660,Sheet2!A$14:A$154,0))&lt;&gt;0,IF(INDEX(Sheet2!I$14:I$154,MATCH(F660,Sheet2!A$14:A$154,0))&lt;&gt;0,"Loan","Loan"),"Cash")))</f>
        <v>Loan</v>
      </c>
      <c r="N660" s="25">
        <f>IF(ISTEXT(E660),"",IF(ISBLANK(E660),"",IF(ISTEXT(D660),"",IF(A655="Invoice No. : ",INDEX(Sheet2!D$14:D$154,MATCH(B655,Sheet2!A$14:A$154,0)),N659))))</f>
        <v>2</v>
      </c>
      <c r="O660" s="25" t="str">
        <f>IF(ISTEXT(E660),"",IF(ISBLANK(E660),"",IF(ISTEXT(D660),"",IF(A655="Invoice No. : ",INDEX(Sheet2!E$14:E$154,MATCH(B655,Sheet2!A$14:A$154,0)),O659))))</f>
        <v>RUBY</v>
      </c>
      <c r="P660" s="25" t="str">
        <f>IF(ISTEXT(E660),"",IF(ISBLANK(E660),"",IF(ISTEXT(D660),"",IF(A655="Invoice No. : ",INDEX(Sheet2!G$14:G$154,MATCH(B655,Sheet2!A$14:A$154,0)),P659))))</f>
        <v>RODILLAS, RONALD ZAMORA</v>
      </c>
      <c r="Q660" s="25">
        <f t="shared" si="43"/>
        <v>128023.12</v>
      </c>
    </row>
    <row r="661" ht="15" spans="1:17">
      <c r="A661" s="24" t="s">
        <v>264</v>
      </c>
      <c r="B661" s="24" t="s">
        <v>265</v>
      </c>
      <c r="C661" s="13">
        <v>1</v>
      </c>
      <c r="D661" s="13">
        <v>57.75</v>
      </c>
      <c r="E661" s="13">
        <v>57.75</v>
      </c>
      <c r="F661" s="25">
        <f t="shared" si="40"/>
        <v>2146330</v>
      </c>
      <c r="G661" s="25">
        <f>IF(ISTEXT(E661),"",IF(ISBLANK(E661),"",IF(ISTEXT(D661),"",IF(A656="Invoice No. : ",INDEX(Sheet2!F$14:F$154,MATCH(B656,Sheet2!A$14:A$154,0)),G660))))</f>
        <v>53475</v>
      </c>
      <c r="H661" s="25" t="str">
        <f t="shared" si="41"/>
        <v>01/28/2023</v>
      </c>
      <c r="I661" s="25" t="str">
        <f>IF(ISTEXT(E661),"",IF(ISBLANK(E661),"",IF(ISTEXT(D661),"",IF(A656="Invoice No. : ",TEXT(INDEX(Sheet2!C$14:C$154,MATCH(B656,Sheet2!A$14:A$154,0)),"hh:mm:ss"),I660))))</f>
        <v>09:11:32</v>
      </c>
      <c r="J661" s="25">
        <f t="shared" si="42"/>
        <v>2515.25</v>
      </c>
      <c r="K661" s="25">
        <f>IF(ISBLANK(G661),"",IF(ISTEXT(G661),"",INDEX(Sheet2!H$14:H$154,MATCH(F661,Sheet2!A$14:A$154,0))))</f>
        <v>2515.25</v>
      </c>
      <c r="L661" s="25">
        <f>IF(ISBLANK(G661),"",IF(ISTEXT(G661),"",INDEX(Sheet2!I$14:I$154,MATCH(F661,Sheet2!A$14:A$154,0))))</f>
        <v>0</v>
      </c>
      <c r="M661" s="25" t="str">
        <f>IF(ISBLANK(G661),"",IF(ISTEXT(G661),"",IF(INDEX(Sheet2!H$14:H$154,MATCH(F661,Sheet2!A$14:A$154,0))&lt;&gt;0,IF(INDEX(Sheet2!I$14:I$154,MATCH(F661,Sheet2!A$14:A$154,0))&lt;&gt;0,"Loan","Loan"),"Cash")))</f>
        <v>Loan</v>
      </c>
      <c r="N661" s="25">
        <f>IF(ISTEXT(E661),"",IF(ISBLANK(E661),"",IF(ISTEXT(D661),"",IF(A656="Invoice No. : ",INDEX(Sheet2!D$14:D$154,MATCH(B656,Sheet2!A$14:A$154,0)),N660))))</f>
        <v>2</v>
      </c>
      <c r="O661" s="25" t="str">
        <f>IF(ISTEXT(E661),"",IF(ISBLANK(E661),"",IF(ISTEXT(D661),"",IF(A656="Invoice No. : ",INDEX(Sheet2!E$14:E$154,MATCH(B656,Sheet2!A$14:A$154,0)),O660))))</f>
        <v>RUBY</v>
      </c>
      <c r="P661" s="25" t="str">
        <f>IF(ISTEXT(E661),"",IF(ISBLANK(E661),"",IF(ISTEXT(D661),"",IF(A656="Invoice No. : ",INDEX(Sheet2!G$14:G$154,MATCH(B656,Sheet2!A$14:A$154,0)),P660))))</f>
        <v>RODILLAS, RONALD ZAMORA</v>
      </c>
      <c r="Q661" s="25">
        <f t="shared" si="43"/>
        <v>128023.12</v>
      </c>
    </row>
    <row r="662" ht="15" spans="1:17">
      <c r="A662" s="24" t="s">
        <v>639</v>
      </c>
      <c r="B662" s="24" t="s">
        <v>640</v>
      </c>
      <c r="C662" s="13">
        <v>5</v>
      </c>
      <c r="D662" s="13">
        <v>65</v>
      </c>
      <c r="E662" s="13">
        <v>325</v>
      </c>
      <c r="F662" s="25">
        <f t="shared" si="40"/>
        <v>2146330</v>
      </c>
      <c r="G662" s="25">
        <f>IF(ISTEXT(E662),"",IF(ISBLANK(E662),"",IF(ISTEXT(D662),"",IF(A657="Invoice No. : ",INDEX(Sheet2!F$14:F$154,MATCH(B657,Sheet2!A$14:A$154,0)),G661))))</f>
        <v>53475</v>
      </c>
      <c r="H662" s="25" t="str">
        <f t="shared" si="41"/>
        <v>01/28/2023</v>
      </c>
      <c r="I662" s="25" t="str">
        <f>IF(ISTEXT(E662),"",IF(ISBLANK(E662),"",IF(ISTEXT(D662),"",IF(A657="Invoice No. : ",TEXT(INDEX(Sheet2!C$14:C$154,MATCH(B657,Sheet2!A$14:A$154,0)),"hh:mm:ss"),I661))))</f>
        <v>09:11:32</v>
      </c>
      <c r="J662" s="25">
        <f t="shared" si="42"/>
        <v>2515.25</v>
      </c>
      <c r="K662" s="25">
        <f>IF(ISBLANK(G662),"",IF(ISTEXT(G662),"",INDEX(Sheet2!H$14:H$154,MATCH(F662,Sheet2!A$14:A$154,0))))</f>
        <v>2515.25</v>
      </c>
      <c r="L662" s="25">
        <f>IF(ISBLANK(G662),"",IF(ISTEXT(G662),"",INDEX(Sheet2!I$14:I$154,MATCH(F662,Sheet2!A$14:A$154,0))))</f>
        <v>0</v>
      </c>
      <c r="M662" s="25" t="str">
        <f>IF(ISBLANK(G662),"",IF(ISTEXT(G662),"",IF(INDEX(Sheet2!H$14:H$154,MATCH(F662,Sheet2!A$14:A$154,0))&lt;&gt;0,IF(INDEX(Sheet2!I$14:I$154,MATCH(F662,Sheet2!A$14:A$154,0))&lt;&gt;0,"Loan","Loan"),"Cash")))</f>
        <v>Loan</v>
      </c>
      <c r="N662" s="25">
        <f>IF(ISTEXT(E662),"",IF(ISBLANK(E662),"",IF(ISTEXT(D662),"",IF(A657="Invoice No. : ",INDEX(Sheet2!D$14:D$154,MATCH(B657,Sheet2!A$14:A$154,0)),N661))))</f>
        <v>2</v>
      </c>
      <c r="O662" s="25" t="str">
        <f>IF(ISTEXT(E662),"",IF(ISBLANK(E662),"",IF(ISTEXT(D662),"",IF(A657="Invoice No. : ",INDEX(Sheet2!E$14:E$154,MATCH(B657,Sheet2!A$14:A$154,0)),O661))))</f>
        <v>RUBY</v>
      </c>
      <c r="P662" s="25" t="str">
        <f>IF(ISTEXT(E662),"",IF(ISBLANK(E662),"",IF(ISTEXT(D662),"",IF(A657="Invoice No. : ",INDEX(Sheet2!G$14:G$154,MATCH(B657,Sheet2!A$14:A$154,0)),P661))))</f>
        <v>RODILLAS, RONALD ZAMORA</v>
      </c>
      <c r="Q662" s="25">
        <f t="shared" si="43"/>
        <v>128023.12</v>
      </c>
    </row>
    <row r="663" ht="15" spans="1:17">
      <c r="A663" s="24" t="s">
        <v>42</v>
      </c>
      <c r="B663" s="24" t="s">
        <v>43</v>
      </c>
      <c r="C663" s="13">
        <v>2</v>
      </c>
      <c r="D663" s="13">
        <v>56.25</v>
      </c>
      <c r="E663" s="13">
        <v>112.5</v>
      </c>
      <c r="F663" s="25">
        <f t="shared" si="40"/>
        <v>2146330</v>
      </c>
      <c r="G663" s="25">
        <f>IF(ISTEXT(E663),"",IF(ISBLANK(E663),"",IF(ISTEXT(D663),"",IF(A658="Invoice No. : ",INDEX(Sheet2!F$14:F$154,MATCH(B658,Sheet2!A$14:A$154,0)),G662))))</f>
        <v>53475</v>
      </c>
      <c r="H663" s="25" t="str">
        <f t="shared" si="41"/>
        <v>01/28/2023</v>
      </c>
      <c r="I663" s="25" t="str">
        <f>IF(ISTEXT(E663),"",IF(ISBLANK(E663),"",IF(ISTEXT(D663),"",IF(A658="Invoice No. : ",TEXT(INDEX(Sheet2!C$14:C$154,MATCH(B658,Sheet2!A$14:A$154,0)),"hh:mm:ss"),I662))))</f>
        <v>09:11:32</v>
      </c>
      <c r="J663" s="25">
        <f t="shared" si="42"/>
        <v>2515.25</v>
      </c>
      <c r="K663" s="25">
        <f>IF(ISBLANK(G663),"",IF(ISTEXT(G663),"",INDEX(Sheet2!H$14:H$154,MATCH(F663,Sheet2!A$14:A$154,0))))</f>
        <v>2515.25</v>
      </c>
      <c r="L663" s="25">
        <f>IF(ISBLANK(G663),"",IF(ISTEXT(G663),"",INDEX(Sheet2!I$14:I$154,MATCH(F663,Sheet2!A$14:A$154,0))))</f>
        <v>0</v>
      </c>
      <c r="M663" s="25" t="str">
        <f>IF(ISBLANK(G663),"",IF(ISTEXT(G663),"",IF(INDEX(Sheet2!H$14:H$154,MATCH(F663,Sheet2!A$14:A$154,0))&lt;&gt;0,IF(INDEX(Sheet2!I$14:I$154,MATCH(F663,Sheet2!A$14:A$154,0))&lt;&gt;0,"Loan","Loan"),"Cash")))</f>
        <v>Loan</v>
      </c>
      <c r="N663" s="25">
        <f>IF(ISTEXT(E663),"",IF(ISBLANK(E663),"",IF(ISTEXT(D663),"",IF(A658="Invoice No. : ",INDEX(Sheet2!D$14:D$154,MATCH(B658,Sheet2!A$14:A$154,0)),N662))))</f>
        <v>2</v>
      </c>
      <c r="O663" s="25" t="str">
        <f>IF(ISTEXT(E663),"",IF(ISBLANK(E663),"",IF(ISTEXT(D663),"",IF(A658="Invoice No. : ",INDEX(Sheet2!E$14:E$154,MATCH(B658,Sheet2!A$14:A$154,0)),O662))))</f>
        <v>RUBY</v>
      </c>
      <c r="P663" s="25" t="str">
        <f>IF(ISTEXT(E663),"",IF(ISBLANK(E663),"",IF(ISTEXT(D663),"",IF(A658="Invoice No. : ",INDEX(Sheet2!G$14:G$154,MATCH(B658,Sheet2!A$14:A$154,0)),P662))))</f>
        <v>RODILLAS, RONALD ZAMORA</v>
      </c>
      <c r="Q663" s="25">
        <f t="shared" si="43"/>
        <v>128023.12</v>
      </c>
    </row>
    <row r="664" ht="15" spans="1:17">
      <c r="A664" s="24" t="s">
        <v>641</v>
      </c>
      <c r="B664" s="24" t="s">
        <v>642</v>
      </c>
      <c r="C664" s="13">
        <v>5</v>
      </c>
      <c r="D664" s="13">
        <v>25</v>
      </c>
      <c r="E664" s="13">
        <v>125</v>
      </c>
      <c r="F664" s="25">
        <f t="shared" si="40"/>
        <v>2146330</v>
      </c>
      <c r="G664" s="25">
        <f>IF(ISTEXT(E664),"",IF(ISBLANK(E664),"",IF(ISTEXT(D664),"",IF(A659="Invoice No. : ",INDEX(Sheet2!F$14:F$154,MATCH(B659,Sheet2!A$14:A$154,0)),G663))))</f>
        <v>53475</v>
      </c>
      <c r="H664" s="25" t="str">
        <f t="shared" si="41"/>
        <v>01/28/2023</v>
      </c>
      <c r="I664" s="25" t="str">
        <f>IF(ISTEXT(E664),"",IF(ISBLANK(E664),"",IF(ISTEXT(D664),"",IF(A659="Invoice No. : ",TEXT(INDEX(Sheet2!C$14:C$154,MATCH(B659,Sheet2!A$14:A$154,0)),"hh:mm:ss"),I663))))</f>
        <v>09:11:32</v>
      </c>
      <c r="J664" s="25">
        <f t="shared" si="42"/>
        <v>2515.25</v>
      </c>
      <c r="K664" s="25">
        <f>IF(ISBLANK(G664),"",IF(ISTEXT(G664),"",INDEX(Sheet2!H$14:H$154,MATCH(F664,Sheet2!A$14:A$154,0))))</f>
        <v>2515.25</v>
      </c>
      <c r="L664" s="25">
        <f>IF(ISBLANK(G664),"",IF(ISTEXT(G664),"",INDEX(Sheet2!I$14:I$154,MATCH(F664,Sheet2!A$14:A$154,0))))</f>
        <v>0</v>
      </c>
      <c r="M664" s="25" t="str">
        <f>IF(ISBLANK(G664),"",IF(ISTEXT(G664),"",IF(INDEX(Sheet2!H$14:H$154,MATCH(F664,Sheet2!A$14:A$154,0))&lt;&gt;0,IF(INDEX(Sheet2!I$14:I$154,MATCH(F664,Sheet2!A$14:A$154,0))&lt;&gt;0,"Loan","Loan"),"Cash")))</f>
        <v>Loan</v>
      </c>
      <c r="N664" s="25">
        <f>IF(ISTEXT(E664),"",IF(ISBLANK(E664),"",IF(ISTEXT(D664),"",IF(A659="Invoice No. : ",INDEX(Sheet2!D$14:D$154,MATCH(B659,Sheet2!A$14:A$154,0)),N663))))</f>
        <v>2</v>
      </c>
      <c r="O664" s="25" t="str">
        <f>IF(ISTEXT(E664),"",IF(ISBLANK(E664),"",IF(ISTEXT(D664),"",IF(A659="Invoice No. : ",INDEX(Sheet2!E$14:E$154,MATCH(B659,Sheet2!A$14:A$154,0)),O663))))</f>
        <v>RUBY</v>
      </c>
      <c r="P664" s="25" t="str">
        <f>IF(ISTEXT(E664),"",IF(ISBLANK(E664),"",IF(ISTEXT(D664),"",IF(A659="Invoice No. : ",INDEX(Sheet2!G$14:G$154,MATCH(B659,Sheet2!A$14:A$154,0)),P663))))</f>
        <v>RODILLAS, RONALD ZAMORA</v>
      </c>
      <c r="Q664" s="25">
        <f t="shared" si="43"/>
        <v>128023.12</v>
      </c>
    </row>
    <row r="665" ht="15" spans="1:17">
      <c r="A665" s="24" t="s">
        <v>643</v>
      </c>
      <c r="B665" s="24" t="s">
        <v>644</v>
      </c>
      <c r="C665" s="13">
        <v>1</v>
      </c>
      <c r="D665" s="13">
        <v>8</v>
      </c>
      <c r="E665" s="13">
        <v>8</v>
      </c>
      <c r="F665" s="25">
        <f t="shared" si="40"/>
        <v>2146330</v>
      </c>
      <c r="G665" s="25">
        <f>IF(ISTEXT(E665),"",IF(ISBLANK(E665),"",IF(ISTEXT(D665),"",IF(A660="Invoice No. : ",INDEX(Sheet2!F$14:F$154,MATCH(B660,Sheet2!A$14:A$154,0)),G664))))</f>
        <v>53475</v>
      </c>
      <c r="H665" s="25" t="str">
        <f t="shared" si="41"/>
        <v>01/28/2023</v>
      </c>
      <c r="I665" s="25" t="str">
        <f>IF(ISTEXT(E665),"",IF(ISBLANK(E665),"",IF(ISTEXT(D665),"",IF(A660="Invoice No. : ",TEXT(INDEX(Sheet2!C$14:C$154,MATCH(B660,Sheet2!A$14:A$154,0)),"hh:mm:ss"),I664))))</f>
        <v>09:11:32</v>
      </c>
      <c r="J665" s="25">
        <f t="shared" si="42"/>
        <v>2515.25</v>
      </c>
      <c r="K665" s="25">
        <f>IF(ISBLANK(G665),"",IF(ISTEXT(G665),"",INDEX(Sheet2!H$14:H$154,MATCH(F665,Sheet2!A$14:A$154,0))))</f>
        <v>2515.25</v>
      </c>
      <c r="L665" s="25">
        <f>IF(ISBLANK(G665),"",IF(ISTEXT(G665),"",INDEX(Sheet2!I$14:I$154,MATCH(F665,Sheet2!A$14:A$154,0))))</f>
        <v>0</v>
      </c>
      <c r="M665" s="25" t="str">
        <f>IF(ISBLANK(G665),"",IF(ISTEXT(G665),"",IF(INDEX(Sheet2!H$14:H$154,MATCH(F665,Sheet2!A$14:A$154,0))&lt;&gt;0,IF(INDEX(Sheet2!I$14:I$154,MATCH(F665,Sheet2!A$14:A$154,0))&lt;&gt;0,"Loan","Loan"),"Cash")))</f>
        <v>Loan</v>
      </c>
      <c r="N665" s="25">
        <f>IF(ISTEXT(E665),"",IF(ISBLANK(E665),"",IF(ISTEXT(D665),"",IF(A660="Invoice No. : ",INDEX(Sheet2!D$14:D$154,MATCH(B660,Sheet2!A$14:A$154,0)),N664))))</f>
        <v>2</v>
      </c>
      <c r="O665" s="25" t="str">
        <f>IF(ISTEXT(E665),"",IF(ISBLANK(E665),"",IF(ISTEXT(D665),"",IF(A660="Invoice No. : ",INDEX(Sheet2!E$14:E$154,MATCH(B660,Sheet2!A$14:A$154,0)),O664))))</f>
        <v>RUBY</v>
      </c>
      <c r="P665" s="25" t="str">
        <f>IF(ISTEXT(E665),"",IF(ISBLANK(E665),"",IF(ISTEXT(D665),"",IF(A660="Invoice No. : ",INDEX(Sheet2!G$14:G$154,MATCH(B660,Sheet2!A$14:A$154,0)),P664))))</f>
        <v>RODILLAS, RONALD ZAMORA</v>
      </c>
      <c r="Q665" s="25">
        <f t="shared" si="43"/>
        <v>128023.12</v>
      </c>
    </row>
    <row r="666" ht="15" spans="1:17">
      <c r="A666" s="24" t="s">
        <v>32</v>
      </c>
      <c r="B666" s="24" t="s">
        <v>33</v>
      </c>
      <c r="C666" s="13">
        <v>1</v>
      </c>
      <c r="D666" s="13">
        <v>58</v>
      </c>
      <c r="E666" s="13">
        <v>58</v>
      </c>
      <c r="F666" s="25">
        <f t="shared" si="40"/>
        <v>2146330</v>
      </c>
      <c r="G666" s="25">
        <f>IF(ISTEXT(E666),"",IF(ISBLANK(E666),"",IF(ISTEXT(D666),"",IF(A661="Invoice No. : ",INDEX(Sheet2!F$14:F$154,MATCH(B661,Sheet2!A$14:A$154,0)),G665))))</f>
        <v>53475</v>
      </c>
      <c r="H666" s="25" t="str">
        <f t="shared" si="41"/>
        <v>01/28/2023</v>
      </c>
      <c r="I666" s="25" t="str">
        <f>IF(ISTEXT(E666),"",IF(ISBLANK(E666),"",IF(ISTEXT(D666),"",IF(A661="Invoice No. : ",TEXT(INDEX(Sheet2!C$14:C$154,MATCH(B661,Sheet2!A$14:A$154,0)),"hh:mm:ss"),I665))))</f>
        <v>09:11:32</v>
      </c>
      <c r="J666" s="25">
        <f t="shared" si="42"/>
        <v>2515.25</v>
      </c>
      <c r="K666" s="25">
        <f>IF(ISBLANK(G666),"",IF(ISTEXT(G666),"",INDEX(Sheet2!H$14:H$154,MATCH(F666,Sheet2!A$14:A$154,0))))</f>
        <v>2515.25</v>
      </c>
      <c r="L666" s="25">
        <f>IF(ISBLANK(G666),"",IF(ISTEXT(G666),"",INDEX(Sheet2!I$14:I$154,MATCH(F666,Sheet2!A$14:A$154,0))))</f>
        <v>0</v>
      </c>
      <c r="M666" s="25" t="str">
        <f>IF(ISBLANK(G666),"",IF(ISTEXT(G666),"",IF(INDEX(Sheet2!H$14:H$154,MATCH(F666,Sheet2!A$14:A$154,0))&lt;&gt;0,IF(INDEX(Sheet2!I$14:I$154,MATCH(F666,Sheet2!A$14:A$154,0))&lt;&gt;0,"Loan","Loan"),"Cash")))</f>
        <v>Loan</v>
      </c>
      <c r="N666" s="25">
        <f>IF(ISTEXT(E666),"",IF(ISBLANK(E666),"",IF(ISTEXT(D666),"",IF(A661="Invoice No. : ",INDEX(Sheet2!D$14:D$154,MATCH(B661,Sheet2!A$14:A$154,0)),N665))))</f>
        <v>2</v>
      </c>
      <c r="O666" s="25" t="str">
        <f>IF(ISTEXT(E666),"",IF(ISBLANK(E666),"",IF(ISTEXT(D666),"",IF(A661="Invoice No. : ",INDEX(Sheet2!E$14:E$154,MATCH(B661,Sheet2!A$14:A$154,0)),O665))))</f>
        <v>RUBY</v>
      </c>
      <c r="P666" s="25" t="str">
        <f>IF(ISTEXT(E666),"",IF(ISBLANK(E666),"",IF(ISTEXT(D666),"",IF(A661="Invoice No. : ",INDEX(Sheet2!G$14:G$154,MATCH(B661,Sheet2!A$14:A$154,0)),P665))))</f>
        <v>RODILLAS, RONALD ZAMORA</v>
      </c>
      <c r="Q666" s="25">
        <f t="shared" si="43"/>
        <v>128023.12</v>
      </c>
    </row>
    <row r="667" ht="15" spans="1:17">
      <c r="A667" s="24" t="s">
        <v>645</v>
      </c>
      <c r="B667" s="24" t="s">
        <v>646</v>
      </c>
      <c r="C667" s="13">
        <v>1</v>
      </c>
      <c r="D667" s="13">
        <v>12</v>
      </c>
      <c r="E667" s="13">
        <v>12</v>
      </c>
      <c r="F667" s="25">
        <f t="shared" si="40"/>
        <v>2146330</v>
      </c>
      <c r="G667" s="25">
        <f>IF(ISTEXT(E667),"",IF(ISBLANK(E667),"",IF(ISTEXT(D667),"",IF(A662="Invoice No. : ",INDEX(Sheet2!F$14:F$154,MATCH(B662,Sheet2!A$14:A$154,0)),G666))))</f>
        <v>53475</v>
      </c>
      <c r="H667" s="25" t="str">
        <f t="shared" si="41"/>
        <v>01/28/2023</v>
      </c>
      <c r="I667" s="25" t="str">
        <f>IF(ISTEXT(E667),"",IF(ISBLANK(E667),"",IF(ISTEXT(D667),"",IF(A662="Invoice No. : ",TEXT(INDEX(Sheet2!C$14:C$154,MATCH(B662,Sheet2!A$14:A$154,0)),"hh:mm:ss"),I666))))</f>
        <v>09:11:32</v>
      </c>
      <c r="J667" s="25">
        <f t="shared" si="42"/>
        <v>2515.25</v>
      </c>
      <c r="K667" s="25">
        <f>IF(ISBLANK(G667),"",IF(ISTEXT(G667),"",INDEX(Sheet2!H$14:H$154,MATCH(F667,Sheet2!A$14:A$154,0))))</f>
        <v>2515.25</v>
      </c>
      <c r="L667" s="25">
        <f>IF(ISBLANK(G667),"",IF(ISTEXT(G667),"",INDEX(Sheet2!I$14:I$154,MATCH(F667,Sheet2!A$14:A$154,0))))</f>
        <v>0</v>
      </c>
      <c r="M667" s="25" t="str">
        <f>IF(ISBLANK(G667),"",IF(ISTEXT(G667),"",IF(INDEX(Sheet2!H$14:H$154,MATCH(F667,Sheet2!A$14:A$154,0))&lt;&gt;0,IF(INDEX(Sheet2!I$14:I$154,MATCH(F667,Sheet2!A$14:A$154,0))&lt;&gt;0,"Loan","Loan"),"Cash")))</f>
        <v>Loan</v>
      </c>
      <c r="N667" s="25">
        <f>IF(ISTEXT(E667),"",IF(ISBLANK(E667),"",IF(ISTEXT(D667),"",IF(A662="Invoice No. : ",INDEX(Sheet2!D$14:D$154,MATCH(B662,Sheet2!A$14:A$154,0)),N666))))</f>
        <v>2</v>
      </c>
      <c r="O667" s="25" t="str">
        <f>IF(ISTEXT(E667),"",IF(ISBLANK(E667),"",IF(ISTEXT(D667),"",IF(A662="Invoice No. : ",INDEX(Sheet2!E$14:E$154,MATCH(B662,Sheet2!A$14:A$154,0)),O666))))</f>
        <v>RUBY</v>
      </c>
      <c r="P667" s="25" t="str">
        <f>IF(ISTEXT(E667),"",IF(ISBLANK(E667),"",IF(ISTEXT(D667),"",IF(A662="Invoice No. : ",INDEX(Sheet2!G$14:G$154,MATCH(B662,Sheet2!A$14:A$154,0)),P666))))</f>
        <v>RODILLAS, RONALD ZAMORA</v>
      </c>
      <c r="Q667" s="25">
        <f t="shared" si="43"/>
        <v>128023.12</v>
      </c>
    </row>
    <row r="668" ht="15" spans="4:17">
      <c r="D668" s="14" t="s">
        <v>18</v>
      </c>
      <c r="E668" s="26">
        <v>2515.25</v>
      </c>
      <c r="F668" s="25" t="str">
        <f t="shared" si="40"/>
        <v/>
      </c>
      <c r="G668" s="25" t="str">
        <f>IF(ISTEXT(E668),"",IF(ISBLANK(E668),"",IF(ISTEXT(D668),"",IF(A663="Invoice No. : ",INDEX(Sheet2!F$14:F$154,MATCH(B663,Sheet2!A$14:A$154,0)),G667))))</f>
        <v/>
      </c>
      <c r="H668" s="25" t="str">
        <f t="shared" si="41"/>
        <v/>
      </c>
      <c r="I668" s="25" t="str">
        <f>IF(ISTEXT(E668),"",IF(ISBLANK(E668),"",IF(ISTEXT(D668),"",IF(A663="Invoice No. : ",TEXT(INDEX(Sheet2!C$14:C$154,MATCH(B663,Sheet2!A$14:A$154,0)),"hh:mm:ss"),I667))))</f>
        <v/>
      </c>
      <c r="J668" s="25" t="str">
        <f t="shared" si="42"/>
        <v/>
      </c>
      <c r="K668" s="25" t="str">
        <f>IF(ISBLANK(G668),"",IF(ISTEXT(G668),"",INDEX(Sheet2!H$14:H$154,MATCH(F668,Sheet2!A$14:A$154,0))))</f>
        <v/>
      </c>
      <c r="L668" s="25" t="str">
        <f>IF(ISBLANK(G668),"",IF(ISTEXT(G668),"",INDEX(Sheet2!I$14:I$154,MATCH(F668,Sheet2!A$14:A$154,0))))</f>
        <v/>
      </c>
      <c r="M668" s="25" t="str">
        <f>IF(ISBLANK(G668),"",IF(ISTEXT(G668),"",IF(INDEX(Sheet2!H$14:H$154,MATCH(F668,Sheet2!A$14:A$154,0))&lt;&gt;0,IF(INDEX(Sheet2!I$14:I$154,MATCH(F668,Sheet2!A$14:A$154,0))&lt;&gt;0,"Loan","Loan"),"Cash")))</f>
        <v/>
      </c>
      <c r="N668" s="25" t="str">
        <f>IF(ISTEXT(E668),"",IF(ISBLANK(E668),"",IF(ISTEXT(D668),"",IF(A663="Invoice No. : ",INDEX(Sheet2!D$14:D$154,MATCH(B663,Sheet2!A$14:A$154,0)),N667))))</f>
        <v/>
      </c>
      <c r="O668" s="25" t="str">
        <f>IF(ISTEXT(E668),"",IF(ISBLANK(E668),"",IF(ISTEXT(D668),"",IF(A663="Invoice No. : ",INDEX(Sheet2!E$14:E$154,MATCH(B663,Sheet2!A$14:A$154,0)),O667))))</f>
        <v/>
      </c>
      <c r="P668" s="25" t="str">
        <f>IF(ISTEXT(E668),"",IF(ISBLANK(E668),"",IF(ISTEXT(D668),"",IF(A663="Invoice No. : ",INDEX(Sheet2!G$14:G$154,MATCH(B663,Sheet2!A$14:A$154,0)),P667))))</f>
        <v/>
      </c>
      <c r="Q668" s="25" t="str">
        <f t="shared" si="43"/>
        <v/>
      </c>
    </row>
    <row r="669" ht="15" spans="6:17">
      <c r="F669" s="25" t="str">
        <f t="shared" si="40"/>
        <v/>
      </c>
      <c r="G669" s="25" t="str">
        <f>IF(ISTEXT(E669),"",IF(ISBLANK(E669),"",IF(ISTEXT(D669),"",IF(A664="Invoice No. : ",INDEX(Sheet2!F$14:F$154,MATCH(B664,Sheet2!A$14:A$154,0)),G668))))</f>
        <v/>
      </c>
      <c r="H669" s="25" t="str">
        <f t="shared" si="41"/>
        <v/>
      </c>
      <c r="I669" s="25" t="str">
        <f>IF(ISTEXT(E669),"",IF(ISBLANK(E669),"",IF(ISTEXT(D669),"",IF(A664="Invoice No. : ",TEXT(INDEX(Sheet2!C$14:C$154,MATCH(B664,Sheet2!A$14:A$154,0)),"hh:mm:ss"),I668))))</f>
        <v/>
      </c>
      <c r="J669" s="25" t="str">
        <f t="shared" si="42"/>
        <v/>
      </c>
      <c r="K669" s="25" t="str">
        <f>IF(ISBLANK(G669),"",IF(ISTEXT(G669),"",INDEX(Sheet2!H$14:H$154,MATCH(F669,Sheet2!A$14:A$154,0))))</f>
        <v/>
      </c>
      <c r="L669" s="25" t="str">
        <f>IF(ISBLANK(G669),"",IF(ISTEXT(G669),"",INDEX(Sheet2!I$14:I$154,MATCH(F669,Sheet2!A$14:A$154,0))))</f>
        <v/>
      </c>
      <c r="M669" s="25" t="str">
        <f>IF(ISBLANK(G669),"",IF(ISTEXT(G669),"",IF(INDEX(Sheet2!H$14:H$154,MATCH(F669,Sheet2!A$14:A$154,0))&lt;&gt;0,IF(INDEX(Sheet2!I$14:I$154,MATCH(F669,Sheet2!A$14:A$154,0))&lt;&gt;0,"Loan","Loan"),"Cash")))</f>
        <v/>
      </c>
      <c r="N669" s="25" t="str">
        <f>IF(ISTEXT(E669),"",IF(ISBLANK(E669),"",IF(ISTEXT(D669),"",IF(A664="Invoice No. : ",INDEX(Sheet2!D$14:D$154,MATCH(B664,Sheet2!A$14:A$154,0)),N668))))</f>
        <v/>
      </c>
      <c r="O669" s="25" t="str">
        <f>IF(ISTEXT(E669),"",IF(ISBLANK(E669),"",IF(ISTEXT(D669),"",IF(A664="Invoice No. : ",INDEX(Sheet2!E$14:E$154,MATCH(B664,Sheet2!A$14:A$154,0)),O668))))</f>
        <v/>
      </c>
      <c r="P669" s="25" t="str">
        <f>IF(ISTEXT(E669),"",IF(ISBLANK(E669),"",IF(ISTEXT(D669),"",IF(A664="Invoice No. : ",INDEX(Sheet2!G$14:G$154,MATCH(B664,Sheet2!A$14:A$154,0)),P668))))</f>
        <v/>
      </c>
      <c r="Q669" s="25" t="str">
        <f t="shared" si="43"/>
        <v/>
      </c>
    </row>
    <row r="670" ht="15" spans="6:17">
      <c r="F670" s="25" t="str">
        <f t="shared" si="40"/>
        <v/>
      </c>
      <c r="G670" s="25" t="str">
        <f>IF(ISTEXT(E670),"",IF(ISBLANK(E670),"",IF(ISTEXT(D670),"",IF(A665="Invoice No. : ",INDEX(Sheet2!F$14:F$154,MATCH(B665,Sheet2!A$14:A$154,0)),G669))))</f>
        <v/>
      </c>
      <c r="H670" s="25" t="str">
        <f t="shared" si="41"/>
        <v/>
      </c>
      <c r="I670" s="25" t="str">
        <f>IF(ISTEXT(E670),"",IF(ISBLANK(E670),"",IF(ISTEXT(D670),"",IF(A665="Invoice No. : ",TEXT(INDEX(Sheet2!C$14:C$154,MATCH(B665,Sheet2!A$14:A$154,0)),"hh:mm:ss"),I669))))</f>
        <v/>
      </c>
      <c r="J670" s="25" t="str">
        <f t="shared" si="42"/>
        <v/>
      </c>
      <c r="K670" s="25" t="str">
        <f>IF(ISBLANK(G670),"",IF(ISTEXT(G670),"",INDEX(Sheet2!H$14:H$154,MATCH(F670,Sheet2!A$14:A$154,0))))</f>
        <v/>
      </c>
      <c r="L670" s="25" t="str">
        <f>IF(ISBLANK(G670),"",IF(ISTEXT(G670),"",INDEX(Sheet2!I$14:I$154,MATCH(F670,Sheet2!A$14:A$154,0))))</f>
        <v/>
      </c>
      <c r="M670" s="25" t="str">
        <f>IF(ISBLANK(G670),"",IF(ISTEXT(G670),"",IF(INDEX(Sheet2!H$14:H$154,MATCH(F670,Sheet2!A$14:A$154,0))&lt;&gt;0,IF(INDEX(Sheet2!I$14:I$154,MATCH(F670,Sheet2!A$14:A$154,0))&lt;&gt;0,"Loan","Loan"),"Cash")))</f>
        <v/>
      </c>
      <c r="N670" s="25" t="str">
        <f>IF(ISTEXT(E670),"",IF(ISBLANK(E670),"",IF(ISTEXT(D670),"",IF(A665="Invoice No. : ",INDEX(Sheet2!D$14:D$154,MATCH(B665,Sheet2!A$14:A$154,0)),N669))))</f>
        <v/>
      </c>
      <c r="O670" s="25" t="str">
        <f>IF(ISTEXT(E670),"",IF(ISBLANK(E670),"",IF(ISTEXT(D670),"",IF(A665="Invoice No. : ",INDEX(Sheet2!E$14:E$154,MATCH(B665,Sheet2!A$14:A$154,0)),O669))))</f>
        <v/>
      </c>
      <c r="P670" s="25" t="str">
        <f>IF(ISTEXT(E670),"",IF(ISBLANK(E670),"",IF(ISTEXT(D670),"",IF(A665="Invoice No. : ",INDEX(Sheet2!G$14:G$154,MATCH(B665,Sheet2!A$14:A$154,0)),P669))))</f>
        <v/>
      </c>
      <c r="Q670" s="25" t="str">
        <f t="shared" si="43"/>
        <v/>
      </c>
    </row>
    <row r="671" ht="15" spans="1:17">
      <c r="A671" s="16" t="s">
        <v>4</v>
      </c>
      <c r="B671" s="17">
        <v>2146331</v>
      </c>
      <c r="C671" s="16" t="s">
        <v>5</v>
      </c>
      <c r="D671" s="18" t="s">
        <v>598</v>
      </c>
      <c r="F671" s="25" t="str">
        <f t="shared" si="40"/>
        <v/>
      </c>
      <c r="G671" s="25" t="str">
        <f>IF(ISTEXT(E671),"",IF(ISBLANK(E671),"",IF(ISTEXT(D671),"",IF(A666="Invoice No. : ",INDEX(Sheet2!F$14:F$154,MATCH(B666,Sheet2!A$14:A$154,0)),G670))))</f>
        <v/>
      </c>
      <c r="H671" s="25" t="str">
        <f t="shared" si="41"/>
        <v/>
      </c>
      <c r="I671" s="25" t="str">
        <f>IF(ISTEXT(E671),"",IF(ISBLANK(E671),"",IF(ISTEXT(D671),"",IF(A666="Invoice No. : ",TEXT(INDEX(Sheet2!C$14:C$154,MATCH(B666,Sheet2!A$14:A$154,0)),"hh:mm:ss"),I670))))</f>
        <v/>
      </c>
      <c r="J671" s="25" t="str">
        <f t="shared" si="42"/>
        <v/>
      </c>
      <c r="K671" s="25" t="str">
        <f>IF(ISBLANK(G671),"",IF(ISTEXT(G671),"",INDEX(Sheet2!H$14:H$154,MATCH(F671,Sheet2!A$14:A$154,0))))</f>
        <v/>
      </c>
      <c r="L671" s="25" t="str">
        <f>IF(ISBLANK(G671),"",IF(ISTEXT(G671),"",INDEX(Sheet2!I$14:I$154,MATCH(F671,Sheet2!A$14:A$154,0))))</f>
        <v/>
      </c>
      <c r="M671" s="25" t="str">
        <f>IF(ISBLANK(G671),"",IF(ISTEXT(G671),"",IF(INDEX(Sheet2!H$14:H$154,MATCH(F671,Sheet2!A$14:A$154,0))&lt;&gt;0,IF(INDEX(Sheet2!I$14:I$154,MATCH(F671,Sheet2!A$14:A$154,0))&lt;&gt;0,"Loan","Loan"),"Cash")))</f>
        <v/>
      </c>
      <c r="N671" s="25" t="str">
        <f>IF(ISTEXT(E671),"",IF(ISBLANK(E671),"",IF(ISTEXT(D671),"",IF(A666="Invoice No. : ",INDEX(Sheet2!D$14:D$154,MATCH(B666,Sheet2!A$14:A$154,0)),N670))))</f>
        <v/>
      </c>
      <c r="O671" s="25" t="str">
        <f>IF(ISTEXT(E671),"",IF(ISBLANK(E671),"",IF(ISTEXT(D671),"",IF(A666="Invoice No. : ",INDEX(Sheet2!E$14:E$154,MATCH(B666,Sheet2!A$14:A$154,0)),O670))))</f>
        <v/>
      </c>
      <c r="P671" s="25" t="str">
        <f>IF(ISTEXT(E671),"",IF(ISBLANK(E671),"",IF(ISTEXT(D671),"",IF(A666="Invoice No. : ",INDEX(Sheet2!G$14:G$154,MATCH(B666,Sheet2!A$14:A$154,0)),P670))))</f>
        <v/>
      </c>
      <c r="Q671" s="25" t="str">
        <f t="shared" si="43"/>
        <v/>
      </c>
    </row>
    <row r="672" ht="15" spans="1:17">
      <c r="A672" s="16" t="s">
        <v>7</v>
      </c>
      <c r="B672" s="19">
        <v>44954</v>
      </c>
      <c r="C672" s="16" t="s">
        <v>8</v>
      </c>
      <c r="D672" s="20">
        <v>2</v>
      </c>
      <c r="F672" s="25" t="str">
        <f t="shared" si="40"/>
        <v/>
      </c>
      <c r="G672" s="25" t="str">
        <f>IF(ISTEXT(E672),"",IF(ISBLANK(E672),"",IF(ISTEXT(D672),"",IF(A667="Invoice No. : ",INDEX(Sheet2!F$14:F$154,MATCH(B667,Sheet2!A$14:A$154,0)),G671))))</f>
        <v/>
      </c>
      <c r="H672" s="25" t="str">
        <f t="shared" si="41"/>
        <v/>
      </c>
      <c r="I672" s="25" t="str">
        <f>IF(ISTEXT(E672),"",IF(ISBLANK(E672),"",IF(ISTEXT(D672),"",IF(A667="Invoice No. : ",TEXT(INDEX(Sheet2!C$14:C$154,MATCH(B667,Sheet2!A$14:A$154,0)),"hh:mm:ss"),I671))))</f>
        <v/>
      </c>
      <c r="J672" s="25" t="str">
        <f t="shared" si="42"/>
        <v/>
      </c>
      <c r="K672" s="25" t="str">
        <f>IF(ISBLANK(G672),"",IF(ISTEXT(G672),"",INDEX(Sheet2!H$14:H$154,MATCH(F672,Sheet2!A$14:A$154,0))))</f>
        <v/>
      </c>
      <c r="L672" s="25" t="str">
        <f>IF(ISBLANK(G672),"",IF(ISTEXT(G672),"",INDEX(Sheet2!I$14:I$154,MATCH(F672,Sheet2!A$14:A$154,0))))</f>
        <v/>
      </c>
      <c r="M672" s="25" t="str">
        <f>IF(ISBLANK(G672),"",IF(ISTEXT(G672),"",IF(INDEX(Sheet2!H$14:H$154,MATCH(F672,Sheet2!A$14:A$154,0))&lt;&gt;0,IF(INDEX(Sheet2!I$14:I$154,MATCH(F672,Sheet2!A$14:A$154,0))&lt;&gt;0,"Loan","Loan"),"Cash")))</f>
        <v/>
      </c>
      <c r="N672" s="25" t="str">
        <f>IF(ISTEXT(E672),"",IF(ISBLANK(E672),"",IF(ISTEXT(D672),"",IF(A667="Invoice No. : ",INDEX(Sheet2!D$14:D$154,MATCH(B667,Sheet2!A$14:A$154,0)),N671))))</f>
        <v/>
      </c>
      <c r="O672" s="25" t="str">
        <f>IF(ISTEXT(E672),"",IF(ISBLANK(E672),"",IF(ISTEXT(D672),"",IF(A667="Invoice No. : ",INDEX(Sheet2!E$14:E$154,MATCH(B667,Sheet2!A$14:A$154,0)),O671))))</f>
        <v/>
      </c>
      <c r="P672" s="25" t="str">
        <f>IF(ISTEXT(E672),"",IF(ISBLANK(E672),"",IF(ISTEXT(D672),"",IF(A667="Invoice No. : ",INDEX(Sheet2!G$14:G$154,MATCH(B667,Sheet2!A$14:A$154,0)),P671))))</f>
        <v/>
      </c>
      <c r="Q672" s="25" t="str">
        <f t="shared" si="43"/>
        <v/>
      </c>
    </row>
    <row r="673" ht="15" spans="6:17">
      <c r="F673" s="25" t="str">
        <f t="shared" si="40"/>
        <v/>
      </c>
      <c r="G673" s="25" t="str">
        <f>IF(ISTEXT(E673),"",IF(ISBLANK(E673),"",IF(ISTEXT(D673),"",IF(A668="Invoice No. : ",INDEX(Sheet2!F$14:F$154,MATCH(B668,Sheet2!A$14:A$154,0)),G672))))</f>
        <v/>
      </c>
      <c r="H673" s="25" t="str">
        <f t="shared" si="41"/>
        <v/>
      </c>
      <c r="I673" s="25" t="str">
        <f>IF(ISTEXT(E673),"",IF(ISBLANK(E673),"",IF(ISTEXT(D673),"",IF(A668="Invoice No. : ",TEXT(INDEX(Sheet2!C$14:C$154,MATCH(B668,Sheet2!A$14:A$154,0)),"hh:mm:ss"),I672))))</f>
        <v/>
      </c>
      <c r="J673" s="25" t="str">
        <f t="shared" si="42"/>
        <v/>
      </c>
      <c r="K673" s="25" t="str">
        <f>IF(ISBLANK(G673),"",IF(ISTEXT(G673),"",INDEX(Sheet2!H$14:H$154,MATCH(F673,Sheet2!A$14:A$154,0))))</f>
        <v/>
      </c>
      <c r="L673" s="25" t="str">
        <f>IF(ISBLANK(G673),"",IF(ISTEXT(G673),"",INDEX(Sheet2!I$14:I$154,MATCH(F673,Sheet2!A$14:A$154,0))))</f>
        <v/>
      </c>
      <c r="M673" s="25" t="str">
        <f>IF(ISBLANK(G673),"",IF(ISTEXT(G673),"",IF(INDEX(Sheet2!H$14:H$154,MATCH(F673,Sheet2!A$14:A$154,0))&lt;&gt;0,IF(INDEX(Sheet2!I$14:I$154,MATCH(F673,Sheet2!A$14:A$154,0))&lt;&gt;0,"Loan","Loan"),"Cash")))</f>
        <v/>
      </c>
      <c r="N673" s="25" t="str">
        <f>IF(ISTEXT(E673),"",IF(ISBLANK(E673),"",IF(ISTEXT(D673),"",IF(A668="Invoice No. : ",INDEX(Sheet2!D$14:D$154,MATCH(B668,Sheet2!A$14:A$154,0)),N672))))</f>
        <v/>
      </c>
      <c r="O673" s="25" t="str">
        <f>IF(ISTEXT(E673),"",IF(ISBLANK(E673),"",IF(ISTEXT(D673),"",IF(A668="Invoice No. : ",INDEX(Sheet2!E$14:E$154,MATCH(B668,Sheet2!A$14:A$154,0)),O672))))</f>
        <v/>
      </c>
      <c r="P673" s="25" t="str">
        <f>IF(ISTEXT(E673),"",IF(ISBLANK(E673),"",IF(ISTEXT(D673),"",IF(A668="Invoice No. : ",INDEX(Sheet2!G$14:G$154,MATCH(B668,Sheet2!A$14:A$154,0)),P672))))</f>
        <v/>
      </c>
      <c r="Q673" s="25" t="str">
        <f t="shared" si="43"/>
        <v/>
      </c>
    </row>
    <row r="674" ht="15" spans="1:17">
      <c r="A674" s="21" t="s">
        <v>9</v>
      </c>
      <c r="B674" s="21" t="s">
        <v>10</v>
      </c>
      <c r="C674" s="22" t="s">
        <v>11</v>
      </c>
      <c r="D674" s="22" t="s">
        <v>12</v>
      </c>
      <c r="E674" s="22" t="s">
        <v>13</v>
      </c>
      <c r="F674" s="25" t="str">
        <f t="shared" si="40"/>
        <v/>
      </c>
      <c r="G674" s="25" t="str">
        <f>IF(ISTEXT(E674),"",IF(ISBLANK(E674),"",IF(ISTEXT(D674),"",IF(A669="Invoice No. : ",INDEX(Sheet2!F$14:F$154,MATCH(B669,Sheet2!A$14:A$154,0)),G673))))</f>
        <v/>
      </c>
      <c r="H674" s="25" t="str">
        <f t="shared" si="41"/>
        <v/>
      </c>
      <c r="I674" s="25" t="str">
        <f>IF(ISTEXT(E674),"",IF(ISBLANK(E674),"",IF(ISTEXT(D674),"",IF(A669="Invoice No. : ",TEXT(INDEX(Sheet2!C$14:C$154,MATCH(B669,Sheet2!A$14:A$154,0)),"hh:mm:ss"),I673))))</f>
        <v/>
      </c>
      <c r="J674" s="25" t="str">
        <f t="shared" si="42"/>
        <v/>
      </c>
      <c r="K674" s="25" t="str">
        <f>IF(ISBLANK(G674),"",IF(ISTEXT(G674),"",INDEX(Sheet2!H$14:H$154,MATCH(F674,Sheet2!A$14:A$154,0))))</f>
        <v/>
      </c>
      <c r="L674" s="25" t="str">
        <f>IF(ISBLANK(G674),"",IF(ISTEXT(G674),"",INDEX(Sheet2!I$14:I$154,MATCH(F674,Sheet2!A$14:A$154,0))))</f>
        <v/>
      </c>
      <c r="M674" s="25" t="str">
        <f>IF(ISBLANK(G674),"",IF(ISTEXT(G674),"",IF(INDEX(Sheet2!H$14:H$154,MATCH(F674,Sheet2!A$14:A$154,0))&lt;&gt;0,IF(INDEX(Sheet2!I$14:I$154,MATCH(F674,Sheet2!A$14:A$154,0))&lt;&gt;0,"Loan","Loan"),"Cash")))</f>
        <v/>
      </c>
      <c r="N674" s="25" t="str">
        <f>IF(ISTEXT(E674),"",IF(ISBLANK(E674),"",IF(ISTEXT(D674),"",IF(A669="Invoice No. : ",INDEX(Sheet2!D$14:D$154,MATCH(B669,Sheet2!A$14:A$154,0)),N673))))</f>
        <v/>
      </c>
      <c r="O674" s="25" t="str">
        <f>IF(ISTEXT(E674),"",IF(ISBLANK(E674),"",IF(ISTEXT(D674),"",IF(A669="Invoice No. : ",INDEX(Sheet2!E$14:E$154,MATCH(B669,Sheet2!A$14:A$154,0)),O673))))</f>
        <v/>
      </c>
      <c r="P674" s="25" t="str">
        <f>IF(ISTEXT(E674),"",IF(ISBLANK(E674),"",IF(ISTEXT(D674),"",IF(A669="Invoice No. : ",INDEX(Sheet2!G$14:G$154,MATCH(B669,Sheet2!A$14:A$154,0)),P673))))</f>
        <v/>
      </c>
      <c r="Q674" s="25" t="str">
        <f t="shared" si="43"/>
        <v/>
      </c>
    </row>
    <row r="675" ht="15" spans="6:17">
      <c r="F675" s="25" t="str">
        <f t="shared" si="40"/>
        <v/>
      </c>
      <c r="G675" s="25" t="str">
        <f>IF(ISTEXT(E675),"",IF(ISBLANK(E675),"",IF(ISTEXT(D675),"",IF(A670="Invoice No. : ",INDEX(Sheet2!F$14:F$154,MATCH(B670,Sheet2!A$14:A$154,0)),G674))))</f>
        <v/>
      </c>
      <c r="H675" s="25" t="str">
        <f t="shared" si="41"/>
        <v/>
      </c>
      <c r="I675" s="25" t="str">
        <f>IF(ISTEXT(E675),"",IF(ISBLANK(E675),"",IF(ISTEXT(D675),"",IF(A670="Invoice No. : ",TEXT(INDEX(Sheet2!C$14:C$154,MATCH(B670,Sheet2!A$14:A$154,0)),"hh:mm:ss"),I674))))</f>
        <v/>
      </c>
      <c r="J675" s="25" t="str">
        <f t="shared" si="42"/>
        <v/>
      </c>
      <c r="K675" s="25" t="str">
        <f>IF(ISBLANK(G675),"",IF(ISTEXT(G675),"",INDEX(Sheet2!H$14:H$154,MATCH(F675,Sheet2!A$14:A$154,0))))</f>
        <v/>
      </c>
      <c r="L675" s="25" t="str">
        <f>IF(ISBLANK(G675),"",IF(ISTEXT(G675),"",INDEX(Sheet2!I$14:I$154,MATCH(F675,Sheet2!A$14:A$154,0))))</f>
        <v/>
      </c>
      <c r="M675" s="25" t="str">
        <f>IF(ISBLANK(G675),"",IF(ISTEXT(G675),"",IF(INDEX(Sheet2!H$14:H$154,MATCH(F675,Sheet2!A$14:A$154,0))&lt;&gt;0,IF(INDEX(Sheet2!I$14:I$154,MATCH(F675,Sheet2!A$14:A$154,0))&lt;&gt;0,"Loan","Loan"),"Cash")))</f>
        <v/>
      </c>
      <c r="N675" s="25" t="str">
        <f>IF(ISTEXT(E675),"",IF(ISBLANK(E675),"",IF(ISTEXT(D675),"",IF(A670="Invoice No. : ",INDEX(Sheet2!D$14:D$154,MATCH(B670,Sheet2!A$14:A$154,0)),N674))))</f>
        <v/>
      </c>
      <c r="O675" s="25" t="str">
        <f>IF(ISTEXT(E675),"",IF(ISBLANK(E675),"",IF(ISTEXT(D675),"",IF(A670="Invoice No. : ",INDEX(Sheet2!E$14:E$154,MATCH(B670,Sheet2!A$14:A$154,0)),O674))))</f>
        <v/>
      </c>
      <c r="P675" s="25" t="str">
        <f>IF(ISTEXT(E675),"",IF(ISBLANK(E675),"",IF(ISTEXT(D675),"",IF(A670="Invoice No. : ",INDEX(Sheet2!G$14:G$154,MATCH(B670,Sheet2!A$14:A$154,0)),P674))))</f>
        <v/>
      </c>
      <c r="Q675" s="25" t="str">
        <f t="shared" si="43"/>
        <v/>
      </c>
    </row>
    <row r="676" ht="15" spans="1:17">
      <c r="A676" s="24" t="s">
        <v>647</v>
      </c>
      <c r="B676" s="24" t="s">
        <v>648</v>
      </c>
      <c r="C676" s="13">
        <v>1</v>
      </c>
      <c r="D676" s="13">
        <v>77</v>
      </c>
      <c r="E676" s="13">
        <v>77</v>
      </c>
      <c r="F676" s="25">
        <f t="shared" si="40"/>
        <v>2146331</v>
      </c>
      <c r="G676" s="25">
        <f>IF(ISTEXT(E676),"",IF(ISBLANK(E676),"",IF(ISTEXT(D676),"",IF(A671="Invoice No. : ",INDEX(Sheet2!F$14:F$154,MATCH(B671,Sheet2!A$14:A$154,0)),G675))))</f>
        <v>17994</v>
      </c>
      <c r="H676" s="25" t="str">
        <f t="shared" si="41"/>
        <v>01/28/2023</v>
      </c>
      <c r="I676" s="25" t="str">
        <f>IF(ISTEXT(E676),"",IF(ISBLANK(E676),"",IF(ISTEXT(D676),"",IF(A671="Invoice No. : ",TEXT(INDEX(Sheet2!C$14:C$154,MATCH(B671,Sheet2!A$14:A$154,0)),"hh:mm:ss"),I675))))</f>
        <v>09:15:47</v>
      </c>
      <c r="J676" s="25">
        <f t="shared" si="42"/>
        <v>154</v>
      </c>
      <c r="K676" s="25">
        <f>IF(ISBLANK(G676),"",IF(ISTEXT(G676),"",INDEX(Sheet2!H$14:H$154,MATCH(F676,Sheet2!A$14:A$154,0))))</f>
        <v>0</v>
      </c>
      <c r="L676" s="25">
        <f>IF(ISBLANK(G676),"",IF(ISTEXT(G676),"",INDEX(Sheet2!I$14:I$154,MATCH(F676,Sheet2!A$14:A$154,0))))</f>
        <v>154</v>
      </c>
      <c r="M676" s="25" t="str">
        <f>IF(ISBLANK(G676),"",IF(ISTEXT(G676),"",IF(INDEX(Sheet2!H$14:H$154,MATCH(F676,Sheet2!A$14:A$154,0))&lt;&gt;0,IF(INDEX(Sheet2!I$14:I$154,MATCH(F676,Sheet2!A$14:A$154,0))&lt;&gt;0,"Loan","Loan"),"Cash")))</f>
        <v>Cash</v>
      </c>
      <c r="N676" s="25">
        <f>IF(ISTEXT(E676),"",IF(ISBLANK(E676),"",IF(ISTEXT(D676),"",IF(A671="Invoice No. : ",INDEX(Sheet2!D$14:D$154,MATCH(B671,Sheet2!A$14:A$154,0)),N675))))</f>
        <v>2</v>
      </c>
      <c r="O676" s="25" t="str">
        <f>IF(ISTEXT(E676),"",IF(ISBLANK(E676),"",IF(ISTEXT(D676),"",IF(A671="Invoice No. : ",INDEX(Sheet2!E$14:E$154,MATCH(B671,Sheet2!A$14:A$154,0)),O675))))</f>
        <v>RUBY</v>
      </c>
      <c r="P676" s="25" t="str">
        <f>IF(ISTEXT(E676),"",IF(ISBLANK(E676),"",IF(ISTEXT(D676),"",IF(A671="Invoice No. : ",INDEX(Sheet2!G$14:G$154,MATCH(B671,Sheet2!A$14:A$154,0)),P675))))</f>
        <v>SORIANO, GERRY BACANI</v>
      </c>
      <c r="Q676" s="25">
        <f t="shared" si="43"/>
        <v>128023.12</v>
      </c>
    </row>
    <row r="677" ht="15" spans="1:17">
      <c r="A677" s="24" t="s">
        <v>649</v>
      </c>
      <c r="B677" s="24" t="s">
        <v>650</v>
      </c>
      <c r="C677" s="13">
        <v>1</v>
      </c>
      <c r="D677" s="13">
        <v>77</v>
      </c>
      <c r="E677" s="13">
        <v>77</v>
      </c>
      <c r="F677" s="25">
        <f t="shared" si="40"/>
        <v>2146331</v>
      </c>
      <c r="G677" s="25">
        <f>IF(ISTEXT(E677),"",IF(ISBLANK(E677),"",IF(ISTEXT(D677),"",IF(A672="Invoice No. : ",INDEX(Sheet2!F$14:F$154,MATCH(B672,Sheet2!A$14:A$154,0)),G676))))</f>
        <v>17994</v>
      </c>
      <c r="H677" s="25" t="str">
        <f t="shared" si="41"/>
        <v>01/28/2023</v>
      </c>
      <c r="I677" s="25" t="str">
        <f>IF(ISTEXT(E677),"",IF(ISBLANK(E677),"",IF(ISTEXT(D677),"",IF(A672="Invoice No. : ",TEXT(INDEX(Sheet2!C$14:C$154,MATCH(B672,Sheet2!A$14:A$154,0)),"hh:mm:ss"),I676))))</f>
        <v>09:15:47</v>
      </c>
      <c r="J677" s="25">
        <f t="shared" si="42"/>
        <v>154</v>
      </c>
      <c r="K677" s="25">
        <f>IF(ISBLANK(G677),"",IF(ISTEXT(G677),"",INDEX(Sheet2!H$14:H$154,MATCH(F677,Sheet2!A$14:A$154,0))))</f>
        <v>0</v>
      </c>
      <c r="L677" s="25">
        <f>IF(ISBLANK(G677),"",IF(ISTEXT(G677),"",INDEX(Sheet2!I$14:I$154,MATCH(F677,Sheet2!A$14:A$154,0))))</f>
        <v>154</v>
      </c>
      <c r="M677" s="25" t="str">
        <f>IF(ISBLANK(G677),"",IF(ISTEXT(G677),"",IF(INDEX(Sheet2!H$14:H$154,MATCH(F677,Sheet2!A$14:A$154,0))&lt;&gt;0,IF(INDEX(Sheet2!I$14:I$154,MATCH(F677,Sheet2!A$14:A$154,0))&lt;&gt;0,"Loan","Loan"),"Cash")))</f>
        <v>Cash</v>
      </c>
      <c r="N677" s="25">
        <f>IF(ISTEXT(E677),"",IF(ISBLANK(E677),"",IF(ISTEXT(D677),"",IF(A672="Invoice No. : ",INDEX(Sheet2!D$14:D$154,MATCH(B672,Sheet2!A$14:A$154,0)),N676))))</f>
        <v>2</v>
      </c>
      <c r="O677" s="25" t="str">
        <f>IF(ISTEXT(E677),"",IF(ISBLANK(E677),"",IF(ISTEXT(D677),"",IF(A672="Invoice No. : ",INDEX(Sheet2!E$14:E$154,MATCH(B672,Sheet2!A$14:A$154,0)),O676))))</f>
        <v>RUBY</v>
      </c>
      <c r="P677" s="25" t="str">
        <f>IF(ISTEXT(E677),"",IF(ISBLANK(E677),"",IF(ISTEXT(D677),"",IF(A672="Invoice No. : ",INDEX(Sheet2!G$14:G$154,MATCH(B672,Sheet2!A$14:A$154,0)),P676))))</f>
        <v>SORIANO, GERRY BACANI</v>
      </c>
      <c r="Q677" s="25">
        <f t="shared" si="43"/>
        <v>128023.12</v>
      </c>
    </row>
    <row r="678" ht="15" spans="4:17">
      <c r="D678" s="14" t="s">
        <v>18</v>
      </c>
      <c r="E678" s="26">
        <v>154</v>
      </c>
      <c r="F678" s="25" t="str">
        <f t="shared" si="40"/>
        <v/>
      </c>
      <c r="G678" s="25" t="str">
        <f>IF(ISTEXT(E678),"",IF(ISBLANK(E678),"",IF(ISTEXT(D678),"",IF(A673="Invoice No. : ",INDEX(Sheet2!F$14:F$154,MATCH(B673,Sheet2!A$14:A$154,0)),G677))))</f>
        <v/>
      </c>
      <c r="H678" s="25" t="str">
        <f t="shared" si="41"/>
        <v/>
      </c>
      <c r="I678" s="25" t="str">
        <f>IF(ISTEXT(E678),"",IF(ISBLANK(E678),"",IF(ISTEXT(D678),"",IF(A673="Invoice No. : ",TEXT(INDEX(Sheet2!C$14:C$154,MATCH(B673,Sheet2!A$14:A$154,0)),"hh:mm:ss"),I677))))</f>
        <v/>
      </c>
      <c r="J678" s="25" t="str">
        <f t="shared" si="42"/>
        <v/>
      </c>
      <c r="K678" s="25" t="str">
        <f>IF(ISBLANK(G678),"",IF(ISTEXT(G678),"",INDEX(Sheet2!H$14:H$154,MATCH(F678,Sheet2!A$14:A$154,0))))</f>
        <v/>
      </c>
      <c r="L678" s="25" t="str">
        <f>IF(ISBLANK(G678),"",IF(ISTEXT(G678),"",INDEX(Sheet2!I$14:I$154,MATCH(F678,Sheet2!A$14:A$154,0))))</f>
        <v/>
      </c>
      <c r="M678" s="25" t="str">
        <f>IF(ISBLANK(G678),"",IF(ISTEXT(G678),"",IF(INDEX(Sheet2!H$14:H$154,MATCH(F678,Sheet2!A$14:A$154,0))&lt;&gt;0,IF(INDEX(Sheet2!I$14:I$154,MATCH(F678,Sheet2!A$14:A$154,0))&lt;&gt;0,"Loan","Loan"),"Cash")))</f>
        <v/>
      </c>
      <c r="N678" s="25" t="str">
        <f>IF(ISTEXT(E678),"",IF(ISBLANK(E678),"",IF(ISTEXT(D678),"",IF(A673="Invoice No. : ",INDEX(Sheet2!D$14:D$154,MATCH(B673,Sheet2!A$14:A$154,0)),N677))))</f>
        <v/>
      </c>
      <c r="O678" s="25" t="str">
        <f>IF(ISTEXT(E678),"",IF(ISBLANK(E678),"",IF(ISTEXT(D678),"",IF(A673="Invoice No. : ",INDEX(Sheet2!E$14:E$154,MATCH(B673,Sheet2!A$14:A$154,0)),O677))))</f>
        <v/>
      </c>
      <c r="P678" s="25" t="str">
        <f>IF(ISTEXT(E678),"",IF(ISBLANK(E678),"",IF(ISTEXT(D678),"",IF(A673="Invoice No. : ",INDEX(Sheet2!G$14:G$154,MATCH(B673,Sheet2!A$14:A$154,0)),P677))))</f>
        <v/>
      </c>
      <c r="Q678" s="25" t="str">
        <f t="shared" si="43"/>
        <v/>
      </c>
    </row>
    <row r="679" ht="15" spans="6:17">
      <c r="F679" s="25" t="str">
        <f t="shared" si="40"/>
        <v/>
      </c>
      <c r="G679" s="25" t="str">
        <f>IF(ISTEXT(E679),"",IF(ISBLANK(E679),"",IF(ISTEXT(D679),"",IF(A674="Invoice No. : ",INDEX(Sheet2!F$14:F$154,MATCH(B674,Sheet2!A$14:A$154,0)),G678))))</f>
        <v/>
      </c>
      <c r="H679" s="25" t="str">
        <f t="shared" si="41"/>
        <v/>
      </c>
      <c r="I679" s="25" t="str">
        <f>IF(ISTEXT(E679),"",IF(ISBLANK(E679),"",IF(ISTEXT(D679),"",IF(A674="Invoice No. : ",TEXT(INDEX(Sheet2!C$14:C$154,MATCH(B674,Sheet2!A$14:A$154,0)),"hh:mm:ss"),I678))))</f>
        <v/>
      </c>
      <c r="J679" s="25" t="str">
        <f t="shared" si="42"/>
        <v/>
      </c>
      <c r="K679" s="25" t="str">
        <f>IF(ISBLANK(G679),"",IF(ISTEXT(G679),"",INDEX(Sheet2!H$14:H$154,MATCH(F679,Sheet2!A$14:A$154,0))))</f>
        <v/>
      </c>
      <c r="L679" s="25" t="str">
        <f>IF(ISBLANK(G679),"",IF(ISTEXT(G679),"",INDEX(Sheet2!I$14:I$154,MATCH(F679,Sheet2!A$14:A$154,0))))</f>
        <v/>
      </c>
      <c r="M679" s="25" t="str">
        <f>IF(ISBLANK(G679),"",IF(ISTEXT(G679),"",IF(INDEX(Sheet2!H$14:H$154,MATCH(F679,Sheet2!A$14:A$154,0))&lt;&gt;0,IF(INDEX(Sheet2!I$14:I$154,MATCH(F679,Sheet2!A$14:A$154,0))&lt;&gt;0,"Loan","Loan"),"Cash")))</f>
        <v/>
      </c>
      <c r="N679" s="25" t="str">
        <f>IF(ISTEXT(E679),"",IF(ISBLANK(E679),"",IF(ISTEXT(D679),"",IF(A674="Invoice No. : ",INDEX(Sheet2!D$14:D$154,MATCH(B674,Sheet2!A$14:A$154,0)),N678))))</f>
        <v/>
      </c>
      <c r="O679" s="25" t="str">
        <f>IF(ISTEXT(E679),"",IF(ISBLANK(E679),"",IF(ISTEXT(D679),"",IF(A674="Invoice No. : ",INDEX(Sheet2!E$14:E$154,MATCH(B674,Sheet2!A$14:A$154,0)),O678))))</f>
        <v/>
      </c>
      <c r="P679" s="25" t="str">
        <f>IF(ISTEXT(E679),"",IF(ISBLANK(E679),"",IF(ISTEXT(D679),"",IF(A674="Invoice No. : ",INDEX(Sheet2!G$14:G$154,MATCH(B674,Sheet2!A$14:A$154,0)),P678))))</f>
        <v/>
      </c>
      <c r="Q679" s="25" t="str">
        <f t="shared" si="43"/>
        <v/>
      </c>
    </row>
    <row r="680" ht="15" spans="6:17">
      <c r="F680" s="25" t="str">
        <f t="shared" si="40"/>
        <v/>
      </c>
      <c r="G680" s="25" t="str">
        <f>IF(ISTEXT(E680),"",IF(ISBLANK(E680),"",IF(ISTEXT(D680),"",IF(A675="Invoice No. : ",INDEX(Sheet2!F$14:F$154,MATCH(B675,Sheet2!A$14:A$154,0)),G679))))</f>
        <v/>
      </c>
      <c r="H680" s="25" t="str">
        <f t="shared" si="41"/>
        <v/>
      </c>
      <c r="I680" s="25" t="str">
        <f>IF(ISTEXT(E680),"",IF(ISBLANK(E680),"",IF(ISTEXT(D680),"",IF(A675="Invoice No. : ",TEXT(INDEX(Sheet2!C$14:C$154,MATCH(B675,Sheet2!A$14:A$154,0)),"hh:mm:ss"),I679))))</f>
        <v/>
      </c>
      <c r="J680" s="25" t="str">
        <f t="shared" si="42"/>
        <v/>
      </c>
      <c r="K680" s="25" t="str">
        <f>IF(ISBLANK(G680),"",IF(ISTEXT(G680),"",INDEX(Sheet2!H$14:H$154,MATCH(F680,Sheet2!A$14:A$154,0))))</f>
        <v/>
      </c>
      <c r="L680" s="25" t="str">
        <f>IF(ISBLANK(G680),"",IF(ISTEXT(G680),"",INDEX(Sheet2!I$14:I$154,MATCH(F680,Sheet2!A$14:A$154,0))))</f>
        <v/>
      </c>
      <c r="M680" s="25" t="str">
        <f>IF(ISBLANK(G680),"",IF(ISTEXT(G680),"",IF(INDEX(Sheet2!H$14:H$154,MATCH(F680,Sheet2!A$14:A$154,0))&lt;&gt;0,IF(INDEX(Sheet2!I$14:I$154,MATCH(F680,Sheet2!A$14:A$154,0))&lt;&gt;0,"Loan","Loan"),"Cash")))</f>
        <v/>
      </c>
      <c r="N680" s="25" t="str">
        <f>IF(ISTEXT(E680),"",IF(ISBLANK(E680),"",IF(ISTEXT(D680),"",IF(A675="Invoice No. : ",INDEX(Sheet2!D$14:D$154,MATCH(B675,Sheet2!A$14:A$154,0)),N679))))</f>
        <v/>
      </c>
      <c r="O680" s="25" t="str">
        <f>IF(ISTEXT(E680),"",IF(ISBLANK(E680),"",IF(ISTEXT(D680),"",IF(A675="Invoice No. : ",INDEX(Sheet2!E$14:E$154,MATCH(B675,Sheet2!A$14:A$154,0)),O679))))</f>
        <v/>
      </c>
      <c r="P680" s="25" t="str">
        <f>IF(ISTEXT(E680),"",IF(ISBLANK(E680),"",IF(ISTEXT(D680),"",IF(A675="Invoice No. : ",INDEX(Sheet2!G$14:G$154,MATCH(B675,Sheet2!A$14:A$154,0)),P679))))</f>
        <v/>
      </c>
      <c r="Q680" s="25" t="str">
        <f t="shared" si="43"/>
        <v/>
      </c>
    </row>
    <row r="681" ht="15" spans="1:17">
      <c r="A681" s="16" t="s">
        <v>4</v>
      </c>
      <c r="B681" s="17">
        <v>2146332</v>
      </c>
      <c r="C681" s="16" t="s">
        <v>5</v>
      </c>
      <c r="D681" s="18" t="s">
        <v>598</v>
      </c>
      <c r="F681" s="25" t="str">
        <f t="shared" si="40"/>
        <v/>
      </c>
      <c r="G681" s="25" t="str">
        <f>IF(ISTEXT(E681),"",IF(ISBLANK(E681),"",IF(ISTEXT(D681),"",IF(A676="Invoice No. : ",INDEX(Sheet2!F$14:F$154,MATCH(B676,Sheet2!A$14:A$154,0)),G680))))</f>
        <v/>
      </c>
      <c r="H681" s="25" t="str">
        <f t="shared" si="41"/>
        <v/>
      </c>
      <c r="I681" s="25" t="str">
        <f>IF(ISTEXT(E681),"",IF(ISBLANK(E681),"",IF(ISTEXT(D681),"",IF(A676="Invoice No. : ",TEXT(INDEX(Sheet2!C$14:C$154,MATCH(B676,Sheet2!A$14:A$154,0)),"hh:mm:ss"),I680))))</f>
        <v/>
      </c>
      <c r="J681" s="25" t="str">
        <f t="shared" si="42"/>
        <v/>
      </c>
      <c r="K681" s="25" t="str">
        <f>IF(ISBLANK(G681),"",IF(ISTEXT(G681),"",INDEX(Sheet2!H$14:H$154,MATCH(F681,Sheet2!A$14:A$154,0))))</f>
        <v/>
      </c>
      <c r="L681" s="25" t="str">
        <f>IF(ISBLANK(G681),"",IF(ISTEXT(G681),"",INDEX(Sheet2!I$14:I$154,MATCH(F681,Sheet2!A$14:A$154,0))))</f>
        <v/>
      </c>
      <c r="M681" s="25" t="str">
        <f>IF(ISBLANK(G681),"",IF(ISTEXT(G681),"",IF(INDEX(Sheet2!H$14:H$154,MATCH(F681,Sheet2!A$14:A$154,0))&lt;&gt;0,IF(INDEX(Sheet2!I$14:I$154,MATCH(F681,Sheet2!A$14:A$154,0))&lt;&gt;0,"Loan","Loan"),"Cash")))</f>
        <v/>
      </c>
      <c r="N681" s="25" t="str">
        <f>IF(ISTEXT(E681),"",IF(ISBLANK(E681),"",IF(ISTEXT(D681),"",IF(A676="Invoice No. : ",INDEX(Sheet2!D$14:D$154,MATCH(B676,Sheet2!A$14:A$154,0)),N680))))</f>
        <v/>
      </c>
      <c r="O681" s="25" t="str">
        <f>IF(ISTEXT(E681),"",IF(ISBLANK(E681),"",IF(ISTEXT(D681),"",IF(A676="Invoice No. : ",INDEX(Sheet2!E$14:E$154,MATCH(B676,Sheet2!A$14:A$154,0)),O680))))</f>
        <v/>
      </c>
      <c r="P681" s="25" t="str">
        <f>IF(ISTEXT(E681),"",IF(ISBLANK(E681),"",IF(ISTEXT(D681),"",IF(A676="Invoice No. : ",INDEX(Sheet2!G$14:G$154,MATCH(B676,Sheet2!A$14:A$154,0)),P680))))</f>
        <v/>
      </c>
      <c r="Q681" s="25" t="str">
        <f t="shared" si="43"/>
        <v/>
      </c>
    </row>
    <row r="682" ht="15" spans="1:17">
      <c r="A682" s="16" t="s">
        <v>7</v>
      </c>
      <c r="B682" s="19">
        <v>44954</v>
      </c>
      <c r="C682" s="16" t="s">
        <v>8</v>
      </c>
      <c r="D682" s="20">
        <v>2</v>
      </c>
      <c r="F682" s="25" t="str">
        <f t="shared" si="40"/>
        <v/>
      </c>
      <c r="G682" s="25" t="str">
        <f>IF(ISTEXT(E682),"",IF(ISBLANK(E682),"",IF(ISTEXT(D682),"",IF(A677="Invoice No. : ",INDEX(Sheet2!F$14:F$154,MATCH(B677,Sheet2!A$14:A$154,0)),G681))))</f>
        <v/>
      </c>
      <c r="H682" s="25" t="str">
        <f t="shared" si="41"/>
        <v/>
      </c>
      <c r="I682" s="25" t="str">
        <f>IF(ISTEXT(E682),"",IF(ISBLANK(E682),"",IF(ISTEXT(D682),"",IF(A677="Invoice No. : ",TEXT(INDEX(Sheet2!C$14:C$154,MATCH(B677,Sheet2!A$14:A$154,0)),"hh:mm:ss"),I681))))</f>
        <v/>
      </c>
      <c r="J682" s="25" t="str">
        <f t="shared" si="42"/>
        <v/>
      </c>
      <c r="K682" s="25" t="str">
        <f>IF(ISBLANK(G682),"",IF(ISTEXT(G682),"",INDEX(Sheet2!H$14:H$154,MATCH(F682,Sheet2!A$14:A$154,0))))</f>
        <v/>
      </c>
      <c r="L682" s="25" t="str">
        <f>IF(ISBLANK(G682),"",IF(ISTEXT(G682),"",INDEX(Sheet2!I$14:I$154,MATCH(F682,Sheet2!A$14:A$154,0))))</f>
        <v/>
      </c>
      <c r="M682" s="25" t="str">
        <f>IF(ISBLANK(G682),"",IF(ISTEXT(G682),"",IF(INDEX(Sheet2!H$14:H$154,MATCH(F682,Sheet2!A$14:A$154,0))&lt;&gt;0,IF(INDEX(Sheet2!I$14:I$154,MATCH(F682,Sheet2!A$14:A$154,0))&lt;&gt;0,"Loan","Loan"),"Cash")))</f>
        <v/>
      </c>
      <c r="N682" s="25" t="str">
        <f>IF(ISTEXT(E682),"",IF(ISBLANK(E682),"",IF(ISTEXT(D682),"",IF(A677="Invoice No. : ",INDEX(Sheet2!D$14:D$154,MATCH(B677,Sheet2!A$14:A$154,0)),N681))))</f>
        <v/>
      </c>
      <c r="O682" s="25" t="str">
        <f>IF(ISTEXT(E682),"",IF(ISBLANK(E682),"",IF(ISTEXT(D682),"",IF(A677="Invoice No. : ",INDEX(Sheet2!E$14:E$154,MATCH(B677,Sheet2!A$14:A$154,0)),O681))))</f>
        <v/>
      </c>
      <c r="P682" s="25" t="str">
        <f>IF(ISTEXT(E682),"",IF(ISBLANK(E682),"",IF(ISTEXT(D682),"",IF(A677="Invoice No. : ",INDEX(Sheet2!G$14:G$154,MATCH(B677,Sheet2!A$14:A$154,0)),P681))))</f>
        <v/>
      </c>
      <c r="Q682" s="25" t="str">
        <f t="shared" si="43"/>
        <v/>
      </c>
    </row>
    <row r="683" ht="15" spans="6:17">
      <c r="F683" s="25" t="str">
        <f t="shared" si="40"/>
        <v/>
      </c>
      <c r="G683" s="25" t="str">
        <f>IF(ISTEXT(E683),"",IF(ISBLANK(E683),"",IF(ISTEXT(D683),"",IF(A678="Invoice No. : ",INDEX(Sheet2!F$14:F$154,MATCH(B678,Sheet2!A$14:A$154,0)),G682))))</f>
        <v/>
      </c>
      <c r="H683" s="25" t="str">
        <f t="shared" si="41"/>
        <v/>
      </c>
      <c r="I683" s="25" t="str">
        <f>IF(ISTEXT(E683),"",IF(ISBLANK(E683),"",IF(ISTEXT(D683),"",IF(A678="Invoice No. : ",TEXT(INDEX(Sheet2!C$14:C$154,MATCH(B678,Sheet2!A$14:A$154,0)),"hh:mm:ss"),I682))))</f>
        <v/>
      </c>
      <c r="J683" s="25" t="str">
        <f t="shared" si="42"/>
        <v/>
      </c>
      <c r="K683" s="25" t="str">
        <f>IF(ISBLANK(G683),"",IF(ISTEXT(G683),"",INDEX(Sheet2!H$14:H$154,MATCH(F683,Sheet2!A$14:A$154,0))))</f>
        <v/>
      </c>
      <c r="L683" s="25" t="str">
        <f>IF(ISBLANK(G683),"",IF(ISTEXT(G683),"",INDEX(Sheet2!I$14:I$154,MATCH(F683,Sheet2!A$14:A$154,0))))</f>
        <v/>
      </c>
      <c r="M683" s="25" t="str">
        <f>IF(ISBLANK(G683),"",IF(ISTEXT(G683),"",IF(INDEX(Sheet2!H$14:H$154,MATCH(F683,Sheet2!A$14:A$154,0))&lt;&gt;0,IF(INDEX(Sheet2!I$14:I$154,MATCH(F683,Sheet2!A$14:A$154,0))&lt;&gt;0,"Loan","Loan"),"Cash")))</f>
        <v/>
      </c>
      <c r="N683" s="25" t="str">
        <f>IF(ISTEXT(E683),"",IF(ISBLANK(E683),"",IF(ISTEXT(D683),"",IF(A678="Invoice No. : ",INDEX(Sheet2!D$14:D$154,MATCH(B678,Sheet2!A$14:A$154,0)),N682))))</f>
        <v/>
      </c>
      <c r="O683" s="25" t="str">
        <f>IF(ISTEXT(E683),"",IF(ISBLANK(E683),"",IF(ISTEXT(D683),"",IF(A678="Invoice No. : ",INDEX(Sheet2!E$14:E$154,MATCH(B678,Sheet2!A$14:A$154,0)),O682))))</f>
        <v/>
      </c>
      <c r="P683" s="25" t="str">
        <f>IF(ISTEXT(E683),"",IF(ISBLANK(E683),"",IF(ISTEXT(D683),"",IF(A678="Invoice No. : ",INDEX(Sheet2!G$14:G$154,MATCH(B678,Sheet2!A$14:A$154,0)),P682))))</f>
        <v/>
      </c>
      <c r="Q683" s="25" t="str">
        <f t="shared" si="43"/>
        <v/>
      </c>
    </row>
    <row r="684" ht="15" spans="1:17">
      <c r="A684" s="21" t="s">
        <v>9</v>
      </c>
      <c r="B684" s="21" t="s">
        <v>10</v>
      </c>
      <c r="C684" s="22" t="s">
        <v>11</v>
      </c>
      <c r="D684" s="22" t="s">
        <v>12</v>
      </c>
      <c r="E684" s="22" t="s">
        <v>13</v>
      </c>
      <c r="F684" s="25" t="str">
        <f t="shared" si="40"/>
        <v/>
      </c>
      <c r="G684" s="25" t="str">
        <f>IF(ISTEXT(E684),"",IF(ISBLANK(E684),"",IF(ISTEXT(D684),"",IF(A679="Invoice No. : ",INDEX(Sheet2!F$14:F$154,MATCH(B679,Sheet2!A$14:A$154,0)),G683))))</f>
        <v/>
      </c>
      <c r="H684" s="25" t="str">
        <f t="shared" si="41"/>
        <v/>
      </c>
      <c r="I684" s="25" t="str">
        <f>IF(ISTEXT(E684),"",IF(ISBLANK(E684),"",IF(ISTEXT(D684),"",IF(A679="Invoice No. : ",TEXT(INDEX(Sheet2!C$14:C$154,MATCH(B679,Sheet2!A$14:A$154,0)),"hh:mm:ss"),I683))))</f>
        <v/>
      </c>
      <c r="J684" s="25" t="str">
        <f t="shared" si="42"/>
        <v/>
      </c>
      <c r="K684" s="25" t="str">
        <f>IF(ISBLANK(G684),"",IF(ISTEXT(G684),"",INDEX(Sheet2!H$14:H$154,MATCH(F684,Sheet2!A$14:A$154,0))))</f>
        <v/>
      </c>
      <c r="L684" s="25" t="str">
        <f>IF(ISBLANK(G684),"",IF(ISTEXT(G684),"",INDEX(Sheet2!I$14:I$154,MATCH(F684,Sheet2!A$14:A$154,0))))</f>
        <v/>
      </c>
      <c r="M684" s="25" t="str">
        <f>IF(ISBLANK(G684),"",IF(ISTEXT(G684),"",IF(INDEX(Sheet2!H$14:H$154,MATCH(F684,Sheet2!A$14:A$154,0))&lt;&gt;0,IF(INDEX(Sheet2!I$14:I$154,MATCH(F684,Sheet2!A$14:A$154,0))&lt;&gt;0,"Loan","Loan"),"Cash")))</f>
        <v/>
      </c>
      <c r="N684" s="25" t="str">
        <f>IF(ISTEXT(E684),"",IF(ISBLANK(E684),"",IF(ISTEXT(D684),"",IF(A679="Invoice No. : ",INDEX(Sheet2!D$14:D$154,MATCH(B679,Sheet2!A$14:A$154,0)),N683))))</f>
        <v/>
      </c>
      <c r="O684" s="25" t="str">
        <f>IF(ISTEXT(E684),"",IF(ISBLANK(E684),"",IF(ISTEXT(D684),"",IF(A679="Invoice No. : ",INDEX(Sheet2!E$14:E$154,MATCH(B679,Sheet2!A$14:A$154,0)),O683))))</f>
        <v/>
      </c>
      <c r="P684" s="25" t="str">
        <f>IF(ISTEXT(E684),"",IF(ISBLANK(E684),"",IF(ISTEXT(D684),"",IF(A679="Invoice No. : ",INDEX(Sheet2!G$14:G$154,MATCH(B679,Sheet2!A$14:A$154,0)),P683))))</f>
        <v/>
      </c>
      <c r="Q684" s="25" t="str">
        <f t="shared" si="43"/>
        <v/>
      </c>
    </row>
    <row r="685" ht="15" spans="6:17">
      <c r="F685" s="25" t="str">
        <f t="shared" si="40"/>
        <v/>
      </c>
      <c r="G685" s="25" t="str">
        <f>IF(ISTEXT(E685),"",IF(ISBLANK(E685),"",IF(ISTEXT(D685),"",IF(A680="Invoice No. : ",INDEX(Sheet2!F$14:F$154,MATCH(B680,Sheet2!A$14:A$154,0)),G684))))</f>
        <v/>
      </c>
      <c r="H685" s="25" t="str">
        <f t="shared" si="41"/>
        <v/>
      </c>
      <c r="I685" s="25" t="str">
        <f>IF(ISTEXT(E685),"",IF(ISBLANK(E685),"",IF(ISTEXT(D685),"",IF(A680="Invoice No. : ",TEXT(INDEX(Sheet2!C$14:C$154,MATCH(B680,Sheet2!A$14:A$154,0)),"hh:mm:ss"),I684))))</f>
        <v/>
      </c>
      <c r="J685" s="25" t="str">
        <f t="shared" si="42"/>
        <v/>
      </c>
      <c r="K685" s="25" t="str">
        <f>IF(ISBLANK(G685),"",IF(ISTEXT(G685),"",INDEX(Sheet2!H$14:H$154,MATCH(F685,Sheet2!A$14:A$154,0))))</f>
        <v/>
      </c>
      <c r="L685" s="25" t="str">
        <f>IF(ISBLANK(G685),"",IF(ISTEXT(G685),"",INDEX(Sheet2!I$14:I$154,MATCH(F685,Sheet2!A$14:A$154,0))))</f>
        <v/>
      </c>
      <c r="M685" s="25" t="str">
        <f>IF(ISBLANK(G685),"",IF(ISTEXT(G685),"",IF(INDEX(Sheet2!H$14:H$154,MATCH(F685,Sheet2!A$14:A$154,0))&lt;&gt;0,IF(INDEX(Sheet2!I$14:I$154,MATCH(F685,Sheet2!A$14:A$154,0))&lt;&gt;0,"Loan","Loan"),"Cash")))</f>
        <v/>
      </c>
      <c r="N685" s="25" t="str">
        <f>IF(ISTEXT(E685),"",IF(ISBLANK(E685),"",IF(ISTEXT(D685),"",IF(A680="Invoice No. : ",INDEX(Sheet2!D$14:D$154,MATCH(B680,Sheet2!A$14:A$154,0)),N684))))</f>
        <v/>
      </c>
      <c r="O685" s="25" t="str">
        <f>IF(ISTEXT(E685),"",IF(ISBLANK(E685),"",IF(ISTEXT(D685),"",IF(A680="Invoice No. : ",INDEX(Sheet2!E$14:E$154,MATCH(B680,Sheet2!A$14:A$154,0)),O684))))</f>
        <v/>
      </c>
      <c r="P685" s="25" t="str">
        <f>IF(ISTEXT(E685),"",IF(ISBLANK(E685),"",IF(ISTEXT(D685),"",IF(A680="Invoice No. : ",INDEX(Sheet2!G$14:G$154,MATCH(B680,Sheet2!A$14:A$154,0)),P684))))</f>
        <v/>
      </c>
      <c r="Q685" s="25" t="str">
        <f t="shared" si="43"/>
        <v/>
      </c>
    </row>
    <row r="686" ht="15" spans="1:17">
      <c r="A686" s="24" t="s">
        <v>282</v>
      </c>
      <c r="B686" s="24" t="s">
        <v>283</v>
      </c>
      <c r="C686" s="13">
        <v>1</v>
      </c>
      <c r="D686" s="13">
        <v>1260</v>
      </c>
      <c r="E686" s="13">
        <v>1260</v>
      </c>
      <c r="F686" s="25">
        <f t="shared" si="40"/>
        <v>2146332</v>
      </c>
      <c r="G686" s="25">
        <f>IF(ISTEXT(E686),"",IF(ISBLANK(E686),"",IF(ISTEXT(D686),"",IF(A681="Invoice No. : ",INDEX(Sheet2!F$14:F$154,MATCH(B681,Sheet2!A$14:A$154,0)),G685))))</f>
        <v>5922</v>
      </c>
      <c r="H686" s="25" t="str">
        <f t="shared" si="41"/>
        <v>01/28/2023</v>
      </c>
      <c r="I686" s="25" t="str">
        <f>IF(ISTEXT(E686),"",IF(ISBLANK(E686),"",IF(ISTEXT(D686),"",IF(A681="Invoice No. : ",TEXT(INDEX(Sheet2!C$14:C$154,MATCH(B681,Sheet2!A$14:A$154,0)),"hh:mm:ss"),I685))))</f>
        <v>09:19:26</v>
      </c>
      <c r="J686" s="25">
        <f t="shared" si="42"/>
        <v>1260</v>
      </c>
      <c r="K686" s="25">
        <f>IF(ISBLANK(G686),"",IF(ISTEXT(G686),"",INDEX(Sheet2!H$14:H$154,MATCH(F686,Sheet2!A$14:A$154,0))))</f>
        <v>0</v>
      </c>
      <c r="L686" s="25">
        <f>IF(ISBLANK(G686),"",IF(ISTEXT(G686),"",INDEX(Sheet2!I$14:I$154,MATCH(F686,Sheet2!A$14:A$154,0))))</f>
        <v>1260</v>
      </c>
      <c r="M686" s="25" t="str">
        <f>IF(ISBLANK(G686),"",IF(ISTEXT(G686),"",IF(INDEX(Sheet2!H$14:H$154,MATCH(F686,Sheet2!A$14:A$154,0))&lt;&gt;0,IF(INDEX(Sheet2!I$14:I$154,MATCH(F686,Sheet2!A$14:A$154,0))&lt;&gt;0,"Loan","Loan"),"Cash")))</f>
        <v>Cash</v>
      </c>
      <c r="N686" s="25">
        <f>IF(ISTEXT(E686),"",IF(ISBLANK(E686),"",IF(ISTEXT(D686),"",IF(A681="Invoice No. : ",INDEX(Sheet2!D$14:D$154,MATCH(B681,Sheet2!A$14:A$154,0)),N685))))</f>
        <v>2</v>
      </c>
      <c r="O686" s="25" t="str">
        <f>IF(ISTEXT(E686),"",IF(ISBLANK(E686),"",IF(ISTEXT(D686),"",IF(A681="Invoice No. : ",INDEX(Sheet2!E$14:E$154,MATCH(B681,Sheet2!A$14:A$154,0)),O685))))</f>
        <v>RUBY</v>
      </c>
      <c r="P686" s="25" t="str">
        <f>IF(ISTEXT(E686),"",IF(ISBLANK(E686),"",IF(ISTEXT(D686),"",IF(A681="Invoice No. : ",INDEX(Sheet2!G$14:G$154,MATCH(B681,Sheet2!A$14:A$154,0)),P685))))</f>
        <v>TUACA, ROMANA KET-ENG</v>
      </c>
      <c r="Q686" s="25">
        <f t="shared" si="43"/>
        <v>128023.12</v>
      </c>
    </row>
    <row r="687" ht="15" spans="4:17">
      <c r="D687" s="14" t="s">
        <v>18</v>
      </c>
      <c r="E687" s="26">
        <v>1260</v>
      </c>
      <c r="F687" s="25" t="str">
        <f t="shared" si="40"/>
        <v/>
      </c>
      <c r="G687" s="25" t="str">
        <f>IF(ISTEXT(E687),"",IF(ISBLANK(E687),"",IF(ISTEXT(D687),"",IF(A682="Invoice No. : ",INDEX(Sheet2!F$14:F$154,MATCH(B682,Sheet2!A$14:A$154,0)),G686))))</f>
        <v/>
      </c>
      <c r="H687" s="25" t="str">
        <f t="shared" si="41"/>
        <v/>
      </c>
      <c r="I687" s="25" t="str">
        <f>IF(ISTEXT(E687),"",IF(ISBLANK(E687),"",IF(ISTEXT(D687),"",IF(A682="Invoice No. : ",TEXT(INDEX(Sheet2!C$14:C$154,MATCH(B682,Sheet2!A$14:A$154,0)),"hh:mm:ss"),I686))))</f>
        <v/>
      </c>
      <c r="J687" s="25" t="str">
        <f t="shared" si="42"/>
        <v/>
      </c>
      <c r="K687" s="25" t="str">
        <f>IF(ISBLANK(G687),"",IF(ISTEXT(G687),"",INDEX(Sheet2!H$14:H$154,MATCH(F687,Sheet2!A$14:A$154,0))))</f>
        <v/>
      </c>
      <c r="L687" s="25" t="str">
        <f>IF(ISBLANK(G687),"",IF(ISTEXT(G687),"",INDEX(Sheet2!I$14:I$154,MATCH(F687,Sheet2!A$14:A$154,0))))</f>
        <v/>
      </c>
      <c r="M687" s="25" t="str">
        <f>IF(ISBLANK(G687),"",IF(ISTEXT(G687),"",IF(INDEX(Sheet2!H$14:H$154,MATCH(F687,Sheet2!A$14:A$154,0))&lt;&gt;0,IF(INDEX(Sheet2!I$14:I$154,MATCH(F687,Sheet2!A$14:A$154,0))&lt;&gt;0,"Loan","Loan"),"Cash")))</f>
        <v/>
      </c>
      <c r="N687" s="25" t="str">
        <f>IF(ISTEXT(E687),"",IF(ISBLANK(E687),"",IF(ISTEXT(D687),"",IF(A682="Invoice No. : ",INDEX(Sheet2!D$14:D$154,MATCH(B682,Sheet2!A$14:A$154,0)),N686))))</f>
        <v/>
      </c>
      <c r="O687" s="25" t="str">
        <f>IF(ISTEXT(E687),"",IF(ISBLANK(E687),"",IF(ISTEXT(D687),"",IF(A682="Invoice No. : ",INDEX(Sheet2!E$14:E$154,MATCH(B682,Sheet2!A$14:A$154,0)),O686))))</f>
        <v/>
      </c>
      <c r="P687" s="25" t="str">
        <f>IF(ISTEXT(E687),"",IF(ISBLANK(E687),"",IF(ISTEXT(D687),"",IF(A682="Invoice No. : ",INDEX(Sheet2!G$14:G$154,MATCH(B682,Sheet2!A$14:A$154,0)),P686))))</f>
        <v/>
      </c>
      <c r="Q687" s="25" t="str">
        <f t="shared" si="43"/>
        <v/>
      </c>
    </row>
    <row r="688" ht="15" spans="6:17">
      <c r="F688" s="25" t="str">
        <f t="shared" si="40"/>
        <v/>
      </c>
      <c r="G688" s="25" t="str">
        <f>IF(ISTEXT(E688),"",IF(ISBLANK(E688),"",IF(ISTEXT(D688),"",IF(A683="Invoice No. : ",INDEX(Sheet2!F$14:F$154,MATCH(B683,Sheet2!A$14:A$154,0)),G687))))</f>
        <v/>
      </c>
      <c r="H688" s="25" t="str">
        <f t="shared" si="41"/>
        <v/>
      </c>
      <c r="I688" s="25" t="str">
        <f>IF(ISTEXT(E688),"",IF(ISBLANK(E688),"",IF(ISTEXT(D688),"",IF(A683="Invoice No. : ",TEXT(INDEX(Sheet2!C$14:C$154,MATCH(B683,Sheet2!A$14:A$154,0)),"hh:mm:ss"),I687))))</f>
        <v/>
      </c>
      <c r="J688" s="25" t="str">
        <f t="shared" si="42"/>
        <v/>
      </c>
      <c r="K688" s="25" t="str">
        <f>IF(ISBLANK(G688),"",IF(ISTEXT(G688),"",INDEX(Sheet2!H$14:H$154,MATCH(F688,Sheet2!A$14:A$154,0))))</f>
        <v/>
      </c>
      <c r="L688" s="25" t="str">
        <f>IF(ISBLANK(G688),"",IF(ISTEXT(G688),"",INDEX(Sheet2!I$14:I$154,MATCH(F688,Sheet2!A$14:A$154,0))))</f>
        <v/>
      </c>
      <c r="M688" s="25" t="str">
        <f>IF(ISBLANK(G688),"",IF(ISTEXT(G688),"",IF(INDEX(Sheet2!H$14:H$154,MATCH(F688,Sheet2!A$14:A$154,0))&lt;&gt;0,IF(INDEX(Sheet2!I$14:I$154,MATCH(F688,Sheet2!A$14:A$154,0))&lt;&gt;0,"Loan","Loan"),"Cash")))</f>
        <v/>
      </c>
      <c r="N688" s="25" t="str">
        <f>IF(ISTEXT(E688),"",IF(ISBLANK(E688),"",IF(ISTEXT(D688),"",IF(A683="Invoice No. : ",INDEX(Sheet2!D$14:D$154,MATCH(B683,Sheet2!A$14:A$154,0)),N687))))</f>
        <v/>
      </c>
      <c r="O688" s="25" t="str">
        <f>IF(ISTEXT(E688),"",IF(ISBLANK(E688),"",IF(ISTEXT(D688),"",IF(A683="Invoice No. : ",INDEX(Sheet2!E$14:E$154,MATCH(B683,Sheet2!A$14:A$154,0)),O687))))</f>
        <v/>
      </c>
      <c r="P688" s="25" t="str">
        <f>IF(ISTEXT(E688),"",IF(ISBLANK(E688),"",IF(ISTEXT(D688),"",IF(A683="Invoice No. : ",INDEX(Sheet2!G$14:G$154,MATCH(B683,Sheet2!A$14:A$154,0)),P687))))</f>
        <v/>
      </c>
      <c r="Q688" s="25" t="str">
        <f t="shared" si="43"/>
        <v/>
      </c>
    </row>
    <row r="689" ht="15" spans="6:17">
      <c r="F689" s="25" t="str">
        <f t="shared" si="40"/>
        <v/>
      </c>
      <c r="G689" s="25" t="str">
        <f>IF(ISTEXT(E689),"",IF(ISBLANK(E689),"",IF(ISTEXT(D689),"",IF(A684="Invoice No. : ",INDEX(Sheet2!F$14:F$154,MATCH(B684,Sheet2!A$14:A$154,0)),G688))))</f>
        <v/>
      </c>
      <c r="H689" s="25" t="str">
        <f t="shared" si="41"/>
        <v/>
      </c>
      <c r="I689" s="25" t="str">
        <f>IF(ISTEXT(E689),"",IF(ISBLANK(E689),"",IF(ISTEXT(D689),"",IF(A684="Invoice No. : ",TEXT(INDEX(Sheet2!C$14:C$154,MATCH(B684,Sheet2!A$14:A$154,0)),"hh:mm:ss"),I688))))</f>
        <v/>
      </c>
      <c r="J689" s="25" t="str">
        <f t="shared" si="42"/>
        <v/>
      </c>
      <c r="K689" s="25" t="str">
        <f>IF(ISBLANK(G689),"",IF(ISTEXT(G689),"",INDEX(Sheet2!H$14:H$154,MATCH(F689,Sheet2!A$14:A$154,0))))</f>
        <v/>
      </c>
      <c r="L689" s="25" t="str">
        <f>IF(ISBLANK(G689),"",IF(ISTEXT(G689),"",INDEX(Sheet2!I$14:I$154,MATCH(F689,Sheet2!A$14:A$154,0))))</f>
        <v/>
      </c>
      <c r="M689" s="25" t="str">
        <f>IF(ISBLANK(G689),"",IF(ISTEXT(G689),"",IF(INDEX(Sheet2!H$14:H$154,MATCH(F689,Sheet2!A$14:A$154,0))&lt;&gt;0,IF(INDEX(Sheet2!I$14:I$154,MATCH(F689,Sheet2!A$14:A$154,0))&lt;&gt;0,"Loan","Loan"),"Cash")))</f>
        <v/>
      </c>
      <c r="N689" s="25" t="str">
        <f>IF(ISTEXT(E689),"",IF(ISBLANK(E689),"",IF(ISTEXT(D689),"",IF(A684="Invoice No. : ",INDEX(Sheet2!D$14:D$154,MATCH(B684,Sheet2!A$14:A$154,0)),N688))))</f>
        <v/>
      </c>
      <c r="O689" s="25" t="str">
        <f>IF(ISTEXT(E689),"",IF(ISBLANK(E689),"",IF(ISTEXT(D689),"",IF(A684="Invoice No. : ",INDEX(Sheet2!E$14:E$154,MATCH(B684,Sheet2!A$14:A$154,0)),O688))))</f>
        <v/>
      </c>
      <c r="P689" s="25" t="str">
        <f>IF(ISTEXT(E689),"",IF(ISBLANK(E689),"",IF(ISTEXT(D689),"",IF(A684="Invoice No. : ",INDEX(Sheet2!G$14:G$154,MATCH(B684,Sheet2!A$14:A$154,0)),P688))))</f>
        <v/>
      </c>
      <c r="Q689" s="25" t="str">
        <f t="shared" si="43"/>
        <v/>
      </c>
    </row>
    <row r="690" ht="15" spans="1:17">
      <c r="A690" s="16" t="s">
        <v>4</v>
      </c>
      <c r="B690" s="17">
        <v>2146333</v>
      </c>
      <c r="C690" s="16" t="s">
        <v>5</v>
      </c>
      <c r="D690" s="18" t="s">
        <v>598</v>
      </c>
      <c r="F690" s="25" t="str">
        <f t="shared" si="40"/>
        <v/>
      </c>
      <c r="G690" s="25" t="str">
        <f>IF(ISTEXT(E690),"",IF(ISBLANK(E690),"",IF(ISTEXT(D690),"",IF(A685="Invoice No. : ",INDEX(Sheet2!F$14:F$154,MATCH(B685,Sheet2!A$14:A$154,0)),G689))))</f>
        <v/>
      </c>
      <c r="H690" s="25" t="str">
        <f t="shared" si="41"/>
        <v/>
      </c>
      <c r="I690" s="25" t="str">
        <f>IF(ISTEXT(E690),"",IF(ISBLANK(E690),"",IF(ISTEXT(D690),"",IF(A685="Invoice No. : ",TEXT(INDEX(Sheet2!C$14:C$154,MATCH(B685,Sheet2!A$14:A$154,0)),"hh:mm:ss"),I689))))</f>
        <v/>
      </c>
      <c r="J690" s="25" t="str">
        <f t="shared" si="42"/>
        <v/>
      </c>
      <c r="K690" s="25" t="str">
        <f>IF(ISBLANK(G690),"",IF(ISTEXT(G690),"",INDEX(Sheet2!H$14:H$154,MATCH(F690,Sheet2!A$14:A$154,0))))</f>
        <v/>
      </c>
      <c r="L690" s="25" t="str">
        <f>IF(ISBLANK(G690),"",IF(ISTEXT(G690),"",INDEX(Sheet2!I$14:I$154,MATCH(F690,Sheet2!A$14:A$154,0))))</f>
        <v/>
      </c>
      <c r="M690" s="25" t="str">
        <f>IF(ISBLANK(G690),"",IF(ISTEXT(G690),"",IF(INDEX(Sheet2!H$14:H$154,MATCH(F690,Sheet2!A$14:A$154,0))&lt;&gt;0,IF(INDEX(Sheet2!I$14:I$154,MATCH(F690,Sheet2!A$14:A$154,0))&lt;&gt;0,"Loan","Loan"),"Cash")))</f>
        <v/>
      </c>
      <c r="N690" s="25" t="str">
        <f>IF(ISTEXT(E690),"",IF(ISBLANK(E690),"",IF(ISTEXT(D690),"",IF(A685="Invoice No. : ",INDEX(Sheet2!D$14:D$154,MATCH(B685,Sheet2!A$14:A$154,0)),N689))))</f>
        <v/>
      </c>
      <c r="O690" s="25" t="str">
        <f>IF(ISTEXT(E690),"",IF(ISBLANK(E690),"",IF(ISTEXT(D690),"",IF(A685="Invoice No. : ",INDEX(Sheet2!E$14:E$154,MATCH(B685,Sheet2!A$14:A$154,0)),O689))))</f>
        <v/>
      </c>
      <c r="P690" s="25" t="str">
        <f>IF(ISTEXT(E690),"",IF(ISBLANK(E690),"",IF(ISTEXT(D690),"",IF(A685="Invoice No. : ",INDEX(Sheet2!G$14:G$154,MATCH(B685,Sheet2!A$14:A$154,0)),P689))))</f>
        <v/>
      </c>
      <c r="Q690" s="25" t="str">
        <f t="shared" si="43"/>
        <v/>
      </c>
    </row>
    <row r="691" ht="15" spans="1:17">
      <c r="A691" s="16" t="s">
        <v>7</v>
      </c>
      <c r="B691" s="19">
        <v>44954</v>
      </c>
      <c r="C691" s="16" t="s">
        <v>8</v>
      </c>
      <c r="D691" s="20">
        <v>2</v>
      </c>
      <c r="F691" s="25" t="str">
        <f t="shared" si="40"/>
        <v/>
      </c>
      <c r="G691" s="25" t="str">
        <f>IF(ISTEXT(E691),"",IF(ISBLANK(E691),"",IF(ISTEXT(D691),"",IF(A686="Invoice No. : ",INDEX(Sheet2!F$14:F$154,MATCH(B686,Sheet2!A$14:A$154,0)),G690))))</f>
        <v/>
      </c>
      <c r="H691" s="25" t="str">
        <f t="shared" si="41"/>
        <v/>
      </c>
      <c r="I691" s="25" t="str">
        <f>IF(ISTEXT(E691),"",IF(ISBLANK(E691),"",IF(ISTEXT(D691),"",IF(A686="Invoice No. : ",TEXT(INDEX(Sheet2!C$14:C$154,MATCH(B686,Sheet2!A$14:A$154,0)),"hh:mm:ss"),I690))))</f>
        <v/>
      </c>
      <c r="J691" s="25" t="str">
        <f t="shared" si="42"/>
        <v/>
      </c>
      <c r="K691" s="25" t="str">
        <f>IF(ISBLANK(G691),"",IF(ISTEXT(G691),"",INDEX(Sheet2!H$14:H$154,MATCH(F691,Sheet2!A$14:A$154,0))))</f>
        <v/>
      </c>
      <c r="L691" s="25" t="str">
        <f>IF(ISBLANK(G691),"",IF(ISTEXT(G691),"",INDEX(Sheet2!I$14:I$154,MATCH(F691,Sheet2!A$14:A$154,0))))</f>
        <v/>
      </c>
      <c r="M691" s="25" t="str">
        <f>IF(ISBLANK(G691),"",IF(ISTEXT(G691),"",IF(INDEX(Sheet2!H$14:H$154,MATCH(F691,Sheet2!A$14:A$154,0))&lt;&gt;0,IF(INDEX(Sheet2!I$14:I$154,MATCH(F691,Sheet2!A$14:A$154,0))&lt;&gt;0,"Loan","Loan"),"Cash")))</f>
        <v/>
      </c>
      <c r="N691" s="25" t="str">
        <f>IF(ISTEXT(E691),"",IF(ISBLANK(E691),"",IF(ISTEXT(D691),"",IF(A686="Invoice No. : ",INDEX(Sheet2!D$14:D$154,MATCH(B686,Sheet2!A$14:A$154,0)),N690))))</f>
        <v/>
      </c>
      <c r="O691" s="25" t="str">
        <f>IF(ISTEXT(E691),"",IF(ISBLANK(E691),"",IF(ISTEXT(D691),"",IF(A686="Invoice No. : ",INDEX(Sheet2!E$14:E$154,MATCH(B686,Sheet2!A$14:A$154,0)),O690))))</f>
        <v/>
      </c>
      <c r="P691" s="25" t="str">
        <f>IF(ISTEXT(E691),"",IF(ISBLANK(E691),"",IF(ISTEXT(D691),"",IF(A686="Invoice No. : ",INDEX(Sheet2!G$14:G$154,MATCH(B686,Sheet2!A$14:A$154,0)),P690))))</f>
        <v/>
      </c>
      <c r="Q691" s="25" t="str">
        <f t="shared" si="43"/>
        <v/>
      </c>
    </row>
    <row r="692" ht="15" spans="6:17">
      <c r="F692" s="25" t="str">
        <f t="shared" si="40"/>
        <v/>
      </c>
      <c r="G692" s="25" t="str">
        <f>IF(ISTEXT(E692),"",IF(ISBLANK(E692),"",IF(ISTEXT(D692),"",IF(A687="Invoice No. : ",INDEX(Sheet2!F$14:F$154,MATCH(B687,Sheet2!A$14:A$154,0)),G691))))</f>
        <v/>
      </c>
      <c r="H692" s="25" t="str">
        <f t="shared" si="41"/>
        <v/>
      </c>
      <c r="I692" s="25" t="str">
        <f>IF(ISTEXT(E692),"",IF(ISBLANK(E692),"",IF(ISTEXT(D692),"",IF(A687="Invoice No. : ",TEXT(INDEX(Sheet2!C$14:C$154,MATCH(B687,Sheet2!A$14:A$154,0)),"hh:mm:ss"),I691))))</f>
        <v/>
      </c>
      <c r="J692" s="25" t="str">
        <f t="shared" si="42"/>
        <v/>
      </c>
      <c r="K692" s="25" t="str">
        <f>IF(ISBLANK(G692),"",IF(ISTEXT(G692),"",INDEX(Sheet2!H$14:H$154,MATCH(F692,Sheet2!A$14:A$154,0))))</f>
        <v/>
      </c>
      <c r="L692" s="25" t="str">
        <f>IF(ISBLANK(G692),"",IF(ISTEXT(G692),"",INDEX(Sheet2!I$14:I$154,MATCH(F692,Sheet2!A$14:A$154,0))))</f>
        <v/>
      </c>
      <c r="M692" s="25" t="str">
        <f>IF(ISBLANK(G692),"",IF(ISTEXT(G692),"",IF(INDEX(Sheet2!H$14:H$154,MATCH(F692,Sheet2!A$14:A$154,0))&lt;&gt;0,IF(INDEX(Sheet2!I$14:I$154,MATCH(F692,Sheet2!A$14:A$154,0))&lt;&gt;0,"Loan","Loan"),"Cash")))</f>
        <v/>
      </c>
      <c r="N692" s="25" t="str">
        <f>IF(ISTEXT(E692),"",IF(ISBLANK(E692),"",IF(ISTEXT(D692),"",IF(A687="Invoice No. : ",INDEX(Sheet2!D$14:D$154,MATCH(B687,Sheet2!A$14:A$154,0)),N691))))</f>
        <v/>
      </c>
      <c r="O692" s="25" t="str">
        <f>IF(ISTEXT(E692),"",IF(ISBLANK(E692),"",IF(ISTEXT(D692),"",IF(A687="Invoice No. : ",INDEX(Sheet2!E$14:E$154,MATCH(B687,Sheet2!A$14:A$154,0)),O691))))</f>
        <v/>
      </c>
      <c r="P692" s="25" t="str">
        <f>IF(ISTEXT(E692),"",IF(ISBLANK(E692),"",IF(ISTEXT(D692),"",IF(A687="Invoice No. : ",INDEX(Sheet2!G$14:G$154,MATCH(B687,Sheet2!A$14:A$154,0)),P691))))</f>
        <v/>
      </c>
      <c r="Q692" s="25" t="str">
        <f t="shared" si="43"/>
        <v/>
      </c>
    </row>
    <row r="693" ht="15" spans="1:17">
      <c r="A693" s="21" t="s">
        <v>9</v>
      </c>
      <c r="B693" s="21" t="s">
        <v>10</v>
      </c>
      <c r="C693" s="22" t="s">
        <v>11</v>
      </c>
      <c r="D693" s="22" t="s">
        <v>12</v>
      </c>
      <c r="E693" s="22" t="s">
        <v>13</v>
      </c>
      <c r="F693" s="25" t="str">
        <f t="shared" si="40"/>
        <v/>
      </c>
      <c r="G693" s="25" t="str">
        <f>IF(ISTEXT(E693),"",IF(ISBLANK(E693),"",IF(ISTEXT(D693),"",IF(A688="Invoice No. : ",INDEX(Sheet2!F$14:F$154,MATCH(B688,Sheet2!A$14:A$154,0)),G692))))</f>
        <v/>
      </c>
      <c r="H693" s="25" t="str">
        <f t="shared" si="41"/>
        <v/>
      </c>
      <c r="I693" s="25" t="str">
        <f>IF(ISTEXT(E693),"",IF(ISBLANK(E693),"",IF(ISTEXT(D693),"",IF(A688="Invoice No. : ",TEXT(INDEX(Sheet2!C$14:C$154,MATCH(B688,Sheet2!A$14:A$154,0)),"hh:mm:ss"),I692))))</f>
        <v/>
      </c>
      <c r="J693" s="25" t="str">
        <f t="shared" si="42"/>
        <v/>
      </c>
      <c r="K693" s="25" t="str">
        <f>IF(ISBLANK(G693),"",IF(ISTEXT(G693),"",INDEX(Sheet2!H$14:H$154,MATCH(F693,Sheet2!A$14:A$154,0))))</f>
        <v/>
      </c>
      <c r="L693" s="25" t="str">
        <f>IF(ISBLANK(G693),"",IF(ISTEXT(G693),"",INDEX(Sheet2!I$14:I$154,MATCH(F693,Sheet2!A$14:A$154,0))))</f>
        <v/>
      </c>
      <c r="M693" s="25" t="str">
        <f>IF(ISBLANK(G693),"",IF(ISTEXT(G693),"",IF(INDEX(Sheet2!H$14:H$154,MATCH(F693,Sheet2!A$14:A$154,0))&lt;&gt;0,IF(INDEX(Sheet2!I$14:I$154,MATCH(F693,Sheet2!A$14:A$154,0))&lt;&gt;0,"Loan","Loan"),"Cash")))</f>
        <v/>
      </c>
      <c r="N693" s="25" t="str">
        <f>IF(ISTEXT(E693),"",IF(ISBLANK(E693),"",IF(ISTEXT(D693),"",IF(A688="Invoice No. : ",INDEX(Sheet2!D$14:D$154,MATCH(B688,Sheet2!A$14:A$154,0)),N692))))</f>
        <v/>
      </c>
      <c r="O693" s="25" t="str">
        <f>IF(ISTEXT(E693),"",IF(ISBLANK(E693),"",IF(ISTEXT(D693),"",IF(A688="Invoice No. : ",INDEX(Sheet2!E$14:E$154,MATCH(B688,Sheet2!A$14:A$154,0)),O692))))</f>
        <v/>
      </c>
      <c r="P693" s="25" t="str">
        <f>IF(ISTEXT(E693),"",IF(ISBLANK(E693),"",IF(ISTEXT(D693),"",IF(A688="Invoice No. : ",INDEX(Sheet2!G$14:G$154,MATCH(B688,Sheet2!A$14:A$154,0)),P692))))</f>
        <v/>
      </c>
      <c r="Q693" s="25" t="str">
        <f t="shared" si="43"/>
        <v/>
      </c>
    </row>
    <row r="694" ht="15" spans="6:17">
      <c r="F694" s="25" t="str">
        <f t="shared" si="40"/>
        <v/>
      </c>
      <c r="G694" s="25" t="str">
        <f>IF(ISTEXT(E694),"",IF(ISBLANK(E694),"",IF(ISTEXT(D694),"",IF(A689="Invoice No. : ",INDEX(Sheet2!F$14:F$154,MATCH(B689,Sheet2!A$14:A$154,0)),G693))))</f>
        <v/>
      </c>
      <c r="H694" s="25" t="str">
        <f t="shared" si="41"/>
        <v/>
      </c>
      <c r="I694" s="25" t="str">
        <f>IF(ISTEXT(E694),"",IF(ISBLANK(E694),"",IF(ISTEXT(D694),"",IF(A689="Invoice No. : ",TEXT(INDEX(Sheet2!C$14:C$154,MATCH(B689,Sheet2!A$14:A$154,0)),"hh:mm:ss"),I693))))</f>
        <v/>
      </c>
      <c r="J694" s="25" t="str">
        <f t="shared" si="42"/>
        <v/>
      </c>
      <c r="K694" s="25" t="str">
        <f>IF(ISBLANK(G694),"",IF(ISTEXT(G694),"",INDEX(Sheet2!H$14:H$154,MATCH(F694,Sheet2!A$14:A$154,0))))</f>
        <v/>
      </c>
      <c r="L694" s="25" t="str">
        <f>IF(ISBLANK(G694),"",IF(ISTEXT(G694),"",INDEX(Sheet2!I$14:I$154,MATCH(F694,Sheet2!A$14:A$154,0))))</f>
        <v/>
      </c>
      <c r="M694" s="25" t="str">
        <f>IF(ISBLANK(G694),"",IF(ISTEXT(G694),"",IF(INDEX(Sheet2!H$14:H$154,MATCH(F694,Sheet2!A$14:A$154,0))&lt;&gt;0,IF(INDEX(Sheet2!I$14:I$154,MATCH(F694,Sheet2!A$14:A$154,0))&lt;&gt;0,"Loan","Loan"),"Cash")))</f>
        <v/>
      </c>
      <c r="N694" s="25" t="str">
        <f>IF(ISTEXT(E694),"",IF(ISBLANK(E694),"",IF(ISTEXT(D694),"",IF(A689="Invoice No. : ",INDEX(Sheet2!D$14:D$154,MATCH(B689,Sheet2!A$14:A$154,0)),N693))))</f>
        <v/>
      </c>
      <c r="O694" s="25" t="str">
        <f>IF(ISTEXT(E694),"",IF(ISBLANK(E694),"",IF(ISTEXT(D694),"",IF(A689="Invoice No. : ",INDEX(Sheet2!E$14:E$154,MATCH(B689,Sheet2!A$14:A$154,0)),O693))))</f>
        <v/>
      </c>
      <c r="P694" s="25" t="str">
        <f>IF(ISTEXT(E694),"",IF(ISBLANK(E694),"",IF(ISTEXT(D694),"",IF(A689="Invoice No. : ",INDEX(Sheet2!G$14:G$154,MATCH(B689,Sheet2!A$14:A$154,0)),P693))))</f>
        <v/>
      </c>
      <c r="Q694" s="25" t="str">
        <f t="shared" si="43"/>
        <v/>
      </c>
    </row>
    <row r="695" ht="15" spans="1:17">
      <c r="A695" s="24" t="s">
        <v>50</v>
      </c>
      <c r="B695" s="24" t="s">
        <v>51</v>
      </c>
      <c r="C695" s="13">
        <v>1</v>
      </c>
      <c r="D695" s="13">
        <v>1020</v>
      </c>
      <c r="E695" s="13">
        <v>1020</v>
      </c>
      <c r="F695" s="25">
        <f t="shared" si="40"/>
        <v>2146333</v>
      </c>
      <c r="G695" s="25">
        <f>IF(ISTEXT(E695),"",IF(ISBLANK(E695),"",IF(ISTEXT(D695),"",IF(A690="Invoice No. : ",INDEX(Sheet2!F$14:F$154,MATCH(B690,Sheet2!A$14:A$154,0)),G694))))</f>
        <v>50552</v>
      </c>
      <c r="H695" s="25" t="str">
        <f t="shared" si="41"/>
        <v>01/28/2023</v>
      </c>
      <c r="I695" s="25" t="str">
        <f>IF(ISTEXT(E695),"",IF(ISBLANK(E695),"",IF(ISTEXT(D695),"",IF(A690="Invoice No. : ",TEXT(INDEX(Sheet2!C$14:C$154,MATCH(B690,Sheet2!A$14:A$154,0)),"hh:mm:ss"),I694))))</f>
        <v>09:28:05</v>
      </c>
      <c r="J695" s="25">
        <f t="shared" si="42"/>
        <v>1020</v>
      </c>
      <c r="K695" s="25">
        <f>IF(ISBLANK(G695),"",IF(ISTEXT(G695),"",INDEX(Sheet2!H$14:H$154,MATCH(F695,Sheet2!A$14:A$154,0))))</f>
        <v>1020</v>
      </c>
      <c r="L695" s="25">
        <f>IF(ISBLANK(G695),"",IF(ISTEXT(G695),"",INDEX(Sheet2!I$14:I$154,MATCH(F695,Sheet2!A$14:A$154,0))))</f>
        <v>0</v>
      </c>
      <c r="M695" s="25" t="str">
        <f>IF(ISBLANK(G695),"",IF(ISTEXT(G695),"",IF(INDEX(Sheet2!H$14:H$154,MATCH(F695,Sheet2!A$14:A$154,0))&lt;&gt;0,IF(INDEX(Sheet2!I$14:I$154,MATCH(F695,Sheet2!A$14:A$154,0))&lt;&gt;0,"Loan","Loan"),"Cash")))</f>
        <v>Loan</v>
      </c>
      <c r="N695" s="25">
        <f>IF(ISTEXT(E695),"",IF(ISBLANK(E695),"",IF(ISTEXT(D695),"",IF(A690="Invoice No. : ",INDEX(Sheet2!D$14:D$154,MATCH(B690,Sheet2!A$14:A$154,0)),N694))))</f>
        <v>2</v>
      </c>
      <c r="O695" s="25" t="str">
        <f>IF(ISTEXT(E695),"",IF(ISBLANK(E695),"",IF(ISTEXT(D695),"",IF(A690="Invoice No. : ",INDEX(Sheet2!E$14:E$154,MATCH(B690,Sheet2!A$14:A$154,0)),O694))))</f>
        <v>RUBY</v>
      </c>
      <c r="P695" s="25" t="str">
        <f>IF(ISTEXT(E695),"",IF(ISBLANK(E695),"",IF(ISTEXT(D695),"",IF(A690="Invoice No. : ",INDEX(Sheet2!G$14:G$154,MATCH(B690,Sheet2!A$14:A$154,0)),P694))))</f>
        <v>ANSELMO, REMELYN LARANANG</v>
      </c>
      <c r="Q695" s="25">
        <f t="shared" si="43"/>
        <v>128023.12</v>
      </c>
    </row>
    <row r="696" ht="15" spans="4:17">
      <c r="D696" s="14" t="s">
        <v>18</v>
      </c>
      <c r="E696" s="26">
        <v>1020</v>
      </c>
      <c r="F696" s="25" t="str">
        <f t="shared" si="40"/>
        <v/>
      </c>
      <c r="G696" s="25" t="str">
        <f>IF(ISTEXT(E696),"",IF(ISBLANK(E696),"",IF(ISTEXT(D696),"",IF(A691="Invoice No. : ",INDEX(Sheet2!F$14:F$154,MATCH(B691,Sheet2!A$14:A$154,0)),G695))))</f>
        <v/>
      </c>
      <c r="H696" s="25" t="str">
        <f t="shared" si="41"/>
        <v/>
      </c>
      <c r="I696" s="25" t="str">
        <f>IF(ISTEXT(E696),"",IF(ISBLANK(E696),"",IF(ISTEXT(D696),"",IF(A691="Invoice No. : ",TEXT(INDEX(Sheet2!C$14:C$154,MATCH(B691,Sheet2!A$14:A$154,0)),"hh:mm:ss"),I695))))</f>
        <v/>
      </c>
      <c r="J696" s="25" t="str">
        <f t="shared" si="42"/>
        <v/>
      </c>
      <c r="K696" s="25" t="str">
        <f>IF(ISBLANK(G696),"",IF(ISTEXT(G696),"",INDEX(Sheet2!H$14:H$154,MATCH(F696,Sheet2!A$14:A$154,0))))</f>
        <v/>
      </c>
      <c r="L696" s="25" t="str">
        <f>IF(ISBLANK(G696),"",IF(ISTEXT(G696),"",INDEX(Sheet2!I$14:I$154,MATCH(F696,Sheet2!A$14:A$154,0))))</f>
        <v/>
      </c>
      <c r="M696" s="25" t="str">
        <f>IF(ISBLANK(G696),"",IF(ISTEXT(G696),"",IF(INDEX(Sheet2!H$14:H$154,MATCH(F696,Sheet2!A$14:A$154,0))&lt;&gt;0,IF(INDEX(Sheet2!I$14:I$154,MATCH(F696,Sheet2!A$14:A$154,0))&lt;&gt;0,"Loan","Loan"),"Cash")))</f>
        <v/>
      </c>
      <c r="N696" s="25" t="str">
        <f>IF(ISTEXT(E696),"",IF(ISBLANK(E696),"",IF(ISTEXT(D696),"",IF(A691="Invoice No. : ",INDEX(Sheet2!D$14:D$154,MATCH(B691,Sheet2!A$14:A$154,0)),N695))))</f>
        <v/>
      </c>
      <c r="O696" s="25" t="str">
        <f>IF(ISTEXT(E696),"",IF(ISBLANK(E696),"",IF(ISTEXT(D696),"",IF(A691="Invoice No. : ",INDEX(Sheet2!E$14:E$154,MATCH(B691,Sheet2!A$14:A$154,0)),O695))))</f>
        <v/>
      </c>
      <c r="P696" s="25" t="str">
        <f>IF(ISTEXT(E696),"",IF(ISBLANK(E696),"",IF(ISTEXT(D696),"",IF(A691="Invoice No. : ",INDEX(Sheet2!G$14:G$154,MATCH(B691,Sheet2!A$14:A$154,0)),P695))))</f>
        <v/>
      </c>
      <c r="Q696" s="25" t="str">
        <f t="shared" si="43"/>
        <v/>
      </c>
    </row>
    <row r="697" ht="15" spans="6:17">
      <c r="F697" s="25" t="str">
        <f t="shared" si="40"/>
        <v/>
      </c>
      <c r="G697" s="25" t="str">
        <f>IF(ISTEXT(E697),"",IF(ISBLANK(E697),"",IF(ISTEXT(D697),"",IF(A692="Invoice No. : ",INDEX(Sheet2!F$14:F$154,MATCH(B692,Sheet2!A$14:A$154,0)),G696))))</f>
        <v/>
      </c>
      <c r="H697" s="25" t="str">
        <f t="shared" si="41"/>
        <v/>
      </c>
      <c r="I697" s="25" t="str">
        <f>IF(ISTEXT(E697),"",IF(ISBLANK(E697),"",IF(ISTEXT(D697),"",IF(A692="Invoice No. : ",TEXT(INDEX(Sheet2!C$14:C$154,MATCH(B692,Sheet2!A$14:A$154,0)),"hh:mm:ss"),I696))))</f>
        <v/>
      </c>
      <c r="J697" s="25" t="str">
        <f t="shared" si="42"/>
        <v/>
      </c>
      <c r="K697" s="25" t="str">
        <f>IF(ISBLANK(G697),"",IF(ISTEXT(G697),"",INDEX(Sheet2!H$14:H$154,MATCH(F697,Sheet2!A$14:A$154,0))))</f>
        <v/>
      </c>
      <c r="L697" s="25" t="str">
        <f>IF(ISBLANK(G697),"",IF(ISTEXT(G697),"",INDEX(Sheet2!I$14:I$154,MATCH(F697,Sheet2!A$14:A$154,0))))</f>
        <v/>
      </c>
      <c r="M697" s="25" t="str">
        <f>IF(ISBLANK(G697),"",IF(ISTEXT(G697),"",IF(INDEX(Sheet2!H$14:H$154,MATCH(F697,Sheet2!A$14:A$154,0))&lt;&gt;0,IF(INDEX(Sheet2!I$14:I$154,MATCH(F697,Sheet2!A$14:A$154,0))&lt;&gt;0,"Loan","Loan"),"Cash")))</f>
        <v/>
      </c>
      <c r="N697" s="25" t="str">
        <f>IF(ISTEXT(E697),"",IF(ISBLANK(E697),"",IF(ISTEXT(D697),"",IF(A692="Invoice No. : ",INDEX(Sheet2!D$14:D$154,MATCH(B692,Sheet2!A$14:A$154,0)),N696))))</f>
        <v/>
      </c>
      <c r="O697" s="25" t="str">
        <f>IF(ISTEXT(E697),"",IF(ISBLANK(E697),"",IF(ISTEXT(D697),"",IF(A692="Invoice No. : ",INDEX(Sheet2!E$14:E$154,MATCH(B692,Sheet2!A$14:A$154,0)),O696))))</f>
        <v/>
      </c>
      <c r="P697" s="25" t="str">
        <f>IF(ISTEXT(E697),"",IF(ISBLANK(E697),"",IF(ISTEXT(D697),"",IF(A692="Invoice No. : ",INDEX(Sheet2!G$14:G$154,MATCH(B692,Sheet2!A$14:A$154,0)),P696))))</f>
        <v/>
      </c>
      <c r="Q697" s="25" t="str">
        <f t="shared" si="43"/>
        <v/>
      </c>
    </row>
    <row r="698" ht="15" spans="6:17">
      <c r="F698" s="25" t="str">
        <f t="shared" si="40"/>
        <v/>
      </c>
      <c r="G698" s="25" t="str">
        <f>IF(ISTEXT(E698),"",IF(ISBLANK(E698),"",IF(ISTEXT(D698),"",IF(A693="Invoice No. : ",INDEX(Sheet2!F$14:F$154,MATCH(B693,Sheet2!A$14:A$154,0)),G697))))</f>
        <v/>
      </c>
      <c r="H698" s="25" t="str">
        <f t="shared" si="41"/>
        <v/>
      </c>
      <c r="I698" s="25" t="str">
        <f>IF(ISTEXT(E698),"",IF(ISBLANK(E698),"",IF(ISTEXT(D698),"",IF(A693="Invoice No. : ",TEXT(INDEX(Sheet2!C$14:C$154,MATCH(B693,Sheet2!A$14:A$154,0)),"hh:mm:ss"),I697))))</f>
        <v/>
      </c>
      <c r="J698" s="25" t="str">
        <f t="shared" si="42"/>
        <v/>
      </c>
      <c r="K698" s="25" t="str">
        <f>IF(ISBLANK(G698),"",IF(ISTEXT(G698),"",INDEX(Sheet2!H$14:H$154,MATCH(F698,Sheet2!A$14:A$154,0))))</f>
        <v/>
      </c>
      <c r="L698" s="25" t="str">
        <f>IF(ISBLANK(G698),"",IF(ISTEXT(G698),"",INDEX(Sheet2!I$14:I$154,MATCH(F698,Sheet2!A$14:A$154,0))))</f>
        <v/>
      </c>
      <c r="M698" s="25" t="str">
        <f>IF(ISBLANK(G698),"",IF(ISTEXT(G698),"",IF(INDEX(Sheet2!H$14:H$154,MATCH(F698,Sheet2!A$14:A$154,0))&lt;&gt;0,IF(INDEX(Sheet2!I$14:I$154,MATCH(F698,Sheet2!A$14:A$154,0))&lt;&gt;0,"Loan","Loan"),"Cash")))</f>
        <v/>
      </c>
      <c r="N698" s="25" t="str">
        <f>IF(ISTEXT(E698),"",IF(ISBLANK(E698),"",IF(ISTEXT(D698),"",IF(A693="Invoice No. : ",INDEX(Sheet2!D$14:D$154,MATCH(B693,Sheet2!A$14:A$154,0)),N697))))</f>
        <v/>
      </c>
      <c r="O698" s="25" t="str">
        <f>IF(ISTEXT(E698),"",IF(ISBLANK(E698),"",IF(ISTEXT(D698),"",IF(A693="Invoice No. : ",INDEX(Sheet2!E$14:E$154,MATCH(B693,Sheet2!A$14:A$154,0)),O697))))</f>
        <v/>
      </c>
      <c r="P698" s="25" t="str">
        <f>IF(ISTEXT(E698),"",IF(ISBLANK(E698),"",IF(ISTEXT(D698),"",IF(A693="Invoice No. : ",INDEX(Sheet2!G$14:G$154,MATCH(B693,Sheet2!A$14:A$154,0)),P697))))</f>
        <v/>
      </c>
      <c r="Q698" s="25" t="str">
        <f t="shared" si="43"/>
        <v/>
      </c>
    </row>
    <row r="699" ht="15" spans="1:17">
      <c r="A699" s="16" t="s">
        <v>4</v>
      </c>
      <c r="B699" s="17">
        <v>2146334</v>
      </c>
      <c r="C699" s="16" t="s">
        <v>5</v>
      </c>
      <c r="D699" s="18" t="s">
        <v>598</v>
      </c>
      <c r="F699" s="25" t="str">
        <f t="shared" si="40"/>
        <v/>
      </c>
      <c r="G699" s="25" t="str">
        <f>IF(ISTEXT(E699),"",IF(ISBLANK(E699),"",IF(ISTEXT(D699),"",IF(A694="Invoice No. : ",INDEX(Sheet2!F$14:F$154,MATCH(B694,Sheet2!A$14:A$154,0)),G698))))</f>
        <v/>
      </c>
      <c r="H699" s="25" t="str">
        <f t="shared" si="41"/>
        <v/>
      </c>
      <c r="I699" s="25" t="str">
        <f>IF(ISTEXT(E699),"",IF(ISBLANK(E699),"",IF(ISTEXT(D699),"",IF(A694="Invoice No. : ",TEXT(INDEX(Sheet2!C$14:C$154,MATCH(B694,Sheet2!A$14:A$154,0)),"hh:mm:ss"),I698))))</f>
        <v/>
      </c>
      <c r="J699" s="25" t="str">
        <f t="shared" si="42"/>
        <v/>
      </c>
      <c r="K699" s="25" t="str">
        <f>IF(ISBLANK(G699),"",IF(ISTEXT(G699),"",INDEX(Sheet2!H$14:H$154,MATCH(F699,Sheet2!A$14:A$154,0))))</f>
        <v/>
      </c>
      <c r="L699" s="25" t="str">
        <f>IF(ISBLANK(G699),"",IF(ISTEXT(G699),"",INDEX(Sheet2!I$14:I$154,MATCH(F699,Sheet2!A$14:A$154,0))))</f>
        <v/>
      </c>
      <c r="M699" s="25" t="str">
        <f>IF(ISBLANK(G699),"",IF(ISTEXT(G699),"",IF(INDEX(Sheet2!H$14:H$154,MATCH(F699,Sheet2!A$14:A$154,0))&lt;&gt;0,IF(INDEX(Sheet2!I$14:I$154,MATCH(F699,Sheet2!A$14:A$154,0))&lt;&gt;0,"Loan","Loan"),"Cash")))</f>
        <v/>
      </c>
      <c r="N699" s="25" t="str">
        <f>IF(ISTEXT(E699),"",IF(ISBLANK(E699),"",IF(ISTEXT(D699),"",IF(A694="Invoice No. : ",INDEX(Sheet2!D$14:D$154,MATCH(B694,Sheet2!A$14:A$154,0)),N698))))</f>
        <v/>
      </c>
      <c r="O699" s="25" t="str">
        <f>IF(ISTEXT(E699),"",IF(ISBLANK(E699),"",IF(ISTEXT(D699),"",IF(A694="Invoice No. : ",INDEX(Sheet2!E$14:E$154,MATCH(B694,Sheet2!A$14:A$154,0)),O698))))</f>
        <v/>
      </c>
      <c r="P699" s="25" t="str">
        <f>IF(ISTEXT(E699),"",IF(ISBLANK(E699),"",IF(ISTEXT(D699),"",IF(A694="Invoice No. : ",INDEX(Sheet2!G$14:G$154,MATCH(B694,Sheet2!A$14:A$154,0)),P698))))</f>
        <v/>
      </c>
      <c r="Q699" s="25" t="str">
        <f t="shared" si="43"/>
        <v/>
      </c>
    </row>
    <row r="700" ht="15" spans="1:17">
      <c r="A700" s="16" t="s">
        <v>7</v>
      </c>
      <c r="B700" s="19">
        <v>44954</v>
      </c>
      <c r="C700" s="16" t="s">
        <v>8</v>
      </c>
      <c r="D700" s="20">
        <v>2</v>
      </c>
      <c r="F700" s="25" t="str">
        <f t="shared" si="40"/>
        <v/>
      </c>
      <c r="G700" s="25" t="str">
        <f>IF(ISTEXT(E700),"",IF(ISBLANK(E700),"",IF(ISTEXT(D700),"",IF(A695="Invoice No. : ",INDEX(Sheet2!F$14:F$154,MATCH(B695,Sheet2!A$14:A$154,0)),G699))))</f>
        <v/>
      </c>
      <c r="H700" s="25" t="str">
        <f t="shared" si="41"/>
        <v/>
      </c>
      <c r="I700" s="25" t="str">
        <f>IF(ISTEXT(E700),"",IF(ISBLANK(E700),"",IF(ISTEXT(D700),"",IF(A695="Invoice No. : ",TEXT(INDEX(Sheet2!C$14:C$154,MATCH(B695,Sheet2!A$14:A$154,0)),"hh:mm:ss"),I699))))</f>
        <v/>
      </c>
      <c r="J700" s="25" t="str">
        <f t="shared" si="42"/>
        <v/>
      </c>
      <c r="K700" s="25" t="str">
        <f>IF(ISBLANK(G700),"",IF(ISTEXT(G700),"",INDEX(Sheet2!H$14:H$154,MATCH(F700,Sheet2!A$14:A$154,0))))</f>
        <v/>
      </c>
      <c r="L700" s="25" t="str">
        <f>IF(ISBLANK(G700),"",IF(ISTEXT(G700),"",INDEX(Sheet2!I$14:I$154,MATCH(F700,Sheet2!A$14:A$154,0))))</f>
        <v/>
      </c>
      <c r="M700" s="25" t="str">
        <f>IF(ISBLANK(G700),"",IF(ISTEXT(G700),"",IF(INDEX(Sheet2!H$14:H$154,MATCH(F700,Sheet2!A$14:A$154,0))&lt;&gt;0,IF(INDEX(Sheet2!I$14:I$154,MATCH(F700,Sheet2!A$14:A$154,0))&lt;&gt;0,"Loan","Loan"),"Cash")))</f>
        <v/>
      </c>
      <c r="N700" s="25" t="str">
        <f>IF(ISTEXT(E700),"",IF(ISBLANK(E700),"",IF(ISTEXT(D700),"",IF(A695="Invoice No. : ",INDEX(Sheet2!D$14:D$154,MATCH(B695,Sheet2!A$14:A$154,0)),N699))))</f>
        <v/>
      </c>
      <c r="O700" s="25" t="str">
        <f>IF(ISTEXT(E700),"",IF(ISBLANK(E700),"",IF(ISTEXT(D700),"",IF(A695="Invoice No. : ",INDEX(Sheet2!E$14:E$154,MATCH(B695,Sheet2!A$14:A$154,0)),O699))))</f>
        <v/>
      </c>
      <c r="P700" s="25" t="str">
        <f>IF(ISTEXT(E700),"",IF(ISBLANK(E700),"",IF(ISTEXT(D700),"",IF(A695="Invoice No. : ",INDEX(Sheet2!G$14:G$154,MATCH(B695,Sheet2!A$14:A$154,0)),P699))))</f>
        <v/>
      </c>
      <c r="Q700" s="25" t="str">
        <f t="shared" si="43"/>
        <v/>
      </c>
    </row>
    <row r="701" ht="15" spans="6:17">
      <c r="F701" s="25" t="str">
        <f t="shared" si="40"/>
        <v/>
      </c>
      <c r="G701" s="25" t="str">
        <f>IF(ISTEXT(E701),"",IF(ISBLANK(E701),"",IF(ISTEXT(D701),"",IF(A696="Invoice No. : ",INDEX(Sheet2!F$14:F$154,MATCH(B696,Sheet2!A$14:A$154,0)),G700))))</f>
        <v/>
      </c>
      <c r="H701" s="25" t="str">
        <f t="shared" si="41"/>
        <v/>
      </c>
      <c r="I701" s="25" t="str">
        <f>IF(ISTEXT(E701),"",IF(ISBLANK(E701),"",IF(ISTEXT(D701),"",IF(A696="Invoice No. : ",TEXT(INDEX(Sheet2!C$14:C$154,MATCH(B696,Sheet2!A$14:A$154,0)),"hh:mm:ss"),I700))))</f>
        <v/>
      </c>
      <c r="J701" s="25" t="str">
        <f t="shared" si="42"/>
        <v/>
      </c>
      <c r="K701" s="25" t="str">
        <f>IF(ISBLANK(G701),"",IF(ISTEXT(G701),"",INDEX(Sheet2!H$14:H$154,MATCH(F701,Sheet2!A$14:A$154,0))))</f>
        <v/>
      </c>
      <c r="L701" s="25" t="str">
        <f>IF(ISBLANK(G701),"",IF(ISTEXT(G701),"",INDEX(Sheet2!I$14:I$154,MATCH(F701,Sheet2!A$14:A$154,0))))</f>
        <v/>
      </c>
      <c r="M701" s="25" t="str">
        <f>IF(ISBLANK(G701),"",IF(ISTEXT(G701),"",IF(INDEX(Sheet2!H$14:H$154,MATCH(F701,Sheet2!A$14:A$154,0))&lt;&gt;0,IF(INDEX(Sheet2!I$14:I$154,MATCH(F701,Sheet2!A$14:A$154,0))&lt;&gt;0,"Loan","Loan"),"Cash")))</f>
        <v/>
      </c>
      <c r="N701" s="25" t="str">
        <f>IF(ISTEXT(E701),"",IF(ISBLANK(E701),"",IF(ISTEXT(D701),"",IF(A696="Invoice No. : ",INDEX(Sheet2!D$14:D$154,MATCH(B696,Sheet2!A$14:A$154,0)),N700))))</f>
        <v/>
      </c>
      <c r="O701" s="25" t="str">
        <f>IF(ISTEXT(E701),"",IF(ISBLANK(E701),"",IF(ISTEXT(D701),"",IF(A696="Invoice No. : ",INDEX(Sheet2!E$14:E$154,MATCH(B696,Sheet2!A$14:A$154,0)),O700))))</f>
        <v/>
      </c>
      <c r="P701" s="25" t="str">
        <f>IF(ISTEXT(E701),"",IF(ISBLANK(E701),"",IF(ISTEXT(D701),"",IF(A696="Invoice No. : ",INDEX(Sheet2!G$14:G$154,MATCH(B696,Sheet2!A$14:A$154,0)),P700))))</f>
        <v/>
      </c>
      <c r="Q701" s="25" t="str">
        <f t="shared" si="43"/>
        <v/>
      </c>
    </row>
    <row r="702" ht="15" spans="1:17">
      <c r="A702" s="21" t="s">
        <v>9</v>
      </c>
      <c r="B702" s="21" t="s">
        <v>10</v>
      </c>
      <c r="C702" s="22" t="s">
        <v>11</v>
      </c>
      <c r="D702" s="22" t="s">
        <v>12</v>
      </c>
      <c r="E702" s="22" t="s">
        <v>13</v>
      </c>
      <c r="F702" s="25" t="str">
        <f t="shared" si="40"/>
        <v/>
      </c>
      <c r="G702" s="25" t="str">
        <f>IF(ISTEXT(E702),"",IF(ISBLANK(E702),"",IF(ISTEXT(D702),"",IF(A697="Invoice No. : ",INDEX(Sheet2!F$14:F$154,MATCH(B697,Sheet2!A$14:A$154,0)),G701))))</f>
        <v/>
      </c>
      <c r="H702" s="25" t="str">
        <f t="shared" si="41"/>
        <v/>
      </c>
      <c r="I702" s="25" t="str">
        <f>IF(ISTEXT(E702),"",IF(ISBLANK(E702),"",IF(ISTEXT(D702),"",IF(A697="Invoice No. : ",TEXT(INDEX(Sheet2!C$14:C$154,MATCH(B697,Sheet2!A$14:A$154,0)),"hh:mm:ss"),I701))))</f>
        <v/>
      </c>
      <c r="J702" s="25" t="str">
        <f t="shared" si="42"/>
        <v/>
      </c>
      <c r="K702" s="25" t="str">
        <f>IF(ISBLANK(G702),"",IF(ISTEXT(G702),"",INDEX(Sheet2!H$14:H$154,MATCH(F702,Sheet2!A$14:A$154,0))))</f>
        <v/>
      </c>
      <c r="L702" s="25" t="str">
        <f>IF(ISBLANK(G702),"",IF(ISTEXT(G702),"",INDEX(Sheet2!I$14:I$154,MATCH(F702,Sheet2!A$14:A$154,0))))</f>
        <v/>
      </c>
      <c r="M702" s="25" t="str">
        <f>IF(ISBLANK(G702),"",IF(ISTEXT(G702),"",IF(INDEX(Sheet2!H$14:H$154,MATCH(F702,Sheet2!A$14:A$154,0))&lt;&gt;0,IF(INDEX(Sheet2!I$14:I$154,MATCH(F702,Sheet2!A$14:A$154,0))&lt;&gt;0,"Loan","Loan"),"Cash")))</f>
        <v/>
      </c>
      <c r="N702" s="25" t="str">
        <f>IF(ISTEXT(E702),"",IF(ISBLANK(E702),"",IF(ISTEXT(D702),"",IF(A697="Invoice No. : ",INDEX(Sheet2!D$14:D$154,MATCH(B697,Sheet2!A$14:A$154,0)),N701))))</f>
        <v/>
      </c>
      <c r="O702" s="25" t="str">
        <f>IF(ISTEXT(E702),"",IF(ISBLANK(E702),"",IF(ISTEXT(D702),"",IF(A697="Invoice No. : ",INDEX(Sheet2!E$14:E$154,MATCH(B697,Sheet2!A$14:A$154,0)),O701))))</f>
        <v/>
      </c>
      <c r="P702" s="25" t="str">
        <f>IF(ISTEXT(E702),"",IF(ISBLANK(E702),"",IF(ISTEXT(D702),"",IF(A697="Invoice No. : ",INDEX(Sheet2!G$14:G$154,MATCH(B697,Sheet2!A$14:A$154,0)),P701))))</f>
        <v/>
      </c>
      <c r="Q702" s="25" t="str">
        <f t="shared" si="43"/>
        <v/>
      </c>
    </row>
    <row r="703" ht="15" spans="6:17">
      <c r="F703" s="25" t="str">
        <f t="shared" si="40"/>
        <v/>
      </c>
      <c r="G703" s="25" t="str">
        <f>IF(ISTEXT(E703),"",IF(ISBLANK(E703),"",IF(ISTEXT(D703),"",IF(A698="Invoice No. : ",INDEX(Sheet2!F$14:F$154,MATCH(B698,Sheet2!A$14:A$154,0)),G702))))</f>
        <v/>
      </c>
      <c r="H703" s="25" t="str">
        <f t="shared" si="41"/>
        <v/>
      </c>
      <c r="I703" s="25" t="str">
        <f>IF(ISTEXT(E703),"",IF(ISBLANK(E703),"",IF(ISTEXT(D703),"",IF(A698="Invoice No. : ",TEXT(INDEX(Sheet2!C$14:C$154,MATCH(B698,Sheet2!A$14:A$154,0)),"hh:mm:ss"),I702))))</f>
        <v/>
      </c>
      <c r="J703" s="25" t="str">
        <f t="shared" si="42"/>
        <v/>
      </c>
      <c r="K703" s="25" t="str">
        <f>IF(ISBLANK(G703),"",IF(ISTEXT(G703),"",INDEX(Sheet2!H$14:H$154,MATCH(F703,Sheet2!A$14:A$154,0))))</f>
        <v/>
      </c>
      <c r="L703" s="25" t="str">
        <f>IF(ISBLANK(G703),"",IF(ISTEXT(G703),"",INDEX(Sheet2!I$14:I$154,MATCH(F703,Sheet2!A$14:A$154,0))))</f>
        <v/>
      </c>
      <c r="M703" s="25" t="str">
        <f>IF(ISBLANK(G703),"",IF(ISTEXT(G703),"",IF(INDEX(Sheet2!H$14:H$154,MATCH(F703,Sheet2!A$14:A$154,0))&lt;&gt;0,IF(INDEX(Sheet2!I$14:I$154,MATCH(F703,Sheet2!A$14:A$154,0))&lt;&gt;0,"Loan","Loan"),"Cash")))</f>
        <v/>
      </c>
      <c r="N703" s="25" t="str">
        <f>IF(ISTEXT(E703),"",IF(ISBLANK(E703),"",IF(ISTEXT(D703),"",IF(A698="Invoice No. : ",INDEX(Sheet2!D$14:D$154,MATCH(B698,Sheet2!A$14:A$154,0)),N702))))</f>
        <v/>
      </c>
      <c r="O703" s="25" t="str">
        <f>IF(ISTEXT(E703),"",IF(ISBLANK(E703),"",IF(ISTEXT(D703),"",IF(A698="Invoice No. : ",INDEX(Sheet2!E$14:E$154,MATCH(B698,Sheet2!A$14:A$154,0)),O702))))</f>
        <v/>
      </c>
      <c r="P703" s="25" t="str">
        <f>IF(ISTEXT(E703),"",IF(ISBLANK(E703),"",IF(ISTEXT(D703),"",IF(A698="Invoice No. : ",INDEX(Sheet2!G$14:G$154,MATCH(B698,Sheet2!A$14:A$154,0)),P702))))</f>
        <v/>
      </c>
      <c r="Q703" s="25" t="str">
        <f t="shared" si="43"/>
        <v/>
      </c>
    </row>
    <row r="704" ht="15" spans="1:17">
      <c r="A704" s="24" t="s">
        <v>651</v>
      </c>
      <c r="B704" s="24" t="s">
        <v>652</v>
      </c>
      <c r="C704" s="13">
        <v>4</v>
      </c>
      <c r="D704" s="13">
        <v>27.5</v>
      </c>
      <c r="E704" s="13">
        <v>110</v>
      </c>
      <c r="F704" s="25">
        <f t="shared" si="40"/>
        <v>2146334</v>
      </c>
      <c r="G704" s="25">
        <f>IF(ISTEXT(E704),"",IF(ISBLANK(E704),"",IF(ISTEXT(D704),"",IF(A699="Invoice No. : ",INDEX(Sheet2!F$14:F$154,MATCH(B699,Sheet2!A$14:A$154,0)),G703))))</f>
        <v>11146</v>
      </c>
      <c r="H704" s="25" t="str">
        <f t="shared" si="41"/>
        <v>01/28/2023</v>
      </c>
      <c r="I704" s="25" t="str">
        <f>IF(ISTEXT(E704),"",IF(ISBLANK(E704),"",IF(ISTEXT(D704),"",IF(A699="Invoice No. : ",TEXT(INDEX(Sheet2!C$14:C$154,MATCH(B699,Sheet2!A$14:A$154,0)),"hh:mm:ss"),I703))))</f>
        <v>09:31:07</v>
      </c>
      <c r="J704" s="25">
        <f t="shared" si="42"/>
        <v>1571.5</v>
      </c>
      <c r="K704" s="25">
        <f>IF(ISBLANK(G704),"",IF(ISTEXT(G704),"",INDEX(Sheet2!H$14:H$154,MATCH(F704,Sheet2!A$14:A$154,0))))</f>
        <v>1571.5</v>
      </c>
      <c r="L704" s="25">
        <f>IF(ISBLANK(G704),"",IF(ISTEXT(G704),"",INDEX(Sheet2!I$14:I$154,MATCH(F704,Sheet2!A$14:A$154,0))))</f>
        <v>0</v>
      </c>
      <c r="M704" s="25" t="str">
        <f>IF(ISBLANK(G704),"",IF(ISTEXT(G704),"",IF(INDEX(Sheet2!H$14:H$154,MATCH(F704,Sheet2!A$14:A$154,0))&lt;&gt;0,IF(INDEX(Sheet2!I$14:I$154,MATCH(F704,Sheet2!A$14:A$154,0))&lt;&gt;0,"Loan","Loan"),"Cash")))</f>
        <v>Loan</v>
      </c>
      <c r="N704" s="25">
        <f>IF(ISTEXT(E704),"",IF(ISBLANK(E704),"",IF(ISTEXT(D704),"",IF(A699="Invoice No. : ",INDEX(Sheet2!D$14:D$154,MATCH(B699,Sheet2!A$14:A$154,0)),N703))))</f>
        <v>2</v>
      </c>
      <c r="O704" s="25" t="str">
        <f>IF(ISTEXT(E704),"",IF(ISBLANK(E704),"",IF(ISTEXT(D704),"",IF(A699="Invoice No. : ",INDEX(Sheet2!E$14:E$154,MATCH(B699,Sheet2!A$14:A$154,0)),O703))))</f>
        <v>RUBY</v>
      </c>
      <c r="P704" s="25" t="str">
        <f>IF(ISTEXT(E704),"",IF(ISBLANK(E704),"",IF(ISTEXT(D704),"",IF(A699="Invoice No. : ",INDEX(Sheet2!G$14:G$154,MATCH(B699,Sheet2!A$14:A$154,0)),P703))))</f>
        <v>GABRIEL, RHEA NGOLOB</v>
      </c>
      <c r="Q704" s="25">
        <f t="shared" si="43"/>
        <v>128023.12</v>
      </c>
    </row>
    <row r="705" ht="15" spans="1:17">
      <c r="A705" s="24" t="s">
        <v>180</v>
      </c>
      <c r="B705" s="24" t="s">
        <v>181</v>
      </c>
      <c r="C705" s="13">
        <v>1</v>
      </c>
      <c r="D705" s="13">
        <v>190</v>
      </c>
      <c r="E705" s="13">
        <v>190</v>
      </c>
      <c r="F705" s="25">
        <f t="shared" si="40"/>
        <v>2146334</v>
      </c>
      <c r="G705" s="25">
        <f>IF(ISTEXT(E705),"",IF(ISBLANK(E705),"",IF(ISTEXT(D705),"",IF(A700="Invoice No. : ",INDEX(Sheet2!F$14:F$154,MATCH(B700,Sheet2!A$14:A$154,0)),G704))))</f>
        <v>11146</v>
      </c>
      <c r="H705" s="25" t="str">
        <f t="shared" si="41"/>
        <v>01/28/2023</v>
      </c>
      <c r="I705" s="25" t="str">
        <f>IF(ISTEXT(E705),"",IF(ISBLANK(E705),"",IF(ISTEXT(D705),"",IF(A700="Invoice No. : ",TEXT(INDEX(Sheet2!C$14:C$154,MATCH(B700,Sheet2!A$14:A$154,0)),"hh:mm:ss"),I704))))</f>
        <v>09:31:07</v>
      </c>
      <c r="J705" s="25">
        <f t="shared" si="42"/>
        <v>1571.5</v>
      </c>
      <c r="K705" s="25">
        <f>IF(ISBLANK(G705),"",IF(ISTEXT(G705),"",INDEX(Sheet2!H$14:H$154,MATCH(F705,Sheet2!A$14:A$154,0))))</f>
        <v>1571.5</v>
      </c>
      <c r="L705" s="25">
        <f>IF(ISBLANK(G705),"",IF(ISTEXT(G705),"",INDEX(Sheet2!I$14:I$154,MATCH(F705,Sheet2!A$14:A$154,0))))</f>
        <v>0</v>
      </c>
      <c r="M705" s="25" t="str">
        <f>IF(ISBLANK(G705),"",IF(ISTEXT(G705),"",IF(INDEX(Sheet2!H$14:H$154,MATCH(F705,Sheet2!A$14:A$154,0))&lt;&gt;0,IF(INDEX(Sheet2!I$14:I$154,MATCH(F705,Sheet2!A$14:A$154,0))&lt;&gt;0,"Loan","Loan"),"Cash")))</f>
        <v>Loan</v>
      </c>
      <c r="N705" s="25">
        <f>IF(ISTEXT(E705),"",IF(ISBLANK(E705),"",IF(ISTEXT(D705),"",IF(A700="Invoice No. : ",INDEX(Sheet2!D$14:D$154,MATCH(B700,Sheet2!A$14:A$154,0)),N704))))</f>
        <v>2</v>
      </c>
      <c r="O705" s="25" t="str">
        <f>IF(ISTEXT(E705),"",IF(ISBLANK(E705),"",IF(ISTEXT(D705),"",IF(A700="Invoice No. : ",INDEX(Sheet2!E$14:E$154,MATCH(B700,Sheet2!A$14:A$154,0)),O704))))</f>
        <v>RUBY</v>
      </c>
      <c r="P705" s="25" t="str">
        <f>IF(ISTEXT(E705),"",IF(ISBLANK(E705),"",IF(ISTEXT(D705),"",IF(A700="Invoice No. : ",INDEX(Sheet2!G$14:G$154,MATCH(B700,Sheet2!A$14:A$154,0)),P704))))</f>
        <v>GABRIEL, RHEA NGOLOB</v>
      </c>
      <c r="Q705" s="25">
        <f t="shared" si="43"/>
        <v>128023.12</v>
      </c>
    </row>
    <row r="706" ht="15" spans="1:17">
      <c r="A706" s="24" t="s">
        <v>653</v>
      </c>
      <c r="B706" s="24" t="s">
        <v>654</v>
      </c>
      <c r="C706" s="13">
        <v>3</v>
      </c>
      <c r="D706" s="13">
        <v>45</v>
      </c>
      <c r="E706" s="13">
        <v>135</v>
      </c>
      <c r="F706" s="25">
        <f t="shared" si="40"/>
        <v>2146334</v>
      </c>
      <c r="G706" s="25">
        <f>IF(ISTEXT(E706),"",IF(ISBLANK(E706),"",IF(ISTEXT(D706),"",IF(A701="Invoice No. : ",INDEX(Sheet2!F$14:F$154,MATCH(B701,Sheet2!A$14:A$154,0)),G705))))</f>
        <v>11146</v>
      </c>
      <c r="H706" s="25" t="str">
        <f t="shared" si="41"/>
        <v>01/28/2023</v>
      </c>
      <c r="I706" s="25" t="str">
        <f>IF(ISTEXT(E706),"",IF(ISBLANK(E706),"",IF(ISTEXT(D706),"",IF(A701="Invoice No. : ",TEXT(INDEX(Sheet2!C$14:C$154,MATCH(B701,Sheet2!A$14:A$154,0)),"hh:mm:ss"),I705))))</f>
        <v>09:31:07</v>
      </c>
      <c r="J706" s="25">
        <f t="shared" si="42"/>
        <v>1571.5</v>
      </c>
      <c r="K706" s="25">
        <f>IF(ISBLANK(G706),"",IF(ISTEXT(G706),"",INDEX(Sheet2!H$14:H$154,MATCH(F706,Sheet2!A$14:A$154,0))))</f>
        <v>1571.5</v>
      </c>
      <c r="L706" s="25">
        <f>IF(ISBLANK(G706),"",IF(ISTEXT(G706),"",INDEX(Sheet2!I$14:I$154,MATCH(F706,Sheet2!A$14:A$154,0))))</f>
        <v>0</v>
      </c>
      <c r="M706" s="25" t="str">
        <f>IF(ISBLANK(G706),"",IF(ISTEXT(G706),"",IF(INDEX(Sheet2!H$14:H$154,MATCH(F706,Sheet2!A$14:A$154,0))&lt;&gt;0,IF(INDEX(Sheet2!I$14:I$154,MATCH(F706,Sheet2!A$14:A$154,0))&lt;&gt;0,"Loan","Loan"),"Cash")))</f>
        <v>Loan</v>
      </c>
      <c r="N706" s="25">
        <f>IF(ISTEXT(E706),"",IF(ISBLANK(E706),"",IF(ISTEXT(D706),"",IF(A701="Invoice No. : ",INDEX(Sheet2!D$14:D$154,MATCH(B701,Sheet2!A$14:A$154,0)),N705))))</f>
        <v>2</v>
      </c>
      <c r="O706" s="25" t="str">
        <f>IF(ISTEXT(E706),"",IF(ISBLANK(E706),"",IF(ISTEXT(D706),"",IF(A701="Invoice No. : ",INDEX(Sheet2!E$14:E$154,MATCH(B701,Sheet2!A$14:A$154,0)),O705))))</f>
        <v>RUBY</v>
      </c>
      <c r="P706" s="25" t="str">
        <f>IF(ISTEXT(E706),"",IF(ISBLANK(E706),"",IF(ISTEXT(D706),"",IF(A701="Invoice No. : ",INDEX(Sheet2!G$14:G$154,MATCH(B701,Sheet2!A$14:A$154,0)),P705))))</f>
        <v>GABRIEL, RHEA NGOLOB</v>
      </c>
      <c r="Q706" s="25">
        <f t="shared" si="43"/>
        <v>128023.12</v>
      </c>
    </row>
    <row r="707" ht="15" spans="1:17">
      <c r="A707" s="24" t="s">
        <v>655</v>
      </c>
      <c r="B707" s="24" t="s">
        <v>656</v>
      </c>
      <c r="C707" s="13">
        <v>1</v>
      </c>
      <c r="D707" s="13">
        <v>82.5</v>
      </c>
      <c r="E707" s="13">
        <v>82.5</v>
      </c>
      <c r="F707" s="25">
        <f t="shared" si="40"/>
        <v>2146334</v>
      </c>
      <c r="G707" s="25">
        <f>IF(ISTEXT(E707),"",IF(ISBLANK(E707),"",IF(ISTEXT(D707),"",IF(A702="Invoice No. : ",INDEX(Sheet2!F$14:F$154,MATCH(B702,Sheet2!A$14:A$154,0)),G706))))</f>
        <v>11146</v>
      </c>
      <c r="H707" s="25" t="str">
        <f t="shared" si="41"/>
        <v>01/28/2023</v>
      </c>
      <c r="I707" s="25" t="str">
        <f>IF(ISTEXT(E707),"",IF(ISBLANK(E707),"",IF(ISTEXT(D707),"",IF(A702="Invoice No. : ",TEXT(INDEX(Sheet2!C$14:C$154,MATCH(B702,Sheet2!A$14:A$154,0)),"hh:mm:ss"),I706))))</f>
        <v>09:31:07</v>
      </c>
      <c r="J707" s="25">
        <f t="shared" si="42"/>
        <v>1571.5</v>
      </c>
      <c r="K707" s="25">
        <f>IF(ISBLANK(G707),"",IF(ISTEXT(G707),"",INDEX(Sheet2!H$14:H$154,MATCH(F707,Sheet2!A$14:A$154,0))))</f>
        <v>1571.5</v>
      </c>
      <c r="L707" s="25">
        <f>IF(ISBLANK(G707),"",IF(ISTEXT(G707),"",INDEX(Sheet2!I$14:I$154,MATCH(F707,Sheet2!A$14:A$154,0))))</f>
        <v>0</v>
      </c>
      <c r="M707" s="25" t="str">
        <f>IF(ISBLANK(G707),"",IF(ISTEXT(G707),"",IF(INDEX(Sheet2!H$14:H$154,MATCH(F707,Sheet2!A$14:A$154,0))&lt;&gt;0,IF(INDEX(Sheet2!I$14:I$154,MATCH(F707,Sheet2!A$14:A$154,0))&lt;&gt;0,"Loan","Loan"),"Cash")))</f>
        <v>Loan</v>
      </c>
      <c r="N707" s="25">
        <f>IF(ISTEXT(E707),"",IF(ISBLANK(E707),"",IF(ISTEXT(D707),"",IF(A702="Invoice No. : ",INDEX(Sheet2!D$14:D$154,MATCH(B702,Sheet2!A$14:A$154,0)),N706))))</f>
        <v>2</v>
      </c>
      <c r="O707" s="25" t="str">
        <f>IF(ISTEXT(E707),"",IF(ISBLANK(E707),"",IF(ISTEXT(D707),"",IF(A702="Invoice No. : ",INDEX(Sheet2!E$14:E$154,MATCH(B702,Sheet2!A$14:A$154,0)),O706))))</f>
        <v>RUBY</v>
      </c>
      <c r="P707" s="25" t="str">
        <f>IF(ISTEXT(E707),"",IF(ISBLANK(E707),"",IF(ISTEXT(D707),"",IF(A702="Invoice No. : ",INDEX(Sheet2!G$14:G$154,MATCH(B702,Sheet2!A$14:A$154,0)),P706))))</f>
        <v>GABRIEL, RHEA NGOLOB</v>
      </c>
      <c r="Q707" s="25">
        <f t="shared" si="43"/>
        <v>128023.12</v>
      </c>
    </row>
    <row r="708" ht="15" spans="1:17">
      <c r="A708" s="24" t="s">
        <v>657</v>
      </c>
      <c r="B708" s="24" t="s">
        <v>658</v>
      </c>
      <c r="C708" s="13">
        <v>1</v>
      </c>
      <c r="D708" s="13">
        <v>135.5</v>
      </c>
      <c r="E708" s="13">
        <v>135.5</v>
      </c>
      <c r="F708" s="25">
        <f t="shared" si="40"/>
        <v>2146334</v>
      </c>
      <c r="G708" s="25">
        <f>IF(ISTEXT(E708),"",IF(ISBLANK(E708),"",IF(ISTEXT(D708),"",IF(A703="Invoice No. : ",INDEX(Sheet2!F$14:F$154,MATCH(B703,Sheet2!A$14:A$154,0)),G707))))</f>
        <v>11146</v>
      </c>
      <c r="H708" s="25" t="str">
        <f t="shared" si="41"/>
        <v>01/28/2023</v>
      </c>
      <c r="I708" s="25" t="str">
        <f>IF(ISTEXT(E708),"",IF(ISBLANK(E708),"",IF(ISTEXT(D708),"",IF(A703="Invoice No. : ",TEXT(INDEX(Sheet2!C$14:C$154,MATCH(B703,Sheet2!A$14:A$154,0)),"hh:mm:ss"),I707))))</f>
        <v>09:31:07</v>
      </c>
      <c r="J708" s="25">
        <f t="shared" si="42"/>
        <v>1571.5</v>
      </c>
      <c r="K708" s="25">
        <f>IF(ISBLANK(G708),"",IF(ISTEXT(G708),"",INDEX(Sheet2!H$14:H$154,MATCH(F708,Sheet2!A$14:A$154,0))))</f>
        <v>1571.5</v>
      </c>
      <c r="L708" s="25">
        <f>IF(ISBLANK(G708),"",IF(ISTEXT(G708),"",INDEX(Sheet2!I$14:I$154,MATCH(F708,Sheet2!A$14:A$154,0))))</f>
        <v>0</v>
      </c>
      <c r="M708" s="25" t="str">
        <f>IF(ISBLANK(G708),"",IF(ISTEXT(G708),"",IF(INDEX(Sheet2!H$14:H$154,MATCH(F708,Sheet2!A$14:A$154,0))&lt;&gt;0,IF(INDEX(Sheet2!I$14:I$154,MATCH(F708,Sheet2!A$14:A$154,0))&lt;&gt;0,"Loan","Loan"),"Cash")))</f>
        <v>Loan</v>
      </c>
      <c r="N708" s="25">
        <f>IF(ISTEXT(E708),"",IF(ISBLANK(E708),"",IF(ISTEXT(D708),"",IF(A703="Invoice No. : ",INDEX(Sheet2!D$14:D$154,MATCH(B703,Sheet2!A$14:A$154,0)),N707))))</f>
        <v>2</v>
      </c>
      <c r="O708" s="25" t="str">
        <f>IF(ISTEXT(E708),"",IF(ISBLANK(E708),"",IF(ISTEXT(D708),"",IF(A703="Invoice No. : ",INDEX(Sheet2!E$14:E$154,MATCH(B703,Sheet2!A$14:A$154,0)),O707))))</f>
        <v>RUBY</v>
      </c>
      <c r="P708" s="25" t="str">
        <f>IF(ISTEXT(E708),"",IF(ISBLANK(E708),"",IF(ISTEXT(D708),"",IF(A703="Invoice No. : ",INDEX(Sheet2!G$14:G$154,MATCH(B703,Sheet2!A$14:A$154,0)),P707))))</f>
        <v>GABRIEL, RHEA NGOLOB</v>
      </c>
      <c r="Q708" s="25">
        <f t="shared" si="43"/>
        <v>128023.12</v>
      </c>
    </row>
    <row r="709" ht="15" spans="1:17">
      <c r="A709" s="24" t="s">
        <v>524</v>
      </c>
      <c r="B709" s="24" t="s">
        <v>525</v>
      </c>
      <c r="C709" s="13">
        <v>4</v>
      </c>
      <c r="D709" s="13">
        <v>14.25</v>
      </c>
      <c r="E709" s="13">
        <v>57</v>
      </c>
      <c r="F709" s="25">
        <f t="shared" si="40"/>
        <v>2146334</v>
      </c>
      <c r="G709" s="25">
        <f>IF(ISTEXT(E709),"",IF(ISBLANK(E709),"",IF(ISTEXT(D709),"",IF(A704="Invoice No. : ",INDEX(Sheet2!F$14:F$154,MATCH(B704,Sheet2!A$14:A$154,0)),G708))))</f>
        <v>11146</v>
      </c>
      <c r="H709" s="25" t="str">
        <f t="shared" si="41"/>
        <v>01/28/2023</v>
      </c>
      <c r="I709" s="25" t="str">
        <f>IF(ISTEXT(E709),"",IF(ISBLANK(E709),"",IF(ISTEXT(D709),"",IF(A704="Invoice No. : ",TEXT(INDEX(Sheet2!C$14:C$154,MATCH(B704,Sheet2!A$14:A$154,0)),"hh:mm:ss"),I708))))</f>
        <v>09:31:07</v>
      </c>
      <c r="J709" s="25">
        <f t="shared" si="42"/>
        <v>1571.5</v>
      </c>
      <c r="K709" s="25">
        <f>IF(ISBLANK(G709),"",IF(ISTEXT(G709),"",INDEX(Sheet2!H$14:H$154,MATCH(F709,Sheet2!A$14:A$154,0))))</f>
        <v>1571.5</v>
      </c>
      <c r="L709" s="25">
        <f>IF(ISBLANK(G709),"",IF(ISTEXT(G709),"",INDEX(Sheet2!I$14:I$154,MATCH(F709,Sheet2!A$14:A$154,0))))</f>
        <v>0</v>
      </c>
      <c r="M709" s="25" t="str">
        <f>IF(ISBLANK(G709),"",IF(ISTEXT(G709),"",IF(INDEX(Sheet2!H$14:H$154,MATCH(F709,Sheet2!A$14:A$154,0))&lt;&gt;0,IF(INDEX(Sheet2!I$14:I$154,MATCH(F709,Sheet2!A$14:A$154,0))&lt;&gt;0,"Loan","Loan"),"Cash")))</f>
        <v>Loan</v>
      </c>
      <c r="N709" s="25">
        <f>IF(ISTEXT(E709),"",IF(ISBLANK(E709),"",IF(ISTEXT(D709),"",IF(A704="Invoice No. : ",INDEX(Sheet2!D$14:D$154,MATCH(B704,Sheet2!A$14:A$154,0)),N708))))</f>
        <v>2</v>
      </c>
      <c r="O709" s="25" t="str">
        <f>IF(ISTEXT(E709),"",IF(ISBLANK(E709),"",IF(ISTEXT(D709),"",IF(A704="Invoice No. : ",INDEX(Sheet2!E$14:E$154,MATCH(B704,Sheet2!A$14:A$154,0)),O708))))</f>
        <v>RUBY</v>
      </c>
      <c r="P709" s="25" t="str">
        <f>IF(ISTEXT(E709),"",IF(ISBLANK(E709),"",IF(ISTEXT(D709),"",IF(A704="Invoice No. : ",INDEX(Sheet2!G$14:G$154,MATCH(B704,Sheet2!A$14:A$154,0)),P708))))</f>
        <v>GABRIEL, RHEA NGOLOB</v>
      </c>
      <c r="Q709" s="25">
        <f t="shared" si="43"/>
        <v>128023.12</v>
      </c>
    </row>
    <row r="710" ht="15" spans="1:17">
      <c r="A710" s="24" t="s">
        <v>659</v>
      </c>
      <c r="B710" s="24" t="s">
        <v>660</v>
      </c>
      <c r="C710" s="13">
        <v>3</v>
      </c>
      <c r="D710" s="13">
        <v>48.25</v>
      </c>
      <c r="E710" s="13">
        <v>144.75</v>
      </c>
      <c r="F710" s="25">
        <f t="shared" si="40"/>
        <v>2146334</v>
      </c>
      <c r="G710" s="25">
        <f>IF(ISTEXT(E710),"",IF(ISBLANK(E710),"",IF(ISTEXT(D710),"",IF(A705="Invoice No. : ",INDEX(Sheet2!F$14:F$154,MATCH(B705,Sheet2!A$14:A$154,0)),G709))))</f>
        <v>11146</v>
      </c>
      <c r="H710" s="25" t="str">
        <f t="shared" si="41"/>
        <v>01/28/2023</v>
      </c>
      <c r="I710" s="25" t="str">
        <f>IF(ISTEXT(E710),"",IF(ISBLANK(E710),"",IF(ISTEXT(D710),"",IF(A705="Invoice No. : ",TEXT(INDEX(Sheet2!C$14:C$154,MATCH(B705,Sheet2!A$14:A$154,0)),"hh:mm:ss"),I709))))</f>
        <v>09:31:07</v>
      </c>
      <c r="J710" s="25">
        <f t="shared" si="42"/>
        <v>1571.5</v>
      </c>
      <c r="K710" s="25">
        <f>IF(ISBLANK(G710),"",IF(ISTEXT(G710),"",INDEX(Sheet2!H$14:H$154,MATCH(F710,Sheet2!A$14:A$154,0))))</f>
        <v>1571.5</v>
      </c>
      <c r="L710" s="25">
        <f>IF(ISBLANK(G710),"",IF(ISTEXT(G710),"",INDEX(Sheet2!I$14:I$154,MATCH(F710,Sheet2!A$14:A$154,0))))</f>
        <v>0</v>
      </c>
      <c r="M710" s="25" t="str">
        <f>IF(ISBLANK(G710),"",IF(ISTEXT(G710),"",IF(INDEX(Sheet2!H$14:H$154,MATCH(F710,Sheet2!A$14:A$154,0))&lt;&gt;0,IF(INDEX(Sheet2!I$14:I$154,MATCH(F710,Sheet2!A$14:A$154,0))&lt;&gt;0,"Loan","Loan"),"Cash")))</f>
        <v>Loan</v>
      </c>
      <c r="N710" s="25">
        <f>IF(ISTEXT(E710),"",IF(ISBLANK(E710),"",IF(ISTEXT(D710),"",IF(A705="Invoice No. : ",INDEX(Sheet2!D$14:D$154,MATCH(B705,Sheet2!A$14:A$154,0)),N709))))</f>
        <v>2</v>
      </c>
      <c r="O710" s="25" t="str">
        <f>IF(ISTEXT(E710),"",IF(ISBLANK(E710),"",IF(ISTEXT(D710),"",IF(A705="Invoice No. : ",INDEX(Sheet2!E$14:E$154,MATCH(B705,Sheet2!A$14:A$154,0)),O709))))</f>
        <v>RUBY</v>
      </c>
      <c r="P710" s="25" t="str">
        <f>IF(ISTEXT(E710),"",IF(ISBLANK(E710),"",IF(ISTEXT(D710),"",IF(A705="Invoice No. : ",INDEX(Sheet2!G$14:G$154,MATCH(B705,Sheet2!A$14:A$154,0)),P709))))</f>
        <v>GABRIEL, RHEA NGOLOB</v>
      </c>
      <c r="Q710" s="25">
        <f t="shared" si="43"/>
        <v>128023.12</v>
      </c>
    </row>
    <row r="711" ht="15" spans="1:17">
      <c r="A711" s="24" t="s">
        <v>661</v>
      </c>
      <c r="B711" s="24" t="s">
        <v>662</v>
      </c>
      <c r="C711" s="13">
        <v>1</v>
      </c>
      <c r="D711" s="13">
        <v>190</v>
      </c>
      <c r="E711" s="13">
        <v>190</v>
      </c>
      <c r="F711" s="25">
        <f t="shared" si="40"/>
        <v>2146334</v>
      </c>
      <c r="G711" s="25">
        <f>IF(ISTEXT(E711),"",IF(ISBLANK(E711),"",IF(ISTEXT(D711),"",IF(A706="Invoice No. : ",INDEX(Sheet2!F$14:F$154,MATCH(B706,Sheet2!A$14:A$154,0)),G710))))</f>
        <v>11146</v>
      </c>
      <c r="H711" s="25" t="str">
        <f t="shared" si="41"/>
        <v>01/28/2023</v>
      </c>
      <c r="I711" s="25" t="str">
        <f>IF(ISTEXT(E711),"",IF(ISBLANK(E711),"",IF(ISTEXT(D711),"",IF(A706="Invoice No. : ",TEXT(INDEX(Sheet2!C$14:C$154,MATCH(B706,Sheet2!A$14:A$154,0)),"hh:mm:ss"),I710))))</f>
        <v>09:31:07</v>
      </c>
      <c r="J711" s="25">
        <f t="shared" si="42"/>
        <v>1571.5</v>
      </c>
      <c r="K711" s="25">
        <f>IF(ISBLANK(G711),"",IF(ISTEXT(G711),"",INDEX(Sheet2!H$14:H$154,MATCH(F711,Sheet2!A$14:A$154,0))))</f>
        <v>1571.5</v>
      </c>
      <c r="L711" s="25">
        <f>IF(ISBLANK(G711),"",IF(ISTEXT(G711),"",INDEX(Sheet2!I$14:I$154,MATCH(F711,Sheet2!A$14:A$154,0))))</f>
        <v>0</v>
      </c>
      <c r="M711" s="25" t="str">
        <f>IF(ISBLANK(G711),"",IF(ISTEXT(G711),"",IF(INDEX(Sheet2!H$14:H$154,MATCH(F711,Sheet2!A$14:A$154,0))&lt;&gt;0,IF(INDEX(Sheet2!I$14:I$154,MATCH(F711,Sheet2!A$14:A$154,0))&lt;&gt;0,"Loan","Loan"),"Cash")))</f>
        <v>Loan</v>
      </c>
      <c r="N711" s="25">
        <f>IF(ISTEXT(E711),"",IF(ISBLANK(E711),"",IF(ISTEXT(D711),"",IF(A706="Invoice No. : ",INDEX(Sheet2!D$14:D$154,MATCH(B706,Sheet2!A$14:A$154,0)),N710))))</f>
        <v>2</v>
      </c>
      <c r="O711" s="25" t="str">
        <f>IF(ISTEXT(E711),"",IF(ISBLANK(E711),"",IF(ISTEXT(D711),"",IF(A706="Invoice No. : ",INDEX(Sheet2!E$14:E$154,MATCH(B706,Sheet2!A$14:A$154,0)),O710))))</f>
        <v>RUBY</v>
      </c>
      <c r="P711" s="25" t="str">
        <f>IF(ISTEXT(E711),"",IF(ISBLANK(E711),"",IF(ISTEXT(D711),"",IF(A706="Invoice No. : ",INDEX(Sheet2!G$14:G$154,MATCH(B706,Sheet2!A$14:A$154,0)),P710))))</f>
        <v>GABRIEL, RHEA NGOLOB</v>
      </c>
      <c r="Q711" s="25">
        <f t="shared" si="43"/>
        <v>128023.12</v>
      </c>
    </row>
    <row r="712" ht="15" spans="1:17">
      <c r="A712" s="24" t="s">
        <v>264</v>
      </c>
      <c r="B712" s="24" t="s">
        <v>265</v>
      </c>
      <c r="C712" s="13">
        <v>4</v>
      </c>
      <c r="D712" s="13">
        <v>57.75</v>
      </c>
      <c r="E712" s="13">
        <v>231</v>
      </c>
      <c r="F712" s="25">
        <f t="shared" si="40"/>
        <v>2146334</v>
      </c>
      <c r="G712" s="25">
        <f>IF(ISTEXT(E712),"",IF(ISBLANK(E712),"",IF(ISTEXT(D712),"",IF(A707="Invoice No. : ",INDEX(Sheet2!F$14:F$154,MATCH(B707,Sheet2!A$14:A$154,0)),G711))))</f>
        <v>11146</v>
      </c>
      <c r="H712" s="25" t="str">
        <f t="shared" si="41"/>
        <v>01/28/2023</v>
      </c>
      <c r="I712" s="25" t="str">
        <f>IF(ISTEXT(E712),"",IF(ISBLANK(E712),"",IF(ISTEXT(D712),"",IF(A707="Invoice No. : ",TEXT(INDEX(Sheet2!C$14:C$154,MATCH(B707,Sheet2!A$14:A$154,0)),"hh:mm:ss"),I711))))</f>
        <v>09:31:07</v>
      </c>
      <c r="J712" s="25">
        <f t="shared" si="42"/>
        <v>1571.5</v>
      </c>
      <c r="K712" s="25">
        <f>IF(ISBLANK(G712),"",IF(ISTEXT(G712),"",INDEX(Sheet2!H$14:H$154,MATCH(F712,Sheet2!A$14:A$154,0))))</f>
        <v>1571.5</v>
      </c>
      <c r="L712" s="25">
        <f>IF(ISBLANK(G712),"",IF(ISTEXT(G712),"",INDEX(Sheet2!I$14:I$154,MATCH(F712,Sheet2!A$14:A$154,0))))</f>
        <v>0</v>
      </c>
      <c r="M712" s="25" t="str">
        <f>IF(ISBLANK(G712),"",IF(ISTEXT(G712),"",IF(INDEX(Sheet2!H$14:H$154,MATCH(F712,Sheet2!A$14:A$154,0))&lt;&gt;0,IF(INDEX(Sheet2!I$14:I$154,MATCH(F712,Sheet2!A$14:A$154,0))&lt;&gt;0,"Loan","Loan"),"Cash")))</f>
        <v>Loan</v>
      </c>
      <c r="N712" s="25">
        <f>IF(ISTEXT(E712),"",IF(ISBLANK(E712),"",IF(ISTEXT(D712),"",IF(A707="Invoice No. : ",INDEX(Sheet2!D$14:D$154,MATCH(B707,Sheet2!A$14:A$154,0)),N711))))</f>
        <v>2</v>
      </c>
      <c r="O712" s="25" t="str">
        <f>IF(ISTEXT(E712),"",IF(ISBLANK(E712),"",IF(ISTEXT(D712),"",IF(A707="Invoice No. : ",INDEX(Sheet2!E$14:E$154,MATCH(B707,Sheet2!A$14:A$154,0)),O711))))</f>
        <v>RUBY</v>
      </c>
      <c r="P712" s="25" t="str">
        <f>IF(ISTEXT(E712),"",IF(ISBLANK(E712),"",IF(ISTEXT(D712),"",IF(A707="Invoice No. : ",INDEX(Sheet2!G$14:G$154,MATCH(B707,Sheet2!A$14:A$154,0)),P711))))</f>
        <v>GABRIEL, RHEA NGOLOB</v>
      </c>
      <c r="Q712" s="25">
        <f t="shared" si="43"/>
        <v>128023.12</v>
      </c>
    </row>
    <row r="713" ht="15" spans="1:17">
      <c r="A713" s="24" t="s">
        <v>356</v>
      </c>
      <c r="B713" s="24" t="s">
        <v>357</v>
      </c>
      <c r="C713" s="13">
        <v>1</v>
      </c>
      <c r="D713" s="13">
        <v>30.75</v>
      </c>
      <c r="E713" s="13">
        <v>30.75</v>
      </c>
      <c r="F713" s="25">
        <f t="shared" si="40"/>
        <v>2146334</v>
      </c>
      <c r="G713" s="25">
        <f>IF(ISTEXT(E713),"",IF(ISBLANK(E713),"",IF(ISTEXT(D713),"",IF(A708="Invoice No. : ",INDEX(Sheet2!F$14:F$154,MATCH(B708,Sheet2!A$14:A$154,0)),G712))))</f>
        <v>11146</v>
      </c>
      <c r="H713" s="25" t="str">
        <f t="shared" si="41"/>
        <v>01/28/2023</v>
      </c>
      <c r="I713" s="25" t="str">
        <f>IF(ISTEXT(E713),"",IF(ISBLANK(E713),"",IF(ISTEXT(D713),"",IF(A708="Invoice No. : ",TEXT(INDEX(Sheet2!C$14:C$154,MATCH(B708,Sheet2!A$14:A$154,0)),"hh:mm:ss"),I712))))</f>
        <v>09:31:07</v>
      </c>
      <c r="J713" s="25">
        <f t="shared" si="42"/>
        <v>1571.5</v>
      </c>
      <c r="K713" s="25">
        <f>IF(ISBLANK(G713),"",IF(ISTEXT(G713),"",INDEX(Sheet2!H$14:H$154,MATCH(F713,Sheet2!A$14:A$154,0))))</f>
        <v>1571.5</v>
      </c>
      <c r="L713" s="25">
        <f>IF(ISBLANK(G713),"",IF(ISTEXT(G713),"",INDEX(Sheet2!I$14:I$154,MATCH(F713,Sheet2!A$14:A$154,0))))</f>
        <v>0</v>
      </c>
      <c r="M713" s="25" t="str">
        <f>IF(ISBLANK(G713),"",IF(ISTEXT(G713),"",IF(INDEX(Sheet2!H$14:H$154,MATCH(F713,Sheet2!A$14:A$154,0))&lt;&gt;0,IF(INDEX(Sheet2!I$14:I$154,MATCH(F713,Sheet2!A$14:A$154,0))&lt;&gt;0,"Loan","Loan"),"Cash")))</f>
        <v>Loan</v>
      </c>
      <c r="N713" s="25">
        <f>IF(ISTEXT(E713),"",IF(ISBLANK(E713),"",IF(ISTEXT(D713),"",IF(A708="Invoice No. : ",INDEX(Sheet2!D$14:D$154,MATCH(B708,Sheet2!A$14:A$154,0)),N712))))</f>
        <v>2</v>
      </c>
      <c r="O713" s="25" t="str">
        <f>IF(ISTEXT(E713),"",IF(ISBLANK(E713),"",IF(ISTEXT(D713),"",IF(A708="Invoice No. : ",INDEX(Sheet2!E$14:E$154,MATCH(B708,Sheet2!A$14:A$154,0)),O712))))</f>
        <v>RUBY</v>
      </c>
      <c r="P713" s="25" t="str">
        <f>IF(ISTEXT(E713),"",IF(ISBLANK(E713),"",IF(ISTEXT(D713),"",IF(A708="Invoice No. : ",INDEX(Sheet2!G$14:G$154,MATCH(B708,Sheet2!A$14:A$154,0)),P712))))</f>
        <v>GABRIEL, RHEA NGOLOB</v>
      </c>
      <c r="Q713" s="25">
        <f t="shared" si="43"/>
        <v>128023.12</v>
      </c>
    </row>
    <row r="714" ht="15" spans="1:17">
      <c r="A714" s="24" t="s">
        <v>140</v>
      </c>
      <c r="B714" s="24" t="s">
        <v>141</v>
      </c>
      <c r="C714" s="13">
        <v>2</v>
      </c>
      <c r="D714" s="13">
        <v>85</v>
      </c>
      <c r="E714" s="13">
        <v>170</v>
      </c>
      <c r="F714" s="25">
        <f t="shared" si="40"/>
        <v>2146334</v>
      </c>
      <c r="G714" s="25">
        <f>IF(ISTEXT(E714),"",IF(ISBLANK(E714),"",IF(ISTEXT(D714),"",IF(A709="Invoice No. : ",INDEX(Sheet2!F$14:F$154,MATCH(B709,Sheet2!A$14:A$154,0)),G713))))</f>
        <v>11146</v>
      </c>
      <c r="H714" s="25" t="str">
        <f t="shared" si="41"/>
        <v>01/28/2023</v>
      </c>
      <c r="I714" s="25" t="str">
        <f>IF(ISTEXT(E714),"",IF(ISBLANK(E714),"",IF(ISTEXT(D714),"",IF(A709="Invoice No. : ",TEXT(INDEX(Sheet2!C$14:C$154,MATCH(B709,Sheet2!A$14:A$154,0)),"hh:mm:ss"),I713))))</f>
        <v>09:31:07</v>
      </c>
      <c r="J714" s="25">
        <f t="shared" si="42"/>
        <v>1571.5</v>
      </c>
      <c r="K714" s="25">
        <f>IF(ISBLANK(G714),"",IF(ISTEXT(G714),"",INDEX(Sheet2!H$14:H$154,MATCH(F714,Sheet2!A$14:A$154,0))))</f>
        <v>1571.5</v>
      </c>
      <c r="L714" s="25">
        <f>IF(ISBLANK(G714),"",IF(ISTEXT(G714),"",INDEX(Sheet2!I$14:I$154,MATCH(F714,Sheet2!A$14:A$154,0))))</f>
        <v>0</v>
      </c>
      <c r="M714" s="25" t="str">
        <f>IF(ISBLANK(G714),"",IF(ISTEXT(G714),"",IF(INDEX(Sheet2!H$14:H$154,MATCH(F714,Sheet2!A$14:A$154,0))&lt;&gt;0,IF(INDEX(Sheet2!I$14:I$154,MATCH(F714,Sheet2!A$14:A$154,0))&lt;&gt;0,"Loan","Loan"),"Cash")))</f>
        <v>Loan</v>
      </c>
      <c r="N714" s="25">
        <f>IF(ISTEXT(E714),"",IF(ISBLANK(E714),"",IF(ISTEXT(D714),"",IF(A709="Invoice No. : ",INDEX(Sheet2!D$14:D$154,MATCH(B709,Sheet2!A$14:A$154,0)),N713))))</f>
        <v>2</v>
      </c>
      <c r="O714" s="25" t="str">
        <f>IF(ISTEXT(E714),"",IF(ISBLANK(E714),"",IF(ISTEXT(D714),"",IF(A709="Invoice No. : ",INDEX(Sheet2!E$14:E$154,MATCH(B709,Sheet2!A$14:A$154,0)),O713))))</f>
        <v>RUBY</v>
      </c>
      <c r="P714" s="25" t="str">
        <f>IF(ISTEXT(E714),"",IF(ISBLANK(E714),"",IF(ISTEXT(D714),"",IF(A709="Invoice No. : ",INDEX(Sheet2!G$14:G$154,MATCH(B709,Sheet2!A$14:A$154,0)),P713))))</f>
        <v>GABRIEL, RHEA NGOLOB</v>
      </c>
      <c r="Q714" s="25">
        <f t="shared" si="43"/>
        <v>128023.12</v>
      </c>
    </row>
    <row r="715" ht="15" spans="1:17">
      <c r="A715" s="24" t="s">
        <v>663</v>
      </c>
      <c r="B715" s="24" t="s">
        <v>664</v>
      </c>
      <c r="C715" s="13">
        <v>1</v>
      </c>
      <c r="D715" s="13">
        <v>30</v>
      </c>
      <c r="E715" s="13">
        <v>30</v>
      </c>
      <c r="F715" s="25">
        <f t="shared" si="40"/>
        <v>2146334</v>
      </c>
      <c r="G715" s="25">
        <f>IF(ISTEXT(E715),"",IF(ISBLANK(E715),"",IF(ISTEXT(D715),"",IF(A710="Invoice No. : ",INDEX(Sheet2!F$14:F$154,MATCH(B710,Sheet2!A$14:A$154,0)),G714))))</f>
        <v>11146</v>
      </c>
      <c r="H715" s="25" t="str">
        <f t="shared" si="41"/>
        <v>01/28/2023</v>
      </c>
      <c r="I715" s="25" t="str">
        <f>IF(ISTEXT(E715),"",IF(ISBLANK(E715),"",IF(ISTEXT(D715),"",IF(A710="Invoice No. : ",TEXT(INDEX(Sheet2!C$14:C$154,MATCH(B710,Sheet2!A$14:A$154,0)),"hh:mm:ss"),I714))))</f>
        <v>09:31:07</v>
      </c>
      <c r="J715" s="25">
        <f t="shared" si="42"/>
        <v>1571.5</v>
      </c>
      <c r="K715" s="25">
        <f>IF(ISBLANK(G715),"",IF(ISTEXT(G715),"",INDEX(Sheet2!H$14:H$154,MATCH(F715,Sheet2!A$14:A$154,0))))</f>
        <v>1571.5</v>
      </c>
      <c r="L715" s="25">
        <f>IF(ISBLANK(G715),"",IF(ISTEXT(G715),"",INDEX(Sheet2!I$14:I$154,MATCH(F715,Sheet2!A$14:A$154,0))))</f>
        <v>0</v>
      </c>
      <c r="M715" s="25" t="str">
        <f>IF(ISBLANK(G715),"",IF(ISTEXT(G715),"",IF(INDEX(Sheet2!H$14:H$154,MATCH(F715,Sheet2!A$14:A$154,0))&lt;&gt;0,IF(INDEX(Sheet2!I$14:I$154,MATCH(F715,Sheet2!A$14:A$154,0))&lt;&gt;0,"Loan","Loan"),"Cash")))</f>
        <v>Loan</v>
      </c>
      <c r="N715" s="25">
        <f>IF(ISTEXT(E715),"",IF(ISBLANK(E715),"",IF(ISTEXT(D715),"",IF(A710="Invoice No. : ",INDEX(Sheet2!D$14:D$154,MATCH(B710,Sheet2!A$14:A$154,0)),N714))))</f>
        <v>2</v>
      </c>
      <c r="O715" s="25" t="str">
        <f>IF(ISTEXT(E715),"",IF(ISBLANK(E715),"",IF(ISTEXT(D715),"",IF(A710="Invoice No. : ",INDEX(Sheet2!E$14:E$154,MATCH(B710,Sheet2!A$14:A$154,0)),O714))))</f>
        <v>RUBY</v>
      </c>
      <c r="P715" s="25" t="str">
        <f>IF(ISTEXT(E715),"",IF(ISBLANK(E715),"",IF(ISTEXT(D715),"",IF(A710="Invoice No. : ",INDEX(Sheet2!G$14:G$154,MATCH(B710,Sheet2!A$14:A$154,0)),P714))))</f>
        <v>GABRIEL, RHEA NGOLOB</v>
      </c>
      <c r="Q715" s="25">
        <f t="shared" si="43"/>
        <v>128023.12</v>
      </c>
    </row>
    <row r="716" ht="15" spans="1:17">
      <c r="A716" s="24" t="s">
        <v>665</v>
      </c>
      <c r="B716" s="24" t="s">
        <v>666</v>
      </c>
      <c r="C716" s="13">
        <v>1</v>
      </c>
      <c r="D716" s="13">
        <v>30</v>
      </c>
      <c r="E716" s="13">
        <v>30</v>
      </c>
      <c r="F716" s="25">
        <f t="shared" si="40"/>
        <v>2146334</v>
      </c>
      <c r="G716" s="25">
        <f>IF(ISTEXT(E716),"",IF(ISBLANK(E716),"",IF(ISTEXT(D716),"",IF(A711="Invoice No. : ",INDEX(Sheet2!F$14:F$154,MATCH(B711,Sheet2!A$14:A$154,0)),G715))))</f>
        <v>11146</v>
      </c>
      <c r="H716" s="25" t="str">
        <f t="shared" si="41"/>
        <v>01/28/2023</v>
      </c>
      <c r="I716" s="25" t="str">
        <f>IF(ISTEXT(E716),"",IF(ISBLANK(E716),"",IF(ISTEXT(D716),"",IF(A711="Invoice No. : ",TEXT(INDEX(Sheet2!C$14:C$154,MATCH(B711,Sheet2!A$14:A$154,0)),"hh:mm:ss"),I715))))</f>
        <v>09:31:07</v>
      </c>
      <c r="J716" s="25">
        <f t="shared" si="42"/>
        <v>1571.5</v>
      </c>
      <c r="K716" s="25">
        <f>IF(ISBLANK(G716),"",IF(ISTEXT(G716),"",INDEX(Sheet2!H$14:H$154,MATCH(F716,Sheet2!A$14:A$154,0))))</f>
        <v>1571.5</v>
      </c>
      <c r="L716" s="25">
        <f>IF(ISBLANK(G716),"",IF(ISTEXT(G716),"",INDEX(Sheet2!I$14:I$154,MATCH(F716,Sheet2!A$14:A$154,0))))</f>
        <v>0</v>
      </c>
      <c r="M716" s="25" t="str">
        <f>IF(ISBLANK(G716),"",IF(ISTEXT(G716),"",IF(INDEX(Sheet2!H$14:H$154,MATCH(F716,Sheet2!A$14:A$154,0))&lt;&gt;0,IF(INDEX(Sheet2!I$14:I$154,MATCH(F716,Sheet2!A$14:A$154,0))&lt;&gt;0,"Loan","Loan"),"Cash")))</f>
        <v>Loan</v>
      </c>
      <c r="N716" s="25">
        <f>IF(ISTEXT(E716),"",IF(ISBLANK(E716),"",IF(ISTEXT(D716),"",IF(A711="Invoice No. : ",INDEX(Sheet2!D$14:D$154,MATCH(B711,Sheet2!A$14:A$154,0)),N715))))</f>
        <v>2</v>
      </c>
      <c r="O716" s="25" t="str">
        <f>IF(ISTEXT(E716),"",IF(ISBLANK(E716),"",IF(ISTEXT(D716),"",IF(A711="Invoice No. : ",INDEX(Sheet2!E$14:E$154,MATCH(B711,Sheet2!A$14:A$154,0)),O715))))</f>
        <v>RUBY</v>
      </c>
      <c r="P716" s="25" t="str">
        <f>IF(ISTEXT(E716),"",IF(ISBLANK(E716),"",IF(ISTEXT(D716),"",IF(A711="Invoice No. : ",INDEX(Sheet2!G$14:G$154,MATCH(B711,Sheet2!A$14:A$154,0)),P715))))</f>
        <v>GABRIEL, RHEA NGOLOB</v>
      </c>
      <c r="Q716" s="25">
        <f t="shared" si="43"/>
        <v>128023.12</v>
      </c>
    </row>
    <row r="717" ht="15" spans="1:17">
      <c r="A717" s="24" t="s">
        <v>667</v>
      </c>
      <c r="B717" s="24" t="s">
        <v>553</v>
      </c>
      <c r="C717" s="13">
        <v>4</v>
      </c>
      <c r="D717" s="13">
        <v>8.75</v>
      </c>
      <c r="E717" s="13">
        <v>35</v>
      </c>
      <c r="F717" s="25">
        <f t="shared" si="40"/>
        <v>2146334</v>
      </c>
      <c r="G717" s="25">
        <f>IF(ISTEXT(E717),"",IF(ISBLANK(E717),"",IF(ISTEXT(D717),"",IF(A712="Invoice No. : ",INDEX(Sheet2!F$14:F$154,MATCH(B712,Sheet2!A$14:A$154,0)),G716))))</f>
        <v>11146</v>
      </c>
      <c r="H717" s="25" t="str">
        <f t="shared" si="41"/>
        <v>01/28/2023</v>
      </c>
      <c r="I717" s="25" t="str">
        <f>IF(ISTEXT(E717),"",IF(ISBLANK(E717),"",IF(ISTEXT(D717),"",IF(A712="Invoice No. : ",TEXT(INDEX(Sheet2!C$14:C$154,MATCH(B712,Sheet2!A$14:A$154,0)),"hh:mm:ss"),I716))))</f>
        <v>09:31:07</v>
      </c>
      <c r="J717" s="25">
        <f t="shared" si="42"/>
        <v>1571.5</v>
      </c>
      <c r="K717" s="25">
        <f>IF(ISBLANK(G717),"",IF(ISTEXT(G717),"",INDEX(Sheet2!H$14:H$154,MATCH(F717,Sheet2!A$14:A$154,0))))</f>
        <v>1571.5</v>
      </c>
      <c r="L717" s="25">
        <f>IF(ISBLANK(G717),"",IF(ISTEXT(G717),"",INDEX(Sheet2!I$14:I$154,MATCH(F717,Sheet2!A$14:A$154,0))))</f>
        <v>0</v>
      </c>
      <c r="M717" s="25" t="str">
        <f>IF(ISBLANK(G717),"",IF(ISTEXT(G717),"",IF(INDEX(Sheet2!H$14:H$154,MATCH(F717,Sheet2!A$14:A$154,0))&lt;&gt;0,IF(INDEX(Sheet2!I$14:I$154,MATCH(F717,Sheet2!A$14:A$154,0))&lt;&gt;0,"Loan","Loan"),"Cash")))</f>
        <v>Loan</v>
      </c>
      <c r="N717" s="25">
        <f>IF(ISTEXT(E717),"",IF(ISBLANK(E717),"",IF(ISTEXT(D717),"",IF(A712="Invoice No. : ",INDEX(Sheet2!D$14:D$154,MATCH(B712,Sheet2!A$14:A$154,0)),N716))))</f>
        <v>2</v>
      </c>
      <c r="O717" s="25" t="str">
        <f>IF(ISTEXT(E717),"",IF(ISBLANK(E717),"",IF(ISTEXT(D717),"",IF(A712="Invoice No. : ",INDEX(Sheet2!E$14:E$154,MATCH(B712,Sheet2!A$14:A$154,0)),O716))))</f>
        <v>RUBY</v>
      </c>
      <c r="P717" s="25" t="str">
        <f>IF(ISTEXT(E717),"",IF(ISBLANK(E717),"",IF(ISTEXT(D717),"",IF(A712="Invoice No. : ",INDEX(Sheet2!G$14:G$154,MATCH(B712,Sheet2!A$14:A$154,0)),P716))))</f>
        <v>GABRIEL, RHEA NGOLOB</v>
      </c>
      <c r="Q717" s="25">
        <f t="shared" si="43"/>
        <v>128023.12</v>
      </c>
    </row>
    <row r="718" ht="15" spans="4:17">
      <c r="D718" s="14" t="s">
        <v>18</v>
      </c>
      <c r="E718" s="26">
        <v>1571.5</v>
      </c>
      <c r="F718" s="25" t="str">
        <f t="shared" si="40"/>
        <v/>
      </c>
      <c r="G718" s="25" t="str">
        <f>IF(ISTEXT(E718),"",IF(ISBLANK(E718),"",IF(ISTEXT(D718),"",IF(A713="Invoice No. : ",INDEX(Sheet2!F$14:F$154,MATCH(B713,Sheet2!A$14:A$154,0)),G717))))</f>
        <v/>
      </c>
      <c r="H718" s="25" t="str">
        <f t="shared" si="41"/>
        <v/>
      </c>
      <c r="I718" s="25" t="str">
        <f>IF(ISTEXT(E718),"",IF(ISBLANK(E718),"",IF(ISTEXT(D718),"",IF(A713="Invoice No. : ",TEXT(INDEX(Sheet2!C$14:C$154,MATCH(B713,Sheet2!A$14:A$154,0)),"hh:mm:ss"),I717))))</f>
        <v/>
      </c>
      <c r="J718" s="25" t="str">
        <f t="shared" si="42"/>
        <v/>
      </c>
      <c r="K718" s="25" t="str">
        <f>IF(ISBLANK(G718),"",IF(ISTEXT(G718),"",INDEX(Sheet2!H$14:H$154,MATCH(F718,Sheet2!A$14:A$154,0))))</f>
        <v/>
      </c>
      <c r="L718" s="25" t="str">
        <f>IF(ISBLANK(G718),"",IF(ISTEXT(G718),"",INDEX(Sheet2!I$14:I$154,MATCH(F718,Sheet2!A$14:A$154,0))))</f>
        <v/>
      </c>
      <c r="M718" s="25" t="str">
        <f>IF(ISBLANK(G718),"",IF(ISTEXT(G718),"",IF(INDEX(Sheet2!H$14:H$154,MATCH(F718,Sheet2!A$14:A$154,0))&lt;&gt;0,IF(INDEX(Sheet2!I$14:I$154,MATCH(F718,Sheet2!A$14:A$154,0))&lt;&gt;0,"Loan","Loan"),"Cash")))</f>
        <v/>
      </c>
      <c r="N718" s="25" t="str">
        <f>IF(ISTEXT(E718),"",IF(ISBLANK(E718),"",IF(ISTEXT(D718),"",IF(A713="Invoice No. : ",INDEX(Sheet2!D$14:D$154,MATCH(B713,Sheet2!A$14:A$154,0)),N717))))</f>
        <v/>
      </c>
      <c r="O718" s="25" t="str">
        <f>IF(ISTEXT(E718),"",IF(ISBLANK(E718),"",IF(ISTEXT(D718),"",IF(A713="Invoice No. : ",INDEX(Sheet2!E$14:E$154,MATCH(B713,Sheet2!A$14:A$154,0)),O717))))</f>
        <v/>
      </c>
      <c r="P718" s="25" t="str">
        <f>IF(ISTEXT(E718),"",IF(ISBLANK(E718),"",IF(ISTEXT(D718),"",IF(A713="Invoice No. : ",INDEX(Sheet2!G$14:G$154,MATCH(B713,Sheet2!A$14:A$154,0)),P717))))</f>
        <v/>
      </c>
      <c r="Q718" s="25" t="str">
        <f t="shared" si="43"/>
        <v/>
      </c>
    </row>
    <row r="719" ht="15" spans="6:17">
      <c r="F719" s="25" t="str">
        <f t="shared" si="40"/>
        <v/>
      </c>
      <c r="G719" s="25" t="str">
        <f>IF(ISTEXT(E719),"",IF(ISBLANK(E719),"",IF(ISTEXT(D719),"",IF(A714="Invoice No. : ",INDEX(Sheet2!F$14:F$154,MATCH(B714,Sheet2!A$14:A$154,0)),G718))))</f>
        <v/>
      </c>
      <c r="H719" s="25" t="str">
        <f t="shared" si="41"/>
        <v/>
      </c>
      <c r="I719" s="25" t="str">
        <f>IF(ISTEXT(E719),"",IF(ISBLANK(E719),"",IF(ISTEXT(D719),"",IF(A714="Invoice No. : ",TEXT(INDEX(Sheet2!C$14:C$154,MATCH(B714,Sheet2!A$14:A$154,0)),"hh:mm:ss"),I718))))</f>
        <v/>
      </c>
      <c r="J719" s="25" t="str">
        <f t="shared" si="42"/>
        <v/>
      </c>
      <c r="K719" s="25" t="str">
        <f>IF(ISBLANK(G719),"",IF(ISTEXT(G719),"",INDEX(Sheet2!H$14:H$154,MATCH(F719,Sheet2!A$14:A$154,0))))</f>
        <v/>
      </c>
      <c r="L719" s="25" t="str">
        <f>IF(ISBLANK(G719),"",IF(ISTEXT(G719),"",INDEX(Sheet2!I$14:I$154,MATCH(F719,Sheet2!A$14:A$154,0))))</f>
        <v/>
      </c>
      <c r="M719" s="25" t="str">
        <f>IF(ISBLANK(G719),"",IF(ISTEXT(G719),"",IF(INDEX(Sheet2!H$14:H$154,MATCH(F719,Sheet2!A$14:A$154,0))&lt;&gt;0,IF(INDEX(Sheet2!I$14:I$154,MATCH(F719,Sheet2!A$14:A$154,0))&lt;&gt;0,"Loan","Loan"),"Cash")))</f>
        <v/>
      </c>
      <c r="N719" s="25" t="str">
        <f>IF(ISTEXT(E719),"",IF(ISBLANK(E719),"",IF(ISTEXT(D719),"",IF(A714="Invoice No. : ",INDEX(Sheet2!D$14:D$154,MATCH(B714,Sheet2!A$14:A$154,0)),N718))))</f>
        <v/>
      </c>
      <c r="O719" s="25" t="str">
        <f>IF(ISTEXT(E719),"",IF(ISBLANK(E719),"",IF(ISTEXT(D719),"",IF(A714="Invoice No. : ",INDEX(Sheet2!E$14:E$154,MATCH(B714,Sheet2!A$14:A$154,0)),O718))))</f>
        <v/>
      </c>
      <c r="P719" s="25" t="str">
        <f>IF(ISTEXT(E719),"",IF(ISBLANK(E719),"",IF(ISTEXT(D719),"",IF(A714="Invoice No. : ",INDEX(Sheet2!G$14:G$154,MATCH(B714,Sheet2!A$14:A$154,0)),P718))))</f>
        <v/>
      </c>
      <c r="Q719" s="25" t="str">
        <f t="shared" si="43"/>
        <v/>
      </c>
    </row>
    <row r="720" ht="15" spans="6:17">
      <c r="F720" s="25" t="str">
        <f t="shared" si="40"/>
        <v/>
      </c>
      <c r="G720" s="25" t="str">
        <f>IF(ISTEXT(E720),"",IF(ISBLANK(E720),"",IF(ISTEXT(D720),"",IF(A715="Invoice No. : ",INDEX(Sheet2!F$14:F$154,MATCH(B715,Sheet2!A$14:A$154,0)),G719))))</f>
        <v/>
      </c>
      <c r="H720" s="25" t="str">
        <f t="shared" si="41"/>
        <v/>
      </c>
      <c r="I720" s="25" t="str">
        <f>IF(ISTEXT(E720),"",IF(ISBLANK(E720),"",IF(ISTEXT(D720),"",IF(A715="Invoice No. : ",TEXT(INDEX(Sheet2!C$14:C$154,MATCH(B715,Sheet2!A$14:A$154,0)),"hh:mm:ss"),I719))))</f>
        <v/>
      </c>
      <c r="J720" s="25" t="str">
        <f t="shared" si="42"/>
        <v/>
      </c>
      <c r="K720" s="25" t="str">
        <f>IF(ISBLANK(G720),"",IF(ISTEXT(G720),"",INDEX(Sheet2!H$14:H$154,MATCH(F720,Sheet2!A$14:A$154,0))))</f>
        <v/>
      </c>
      <c r="L720" s="25" t="str">
        <f>IF(ISBLANK(G720),"",IF(ISTEXT(G720),"",INDEX(Sheet2!I$14:I$154,MATCH(F720,Sheet2!A$14:A$154,0))))</f>
        <v/>
      </c>
      <c r="M720" s="25" t="str">
        <f>IF(ISBLANK(G720),"",IF(ISTEXT(G720),"",IF(INDEX(Sheet2!H$14:H$154,MATCH(F720,Sheet2!A$14:A$154,0))&lt;&gt;0,IF(INDEX(Sheet2!I$14:I$154,MATCH(F720,Sheet2!A$14:A$154,0))&lt;&gt;0,"Loan","Loan"),"Cash")))</f>
        <v/>
      </c>
      <c r="N720" s="25" t="str">
        <f>IF(ISTEXT(E720),"",IF(ISBLANK(E720),"",IF(ISTEXT(D720),"",IF(A715="Invoice No. : ",INDEX(Sheet2!D$14:D$154,MATCH(B715,Sheet2!A$14:A$154,0)),N719))))</f>
        <v/>
      </c>
      <c r="O720" s="25" t="str">
        <f>IF(ISTEXT(E720),"",IF(ISBLANK(E720),"",IF(ISTEXT(D720),"",IF(A715="Invoice No. : ",INDEX(Sheet2!E$14:E$154,MATCH(B715,Sheet2!A$14:A$154,0)),O719))))</f>
        <v/>
      </c>
      <c r="P720" s="25" t="str">
        <f>IF(ISTEXT(E720),"",IF(ISBLANK(E720),"",IF(ISTEXT(D720),"",IF(A715="Invoice No. : ",INDEX(Sheet2!G$14:G$154,MATCH(B715,Sheet2!A$14:A$154,0)),P719))))</f>
        <v/>
      </c>
      <c r="Q720" s="25" t="str">
        <f t="shared" si="43"/>
        <v/>
      </c>
    </row>
    <row r="721" ht="15" spans="1:17">
      <c r="A721" s="16" t="s">
        <v>4</v>
      </c>
      <c r="B721" s="17">
        <v>2146335</v>
      </c>
      <c r="C721" s="16" t="s">
        <v>5</v>
      </c>
      <c r="D721" s="18" t="s">
        <v>598</v>
      </c>
      <c r="F721" s="25" t="str">
        <f t="shared" ref="F721:F784" si="44">IF(ISTEXT(E721),"",IF(ISBLANK(E721),"",IF(ISTEXT(D721),"",IF(A716="Invoice No. : ",B716,F720))))</f>
        <v/>
      </c>
      <c r="G721" s="25" t="str">
        <f>IF(ISTEXT(E721),"",IF(ISBLANK(E721),"",IF(ISTEXT(D721),"",IF(A716="Invoice No. : ",INDEX(Sheet2!F$14:F$154,MATCH(B716,Sheet2!A$14:A$154,0)),G720))))</f>
        <v/>
      </c>
      <c r="H721" s="25" t="str">
        <f t="shared" ref="H721:H784" si="45">IF(ISTEXT(E721),"",IF(ISBLANK(E721),"",IF(ISTEXT(D721),"",IF(A716="Invoice No. : ",TEXT(B717,"mm/dd/yyyy"),H720))))</f>
        <v/>
      </c>
      <c r="I721" s="25" t="str">
        <f>IF(ISTEXT(E721),"",IF(ISBLANK(E721),"",IF(ISTEXT(D721),"",IF(A716="Invoice No. : ",TEXT(INDEX(Sheet2!C$14:C$154,MATCH(B716,Sheet2!A$14:A$154,0)),"hh:mm:ss"),I720))))</f>
        <v/>
      </c>
      <c r="J721" s="25" t="str">
        <f t="shared" ref="J721:J784" si="46">IF(D722="Invoice Amount",E722,IF(ISBLANK(D721),"",J722))</f>
        <v/>
      </c>
      <c r="K721" s="25" t="str">
        <f>IF(ISBLANK(G721),"",IF(ISTEXT(G721),"",INDEX(Sheet2!H$14:H$154,MATCH(F721,Sheet2!A$14:A$154,0))))</f>
        <v/>
      </c>
      <c r="L721" s="25" t="str">
        <f>IF(ISBLANK(G721),"",IF(ISTEXT(G721),"",INDEX(Sheet2!I$14:I$154,MATCH(F721,Sheet2!A$14:A$154,0))))</f>
        <v/>
      </c>
      <c r="M721" s="25" t="str">
        <f>IF(ISBLANK(G721),"",IF(ISTEXT(G721),"",IF(INDEX(Sheet2!H$14:H$154,MATCH(F721,Sheet2!A$14:A$154,0))&lt;&gt;0,IF(INDEX(Sheet2!I$14:I$154,MATCH(F721,Sheet2!A$14:A$154,0))&lt;&gt;0,"Loan","Loan"),"Cash")))</f>
        <v/>
      </c>
      <c r="N721" s="25" t="str">
        <f>IF(ISTEXT(E721),"",IF(ISBLANK(E721),"",IF(ISTEXT(D721),"",IF(A716="Invoice No. : ",INDEX(Sheet2!D$14:D$154,MATCH(B716,Sheet2!A$14:A$154,0)),N720))))</f>
        <v/>
      </c>
      <c r="O721" s="25" t="str">
        <f>IF(ISTEXT(E721),"",IF(ISBLANK(E721),"",IF(ISTEXT(D721),"",IF(A716="Invoice No. : ",INDEX(Sheet2!E$14:E$154,MATCH(B716,Sheet2!A$14:A$154,0)),O720))))</f>
        <v/>
      </c>
      <c r="P721" s="25" t="str">
        <f>IF(ISTEXT(E721),"",IF(ISBLANK(E721),"",IF(ISTEXT(D721),"",IF(A716="Invoice No. : ",INDEX(Sheet2!G$14:G$154,MATCH(B716,Sheet2!A$14:A$154,0)),P720))))</f>
        <v/>
      </c>
      <c r="Q721" s="25" t="str">
        <f t="shared" ref="Q721:Q784" si="47">IF(ISBLANK(C721),"",IF(ISNUMBER(C721),VLOOKUP("Grand Total : ",D:E,2,FALSE),""))</f>
        <v/>
      </c>
    </row>
    <row r="722" ht="15" spans="1:17">
      <c r="A722" s="16" t="s">
        <v>7</v>
      </c>
      <c r="B722" s="19">
        <v>44954</v>
      </c>
      <c r="C722" s="16" t="s">
        <v>8</v>
      </c>
      <c r="D722" s="20">
        <v>2</v>
      </c>
      <c r="F722" s="25" t="str">
        <f t="shared" si="44"/>
        <v/>
      </c>
      <c r="G722" s="25" t="str">
        <f>IF(ISTEXT(E722),"",IF(ISBLANK(E722),"",IF(ISTEXT(D722),"",IF(A717="Invoice No. : ",INDEX(Sheet2!F$14:F$154,MATCH(B717,Sheet2!A$14:A$154,0)),G721))))</f>
        <v/>
      </c>
      <c r="H722" s="25" t="str">
        <f t="shared" si="45"/>
        <v/>
      </c>
      <c r="I722" s="25" t="str">
        <f>IF(ISTEXT(E722),"",IF(ISBLANK(E722),"",IF(ISTEXT(D722),"",IF(A717="Invoice No. : ",TEXT(INDEX(Sheet2!C$14:C$154,MATCH(B717,Sheet2!A$14:A$154,0)),"hh:mm:ss"),I721))))</f>
        <v/>
      </c>
      <c r="J722" s="25" t="str">
        <f t="shared" si="46"/>
        <v/>
      </c>
      <c r="K722" s="25" t="str">
        <f>IF(ISBLANK(G722),"",IF(ISTEXT(G722),"",INDEX(Sheet2!H$14:H$154,MATCH(F722,Sheet2!A$14:A$154,0))))</f>
        <v/>
      </c>
      <c r="L722" s="25" t="str">
        <f>IF(ISBLANK(G722),"",IF(ISTEXT(G722),"",INDEX(Sheet2!I$14:I$154,MATCH(F722,Sheet2!A$14:A$154,0))))</f>
        <v/>
      </c>
      <c r="M722" s="25" t="str">
        <f>IF(ISBLANK(G722),"",IF(ISTEXT(G722),"",IF(INDEX(Sheet2!H$14:H$154,MATCH(F722,Sheet2!A$14:A$154,0))&lt;&gt;0,IF(INDEX(Sheet2!I$14:I$154,MATCH(F722,Sheet2!A$14:A$154,0))&lt;&gt;0,"Loan","Loan"),"Cash")))</f>
        <v/>
      </c>
      <c r="N722" s="25" t="str">
        <f>IF(ISTEXT(E722),"",IF(ISBLANK(E722),"",IF(ISTEXT(D722),"",IF(A717="Invoice No. : ",INDEX(Sheet2!D$14:D$154,MATCH(B717,Sheet2!A$14:A$154,0)),N721))))</f>
        <v/>
      </c>
      <c r="O722" s="25" t="str">
        <f>IF(ISTEXT(E722),"",IF(ISBLANK(E722),"",IF(ISTEXT(D722),"",IF(A717="Invoice No. : ",INDEX(Sheet2!E$14:E$154,MATCH(B717,Sheet2!A$14:A$154,0)),O721))))</f>
        <v/>
      </c>
      <c r="P722" s="25" t="str">
        <f>IF(ISTEXT(E722),"",IF(ISBLANK(E722),"",IF(ISTEXT(D722),"",IF(A717="Invoice No. : ",INDEX(Sheet2!G$14:G$154,MATCH(B717,Sheet2!A$14:A$154,0)),P721))))</f>
        <v/>
      </c>
      <c r="Q722" s="25" t="str">
        <f t="shared" si="47"/>
        <v/>
      </c>
    </row>
    <row r="723" ht="15" spans="6:17">
      <c r="F723" s="25" t="str">
        <f t="shared" si="44"/>
        <v/>
      </c>
      <c r="G723" s="25" t="str">
        <f>IF(ISTEXT(E723),"",IF(ISBLANK(E723),"",IF(ISTEXT(D723),"",IF(A718="Invoice No. : ",INDEX(Sheet2!F$14:F$154,MATCH(B718,Sheet2!A$14:A$154,0)),G722))))</f>
        <v/>
      </c>
      <c r="H723" s="25" t="str">
        <f t="shared" si="45"/>
        <v/>
      </c>
      <c r="I723" s="25" t="str">
        <f>IF(ISTEXT(E723),"",IF(ISBLANK(E723),"",IF(ISTEXT(D723),"",IF(A718="Invoice No. : ",TEXT(INDEX(Sheet2!C$14:C$154,MATCH(B718,Sheet2!A$14:A$154,0)),"hh:mm:ss"),I722))))</f>
        <v/>
      </c>
      <c r="J723" s="25" t="str">
        <f t="shared" si="46"/>
        <v/>
      </c>
      <c r="K723" s="25" t="str">
        <f>IF(ISBLANK(G723),"",IF(ISTEXT(G723),"",INDEX(Sheet2!H$14:H$154,MATCH(F723,Sheet2!A$14:A$154,0))))</f>
        <v/>
      </c>
      <c r="L723" s="25" t="str">
        <f>IF(ISBLANK(G723),"",IF(ISTEXT(G723),"",INDEX(Sheet2!I$14:I$154,MATCH(F723,Sheet2!A$14:A$154,0))))</f>
        <v/>
      </c>
      <c r="M723" s="25" t="str">
        <f>IF(ISBLANK(G723),"",IF(ISTEXT(G723),"",IF(INDEX(Sheet2!H$14:H$154,MATCH(F723,Sheet2!A$14:A$154,0))&lt;&gt;0,IF(INDEX(Sheet2!I$14:I$154,MATCH(F723,Sheet2!A$14:A$154,0))&lt;&gt;0,"Loan","Loan"),"Cash")))</f>
        <v/>
      </c>
      <c r="N723" s="25" t="str">
        <f>IF(ISTEXT(E723),"",IF(ISBLANK(E723),"",IF(ISTEXT(D723),"",IF(A718="Invoice No. : ",INDEX(Sheet2!D$14:D$154,MATCH(B718,Sheet2!A$14:A$154,0)),N722))))</f>
        <v/>
      </c>
      <c r="O723" s="25" t="str">
        <f>IF(ISTEXT(E723),"",IF(ISBLANK(E723),"",IF(ISTEXT(D723),"",IF(A718="Invoice No. : ",INDEX(Sheet2!E$14:E$154,MATCH(B718,Sheet2!A$14:A$154,0)),O722))))</f>
        <v/>
      </c>
      <c r="P723" s="25" t="str">
        <f>IF(ISTEXT(E723),"",IF(ISBLANK(E723),"",IF(ISTEXT(D723),"",IF(A718="Invoice No. : ",INDEX(Sheet2!G$14:G$154,MATCH(B718,Sheet2!A$14:A$154,0)),P722))))</f>
        <v/>
      </c>
      <c r="Q723" s="25" t="str">
        <f t="shared" si="47"/>
        <v/>
      </c>
    </row>
    <row r="724" ht="15" spans="1:17">
      <c r="A724" s="21" t="s">
        <v>9</v>
      </c>
      <c r="B724" s="21" t="s">
        <v>10</v>
      </c>
      <c r="C724" s="22" t="s">
        <v>11</v>
      </c>
      <c r="D724" s="22" t="s">
        <v>12</v>
      </c>
      <c r="E724" s="22" t="s">
        <v>13</v>
      </c>
      <c r="F724" s="25" t="str">
        <f t="shared" si="44"/>
        <v/>
      </c>
      <c r="G724" s="25" t="str">
        <f>IF(ISTEXT(E724),"",IF(ISBLANK(E724),"",IF(ISTEXT(D724),"",IF(A719="Invoice No. : ",INDEX(Sheet2!F$14:F$154,MATCH(B719,Sheet2!A$14:A$154,0)),G723))))</f>
        <v/>
      </c>
      <c r="H724" s="25" t="str">
        <f t="shared" si="45"/>
        <v/>
      </c>
      <c r="I724" s="25" t="str">
        <f>IF(ISTEXT(E724),"",IF(ISBLANK(E724),"",IF(ISTEXT(D724),"",IF(A719="Invoice No. : ",TEXT(INDEX(Sheet2!C$14:C$154,MATCH(B719,Sheet2!A$14:A$154,0)),"hh:mm:ss"),I723))))</f>
        <v/>
      </c>
      <c r="J724" s="25" t="str">
        <f t="shared" si="46"/>
        <v/>
      </c>
      <c r="K724" s="25" t="str">
        <f>IF(ISBLANK(G724),"",IF(ISTEXT(G724),"",INDEX(Sheet2!H$14:H$154,MATCH(F724,Sheet2!A$14:A$154,0))))</f>
        <v/>
      </c>
      <c r="L724" s="25" t="str">
        <f>IF(ISBLANK(G724),"",IF(ISTEXT(G724),"",INDEX(Sheet2!I$14:I$154,MATCH(F724,Sheet2!A$14:A$154,0))))</f>
        <v/>
      </c>
      <c r="M724" s="25" t="str">
        <f>IF(ISBLANK(G724),"",IF(ISTEXT(G724),"",IF(INDEX(Sheet2!H$14:H$154,MATCH(F724,Sheet2!A$14:A$154,0))&lt;&gt;0,IF(INDEX(Sheet2!I$14:I$154,MATCH(F724,Sheet2!A$14:A$154,0))&lt;&gt;0,"Loan","Loan"),"Cash")))</f>
        <v/>
      </c>
      <c r="N724" s="25" t="str">
        <f>IF(ISTEXT(E724),"",IF(ISBLANK(E724),"",IF(ISTEXT(D724),"",IF(A719="Invoice No. : ",INDEX(Sheet2!D$14:D$154,MATCH(B719,Sheet2!A$14:A$154,0)),N723))))</f>
        <v/>
      </c>
      <c r="O724" s="25" t="str">
        <f>IF(ISTEXT(E724),"",IF(ISBLANK(E724),"",IF(ISTEXT(D724),"",IF(A719="Invoice No. : ",INDEX(Sheet2!E$14:E$154,MATCH(B719,Sheet2!A$14:A$154,0)),O723))))</f>
        <v/>
      </c>
      <c r="P724" s="25" t="str">
        <f>IF(ISTEXT(E724),"",IF(ISBLANK(E724),"",IF(ISTEXT(D724),"",IF(A719="Invoice No. : ",INDEX(Sheet2!G$14:G$154,MATCH(B719,Sheet2!A$14:A$154,0)),P723))))</f>
        <v/>
      </c>
      <c r="Q724" s="25" t="str">
        <f t="shared" si="47"/>
        <v/>
      </c>
    </row>
    <row r="725" ht="15" spans="6:17">
      <c r="F725" s="25" t="str">
        <f t="shared" si="44"/>
        <v/>
      </c>
      <c r="G725" s="25" t="str">
        <f>IF(ISTEXT(E725),"",IF(ISBLANK(E725),"",IF(ISTEXT(D725),"",IF(A720="Invoice No. : ",INDEX(Sheet2!F$14:F$154,MATCH(B720,Sheet2!A$14:A$154,0)),G724))))</f>
        <v/>
      </c>
      <c r="H725" s="25" t="str">
        <f t="shared" si="45"/>
        <v/>
      </c>
      <c r="I725" s="25" t="str">
        <f>IF(ISTEXT(E725),"",IF(ISBLANK(E725),"",IF(ISTEXT(D725),"",IF(A720="Invoice No. : ",TEXT(INDEX(Sheet2!C$14:C$154,MATCH(B720,Sheet2!A$14:A$154,0)),"hh:mm:ss"),I724))))</f>
        <v/>
      </c>
      <c r="J725" s="25" t="str">
        <f t="shared" si="46"/>
        <v/>
      </c>
      <c r="K725" s="25" t="str">
        <f>IF(ISBLANK(G725),"",IF(ISTEXT(G725),"",INDEX(Sheet2!H$14:H$154,MATCH(F725,Sheet2!A$14:A$154,0))))</f>
        <v/>
      </c>
      <c r="L725" s="25" t="str">
        <f>IF(ISBLANK(G725),"",IF(ISTEXT(G725),"",INDEX(Sheet2!I$14:I$154,MATCH(F725,Sheet2!A$14:A$154,0))))</f>
        <v/>
      </c>
      <c r="M725" s="25" t="str">
        <f>IF(ISBLANK(G725),"",IF(ISTEXT(G725),"",IF(INDEX(Sheet2!H$14:H$154,MATCH(F725,Sheet2!A$14:A$154,0))&lt;&gt;0,IF(INDEX(Sheet2!I$14:I$154,MATCH(F725,Sheet2!A$14:A$154,0))&lt;&gt;0,"Loan","Loan"),"Cash")))</f>
        <v/>
      </c>
      <c r="N725" s="25" t="str">
        <f>IF(ISTEXT(E725),"",IF(ISBLANK(E725),"",IF(ISTEXT(D725),"",IF(A720="Invoice No. : ",INDEX(Sheet2!D$14:D$154,MATCH(B720,Sheet2!A$14:A$154,0)),N724))))</f>
        <v/>
      </c>
      <c r="O725" s="25" t="str">
        <f>IF(ISTEXT(E725),"",IF(ISBLANK(E725),"",IF(ISTEXT(D725),"",IF(A720="Invoice No. : ",INDEX(Sheet2!E$14:E$154,MATCH(B720,Sheet2!A$14:A$154,0)),O724))))</f>
        <v/>
      </c>
      <c r="P725" s="25" t="str">
        <f>IF(ISTEXT(E725),"",IF(ISBLANK(E725),"",IF(ISTEXT(D725),"",IF(A720="Invoice No. : ",INDEX(Sheet2!G$14:G$154,MATCH(B720,Sheet2!A$14:A$154,0)),P724))))</f>
        <v/>
      </c>
      <c r="Q725" s="25" t="str">
        <f t="shared" si="47"/>
        <v/>
      </c>
    </row>
    <row r="726" ht="15" spans="1:17">
      <c r="A726" s="24" t="s">
        <v>668</v>
      </c>
      <c r="B726" s="24" t="s">
        <v>669</v>
      </c>
      <c r="C726" s="13">
        <v>6</v>
      </c>
      <c r="D726" s="13">
        <v>5</v>
      </c>
      <c r="E726" s="13">
        <v>30</v>
      </c>
      <c r="F726" s="25">
        <f t="shared" si="44"/>
        <v>2146335</v>
      </c>
      <c r="G726" s="25">
        <f>IF(ISTEXT(E726),"",IF(ISBLANK(E726),"",IF(ISTEXT(D726),"",IF(A721="Invoice No. : ",INDEX(Sheet2!F$14:F$154,MATCH(B721,Sheet2!A$14:A$154,0)),G725))))</f>
        <v>38043</v>
      </c>
      <c r="H726" s="25" t="str">
        <f t="shared" si="45"/>
        <v>01/28/2023</v>
      </c>
      <c r="I726" s="25" t="str">
        <f>IF(ISTEXT(E726),"",IF(ISBLANK(E726),"",IF(ISTEXT(D726),"",IF(A721="Invoice No. : ",TEXT(INDEX(Sheet2!C$14:C$154,MATCH(B721,Sheet2!A$14:A$154,0)),"hh:mm:ss"),I725))))</f>
        <v>09:32:44</v>
      </c>
      <c r="J726" s="25">
        <f t="shared" si="46"/>
        <v>530</v>
      </c>
      <c r="K726" s="25">
        <f>IF(ISBLANK(G726),"",IF(ISTEXT(G726),"",INDEX(Sheet2!H$14:H$154,MATCH(F726,Sheet2!A$14:A$154,0))))</f>
        <v>0</v>
      </c>
      <c r="L726" s="25">
        <f>IF(ISBLANK(G726),"",IF(ISTEXT(G726),"",INDEX(Sheet2!I$14:I$154,MATCH(F726,Sheet2!A$14:A$154,0))))</f>
        <v>530</v>
      </c>
      <c r="M726" s="25" t="str">
        <f>IF(ISBLANK(G726),"",IF(ISTEXT(G726),"",IF(INDEX(Sheet2!H$14:H$154,MATCH(F726,Sheet2!A$14:A$154,0))&lt;&gt;0,IF(INDEX(Sheet2!I$14:I$154,MATCH(F726,Sheet2!A$14:A$154,0))&lt;&gt;0,"Loan","Loan"),"Cash")))</f>
        <v>Cash</v>
      </c>
      <c r="N726" s="25">
        <f>IF(ISTEXT(E726),"",IF(ISBLANK(E726),"",IF(ISTEXT(D726),"",IF(A721="Invoice No. : ",INDEX(Sheet2!D$14:D$154,MATCH(B721,Sheet2!A$14:A$154,0)),N725))))</f>
        <v>2</v>
      </c>
      <c r="O726" s="25" t="str">
        <f>IF(ISTEXT(E726),"",IF(ISBLANK(E726),"",IF(ISTEXT(D726),"",IF(A721="Invoice No. : ",INDEX(Sheet2!E$14:E$154,MATCH(B721,Sheet2!A$14:A$154,0)),O725))))</f>
        <v>RUBY</v>
      </c>
      <c r="P726" s="25" t="str">
        <f>IF(ISTEXT(E726),"",IF(ISBLANK(E726),"",IF(ISTEXT(D726),"",IF(A721="Invoice No. : ",INDEX(Sheet2!G$14:G$154,MATCH(B721,Sheet2!A$14:A$154,0)),P725))))</f>
        <v>BALAKWID, FLORENCE ONGAYA</v>
      </c>
      <c r="Q726" s="25">
        <f t="shared" si="47"/>
        <v>128023.12</v>
      </c>
    </row>
    <row r="727" ht="15" spans="1:17">
      <c r="A727" s="24" t="s">
        <v>318</v>
      </c>
      <c r="B727" s="24" t="s">
        <v>319</v>
      </c>
      <c r="C727" s="13">
        <v>10</v>
      </c>
      <c r="D727" s="13">
        <v>33</v>
      </c>
      <c r="E727" s="13">
        <v>330</v>
      </c>
      <c r="F727" s="25">
        <f t="shared" si="44"/>
        <v>2146335</v>
      </c>
      <c r="G727" s="25">
        <f>IF(ISTEXT(E727),"",IF(ISBLANK(E727),"",IF(ISTEXT(D727),"",IF(A722="Invoice No. : ",INDEX(Sheet2!F$14:F$154,MATCH(B722,Sheet2!A$14:A$154,0)),G726))))</f>
        <v>38043</v>
      </c>
      <c r="H727" s="25" t="str">
        <f t="shared" si="45"/>
        <v>01/28/2023</v>
      </c>
      <c r="I727" s="25" t="str">
        <f>IF(ISTEXT(E727),"",IF(ISBLANK(E727),"",IF(ISTEXT(D727),"",IF(A722="Invoice No. : ",TEXT(INDEX(Sheet2!C$14:C$154,MATCH(B722,Sheet2!A$14:A$154,0)),"hh:mm:ss"),I726))))</f>
        <v>09:32:44</v>
      </c>
      <c r="J727" s="25">
        <f t="shared" si="46"/>
        <v>530</v>
      </c>
      <c r="K727" s="25">
        <f>IF(ISBLANK(G727),"",IF(ISTEXT(G727),"",INDEX(Sheet2!H$14:H$154,MATCH(F727,Sheet2!A$14:A$154,0))))</f>
        <v>0</v>
      </c>
      <c r="L727" s="25">
        <f>IF(ISBLANK(G727),"",IF(ISTEXT(G727),"",INDEX(Sheet2!I$14:I$154,MATCH(F727,Sheet2!A$14:A$154,0))))</f>
        <v>530</v>
      </c>
      <c r="M727" s="25" t="str">
        <f>IF(ISBLANK(G727),"",IF(ISTEXT(G727),"",IF(INDEX(Sheet2!H$14:H$154,MATCH(F727,Sheet2!A$14:A$154,0))&lt;&gt;0,IF(INDEX(Sheet2!I$14:I$154,MATCH(F727,Sheet2!A$14:A$154,0))&lt;&gt;0,"Loan","Loan"),"Cash")))</f>
        <v>Cash</v>
      </c>
      <c r="N727" s="25">
        <f>IF(ISTEXT(E727),"",IF(ISBLANK(E727),"",IF(ISTEXT(D727),"",IF(A722="Invoice No. : ",INDEX(Sheet2!D$14:D$154,MATCH(B722,Sheet2!A$14:A$154,0)),N726))))</f>
        <v>2</v>
      </c>
      <c r="O727" s="25" t="str">
        <f>IF(ISTEXT(E727),"",IF(ISBLANK(E727),"",IF(ISTEXT(D727),"",IF(A722="Invoice No. : ",INDEX(Sheet2!E$14:E$154,MATCH(B722,Sheet2!A$14:A$154,0)),O726))))</f>
        <v>RUBY</v>
      </c>
      <c r="P727" s="25" t="str">
        <f>IF(ISTEXT(E727),"",IF(ISBLANK(E727),"",IF(ISTEXT(D727),"",IF(A722="Invoice No. : ",INDEX(Sheet2!G$14:G$154,MATCH(B722,Sheet2!A$14:A$154,0)),P726))))</f>
        <v>BALAKWID, FLORENCE ONGAYA</v>
      </c>
      <c r="Q727" s="25">
        <f t="shared" si="47"/>
        <v>128023.12</v>
      </c>
    </row>
    <row r="728" ht="15" spans="1:17">
      <c r="A728" s="24" t="s">
        <v>596</v>
      </c>
      <c r="B728" s="24" t="s">
        <v>597</v>
      </c>
      <c r="C728" s="13">
        <v>2</v>
      </c>
      <c r="D728" s="13">
        <v>85</v>
      </c>
      <c r="E728" s="13">
        <v>170</v>
      </c>
      <c r="F728" s="25">
        <f t="shared" si="44"/>
        <v>2146335</v>
      </c>
      <c r="G728" s="25">
        <f>IF(ISTEXT(E728),"",IF(ISBLANK(E728),"",IF(ISTEXT(D728),"",IF(A723="Invoice No. : ",INDEX(Sheet2!F$14:F$154,MATCH(B723,Sheet2!A$14:A$154,0)),G727))))</f>
        <v>38043</v>
      </c>
      <c r="H728" s="25" t="str">
        <f t="shared" si="45"/>
        <v>01/28/2023</v>
      </c>
      <c r="I728" s="25" t="str">
        <f>IF(ISTEXT(E728),"",IF(ISBLANK(E728),"",IF(ISTEXT(D728),"",IF(A723="Invoice No. : ",TEXT(INDEX(Sheet2!C$14:C$154,MATCH(B723,Sheet2!A$14:A$154,0)),"hh:mm:ss"),I727))))</f>
        <v>09:32:44</v>
      </c>
      <c r="J728" s="25">
        <f t="shared" si="46"/>
        <v>530</v>
      </c>
      <c r="K728" s="25">
        <f>IF(ISBLANK(G728),"",IF(ISTEXT(G728),"",INDEX(Sheet2!H$14:H$154,MATCH(F728,Sheet2!A$14:A$154,0))))</f>
        <v>0</v>
      </c>
      <c r="L728" s="25">
        <f>IF(ISBLANK(G728),"",IF(ISTEXT(G728),"",INDEX(Sheet2!I$14:I$154,MATCH(F728,Sheet2!A$14:A$154,0))))</f>
        <v>530</v>
      </c>
      <c r="M728" s="25" t="str">
        <f>IF(ISBLANK(G728),"",IF(ISTEXT(G728),"",IF(INDEX(Sheet2!H$14:H$154,MATCH(F728,Sheet2!A$14:A$154,0))&lt;&gt;0,IF(INDEX(Sheet2!I$14:I$154,MATCH(F728,Sheet2!A$14:A$154,0))&lt;&gt;0,"Loan","Loan"),"Cash")))</f>
        <v>Cash</v>
      </c>
      <c r="N728" s="25">
        <f>IF(ISTEXT(E728),"",IF(ISBLANK(E728),"",IF(ISTEXT(D728),"",IF(A723="Invoice No. : ",INDEX(Sheet2!D$14:D$154,MATCH(B723,Sheet2!A$14:A$154,0)),N727))))</f>
        <v>2</v>
      </c>
      <c r="O728" s="25" t="str">
        <f>IF(ISTEXT(E728),"",IF(ISBLANK(E728),"",IF(ISTEXT(D728),"",IF(A723="Invoice No. : ",INDEX(Sheet2!E$14:E$154,MATCH(B723,Sheet2!A$14:A$154,0)),O727))))</f>
        <v>RUBY</v>
      </c>
      <c r="P728" s="25" t="str">
        <f>IF(ISTEXT(E728),"",IF(ISBLANK(E728),"",IF(ISTEXT(D728),"",IF(A723="Invoice No. : ",INDEX(Sheet2!G$14:G$154,MATCH(B723,Sheet2!A$14:A$154,0)),P727))))</f>
        <v>BALAKWID, FLORENCE ONGAYA</v>
      </c>
      <c r="Q728" s="25">
        <f t="shared" si="47"/>
        <v>128023.12</v>
      </c>
    </row>
    <row r="729" ht="15" spans="4:17">
      <c r="D729" s="14" t="s">
        <v>18</v>
      </c>
      <c r="E729" s="26">
        <v>530</v>
      </c>
      <c r="F729" s="25" t="str">
        <f t="shared" si="44"/>
        <v/>
      </c>
      <c r="G729" s="25" t="str">
        <f>IF(ISTEXT(E729),"",IF(ISBLANK(E729),"",IF(ISTEXT(D729),"",IF(A724="Invoice No. : ",INDEX(Sheet2!F$14:F$154,MATCH(B724,Sheet2!A$14:A$154,0)),G728))))</f>
        <v/>
      </c>
      <c r="H729" s="25" t="str">
        <f t="shared" si="45"/>
        <v/>
      </c>
      <c r="I729" s="25" t="str">
        <f>IF(ISTEXT(E729),"",IF(ISBLANK(E729),"",IF(ISTEXT(D729),"",IF(A724="Invoice No. : ",TEXT(INDEX(Sheet2!C$14:C$154,MATCH(B724,Sheet2!A$14:A$154,0)),"hh:mm:ss"),I728))))</f>
        <v/>
      </c>
      <c r="J729" s="25" t="str">
        <f t="shared" si="46"/>
        <v/>
      </c>
      <c r="K729" s="25" t="str">
        <f>IF(ISBLANK(G729),"",IF(ISTEXT(G729),"",INDEX(Sheet2!H$14:H$154,MATCH(F729,Sheet2!A$14:A$154,0))))</f>
        <v/>
      </c>
      <c r="L729" s="25" t="str">
        <f>IF(ISBLANK(G729),"",IF(ISTEXT(G729),"",INDEX(Sheet2!I$14:I$154,MATCH(F729,Sheet2!A$14:A$154,0))))</f>
        <v/>
      </c>
      <c r="M729" s="25" t="str">
        <f>IF(ISBLANK(G729),"",IF(ISTEXT(G729),"",IF(INDEX(Sheet2!H$14:H$154,MATCH(F729,Sheet2!A$14:A$154,0))&lt;&gt;0,IF(INDEX(Sheet2!I$14:I$154,MATCH(F729,Sheet2!A$14:A$154,0))&lt;&gt;0,"Loan","Loan"),"Cash")))</f>
        <v/>
      </c>
      <c r="N729" s="25" t="str">
        <f>IF(ISTEXT(E729),"",IF(ISBLANK(E729),"",IF(ISTEXT(D729),"",IF(A724="Invoice No. : ",INDEX(Sheet2!D$14:D$154,MATCH(B724,Sheet2!A$14:A$154,0)),N728))))</f>
        <v/>
      </c>
      <c r="O729" s="25" t="str">
        <f>IF(ISTEXT(E729),"",IF(ISBLANK(E729),"",IF(ISTEXT(D729),"",IF(A724="Invoice No. : ",INDEX(Sheet2!E$14:E$154,MATCH(B724,Sheet2!A$14:A$154,0)),O728))))</f>
        <v/>
      </c>
      <c r="P729" s="25" t="str">
        <f>IF(ISTEXT(E729),"",IF(ISBLANK(E729),"",IF(ISTEXT(D729),"",IF(A724="Invoice No. : ",INDEX(Sheet2!G$14:G$154,MATCH(B724,Sheet2!A$14:A$154,0)),P728))))</f>
        <v/>
      </c>
      <c r="Q729" s="25" t="str">
        <f t="shared" si="47"/>
        <v/>
      </c>
    </row>
    <row r="730" ht="15" spans="6:17">
      <c r="F730" s="25" t="str">
        <f t="shared" si="44"/>
        <v/>
      </c>
      <c r="G730" s="25" t="str">
        <f>IF(ISTEXT(E730),"",IF(ISBLANK(E730),"",IF(ISTEXT(D730),"",IF(A725="Invoice No. : ",INDEX(Sheet2!F$14:F$154,MATCH(B725,Sheet2!A$14:A$154,0)),G729))))</f>
        <v/>
      </c>
      <c r="H730" s="25" t="str">
        <f t="shared" si="45"/>
        <v/>
      </c>
      <c r="I730" s="25" t="str">
        <f>IF(ISTEXT(E730),"",IF(ISBLANK(E730),"",IF(ISTEXT(D730),"",IF(A725="Invoice No. : ",TEXT(INDEX(Sheet2!C$14:C$154,MATCH(B725,Sheet2!A$14:A$154,0)),"hh:mm:ss"),I729))))</f>
        <v/>
      </c>
      <c r="J730" s="25" t="str">
        <f t="shared" si="46"/>
        <v/>
      </c>
      <c r="K730" s="25" t="str">
        <f>IF(ISBLANK(G730),"",IF(ISTEXT(G730),"",INDEX(Sheet2!H$14:H$154,MATCH(F730,Sheet2!A$14:A$154,0))))</f>
        <v/>
      </c>
      <c r="L730" s="25" t="str">
        <f>IF(ISBLANK(G730),"",IF(ISTEXT(G730),"",INDEX(Sheet2!I$14:I$154,MATCH(F730,Sheet2!A$14:A$154,0))))</f>
        <v/>
      </c>
      <c r="M730" s="25" t="str">
        <f>IF(ISBLANK(G730),"",IF(ISTEXT(G730),"",IF(INDEX(Sheet2!H$14:H$154,MATCH(F730,Sheet2!A$14:A$154,0))&lt;&gt;0,IF(INDEX(Sheet2!I$14:I$154,MATCH(F730,Sheet2!A$14:A$154,0))&lt;&gt;0,"Loan","Loan"),"Cash")))</f>
        <v/>
      </c>
      <c r="N730" s="25" t="str">
        <f>IF(ISTEXT(E730),"",IF(ISBLANK(E730),"",IF(ISTEXT(D730),"",IF(A725="Invoice No. : ",INDEX(Sheet2!D$14:D$154,MATCH(B725,Sheet2!A$14:A$154,0)),N729))))</f>
        <v/>
      </c>
      <c r="O730" s="25" t="str">
        <f>IF(ISTEXT(E730),"",IF(ISBLANK(E730),"",IF(ISTEXT(D730),"",IF(A725="Invoice No. : ",INDEX(Sheet2!E$14:E$154,MATCH(B725,Sheet2!A$14:A$154,0)),O729))))</f>
        <v/>
      </c>
      <c r="P730" s="25" t="str">
        <f>IF(ISTEXT(E730),"",IF(ISBLANK(E730),"",IF(ISTEXT(D730),"",IF(A725="Invoice No. : ",INDEX(Sheet2!G$14:G$154,MATCH(B725,Sheet2!A$14:A$154,0)),P729))))</f>
        <v/>
      </c>
      <c r="Q730" s="25" t="str">
        <f t="shared" si="47"/>
        <v/>
      </c>
    </row>
    <row r="731" ht="15" spans="6:17">
      <c r="F731" s="25" t="str">
        <f t="shared" si="44"/>
        <v/>
      </c>
      <c r="G731" s="25" t="str">
        <f>IF(ISTEXT(E731),"",IF(ISBLANK(E731),"",IF(ISTEXT(D731),"",IF(A726="Invoice No. : ",INDEX(Sheet2!F$14:F$154,MATCH(B726,Sheet2!A$14:A$154,0)),G730))))</f>
        <v/>
      </c>
      <c r="H731" s="25" t="str">
        <f t="shared" si="45"/>
        <v/>
      </c>
      <c r="I731" s="25" t="str">
        <f>IF(ISTEXT(E731),"",IF(ISBLANK(E731),"",IF(ISTEXT(D731),"",IF(A726="Invoice No. : ",TEXT(INDEX(Sheet2!C$14:C$154,MATCH(B726,Sheet2!A$14:A$154,0)),"hh:mm:ss"),I730))))</f>
        <v/>
      </c>
      <c r="J731" s="25" t="str">
        <f t="shared" si="46"/>
        <v/>
      </c>
      <c r="K731" s="25" t="str">
        <f>IF(ISBLANK(G731),"",IF(ISTEXT(G731),"",INDEX(Sheet2!H$14:H$154,MATCH(F731,Sheet2!A$14:A$154,0))))</f>
        <v/>
      </c>
      <c r="L731" s="25" t="str">
        <f>IF(ISBLANK(G731),"",IF(ISTEXT(G731),"",INDEX(Sheet2!I$14:I$154,MATCH(F731,Sheet2!A$14:A$154,0))))</f>
        <v/>
      </c>
      <c r="M731" s="25" t="str">
        <f>IF(ISBLANK(G731),"",IF(ISTEXT(G731),"",IF(INDEX(Sheet2!H$14:H$154,MATCH(F731,Sheet2!A$14:A$154,0))&lt;&gt;0,IF(INDEX(Sheet2!I$14:I$154,MATCH(F731,Sheet2!A$14:A$154,0))&lt;&gt;0,"Loan","Loan"),"Cash")))</f>
        <v/>
      </c>
      <c r="N731" s="25" t="str">
        <f>IF(ISTEXT(E731),"",IF(ISBLANK(E731),"",IF(ISTEXT(D731),"",IF(A726="Invoice No. : ",INDEX(Sheet2!D$14:D$154,MATCH(B726,Sheet2!A$14:A$154,0)),N730))))</f>
        <v/>
      </c>
      <c r="O731" s="25" t="str">
        <f>IF(ISTEXT(E731),"",IF(ISBLANK(E731),"",IF(ISTEXT(D731),"",IF(A726="Invoice No. : ",INDEX(Sheet2!E$14:E$154,MATCH(B726,Sheet2!A$14:A$154,0)),O730))))</f>
        <v/>
      </c>
      <c r="P731" s="25" t="str">
        <f>IF(ISTEXT(E731),"",IF(ISBLANK(E731),"",IF(ISTEXT(D731),"",IF(A726="Invoice No. : ",INDEX(Sheet2!G$14:G$154,MATCH(B726,Sheet2!A$14:A$154,0)),P730))))</f>
        <v/>
      </c>
      <c r="Q731" s="25" t="str">
        <f t="shared" si="47"/>
        <v/>
      </c>
    </row>
    <row r="732" ht="15" spans="1:17">
      <c r="A732" s="16" t="s">
        <v>4</v>
      </c>
      <c r="B732" s="17">
        <v>2146336</v>
      </c>
      <c r="C732" s="16" t="s">
        <v>5</v>
      </c>
      <c r="D732" s="18" t="s">
        <v>598</v>
      </c>
      <c r="F732" s="25" t="str">
        <f t="shared" si="44"/>
        <v/>
      </c>
      <c r="G732" s="25" t="str">
        <f>IF(ISTEXT(E732),"",IF(ISBLANK(E732),"",IF(ISTEXT(D732),"",IF(A727="Invoice No. : ",INDEX(Sheet2!F$14:F$154,MATCH(B727,Sheet2!A$14:A$154,0)),G731))))</f>
        <v/>
      </c>
      <c r="H732" s="25" t="str">
        <f t="shared" si="45"/>
        <v/>
      </c>
      <c r="I732" s="25" t="str">
        <f>IF(ISTEXT(E732),"",IF(ISBLANK(E732),"",IF(ISTEXT(D732),"",IF(A727="Invoice No. : ",TEXT(INDEX(Sheet2!C$14:C$154,MATCH(B727,Sheet2!A$14:A$154,0)),"hh:mm:ss"),I731))))</f>
        <v/>
      </c>
      <c r="J732" s="25" t="str">
        <f t="shared" si="46"/>
        <v/>
      </c>
      <c r="K732" s="25" t="str">
        <f>IF(ISBLANK(G732),"",IF(ISTEXT(G732),"",INDEX(Sheet2!H$14:H$154,MATCH(F732,Sheet2!A$14:A$154,0))))</f>
        <v/>
      </c>
      <c r="L732" s="25" t="str">
        <f>IF(ISBLANK(G732),"",IF(ISTEXT(G732),"",INDEX(Sheet2!I$14:I$154,MATCH(F732,Sheet2!A$14:A$154,0))))</f>
        <v/>
      </c>
      <c r="M732" s="25" t="str">
        <f>IF(ISBLANK(G732),"",IF(ISTEXT(G732),"",IF(INDEX(Sheet2!H$14:H$154,MATCH(F732,Sheet2!A$14:A$154,0))&lt;&gt;0,IF(INDEX(Sheet2!I$14:I$154,MATCH(F732,Sheet2!A$14:A$154,0))&lt;&gt;0,"Loan","Loan"),"Cash")))</f>
        <v/>
      </c>
      <c r="N732" s="25" t="str">
        <f>IF(ISTEXT(E732),"",IF(ISBLANK(E732),"",IF(ISTEXT(D732),"",IF(A727="Invoice No. : ",INDEX(Sheet2!D$14:D$154,MATCH(B727,Sheet2!A$14:A$154,0)),N731))))</f>
        <v/>
      </c>
      <c r="O732" s="25" t="str">
        <f>IF(ISTEXT(E732),"",IF(ISBLANK(E732),"",IF(ISTEXT(D732),"",IF(A727="Invoice No. : ",INDEX(Sheet2!E$14:E$154,MATCH(B727,Sheet2!A$14:A$154,0)),O731))))</f>
        <v/>
      </c>
      <c r="P732" s="25" t="str">
        <f>IF(ISTEXT(E732),"",IF(ISBLANK(E732),"",IF(ISTEXT(D732),"",IF(A727="Invoice No. : ",INDEX(Sheet2!G$14:G$154,MATCH(B727,Sheet2!A$14:A$154,0)),P731))))</f>
        <v/>
      </c>
      <c r="Q732" s="25" t="str">
        <f t="shared" si="47"/>
        <v/>
      </c>
    </row>
    <row r="733" ht="15" spans="1:17">
      <c r="A733" s="16" t="s">
        <v>7</v>
      </c>
      <c r="B733" s="19">
        <v>44954</v>
      </c>
      <c r="C733" s="16" t="s">
        <v>8</v>
      </c>
      <c r="D733" s="20">
        <v>2</v>
      </c>
      <c r="F733" s="25" t="str">
        <f t="shared" si="44"/>
        <v/>
      </c>
      <c r="G733" s="25" t="str">
        <f>IF(ISTEXT(E733),"",IF(ISBLANK(E733),"",IF(ISTEXT(D733),"",IF(A728="Invoice No. : ",INDEX(Sheet2!F$14:F$154,MATCH(B728,Sheet2!A$14:A$154,0)),G732))))</f>
        <v/>
      </c>
      <c r="H733" s="25" t="str">
        <f t="shared" si="45"/>
        <v/>
      </c>
      <c r="I733" s="25" t="str">
        <f>IF(ISTEXT(E733),"",IF(ISBLANK(E733),"",IF(ISTEXT(D733),"",IF(A728="Invoice No. : ",TEXT(INDEX(Sheet2!C$14:C$154,MATCH(B728,Sheet2!A$14:A$154,0)),"hh:mm:ss"),I732))))</f>
        <v/>
      </c>
      <c r="J733" s="25" t="str">
        <f t="shared" si="46"/>
        <v/>
      </c>
      <c r="K733" s="25" t="str">
        <f>IF(ISBLANK(G733),"",IF(ISTEXT(G733),"",INDEX(Sheet2!H$14:H$154,MATCH(F733,Sheet2!A$14:A$154,0))))</f>
        <v/>
      </c>
      <c r="L733" s="25" t="str">
        <f>IF(ISBLANK(G733),"",IF(ISTEXT(G733),"",INDEX(Sheet2!I$14:I$154,MATCH(F733,Sheet2!A$14:A$154,0))))</f>
        <v/>
      </c>
      <c r="M733" s="25" t="str">
        <f>IF(ISBLANK(G733),"",IF(ISTEXT(G733),"",IF(INDEX(Sheet2!H$14:H$154,MATCH(F733,Sheet2!A$14:A$154,0))&lt;&gt;0,IF(INDEX(Sheet2!I$14:I$154,MATCH(F733,Sheet2!A$14:A$154,0))&lt;&gt;0,"Loan","Loan"),"Cash")))</f>
        <v/>
      </c>
      <c r="N733" s="25" t="str">
        <f>IF(ISTEXT(E733),"",IF(ISBLANK(E733),"",IF(ISTEXT(D733),"",IF(A728="Invoice No. : ",INDEX(Sheet2!D$14:D$154,MATCH(B728,Sheet2!A$14:A$154,0)),N732))))</f>
        <v/>
      </c>
      <c r="O733" s="25" t="str">
        <f>IF(ISTEXT(E733),"",IF(ISBLANK(E733),"",IF(ISTEXT(D733),"",IF(A728="Invoice No. : ",INDEX(Sheet2!E$14:E$154,MATCH(B728,Sheet2!A$14:A$154,0)),O732))))</f>
        <v/>
      </c>
      <c r="P733" s="25" t="str">
        <f>IF(ISTEXT(E733),"",IF(ISBLANK(E733),"",IF(ISTEXT(D733),"",IF(A728="Invoice No. : ",INDEX(Sheet2!G$14:G$154,MATCH(B728,Sheet2!A$14:A$154,0)),P732))))</f>
        <v/>
      </c>
      <c r="Q733" s="25" t="str">
        <f t="shared" si="47"/>
        <v/>
      </c>
    </row>
    <row r="734" ht="15" spans="6:17">
      <c r="F734" s="25" t="str">
        <f t="shared" si="44"/>
        <v/>
      </c>
      <c r="G734" s="25" t="str">
        <f>IF(ISTEXT(E734),"",IF(ISBLANK(E734),"",IF(ISTEXT(D734),"",IF(A729="Invoice No. : ",INDEX(Sheet2!F$14:F$154,MATCH(B729,Sheet2!A$14:A$154,0)),G733))))</f>
        <v/>
      </c>
      <c r="H734" s="25" t="str">
        <f t="shared" si="45"/>
        <v/>
      </c>
      <c r="I734" s="25" t="str">
        <f>IF(ISTEXT(E734),"",IF(ISBLANK(E734),"",IF(ISTEXT(D734),"",IF(A729="Invoice No. : ",TEXT(INDEX(Sheet2!C$14:C$154,MATCH(B729,Sheet2!A$14:A$154,0)),"hh:mm:ss"),I733))))</f>
        <v/>
      </c>
      <c r="J734" s="25" t="str">
        <f t="shared" si="46"/>
        <v/>
      </c>
      <c r="K734" s="25" t="str">
        <f>IF(ISBLANK(G734),"",IF(ISTEXT(G734),"",INDEX(Sheet2!H$14:H$154,MATCH(F734,Sheet2!A$14:A$154,0))))</f>
        <v/>
      </c>
      <c r="L734" s="25" t="str">
        <f>IF(ISBLANK(G734),"",IF(ISTEXT(G734),"",INDEX(Sheet2!I$14:I$154,MATCH(F734,Sheet2!A$14:A$154,0))))</f>
        <v/>
      </c>
      <c r="M734" s="25" t="str">
        <f>IF(ISBLANK(G734),"",IF(ISTEXT(G734),"",IF(INDEX(Sheet2!H$14:H$154,MATCH(F734,Sheet2!A$14:A$154,0))&lt;&gt;0,IF(INDEX(Sheet2!I$14:I$154,MATCH(F734,Sheet2!A$14:A$154,0))&lt;&gt;0,"Loan","Loan"),"Cash")))</f>
        <v/>
      </c>
      <c r="N734" s="25" t="str">
        <f>IF(ISTEXT(E734),"",IF(ISBLANK(E734),"",IF(ISTEXT(D734),"",IF(A729="Invoice No. : ",INDEX(Sheet2!D$14:D$154,MATCH(B729,Sheet2!A$14:A$154,0)),N733))))</f>
        <v/>
      </c>
      <c r="O734" s="25" t="str">
        <f>IF(ISTEXT(E734),"",IF(ISBLANK(E734),"",IF(ISTEXT(D734),"",IF(A729="Invoice No. : ",INDEX(Sheet2!E$14:E$154,MATCH(B729,Sheet2!A$14:A$154,0)),O733))))</f>
        <v/>
      </c>
      <c r="P734" s="25" t="str">
        <f>IF(ISTEXT(E734),"",IF(ISBLANK(E734),"",IF(ISTEXT(D734),"",IF(A729="Invoice No. : ",INDEX(Sheet2!G$14:G$154,MATCH(B729,Sheet2!A$14:A$154,0)),P733))))</f>
        <v/>
      </c>
      <c r="Q734" s="25" t="str">
        <f t="shared" si="47"/>
        <v/>
      </c>
    </row>
    <row r="735" ht="15" spans="1:17">
      <c r="A735" s="21" t="s">
        <v>9</v>
      </c>
      <c r="B735" s="21" t="s">
        <v>10</v>
      </c>
      <c r="C735" s="22" t="s">
        <v>11</v>
      </c>
      <c r="D735" s="22" t="s">
        <v>12</v>
      </c>
      <c r="E735" s="22" t="s">
        <v>13</v>
      </c>
      <c r="F735" s="25" t="str">
        <f t="shared" si="44"/>
        <v/>
      </c>
      <c r="G735" s="25" t="str">
        <f>IF(ISTEXT(E735),"",IF(ISBLANK(E735),"",IF(ISTEXT(D735),"",IF(A730="Invoice No. : ",INDEX(Sheet2!F$14:F$154,MATCH(B730,Sheet2!A$14:A$154,0)),G734))))</f>
        <v/>
      </c>
      <c r="H735" s="25" t="str">
        <f t="shared" si="45"/>
        <v/>
      </c>
      <c r="I735" s="25" t="str">
        <f>IF(ISTEXT(E735),"",IF(ISBLANK(E735),"",IF(ISTEXT(D735),"",IF(A730="Invoice No. : ",TEXT(INDEX(Sheet2!C$14:C$154,MATCH(B730,Sheet2!A$14:A$154,0)),"hh:mm:ss"),I734))))</f>
        <v/>
      </c>
      <c r="J735" s="25" t="str">
        <f t="shared" si="46"/>
        <v/>
      </c>
      <c r="K735" s="25" t="str">
        <f>IF(ISBLANK(G735),"",IF(ISTEXT(G735),"",INDEX(Sheet2!H$14:H$154,MATCH(F735,Sheet2!A$14:A$154,0))))</f>
        <v/>
      </c>
      <c r="L735" s="25" t="str">
        <f>IF(ISBLANK(G735),"",IF(ISTEXT(G735),"",INDEX(Sheet2!I$14:I$154,MATCH(F735,Sheet2!A$14:A$154,0))))</f>
        <v/>
      </c>
      <c r="M735" s="25" t="str">
        <f>IF(ISBLANK(G735),"",IF(ISTEXT(G735),"",IF(INDEX(Sheet2!H$14:H$154,MATCH(F735,Sheet2!A$14:A$154,0))&lt;&gt;0,IF(INDEX(Sheet2!I$14:I$154,MATCH(F735,Sheet2!A$14:A$154,0))&lt;&gt;0,"Loan","Loan"),"Cash")))</f>
        <v/>
      </c>
      <c r="N735" s="25" t="str">
        <f>IF(ISTEXT(E735),"",IF(ISBLANK(E735),"",IF(ISTEXT(D735),"",IF(A730="Invoice No. : ",INDEX(Sheet2!D$14:D$154,MATCH(B730,Sheet2!A$14:A$154,0)),N734))))</f>
        <v/>
      </c>
      <c r="O735" s="25" t="str">
        <f>IF(ISTEXT(E735),"",IF(ISBLANK(E735),"",IF(ISTEXT(D735),"",IF(A730="Invoice No. : ",INDEX(Sheet2!E$14:E$154,MATCH(B730,Sheet2!A$14:A$154,0)),O734))))</f>
        <v/>
      </c>
      <c r="P735" s="25" t="str">
        <f>IF(ISTEXT(E735),"",IF(ISBLANK(E735),"",IF(ISTEXT(D735),"",IF(A730="Invoice No. : ",INDEX(Sheet2!G$14:G$154,MATCH(B730,Sheet2!A$14:A$154,0)),P734))))</f>
        <v/>
      </c>
      <c r="Q735" s="25" t="str">
        <f t="shared" si="47"/>
        <v/>
      </c>
    </row>
    <row r="736" ht="15" spans="6:17">
      <c r="F736" s="25" t="str">
        <f t="shared" si="44"/>
        <v/>
      </c>
      <c r="G736" s="25" t="str">
        <f>IF(ISTEXT(E736),"",IF(ISBLANK(E736),"",IF(ISTEXT(D736),"",IF(A731="Invoice No. : ",INDEX(Sheet2!F$14:F$154,MATCH(B731,Sheet2!A$14:A$154,0)),G735))))</f>
        <v/>
      </c>
      <c r="H736" s="25" t="str">
        <f t="shared" si="45"/>
        <v/>
      </c>
      <c r="I736" s="25" t="str">
        <f>IF(ISTEXT(E736),"",IF(ISBLANK(E736),"",IF(ISTEXT(D736),"",IF(A731="Invoice No. : ",TEXT(INDEX(Sheet2!C$14:C$154,MATCH(B731,Sheet2!A$14:A$154,0)),"hh:mm:ss"),I735))))</f>
        <v/>
      </c>
      <c r="J736" s="25" t="str">
        <f t="shared" si="46"/>
        <v/>
      </c>
      <c r="K736" s="25" t="str">
        <f>IF(ISBLANK(G736),"",IF(ISTEXT(G736),"",INDEX(Sheet2!H$14:H$154,MATCH(F736,Sheet2!A$14:A$154,0))))</f>
        <v/>
      </c>
      <c r="L736" s="25" t="str">
        <f>IF(ISBLANK(G736),"",IF(ISTEXT(G736),"",INDEX(Sheet2!I$14:I$154,MATCH(F736,Sheet2!A$14:A$154,0))))</f>
        <v/>
      </c>
      <c r="M736" s="25" t="str">
        <f>IF(ISBLANK(G736),"",IF(ISTEXT(G736),"",IF(INDEX(Sheet2!H$14:H$154,MATCH(F736,Sheet2!A$14:A$154,0))&lt;&gt;0,IF(INDEX(Sheet2!I$14:I$154,MATCH(F736,Sheet2!A$14:A$154,0))&lt;&gt;0,"Loan","Loan"),"Cash")))</f>
        <v/>
      </c>
      <c r="N736" s="25" t="str">
        <f>IF(ISTEXT(E736),"",IF(ISBLANK(E736),"",IF(ISTEXT(D736),"",IF(A731="Invoice No. : ",INDEX(Sheet2!D$14:D$154,MATCH(B731,Sheet2!A$14:A$154,0)),N735))))</f>
        <v/>
      </c>
      <c r="O736" s="25" t="str">
        <f>IF(ISTEXT(E736),"",IF(ISBLANK(E736),"",IF(ISTEXT(D736),"",IF(A731="Invoice No. : ",INDEX(Sheet2!E$14:E$154,MATCH(B731,Sheet2!A$14:A$154,0)),O735))))</f>
        <v/>
      </c>
      <c r="P736" s="25" t="str">
        <f>IF(ISTEXT(E736),"",IF(ISBLANK(E736),"",IF(ISTEXT(D736),"",IF(A731="Invoice No. : ",INDEX(Sheet2!G$14:G$154,MATCH(B731,Sheet2!A$14:A$154,0)),P735))))</f>
        <v/>
      </c>
      <c r="Q736" s="25" t="str">
        <f t="shared" si="47"/>
        <v/>
      </c>
    </row>
    <row r="737" ht="15" spans="1:17">
      <c r="A737" s="24" t="s">
        <v>266</v>
      </c>
      <c r="B737" s="24" t="s">
        <v>267</v>
      </c>
      <c r="C737" s="13">
        <v>1</v>
      </c>
      <c r="D737" s="13">
        <v>57</v>
      </c>
      <c r="E737" s="13">
        <v>57</v>
      </c>
      <c r="F737" s="25">
        <f t="shared" si="44"/>
        <v>2146336</v>
      </c>
      <c r="G737" s="25">
        <f>IF(ISTEXT(E737),"",IF(ISBLANK(E737),"",IF(ISTEXT(D737),"",IF(A732="Invoice No. : ",INDEX(Sheet2!F$14:F$154,MATCH(B732,Sheet2!A$14:A$154,0)),G736))))</f>
        <v>38043</v>
      </c>
      <c r="H737" s="25" t="str">
        <f t="shared" si="45"/>
        <v>01/28/2023</v>
      </c>
      <c r="I737" s="25" t="str">
        <f>IF(ISTEXT(E737),"",IF(ISBLANK(E737),"",IF(ISTEXT(D737),"",IF(A732="Invoice No. : ",TEXT(INDEX(Sheet2!C$14:C$154,MATCH(B732,Sheet2!A$14:A$154,0)),"hh:mm:ss"),I736))))</f>
        <v>09:33:11</v>
      </c>
      <c r="J737" s="25">
        <f t="shared" si="46"/>
        <v>57</v>
      </c>
      <c r="K737" s="25">
        <f>IF(ISBLANK(G737),"",IF(ISTEXT(G737),"",INDEX(Sheet2!H$14:H$154,MATCH(F737,Sheet2!A$14:A$154,0))))</f>
        <v>0</v>
      </c>
      <c r="L737" s="25">
        <f>IF(ISBLANK(G737),"",IF(ISTEXT(G737),"",INDEX(Sheet2!I$14:I$154,MATCH(F737,Sheet2!A$14:A$154,0))))</f>
        <v>57</v>
      </c>
      <c r="M737" s="25" t="str">
        <f>IF(ISBLANK(G737),"",IF(ISTEXT(G737),"",IF(INDEX(Sheet2!H$14:H$154,MATCH(F737,Sheet2!A$14:A$154,0))&lt;&gt;0,IF(INDEX(Sheet2!I$14:I$154,MATCH(F737,Sheet2!A$14:A$154,0))&lt;&gt;0,"Loan","Loan"),"Cash")))</f>
        <v>Cash</v>
      </c>
      <c r="N737" s="25">
        <f>IF(ISTEXT(E737),"",IF(ISBLANK(E737),"",IF(ISTEXT(D737),"",IF(A732="Invoice No. : ",INDEX(Sheet2!D$14:D$154,MATCH(B732,Sheet2!A$14:A$154,0)),N736))))</f>
        <v>2</v>
      </c>
      <c r="O737" s="25" t="str">
        <f>IF(ISTEXT(E737),"",IF(ISBLANK(E737),"",IF(ISTEXT(D737),"",IF(A732="Invoice No. : ",INDEX(Sheet2!E$14:E$154,MATCH(B732,Sheet2!A$14:A$154,0)),O736))))</f>
        <v>RUBY</v>
      </c>
      <c r="P737" s="25" t="str">
        <f>IF(ISTEXT(E737),"",IF(ISBLANK(E737),"",IF(ISTEXT(D737),"",IF(A732="Invoice No. : ",INDEX(Sheet2!G$14:G$154,MATCH(B732,Sheet2!A$14:A$154,0)),P736))))</f>
        <v>BALAKWID, FLORENCE ONGAYA</v>
      </c>
      <c r="Q737" s="25">
        <f t="shared" si="47"/>
        <v>128023.12</v>
      </c>
    </row>
    <row r="738" ht="15" spans="4:17">
      <c r="D738" s="14" t="s">
        <v>18</v>
      </c>
      <c r="E738" s="26">
        <v>57</v>
      </c>
      <c r="F738" s="25" t="str">
        <f t="shared" si="44"/>
        <v/>
      </c>
      <c r="G738" s="25" t="str">
        <f>IF(ISTEXT(E738),"",IF(ISBLANK(E738),"",IF(ISTEXT(D738),"",IF(A733="Invoice No. : ",INDEX(Sheet2!F$14:F$154,MATCH(B733,Sheet2!A$14:A$154,0)),G737))))</f>
        <v/>
      </c>
      <c r="H738" s="25" t="str">
        <f t="shared" si="45"/>
        <v/>
      </c>
      <c r="I738" s="25" t="str">
        <f>IF(ISTEXT(E738),"",IF(ISBLANK(E738),"",IF(ISTEXT(D738),"",IF(A733="Invoice No. : ",TEXT(INDEX(Sheet2!C$14:C$154,MATCH(B733,Sheet2!A$14:A$154,0)),"hh:mm:ss"),I737))))</f>
        <v/>
      </c>
      <c r="J738" s="25" t="str">
        <f t="shared" si="46"/>
        <v/>
      </c>
      <c r="K738" s="25" t="str">
        <f>IF(ISBLANK(G738),"",IF(ISTEXT(G738),"",INDEX(Sheet2!H$14:H$154,MATCH(F738,Sheet2!A$14:A$154,0))))</f>
        <v/>
      </c>
      <c r="L738" s="25" t="str">
        <f>IF(ISBLANK(G738),"",IF(ISTEXT(G738),"",INDEX(Sheet2!I$14:I$154,MATCH(F738,Sheet2!A$14:A$154,0))))</f>
        <v/>
      </c>
      <c r="M738" s="25" t="str">
        <f>IF(ISBLANK(G738),"",IF(ISTEXT(G738),"",IF(INDEX(Sheet2!H$14:H$154,MATCH(F738,Sheet2!A$14:A$154,0))&lt;&gt;0,IF(INDEX(Sheet2!I$14:I$154,MATCH(F738,Sheet2!A$14:A$154,0))&lt;&gt;0,"Loan","Loan"),"Cash")))</f>
        <v/>
      </c>
      <c r="N738" s="25" t="str">
        <f>IF(ISTEXT(E738),"",IF(ISBLANK(E738),"",IF(ISTEXT(D738),"",IF(A733="Invoice No. : ",INDEX(Sheet2!D$14:D$154,MATCH(B733,Sheet2!A$14:A$154,0)),N737))))</f>
        <v/>
      </c>
      <c r="O738" s="25" t="str">
        <f>IF(ISTEXT(E738),"",IF(ISBLANK(E738),"",IF(ISTEXT(D738),"",IF(A733="Invoice No. : ",INDEX(Sheet2!E$14:E$154,MATCH(B733,Sheet2!A$14:A$154,0)),O737))))</f>
        <v/>
      </c>
      <c r="P738" s="25" t="str">
        <f>IF(ISTEXT(E738),"",IF(ISBLANK(E738),"",IF(ISTEXT(D738),"",IF(A733="Invoice No. : ",INDEX(Sheet2!G$14:G$154,MATCH(B733,Sheet2!A$14:A$154,0)),P737))))</f>
        <v/>
      </c>
      <c r="Q738" s="25" t="str">
        <f t="shared" si="47"/>
        <v/>
      </c>
    </row>
    <row r="739" ht="15" spans="6:17">
      <c r="F739" s="25" t="str">
        <f t="shared" si="44"/>
        <v/>
      </c>
      <c r="G739" s="25" t="str">
        <f>IF(ISTEXT(E739),"",IF(ISBLANK(E739),"",IF(ISTEXT(D739),"",IF(A734="Invoice No. : ",INDEX(Sheet2!F$14:F$154,MATCH(B734,Sheet2!A$14:A$154,0)),G738))))</f>
        <v/>
      </c>
      <c r="H739" s="25" t="str">
        <f t="shared" si="45"/>
        <v/>
      </c>
      <c r="I739" s="25" t="str">
        <f>IF(ISTEXT(E739),"",IF(ISBLANK(E739),"",IF(ISTEXT(D739),"",IF(A734="Invoice No. : ",TEXT(INDEX(Sheet2!C$14:C$154,MATCH(B734,Sheet2!A$14:A$154,0)),"hh:mm:ss"),I738))))</f>
        <v/>
      </c>
      <c r="J739" s="25" t="str">
        <f t="shared" si="46"/>
        <v/>
      </c>
      <c r="K739" s="25" t="str">
        <f>IF(ISBLANK(G739),"",IF(ISTEXT(G739),"",INDEX(Sheet2!H$14:H$154,MATCH(F739,Sheet2!A$14:A$154,0))))</f>
        <v/>
      </c>
      <c r="L739" s="25" t="str">
        <f>IF(ISBLANK(G739),"",IF(ISTEXT(G739),"",INDEX(Sheet2!I$14:I$154,MATCH(F739,Sheet2!A$14:A$154,0))))</f>
        <v/>
      </c>
      <c r="M739" s="25" t="str">
        <f>IF(ISBLANK(G739),"",IF(ISTEXT(G739),"",IF(INDEX(Sheet2!H$14:H$154,MATCH(F739,Sheet2!A$14:A$154,0))&lt;&gt;0,IF(INDEX(Sheet2!I$14:I$154,MATCH(F739,Sheet2!A$14:A$154,0))&lt;&gt;0,"Loan","Loan"),"Cash")))</f>
        <v/>
      </c>
      <c r="N739" s="25" t="str">
        <f>IF(ISTEXT(E739),"",IF(ISBLANK(E739),"",IF(ISTEXT(D739),"",IF(A734="Invoice No. : ",INDEX(Sheet2!D$14:D$154,MATCH(B734,Sheet2!A$14:A$154,0)),N738))))</f>
        <v/>
      </c>
      <c r="O739" s="25" t="str">
        <f>IF(ISTEXT(E739),"",IF(ISBLANK(E739),"",IF(ISTEXT(D739),"",IF(A734="Invoice No. : ",INDEX(Sheet2!E$14:E$154,MATCH(B734,Sheet2!A$14:A$154,0)),O738))))</f>
        <v/>
      </c>
      <c r="P739" s="25" t="str">
        <f>IF(ISTEXT(E739),"",IF(ISBLANK(E739),"",IF(ISTEXT(D739),"",IF(A734="Invoice No. : ",INDEX(Sheet2!G$14:G$154,MATCH(B734,Sheet2!A$14:A$154,0)),P738))))</f>
        <v/>
      </c>
      <c r="Q739" s="25" t="str">
        <f t="shared" si="47"/>
        <v/>
      </c>
    </row>
    <row r="740" ht="15" spans="6:17">
      <c r="F740" s="25" t="str">
        <f t="shared" si="44"/>
        <v/>
      </c>
      <c r="G740" s="25" t="str">
        <f>IF(ISTEXT(E740),"",IF(ISBLANK(E740),"",IF(ISTEXT(D740),"",IF(A735="Invoice No. : ",INDEX(Sheet2!F$14:F$154,MATCH(B735,Sheet2!A$14:A$154,0)),G739))))</f>
        <v/>
      </c>
      <c r="H740" s="25" t="str">
        <f t="shared" si="45"/>
        <v/>
      </c>
      <c r="I740" s="25" t="str">
        <f>IF(ISTEXT(E740),"",IF(ISBLANK(E740),"",IF(ISTEXT(D740),"",IF(A735="Invoice No. : ",TEXT(INDEX(Sheet2!C$14:C$154,MATCH(B735,Sheet2!A$14:A$154,0)),"hh:mm:ss"),I739))))</f>
        <v/>
      </c>
      <c r="J740" s="25" t="str">
        <f t="shared" si="46"/>
        <v/>
      </c>
      <c r="K740" s="25" t="str">
        <f>IF(ISBLANK(G740),"",IF(ISTEXT(G740),"",INDEX(Sheet2!H$14:H$154,MATCH(F740,Sheet2!A$14:A$154,0))))</f>
        <v/>
      </c>
      <c r="L740" s="25" t="str">
        <f>IF(ISBLANK(G740),"",IF(ISTEXT(G740),"",INDEX(Sheet2!I$14:I$154,MATCH(F740,Sheet2!A$14:A$154,0))))</f>
        <v/>
      </c>
      <c r="M740" s="25" t="str">
        <f>IF(ISBLANK(G740),"",IF(ISTEXT(G740),"",IF(INDEX(Sheet2!H$14:H$154,MATCH(F740,Sheet2!A$14:A$154,0))&lt;&gt;0,IF(INDEX(Sheet2!I$14:I$154,MATCH(F740,Sheet2!A$14:A$154,0))&lt;&gt;0,"Loan","Loan"),"Cash")))</f>
        <v/>
      </c>
      <c r="N740" s="25" t="str">
        <f>IF(ISTEXT(E740),"",IF(ISBLANK(E740),"",IF(ISTEXT(D740),"",IF(A735="Invoice No. : ",INDEX(Sheet2!D$14:D$154,MATCH(B735,Sheet2!A$14:A$154,0)),N739))))</f>
        <v/>
      </c>
      <c r="O740" s="25" t="str">
        <f>IF(ISTEXT(E740),"",IF(ISBLANK(E740),"",IF(ISTEXT(D740),"",IF(A735="Invoice No. : ",INDEX(Sheet2!E$14:E$154,MATCH(B735,Sheet2!A$14:A$154,0)),O739))))</f>
        <v/>
      </c>
      <c r="P740" s="25" t="str">
        <f>IF(ISTEXT(E740),"",IF(ISBLANK(E740),"",IF(ISTEXT(D740),"",IF(A735="Invoice No. : ",INDEX(Sheet2!G$14:G$154,MATCH(B735,Sheet2!A$14:A$154,0)),P739))))</f>
        <v/>
      </c>
      <c r="Q740" s="25" t="str">
        <f t="shared" si="47"/>
        <v/>
      </c>
    </row>
    <row r="741" ht="15" spans="1:17">
      <c r="A741" s="16" t="s">
        <v>4</v>
      </c>
      <c r="B741" s="17">
        <v>2146337</v>
      </c>
      <c r="C741" s="16" t="s">
        <v>5</v>
      </c>
      <c r="D741" s="18" t="s">
        <v>598</v>
      </c>
      <c r="F741" s="25" t="str">
        <f t="shared" si="44"/>
        <v/>
      </c>
      <c r="G741" s="25" t="str">
        <f>IF(ISTEXT(E741),"",IF(ISBLANK(E741),"",IF(ISTEXT(D741),"",IF(A736="Invoice No. : ",INDEX(Sheet2!F$14:F$154,MATCH(B736,Sheet2!A$14:A$154,0)),G740))))</f>
        <v/>
      </c>
      <c r="H741" s="25" t="str">
        <f t="shared" si="45"/>
        <v/>
      </c>
      <c r="I741" s="25" t="str">
        <f>IF(ISTEXT(E741),"",IF(ISBLANK(E741),"",IF(ISTEXT(D741),"",IF(A736="Invoice No. : ",TEXT(INDEX(Sheet2!C$14:C$154,MATCH(B736,Sheet2!A$14:A$154,0)),"hh:mm:ss"),I740))))</f>
        <v/>
      </c>
      <c r="J741" s="25" t="str">
        <f t="shared" si="46"/>
        <v/>
      </c>
      <c r="K741" s="25" t="str">
        <f>IF(ISBLANK(G741),"",IF(ISTEXT(G741),"",INDEX(Sheet2!H$14:H$154,MATCH(F741,Sheet2!A$14:A$154,0))))</f>
        <v/>
      </c>
      <c r="L741" s="25" t="str">
        <f>IF(ISBLANK(G741),"",IF(ISTEXT(G741),"",INDEX(Sheet2!I$14:I$154,MATCH(F741,Sheet2!A$14:A$154,0))))</f>
        <v/>
      </c>
      <c r="M741" s="25" t="str">
        <f>IF(ISBLANK(G741),"",IF(ISTEXT(G741),"",IF(INDEX(Sheet2!H$14:H$154,MATCH(F741,Sheet2!A$14:A$154,0))&lt;&gt;0,IF(INDEX(Sheet2!I$14:I$154,MATCH(F741,Sheet2!A$14:A$154,0))&lt;&gt;0,"Loan","Loan"),"Cash")))</f>
        <v/>
      </c>
      <c r="N741" s="25" t="str">
        <f>IF(ISTEXT(E741),"",IF(ISBLANK(E741),"",IF(ISTEXT(D741),"",IF(A736="Invoice No. : ",INDEX(Sheet2!D$14:D$154,MATCH(B736,Sheet2!A$14:A$154,0)),N740))))</f>
        <v/>
      </c>
      <c r="O741" s="25" t="str">
        <f>IF(ISTEXT(E741),"",IF(ISBLANK(E741),"",IF(ISTEXT(D741),"",IF(A736="Invoice No. : ",INDEX(Sheet2!E$14:E$154,MATCH(B736,Sheet2!A$14:A$154,0)),O740))))</f>
        <v/>
      </c>
      <c r="P741" s="25" t="str">
        <f>IF(ISTEXT(E741),"",IF(ISBLANK(E741),"",IF(ISTEXT(D741),"",IF(A736="Invoice No. : ",INDEX(Sheet2!G$14:G$154,MATCH(B736,Sheet2!A$14:A$154,0)),P740))))</f>
        <v/>
      </c>
      <c r="Q741" s="25" t="str">
        <f t="shared" si="47"/>
        <v/>
      </c>
    </row>
    <row r="742" ht="15" spans="1:17">
      <c r="A742" s="16" t="s">
        <v>7</v>
      </c>
      <c r="B742" s="19">
        <v>44954</v>
      </c>
      <c r="C742" s="16" t="s">
        <v>8</v>
      </c>
      <c r="D742" s="20">
        <v>2</v>
      </c>
      <c r="F742" s="25" t="str">
        <f t="shared" si="44"/>
        <v/>
      </c>
      <c r="G742" s="25" t="str">
        <f>IF(ISTEXT(E742),"",IF(ISBLANK(E742),"",IF(ISTEXT(D742),"",IF(A737="Invoice No. : ",INDEX(Sheet2!F$14:F$154,MATCH(B737,Sheet2!A$14:A$154,0)),G741))))</f>
        <v/>
      </c>
      <c r="H742" s="25" t="str">
        <f t="shared" si="45"/>
        <v/>
      </c>
      <c r="I742" s="25" t="str">
        <f>IF(ISTEXT(E742),"",IF(ISBLANK(E742),"",IF(ISTEXT(D742),"",IF(A737="Invoice No. : ",TEXT(INDEX(Sheet2!C$14:C$154,MATCH(B737,Sheet2!A$14:A$154,0)),"hh:mm:ss"),I741))))</f>
        <v/>
      </c>
      <c r="J742" s="25" t="str">
        <f t="shared" si="46"/>
        <v/>
      </c>
      <c r="K742" s="25" t="str">
        <f>IF(ISBLANK(G742),"",IF(ISTEXT(G742),"",INDEX(Sheet2!H$14:H$154,MATCH(F742,Sheet2!A$14:A$154,0))))</f>
        <v/>
      </c>
      <c r="L742" s="25" t="str">
        <f>IF(ISBLANK(G742),"",IF(ISTEXT(G742),"",INDEX(Sheet2!I$14:I$154,MATCH(F742,Sheet2!A$14:A$154,0))))</f>
        <v/>
      </c>
      <c r="M742" s="25" t="str">
        <f>IF(ISBLANK(G742),"",IF(ISTEXT(G742),"",IF(INDEX(Sheet2!H$14:H$154,MATCH(F742,Sheet2!A$14:A$154,0))&lt;&gt;0,IF(INDEX(Sheet2!I$14:I$154,MATCH(F742,Sheet2!A$14:A$154,0))&lt;&gt;0,"Loan","Loan"),"Cash")))</f>
        <v/>
      </c>
      <c r="N742" s="25" t="str">
        <f>IF(ISTEXT(E742),"",IF(ISBLANK(E742),"",IF(ISTEXT(D742),"",IF(A737="Invoice No. : ",INDEX(Sheet2!D$14:D$154,MATCH(B737,Sheet2!A$14:A$154,0)),N741))))</f>
        <v/>
      </c>
      <c r="O742" s="25" t="str">
        <f>IF(ISTEXT(E742),"",IF(ISBLANK(E742),"",IF(ISTEXT(D742),"",IF(A737="Invoice No. : ",INDEX(Sheet2!E$14:E$154,MATCH(B737,Sheet2!A$14:A$154,0)),O741))))</f>
        <v/>
      </c>
      <c r="P742" s="25" t="str">
        <f>IF(ISTEXT(E742),"",IF(ISBLANK(E742),"",IF(ISTEXT(D742),"",IF(A737="Invoice No. : ",INDEX(Sheet2!G$14:G$154,MATCH(B737,Sheet2!A$14:A$154,0)),P741))))</f>
        <v/>
      </c>
      <c r="Q742" s="25" t="str">
        <f t="shared" si="47"/>
        <v/>
      </c>
    </row>
    <row r="743" ht="15" spans="6:17">
      <c r="F743" s="25" t="str">
        <f t="shared" si="44"/>
        <v/>
      </c>
      <c r="G743" s="25" t="str">
        <f>IF(ISTEXT(E743),"",IF(ISBLANK(E743),"",IF(ISTEXT(D743),"",IF(A738="Invoice No. : ",INDEX(Sheet2!F$14:F$154,MATCH(B738,Sheet2!A$14:A$154,0)),G742))))</f>
        <v/>
      </c>
      <c r="H743" s="25" t="str">
        <f t="shared" si="45"/>
        <v/>
      </c>
      <c r="I743" s="25" t="str">
        <f>IF(ISTEXT(E743),"",IF(ISBLANK(E743),"",IF(ISTEXT(D743),"",IF(A738="Invoice No. : ",TEXT(INDEX(Sheet2!C$14:C$154,MATCH(B738,Sheet2!A$14:A$154,0)),"hh:mm:ss"),I742))))</f>
        <v/>
      </c>
      <c r="J743" s="25" t="str">
        <f t="shared" si="46"/>
        <v/>
      </c>
      <c r="K743" s="25" t="str">
        <f>IF(ISBLANK(G743),"",IF(ISTEXT(G743),"",INDEX(Sheet2!H$14:H$154,MATCH(F743,Sheet2!A$14:A$154,0))))</f>
        <v/>
      </c>
      <c r="L743" s="25" t="str">
        <f>IF(ISBLANK(G743),"",IF(ISTEXT(G743),"",INDEX(Sheet2!I$14:I$154,MATCH(F743,Sheet2!A$14:A$154,0))))</f>
        <v/>
      </c>
      <c r="M743" s="25" t="str">
        <f>IF(ISBLANK(G743),"",IF(ISTEXT(G743),"",IF(INDEX(Sheet2!H$14:H$154,MATCH(F743,Sheet2!A$14:A$154,0))&lt;&gt;0,IF(INDEX(Sheet2!I$14:I$154,MATCH(F743,Sheet2!A$14:A$154,0))&lt;&gt;0,"Loan","Loan"),"Cash")))</f>
        <v/>
      </c>
      <c r="N743" s="25" t="str">
        <f>IF(ISTEXT(E743),"",IF(ISBLANK(E743),"",IF(ISTEXT(D743),"",IF(A738="Invoice No. : ",INDEX(Sheet2!D$14:D$154,MATCH(B738,Sheet2!A$14:A$154,0)),N742))))</f>
        <v/>
      </c>
      <c r="O743" s="25" t="str">
        <f>IF(ISTEXT(E743),"",IF(ISBLANK(E743),"",IF(ISTEXT(D743),"",IF(A738="Invoice No. : ",INDEX(Sheet2!E$14:E$154,MATCH(B738,Sheet2!A$14:A$154,0)),O742))))</f>
        <v/>
      </c>
      <c r="P743" s="25" t="str">
        <f>IF(ISTEXT(E743),"",IF(ISBLANK(E743),"",IF(ISTEXT(D743),"",IF(A738="Invoice No. : ",INDEX(Sheet2!G$14:G$154,MATCH(B738,Sheet2!A$14:A$154,0)),P742))))</f>
        <v/>
      </c>
      <c r="Q743" s="25" t="str">
        <f t="shared" si="47"/>
        <v/>
      </c>
    </row>
    <row r="744" ht="15" spans="1:17">
      <c r="A744" s="21" t="s">
        <v>9</v>
      </c>
      <c r="B744" s="21" t="s">
        <v>10</v>
      </c>
      <c r="C744" s="22" t="s">
        <v>11</v>
      </c>
      <c r="D744" s="22" t="s">
        <v>12</v>
      </c>
      <c r="E744" s="22" t="s">
        <v>13</v>
      </c>
      <c r="F744" s="25" t="str">
        <f t="shared" si="44"/>
        <v/>
      </c>
      <c r="G744" s="25" t="str">
        <f>IF(ISTEXT(E744),"",IF(ISBLANK(E744),"",IF(ISTEXT(D744),"",IF(A739="Invoice No. : ",INDEX(Sheet2!F$14:F$154,MATCH(B739,Sheet2!A$14:A$154,0)),G743))))</f>
        <v/>
      </c>
      <c r="H744" s="25" t="str">
        <f t="shared" si="45"/>
        <v/>
      </c>
      <c r="I744" s="25" t="str">
        <f>IF(ISTEXT(E744),"",IF(ISBLANK(E744),"",IF(ISTEXT(D744),"",IF(A739="Invoice No. : ",TEXT(INDEX(Sheet2!C$14:C$154,MATCH(B739,Sheet2!A$14:A$154,0)),"hh:mm:ss"),I743))))</f>
        <v/>
      </c>
      <c r="J744" s="25" t="str">
        <f t="shared" si="46"/>
        <v/>
      </c>
      <c r="K744" s="25" t="str">
        <f>IF(ISBLANK(G744),"",IF(ISTEXT(G744),"",INDEX(Sheet2!H$14:H$154,MATCH(F744,Sheet2!A$14:A$154,0))))</f>
        <v/>
      </c>
      <c r="L744" s="25" t="str">
        <f>IF(ISBLANK(G744),"",IF(ISTEXT(G744),"",INDEX(Sheet2!I$14:I$154,MATCH(F744,Sheet2!A$14:A$154,0))))</f>
        <v/>
      </c>
      <c r="M744" s="25" t="str">
        <f>IF(ISBLANK(G744),"",IF(ISTEXT(G744),"",IF(INDEX(Sheet2!H$14:H$154,MATCH(F744,Sheet2!A$14:A$154,0))&lt;&gt;0,IF(INDEX(Sheet2!I$14:I$154,MATCH(F744,Sheet2!A$14:A$154,0))&lt;&gt;0,"Loan","Loan"),"Cash")))</f>
        <v/>
      </c>
      <c r="N744" s="25" t="str">
        <f>IF(ISTEXT(E744),"",IF(ISBLANK(E744),"",IF(ISTEXT(D744),"",IF(A739="Invoice No. : ",INDEX(Sheet2!D$14:D$154,MATCH(B739,Sheet2!A$14:A$154,0)),N743))))</f>
        <v/>
      </c>
      <c r="O744" s="25" t="str">
        <f>IF(ISTEXT(E744),"",IF(ISBLANK(E744),"",IF(ISTEXT(D744),"",IF(A739="Invoice No. : ",INDEX(Sheet2!E$14:E$154,MATCH(B739,Sheet2!A$14:A$154,0)),O743))))</f>
        <v/>
      </c>
      <c r="P744" s="25" t="str">
        <f>IF(ISTEXT(E744),"",IF(ISBLANK(E744),"",IF(ISTEXT(D744),"",IF(A739="Invoice No. : ",INDEX(Sheet2!G$14:G$154,MATCH(B739,Sheet2!A$14:A$154,0)),P743))))</f>
        <v/>
      </c>
      <c r="Q744" s="25" t="str">
        <f t="shared" si="47"/>
        <v/>
      </c>
    </row>
    <row r="745" ht="15" spans="6:17">
      <c r="F745" s="25" t="str">
        <f t="shared" si="44"/>
        <v/>
      </c>
      <c r="G745" s="25" t="str">
        <f>IF(ISTEXT(E745),"",IF(ISBLANK(E745),"",IF(ISTEXT(D745),"",IF(A740="Invoice No. : ",INDEX(Sheet2!F$14:F$154,MATCH(B740,Sheet2!A$14:A$154,0)),G744))))</f>
        <v/>
      </c>
      <c r="H745" s="25" t="str">
        <f t="shared" si="45"/>
        <v/>
      </c>
      <c r="I745" s="25" t="str">
        <f>IF(ISTEXT(E745),"",IF(ISBLANK(E745),"",IF(ISTEXT(D745),"",IF(A740="Invoice No. : ",TEXT(INDEX(Sheet2!C$14:C$154,MATCH(B740,Sheet2!A$14:A$154,0)),"hh:mm:ss"),I744))))</f>
        <v/>
      </c>
      <c r="J745" s="25" t="str">
        <f t="shared" si="46"/>
        <v/>
      </c>
      <c r="K745" s="25" t="str">
        <f>IF(ISBLANK(G745),"",IF(ISTEXT(G745),"",INDEX(Sheet2!H$14:H$154,MATCH(F745,Sheet2!A$14:A$154,0))))</f>
        <v/>
      </c>
      <c r="L745" s="25" t="str">
        <f>IF(ISBLANK(G745),"",IF(ISTEXT(G745),"",INDEX(Sheet2!I$14:I$154,MATCH(F745,Sheet2!A$14:A$154,0))))</f>
        <v/>
      </c>
      <c r="M745" s="25" t="str">
        <f>IF(ISBLANK(G745),"",IF(ISTEXT(G745),"",IF(INDEX(Sheet2!H$14:H$154,MATCH(F745,Sheet2!A$14:A$154,0))&lt;&gt;0,IF(INDEX(Sheet2!I$14:I$154,MATCH(F745,Sheet2!A$14:A$154,0))&lt;&gt;0,"Loan","Loan"),"Cash")))</f>
        <v/>
      </c>
      <c r="N745" s="25" t="str">
        <f>IF(ISTEXT(E745),"",IF(ISBLANK(E745),"",IF(ISTEXT(D745),"",IF(A740="Invoice No. : ",INDEX(Sheet2!D$14:D$154,MATCH(B740,Sheet2!A$14:A$154,0)),N744))))</f>
        <v/>
      </c>
      <c r="O745" s="25" t="str">
        <f>IF(ISTEXT(E745),"",IF(ISBLANK(E745),"",IF(ISTEXT(D745),"",IF(A740="Invoice No. : ",INDEX(Sheet2!E$14:E$154,MATCH(B740,Sheet2!A$14:A$154,0)),O744))))</f>
        <v/>
      </c>
      <c r="P745" s="25" t="str">
        <f>IF(ISTEXT(E745),"",IF(ISBLANK(E745),"",IF(ISTEXT(D745),"",IF(A740="Invoice No. : ",INDEX(Sheet2!G$14:G$154,MATCH(B740,Sheet2!A$14:A$154,0)),P744))))</f>
        <v/>
      </c>
      <c r="Q745" s="25" t="str">
        <f t="shared" si="47"/>
        <v/>
      </c>
    </row>
    <row r="746" ht="15" spans="1:17">
      <c r="A746" s="24" t="s">
        <v>50</v>
      </c>
      <c r="B746" s="24" t="s">
        <v>51</v>
      </c>
      <c r="C746" s="13">
        <v>10</v>
      </c>
      <c r="D746" s="13">
        <v>1020</v>
      </c>
      <c r="E746" s="13">
        <v>10200</v>
      </c>
      <c r="F746" s="25">
        <f t="shared" si="44"/>
        <v>2146337</v>
      </c>
      <c r="G746" s="25">
        <f>IF(ISTEXT(E746),"",IF(ISBLANK(E746),"",IF(ISTEXT(D746),"",IF(A741="Invoice No. : ",INDEX(Sheet2!F$14:F$154,MATCH(B741,Sheet2!A$14:A$154,0)),G745))))</f>
        <v>38043</v>
      </c>
      <c r="H746" s="25" t="str">
        <f t="shared" si="45"/>
        <v>01/28/2023</v>
      </c>
      <c r="I746" s="25" t="str">
        <f>IF(ISTEXT(E746),"",IF(ISBLANK(E746),"",IF(ISTEXT(D746),"",IF(A741="Invoice No. : ",TEXT(INDEX(Sheet2!C$14:C$154,MATCH(B741,Sheet2!A$14:A$154,0)),"hh:mm:ss"),I745))))</f>
        <v>09:33:57</v>
      </c>
      <c r="J746" s="25">
        <f t="shared" si="46"/>
        <v>10200</v>
      </c>
      <c r="K746" s="25">
        <f>IF(ISBLANK(G746),"",IF(ISTEXT(G746),"",INDEX(Sheet2!H$14:H$154,MATCH(F746,Sheet2!A$14:A$154,0))))</f>
        <v>0</v>
      </c>
      <c r="L746" s="25">
        <f>IF(ISBLANK(G746),"",IF(ISTEXT(G746),"",INDEX(Sheet2!I$14:I$154,MATCH(F746,Sheet2!A$14:A$154,0))))</f>
        <v>10200</v>
      </c>
      <c r="M746" s="25" t="str">
        <f>IF(ISBLANK(G746),"",IF(ISTEXT(G746),"",IF(INDEX(Sheet2!H$14:H$154,MATCH(F746,Sheet2!A$14:A$154,0))&lt;&gt;0,IF(INDEX(Sheet2!I$14:I$154,MATCH(F746,Sheet2!A$14:A$154,0))&lt;&gt;0,"Loan","Loan"),"Cash")))</f>
        <v>Cash</v>
      </c>
      <c r="N746" s="25">
        <f>IF(ISTEXT(E746),"",IF(ISBLANK(E746),"",IF(ISTEXT(D746),"",IF(A741="Invoice No. : ",INDEX(Sheet2!D$14:D$154,MATCH(B741,Sheet2!A$14:A$154,0)),N745))))</f>
        <v>2</v>
      </c>
      <c r="O746" s="25" t="str">
        <f>IF(ISTEXT(E746),"",IF(ISBLANK(E746),"",IF(ISTEXT(D746),"",IF(A741="Invoice No. : ",INDEX(Sheet2!E$14:E$154,MATCH(B741,Sheet2!A$14:A$154,0)),O745))))</f>
        <v>RUBY</v>
      </c>
      <c r="P746" s="25" t="str">
        <f>IF(ISTEXT(E746),"",IF(ISBLANK(E746),"",IF(ISTEXT(D746),"",IF(A741="Invoice No. : ",INDEX(Sheet2!G$14:G$154,MATCH(B741,Sheet2!A$14:A$154,0)),P745))))</f>
        <v>BALAKWID, FLORENCE ONGAYA</v>
      </c>
      <c r="Q746" s="25">
        <f t="shared" si="47"/>
        <v>128023.12</v>
      </c>
    </row>
    <row r="747" ht="15" spans="4:17">
      <c r="D747" s="14" t="s">
        <v>18</v>
      </c>
      <c r="E747" s="26">
        <v>10200</v>
      </c>
      <c r="F747" s="25" t="str">
        <f t="shared" si="44"/>
        <v/>
      </c>
      <c r="G747" s="25" t="str">
        <f>IF(ISTEXT(E747),"",IF(ISBLANK(E747),"",IF(ISTEXT(D747),"",IF(A742="Invoice No. : ",INDEX(Sheet2!F$14:F$154,MATCH(B742,Sheet2!A$14:A$154,0)),G746))))</f>
        <v/>
      </c>
      <c r="H747" s="25" t="str">
        <f t="shared" si="45"/>
        <v/>
      </c>
      <c r="I747" s="25" t="str">
        <f>IF(ISTEXT(E747),"",IF(ISBLANK(E747),"",IF(ISTEXT(D747),"",IF(A742="Invoice No. : ",TEXT(INDEX(Sheet2!C$14:C$154,MATCH(B742,Sheet2!A$14:A$154,0)),"hh:mm:ss"),I746))))</f>
        <v/>
      </c>
      <c r="J747" s="25" t="str">
        <f t="shared" si="46"/>
        <v/>
      </c>
      <c r="K747" s="25" t="str">
        <f>IF(ISBLANK(G747),"",IF(ISTEXT(G747),"",INDEX(Sheet2!H$14:H$154,MATCH(F747,Sheet2!A$14:A$154,0))))</f>
        <v/>
      </c>
      <c r="L747" s="25" t="str">
        <f>IF(ISBLANK(G747),"",IF(ISTEXT(G747),"",INDEX(Sheet2!I$14:I$154,MATCH(F747,Sheet2!A$14:A$154,0))))</f>
        <v/>
      </c>
      <c r="M747" s="25" t="str">
        <f>IF(ISBLANK(G747),"",IF(ISTEXT(G747),"",IF(INDEX(Sheet2!H$14:H$154,MATCH(F747,Sheet2!A$14:A$154,0))&lt;&gt;0,IF(INDEX(Sheet2!I$14:I$154,MATCH(F747,Sheet2!A$14:A$154,0))&lt;&gt;0,"Loan","Loan"),"Cash")))</f>
        <v/>
      </c>
      <c r="N747" s="25" t="str">
        <f>IF(ISTEXT(E747),"",IF(ISBLANK(E747),"",IF(ISTEXT(D747),"",IF(A742="Invoice No. : ",INDEX(Sheet2!D$14:D$154,MATCH(B742,Sheet2!A$14:A$154,0)),N746))))</f>
        <v/>
      </c>
      <c r="O747" s="25" t="str">
        <f>IF(ISTEXT(E747),"",IF(ISBLANK(E747),"",IF(ISTEXT(D747),"",IF(A742="Invoice No. : ",INDEX(Sheet2!E$14:E$154,MATCH(B742,Sheet2!A$14:A$154,0)),O746))))</f>
        <v/>
      </c>
      <c r="P747" s="25" t="str">
        <f>IF(ISTEXT(E747),"",IF(ISBLANK(E747),"",IF(ISTEXT(D747),"",IF(A742="Invoice No. : ",INDEX(Sheet2!G$14:G$154,MATCH(B742,Sheet2!A$14:A$154,0)),P746))))</f>
        <v/>
      </c>
      <c r="Q747" s="25" t="str">
        <f t="shared" si="47"/>
        <v/>
      </c>
    </row>
    <row r="748" ht="15" spans="6:17">
      <c r="F748" s="25" t="str">
        <f t="shared" si="44"/>
        <v/>
      </c>
      <c r="G748" s="25" t="str">
        <f>IF(ISTEXT(E748),"",IF(ISBLANK(E748),"",IF(ISTEXT(D748),"",IF(A743="Invoice No. : ",INDEX(Sheet2!F$14:F$154,MATCH(B743,Sheet2!A$14:A$154,0)),G747))))</f>
        <v/>
      </c>
      <c r="H748" s="25" t="str">
        <f t="shared" si="45"/>
        <v/>
      </c>
      <c r="I748" s="25" t="str">
        <f>IF(ISTEXT(E748),"",IF(ISBLANK(E748),"",IF(ISTEXT(D748),"",IF(A743="Invoice No. : ",TEXT(INDEX(Sheet2!C$14:C$154,MATCH(B743,Sheet2!A$14:A$154,0)),"hh:mm:ss"),I747))))</f>
        <v/>
      </c>
      <c r="J748" s="25" t="str">
        <f t="shared" si="46"/>
        <v/>
      </c>
      <c r="K748" s="25" t="str">
        <f>IF(ISBLANK(G748),"",IF(ISTEXT(G748),"",INDEX(Sheet2!H$14:H$154,MATCH(F748,Sheet2!A$14:A$154,0))))</f>
        <v/>
      </c>
      <c r="L748" s="25" t="str">
        <f>IF(ISBLANK(G748),"",IF(ISTEXT(G748),"",INDEX(Sheet2!I$14:I$154,MATCH(F748,Sheet2!A$14:A$154,0))))</f>
        <v/>
      </c>
      <c r="M748" s="25" t="str">
        <f>IF(ISBLANK(G748),"",IF(ISTEXT(G748),"",IF(INDEX(Sheet2!H$14:H$154,MATCH(F748,Sheet2!A$14:A$154,0))&lt;&gt;0,IF(INDEX(Sheet2!I$14:I$154,MATCH(F748,Sheet2!A$14:A$154,0))&lt;&gt;0,"Loan","Loan"),"Cash")))</f>
        <v/>
      </c>
      <c r="N748" s="25" t="str">
        <f>IF(ISTEXT(E748),"",IF(ISBLANK(E748),"",IF(ISTEXT(D748),"",IF(A743="Invoice No. : ",INDEX(Sheet2!D$14:D$154,MATCH(B743,Sheet2!A$14:A$154,0)),N747))))</f>
        <v/>
      </c>
      <c r="O748" s="25" t="str">
        <f>IF(ISTEXT(E748),"",IF(ISBLANK(E748),"",IF(ISTEXT(D748),"",IF(A743="Invoice No. : ",INDEX(Sheet2!E$14:E$154,MATCH(B743,Sheet2!A$14:A$154,0)),O747))))</f>
        <v/>
      </c>
      <c r="P748" s="25" t="str">
        <f>IF(ISTEXT(E748),"",IF(ISBLANK(E748),"",IF(ISTEXT(D748),"",IF(A743="Invoice No. : ",INDEX(Sheet2!G$14:G$154,MATCH(B743,Sheet2!A$14:A$154,0)),P747))))</f>
        <v/>
      </c>
      <c r="Q748" s="25" t="str">
        <f t="shared" si="47"/>
        <v/>
      </c>
    </row>
    <row r="749" ht="15" spans="6:17">
      <c r="F749" s="25" t="str">
        <f t="shared" si="44"/>
        <v/>
      </c>
      <c r="G749" s="25" t="str">
        <f>IF(ISTEXT(E749),"",IF(ISBLANK(E749),"",IF(ISTEXT(D749),"",IF(A744="Invoice No. : ",INDEX(Sheet2!F$14:F$154,MATCH(B744,Sheet2!A$14:A$154,0)),G748))))</f>
        <v/>
      </c>
      <c r="H749" s="25" t="str">
        <f t="shared" si="45"/>
        <v/>
      </c>
      <c r="I749" s="25" t="str">
        <f>IF(ISTEXT(E749),"",IF(ISBLANK(E749),"",IF(ISTEXT(D749),"",IF(A744="Invoice No. : ",TEXT(INDEX(Sheet2!C$14:C$154,MATCH(B744,Sheet2!A$14:A$154,0)),"hh:mm:ss"),I748))))</f>
        <v/>
      </c>
      <c r="J749" s="25" t="str">
        <f t="shared" si="46"/>
        <v/>
      </c>
      <c r="K749" s="25" t="str">
        <f>IF(ISBLANK(G749),"",IF(ISTEXT(G749),"",INDEX(Sheet2!H$14:H$154,MATCH(F749,Sheet2!A$14:A$154,0))))</f>
        <v/>
      </c>
      <c r="L749" s="25" t="str">
        <f>IF(ISBLANK(G749),"",IF(ISTEXT(G749),"",INDEX(Sheet2!I$14:I$154,MATCH(F749,Sheet2!A$14:A$154,0))))</f>
        <v/>
      </c>
      <c r="M749" s="25" t="str">
        <f>IF(ISBLANK(G749),"",IF(ISTEXT(G749),"",IF(INDEX(Sheet2!H$14:H$154,MATCH(F749,Sheet2!A$14:A$154,0))&lt;&gt;0,IF(INDEX(Sheet2!I$14:I$154,MATCH(F749,Sheet2!A$14:A$154,0))&lt;&gt;0,"Loan","Loan"),"Cash")))</f>
        <v/>
      </c>
      <c r="N749" s="25" t="str">
        <f>IF(ISTEXT(E749),"",IF(ISBLANK(E749),"",IF(ISTEXT(D749),"",IF(A744="Invoice No. : ",INDEX(Sheet2!D$14:D$154,MATCH(B744,Sheet2!A$14:A$154,0)),N748))))</f>
        <v/>
      </c>
      <c r="O749" s="25" t="str">
        <f>IF(ISTEXT(E749),"",IF(ISBLANK(E749),"",IF(ISTEXT(D749),"",IF(A744="Invoice No. : ",INDEX(Sheet2!E$14:E$154,MATCH(B744,Sheet2!A$14:A$154,0)),O748))))</f>
        <v/>
      </c>
      <c r="P749" s="25" t="str">
        <f>IF(ISTEXT(E749),"",IF(ISBLANK(E749),"",IF(ISTEXT(D749),"",IF(A744="Invoice No. : ",INDEX(Sheet2!G$14:G$154,MATCH(B744,Sheet2!A$14:A$154,0)),P748))))</f>
        <v/>
      </c>
      <c r="Q749" s="25" t="str">
        <f t="shared" si="47"/>
        <v/>
      </c>
    </row>
    <row r="750" ht="15" spans="1:17">
      <c r="A750" s="16" t="s">
        <v>4</v>
      </c>
      <c r="B750" s="17">
        <v>2146338</v>
      </c>
      <c r="C750" s="16" t="s">
        <v>5</v>
      </c>
      <c r="D750" s="18" t="s">
        <v>598</v>
      </c>
      <c r="F750" s="25" t="str">
        <f t="shared" si="44"/>
        <v/>
      </c>
      <c r="G750" s="25" t="str">
        <f>IF(ISTEXT(E750),"",IF(ISBLANK(E750),"",IF(ISTEXT(D750),"",IF(A745="Invoice No. : ",INDEX(Sheet2!F$14:F$154,MATCH(B745,Sheet2!A$14:A$154,0)),G749))))</f>
        <v/>
      </c>
      <c r="H750" s="25" t="str">
        <f t="shared" si="45"/>
        <v/>
      </c>
      <c r="I750" s="25" t="str">
        <f>IF(ISTEXT(E750),"",IF(ISBLANK(E750),"",IF(ISTEXT(D750),"",IF(A745="Invoice No. : ",TEXT(INDEX(Sheet2!C$14:C$154,MATCH(B745,Sheet2!A$14:A$154,0)),"hh:mm:ss"),I749))))</f>
        <v/>
      </c>
      <c r="J750" s="25" t="str">
        <f t="shared" si="46"/>
        <v/>
      </c>
      <c r="K750" s="25" t="str">
        <f>IF(ISBLANK(G750),"",IF(ISTEXT(G750),"",INDEX(Sheet2!H$14:H$154,MATCH(F750,Sheet2!A$14:A$154,0))))</f>
        <v/>
      </c>
      <c r="L750" s="25" t="str">
        <f>IF(ISBLANK(G750),"",IF(ISTEXT(G750),"",INDEX(Sheet2!I$14:I$154,MATCH(F750,Sheet2!A$14:A$154,0))))</f>
        <v/>
      </c>
      <c r="M750" s="25" t="str">
        <f>IF(ISBLANK(G750),"",IF(ISTEXT(G750),"",IF(INDEX(Sheet2!H$14:H$154,MATCH(F750,Sheet2!A$14:A$154,0))&lt;&gt;0,IF(INDEX(Sheet2!I$14:I$154,MATCH(F750,Sheet2!A$14:A$154,0))&lt;&gt;0,"Loan","Loan"),"Cash")))</f>
        <v/>
      </c>
      <c r="N750" s="25" t="str">
        <f>IF(ISTEXT(E750),"",IF(ISBLANK(E750),"",IF(ISTEXT(D750),"",IF(A745="Invoice No. : ",INDEX(Sheet2!D$14:D$154,MATCH(B745,Sheet2!A$14:A$154,0)),N749))))</f>
        <v/>
      </c>
      <c r="O750" s="25" t="str">
        <f>IF(ISTEXT(E750),"",IF(ISBLANK(E750),"",IF(ISTEXT(D750),"",IF(A745="Invoice No. : ",INDEX(Sheet2!E$14:E$154,MATCH(B745,Sheet2!A$14:A$154,0)),O749))))</f>
        <v/>
      </c>
      <c r="P750" s="25" t="str">
        <f>IF(ISTEXT(E750),"",IF(ISBLANK(E750),"",IF(ISTEXT(D750),"",IF(A745="Invoice No. : ",INDEX(Sheet2!G$14:G$154,MATCH(B745,Sheet2!A$14:A$154,0)),P749))))</f>
        <v/>
      </c>
      <c r="Q750" s="25" t="str">
        <f t="shared" si="47"/>
        <v/>
      </c>
    </row>
    <row r="751" ht="15" spans="1:17">
      <c r="A751" s="16" t="s">
        <v>7</v>
      </c>
      <c r="B751" s="19">
        <v>44954</v>
      </c>
      <c r="C751" s="16" t="s">
        <v>8</v>
      </c>
      <c r="D751" s="20">
        <v>2</v>
      </c>
      <c r="F751" s="25" t="str">
        <f t="shared" si="44"/>
        <v/>
      </c>
      <c r="G751" s="25" t="str">
        <f>IF(ISTEXT(E751),"",IF(ISBLANK(E751),"",IF(ISTEXT(D751),"",IF(A746="Invoice No. : ",INDEX(Sheet2!F$14:F$154,MATCH(B746,Sheet2!A$14:A$154,0)),G750))))</f>
        <v/>
      </c>
      <c r="H751" s="25" t="str">
        <f t="shared" si="45"/>
        <v/>
      </c>
      <c r="I751" s="25" t="str">
        <f>IF(ISTEXT(E751),"",IF(ISBLANK(E751),"",IF(ISTEXT(D751),"",IF(A746="Invoice No. : ",TEXT(INDEX(Sheet2!C$14:C$154,MATCH(B746,Sheet2!A$14:A$154,0)),"hh:mm:ss"),I750))))</f>
        <v/>
      </c>
      <c r="J751" s="25" t="str">
        <f t="shared" si="46"/>
        <v/>
      </c>
      <c r="K751" s="25" t="str">
        <f>IF(ISBLANK(G751),"",IF(ISTEXT(G751),"",INDEX(Sheet2!H$14:H$154,MATCH(F751,Sheet2!A$14:A$154,0))))</f>
        <v/>
      </c>
      <c r="L751" s="25" t="str">
        <f>IF(ISBLANK(G751),"",IF(ISTEXT(G751),"",INDEX(Sheet2!I$14:I$154,MATCH(F751,Sheet2!A$14:A$154,0))))</f>
        <v/>
      </c>
      <c r="M751" s="25" t="str">
        <f>IF(ISBLANK(G751),"",IF(ISTEXT(G751),"",IF(INDEX(Sheet2!H$14:H$154,MATCH(F751,Sheet2!A$14:A$154,0))&lt;&gt;0,IF(INDEX(Sheet2!I$14:I$154,MATCH(F751,Sheet2!A$14:A$154,0))&lt;&gt;0,"Loan","Loan"),"Cash")))</f>
        <v/>
      </c>
      <c r="N751" s="25" t="str">
        <f>IF(ISTEXT(E751),"",IF(ISBLANK(E751),"",IF(ISTEXT(D751),"",IF(A746="Invoice No. : ",INDEX(Sheet2!D$14:D$154,MATCH(B746,Sheet2!A$14:A$154,0)),N750))))</f>
        <v/>
      </c>
      <c r="O751" s="25" t="str">
        <f>IF(ISTEXT(E751),"",IF(ISBLANK(E751),"",IF(ISTEXT(D751),"",IF(A746="Invoice No. : ",INDEX(Sheet2!E$14:E$154,MATCH(B746,Sheet2!A$14:A$154,0)),O750))))</f>
        <v/>
      </c>
      <c r="P751" s="25" t="str">
        <f>IF(ISTEXT(E751),"",IF(ISBLANK(E751),"",IF(ISTEXT(D751),"",IF(A746="Invoice No. : ",INDEX(Sheet2!G$14:G$154,MATCH(B746,Sheet2!A$14:A$154,0)),P750))))</f>
        <v/>
      </c>
      <c r="Q751" s="25" t="str">
        <f t="shared" si="47"/>
        <v/>
      </c>
    </row>
    <row r="752" ht="15" spans="6:17">
      <c r="F752" s="25" t="str">
        <f t="shared" si="44"/>
        <v/>
      </c>
      <c r="G752" s="25" t="str">
        <f>IF(ISTEXT(E752),"",IF(ISBLANK(E752),"",IF(ISTEXT(D752),"",IF(A747="Invoice No. : ",INDEX(Sheet2!F$14:F$154,MATCH(B747,Sheet2!A$14:A$154,0)),G751))))</f>
        <v/>
      </c>
      <c r="H752" s="25" t="str">
        <f t="shared" si="45"/>
        <v/>
      </c>
      <c r="I752" s="25" t="str">
        <f>IF(ISTEXT(E752),"",IF(ISBLANK(E752),"",IF(ISTEXT(D752),"",IF(A747="Invoice No. : ",TEXT(INDEX(Sheet2!C$14:C$154,MATCH(B747,Sheet2!A$14:A$154,0)),"hh:mm:ss"),I751))))</f>
        <v/>
      </c>
      <c r="J752" s="25" t="str">
        <f t="shared" si="46"/>
        <v/>
      </c>
      <c r="K752" s="25" t="str">
        <f>IF(ISBLANK(G752),"",IF(ISTEXT(G752),"",INDEX(Sheet2!H$14:H$154,MATCH(F752,Sheet2!A$14:A$154,0))))</f>
        <v/>
      </c>
      <c r="L752" s="25" t="str">
        <f>IF(ISBLANK(G752),"",IF(ISTEXT(G752),"",INDEX(Sheet2!I$14:I$154,MATCH(F752,Sheet2!A$14:A$154,0))))</f>
        <v/>
      </c>
      <c r="M752" s="25" t="str">
        <f>IF(ISBLANK(G752),"",IF(ISTEXT(G752),"",IF(INDEX(Sheet2!H$14:H$154,MATCH(F752,Sheet2!A$14:A$154,0))&lt;&gt;0,IF(INDEX(Sheet2!I$14:I$154,MATCH(F752,Sheet2!A$14:A$154,0))&lt;&gt;0,"Loan","Loan"),"Cash")))</f>
        <v/>
      </c>
      <c r="N752" s="25" t="str">
        <f>IF(ISTEXT(E752),"",IF(ISBLANK(E752),"",IF(ISTEXT(D752),"",IF(A747="Invoice No. : ",INDEX(Sheet2!D$14:D$154,MATCH(B747,Sheet2!A$14:A$154,0)),N751))))</f>
        <v/>
      </c>
      <c r="O752" s="25" t="str">
        <f>IF(ISTEXT(E752),"",IF(ISBLANK(E752),"",IF(ISTEXT(D752),"",IF(A747="Invoice No. : ",INDEX(Sheet2!E$14:E$154,MATCH(B747,Sheet2!A$14:A$154,0)),O751))))</f>
        <v/>
      </c>
      <c r="P752" s="25" t="str">
        <f>IF(ISTEXT(E752),"",IF(ISBLANK(E752),"",IF(ISTEXT(D752),"",IF(A747="Invoice No. : ",INDEX(Sheet2!G$14:G$154,MATCH(B747,Sheet2!A$14:A$154,0)),P751))))</f>
        <v/>
      </c>
      <c r="Q752" s="25" t="str">
        <f t="shared" si="47"/>
        <v/>
      </c>
    </row>
    <row r="753" ht="15" spans="1:17">
      <c r="A753" s="21" t="s">
        <v>9</v>
      </c>
      <c r="B753" s="21" t="s">
        <v>10</v>
      </c>
      <c r="C753" s="22" t="s">
        <v>11</v>
      </c>
      <c r="D753" s="22" t="s">
        <v>12</v>
      </c>
      <c r="E753" s="22" t="s">
        <v>13</v>
      </c>
      <c r="F753" s="25" t="str">
        <f t="shared" si="44"/>
        <v/>
      </c>
      <c r="G753" s="25" t="str">
        <f>IF(ISTEXT(E753),"",IF(ISBLANK(E753),"",IF(ISTEXT(D753),"",IF(A748="Invoice No. : ",INDEX(Sheet2!F$14:F$154,MATCH(B748,Sheet2!A$14:A$154,0)),G752))))</f>
        <v/>
      </c>
      <c r="H753" s="25" t="str">
        <f t="shared" si="45"/>
        <v/>
      </c>
      <c r="I753" s="25" t="str">
        <f>IF(ISTEXT(E753),"",IF(ISBLANK(E753),"",IF(ISTEXT(D753),"",IF(A748="Invoice No. : ",TEXT(INDEX(Sheet2!C$14:C$154,MATCH(B748,Sheet2!A$14:A$154,0)),"hh:mm:ss"),I752))))</f>
        <v/>
      </c>
      <c r="J753" s="25" t="str">
        <f t="shared" si="46"/>
        <v/>
      </c>
      <c r="K753" s="25" t="str">
        <f>IF(ISBLANK(G753),"",IF(ISTEXT(G753),"",INDEX(Sheet2!H$14:H$154,MATCH(F753,Sheet2!A$14:A$154,0))))</f>
        <v/>
      </c>
      <c r="L753" s="25" t="str">
        <f>IF(ISBLANK(G753),"",IF(ISTEXT(G753),"",INDEX(Sheet2!I$14:I$154,MATCH(F753,Sheet2!A$14:A$154,0))))</f>
        <v/>
      </c>
      <c r="M753" s="25" t="str">
        <f>IF(ISBLANK(G753),"",IF(ISTEXT(G753),"",IF(INDEX(Sheet2!H$14:H$154,MATCH(F753,Sheet2!A$14:A$154,0))&lt;&gt;0,IF(INDEX(Sheet2!I$14:I$154,MATCH(F753,Sheet2!A$14:A$154,0))&lt;&gt;0,"Loan","Loan"),"Cash")))</f>
        <v/>
      </c>
      <c r="N753" s="25" t="str">
        <f>IF(ISTEXT(E753),"",IF(ISBLANK(E753),"",IF(ISTEXT(D753),"",IF(A748="Invoice No. : ",INDEX(Sheet2!D$14:D$154,MATCH(B748,Sheet2!A$14:A$154,0)),N752))))</f>
        <v/>
      </c>
      <c r="O753" s="25" t="str">
        <f>IF(ISTEXT(E753),"",IF(ISBLANK(E753),"",IF(ISTEXT(D753),"",IF(A748="Invoice No. : ",INDEX(Sheet2!E$14:E$154,MATCH(B748,Sheet2!A$14:A$154,0)),O752))))</f>
        <v/>
      </c>
      <c r="P753" s="25" t="str">
        <f>IF(ISTEXT(E753),"",IF(ISBLANK(E753),"",IF(ISTEXT(D753),"",IF(A748="Invoice No. : ",INDEX(Sheet2!G$14:G$154,MATCH(B748,Sheet2!A$14:A$154,0)),P752))))</f>
        <v/>
      </c>
      <c r="Q753" s="25" t="str">
        <f t="shared" si="47"/>
        <v/>
      </c>
    </row>
    <row r="754" ht="15" spans="6:17">
      <c r="F754" s="25" t="str">
        <f t="shared" si="44"/>
        <v/>
      </c>
      <c r="G754" s="25" t="str">
        <f>IF(ISTEXT(E754),"",IF(ISBLANK(E754),"",IF(ISTEXT(D754),"",IF(A749="Invoice No. : ",INDEX(Sheet2!F$14:F$154,MATCH(B749,Sheet2!A$14:A$154,0)),G753))))</f>
        <v/>
      </c>
      <c r="H754" s="25" t="str">
        <f t="shared" si="45"/>
        <v/>
      </c>
      <c r="I754" s="25" t="str">
        <f>IF(ISTEXT(E754),"",IF(ISBLANK(E754),"",IF(ISTEXT(D754),"",IF(A749="Invoice No. : ",TEXT(INDEX(Sheet2!C$14:C$154,MATCH(B749,Sheet2!A$14:A$154,0)),"hh:mm:ss"),I753))))</f>
        <v/>
      </c>
      <c r="J754" s="25" t="str">
        <f t="shared" si="46"/>
        <v/>
      </c>
      <c r="K754" s="25" t="str">
        <f>IF(ISBLANK(G754),"",IF(ISTEXT(G754),"",INDEX(Sheet2!H$14:H$154,MATCH(F754,Sheet2!A$14:A$154,0))))</f>
        <v/>
      </c>
      <c r="L754" s="25" t="str">
        <f>IF(ISBLANK(G754),"",IF(ISTEXT(G754),"",INDEX(Sheet2!I$14:I$154,MATCH(F754,Sheet2!A$14:A$154,0))))</f>
        <v/>
      </c>
      <c r="M754" s="25" t="str">
        <f>IF(ISBLANK(G754),"",IF(ISTEXT(G754),"",IF(INDEX(Sheet2!H$14:H$154,MATCH(F754,Sheet2!A$14:A$154,0))&lt;&gt;0,IF(INDEX(Sheet2!I$14:I$154,MATCH(F754,Sheet2!A$14:A$154,0))&lt;&gt;0,"Loan","Loan"),"Cash")))</f>
        <v/>
      </c>
      <c r="N754" s="25" t="str">
        <f>IF(ISTEXT(E754),"",IF(ISBLANK(E754),"",IF(ISTEXT(D754),"",IF(A749="Invoice No. : ",INDEX(Sheet2!D$14:D$154,MATCH(B749,Sheet2!A$14:A$154,0)),N753))))</f>
        <v/>
      </c>
      <c r="O754" s="25" t="str">
        <f>IF(ISTEXT(E754),"",IF(ISBLANK(E754),"",IF(ISTEXT(D754),"",IF(A749="Invoice No. : ",INDEX(Sheet2!E$14:E$154,MATCH(B749,Sheet2!A$14:A$154,0)),O753))))</f>
        <v/>
      </c>
      <c r="P754" s="25" t="str">
        <f>IF(ISTEXT(E754),"",IF(ISBLANK(E754),"",IF(ISTEXT(D754),"",IF(A749="Invoice No. : ",INDEX(Sheet2!G$14:G$154,MATCH(B749,Sheet2!A$14:A$154,0)),P753))))</f>
        <v/>
      </c>
      <c r="Q754" s="25" t="str">
        <f t="shared" si="47"/>
        <v/>
      </c>
    </row>
    <row r="755" ht="15" spans="1:17">
      <c r="A755" s="24" t="s">
        <v>400</v>
      </c>
      <c r="B755" s="24" t="s">
        <v>401</v>
      </c>
      <c r="C755" s="13">
        <v>8</v>
      </c>
      <c r="D755" s="13">
        <v>41.5</v>
      </c>
      <c r="E755" s="13">
        <v>332</v>
      </c>
      <c r="F755" s="25">
        <f t="shared" si="44"/>
        <v>2146338</v>
      </c>
      <c r="G755" s="25">
        <f>IF(ISTEXT(E755),"",IF(ISBLANK(E755),"",IF(ISTEXT(D755),"",IF(A750="Invoice No. : ",INDEX(Sheet2!F$14:F$154,MATCH(B750,Sheet2!A$14:A$154,0)),G754))))</f>
        <v>40078</v>
      </c>
      <c r="H755" s="25" t="str">
        <f t="shared" si="45"/>
        <v>01/28/2023</v>
      </c>
      <c r="I755" s="25" t="str">
        <f>IF(ISTEXT(E755),"",IF(ISBLANK(E755),"",IF(ISTEXT(D755),"",IF(A750="Invoice No. : ",TEXT(INDEX(Sheet2!C$14:C$154,MATCH(B750,Sheet2!A$14:A$154,0)),"hh:mm:ss"),I754))))</f>
        <v>09:39:20</v>
      </c>
      <c r="J755" s="25">
        <f t="shared" si="46"/>
        <v>2992</v>
      </c>
      <c r="K755" s="25">
        <f>IF(ISBLANK(G755),"",IF(ISTEXT(G755),"",INDEX(Sheet2!H$14:H$154,MATCH(F755,Sheet2!A$14:A$154,0))))</f>
        <v>2992</v>
      </c>
      <c r="L755" s="25">
        <f>IF(ISBLANK(G755),"",IF(ISTEXT(G755),"",INDEX(Sheet2!I$14:I$154,MATCH(F755,Sheet2!A$14:A$154,0))))</f>
        <v>0</v>
      </c>
      <c r="M755" s="25" t="str">
        <f>IF(ISBLANK(G755),"",IF(ISTEXT(G755),"",IF(INDEX(Sheet2!H$14:H$154,MATCH(F755,Sheet2!A$14:A$154,0))&lt;&gt;0,IF(INDEX(Sheet2!I$14:I$154,MATCH(F755,Sheet2!A$14:A$154,0))&lt;&gt;0,"Loan","Loan"),"Cash")))</f>
        <v>Loan</v>
      </c>
      <c r="N755" s="25">
        <f>IF(ISTEXT(E755),"",IF(ISBLANK(E755),"",IF(ISTEXT(D755),"",IF(A750="Invoice No. : ",INDEX(Sheet2!D$14:D$154,MATCH(B750,Sheet2!A$14:A$154,0)),N754))))</f>
        <v>2</v>
      </c>
      <c r="O755" s="25" t="str">
        <f>IF(ISTEXT(E755),"",IF(ISBLANK(E755),"",IF(ISTEXT(D755),"",IF(A750="Invoice No. : ",INDEX(Sheet2!E$14:E$154,MATCH(B750,Sheet2!A$14:A$154,0)),O754))))</f>
        <v>RUBY</v>
      </c>
      <c r="P755" s="25" t="str">
        <f>IF(ISTEXT(E755),"",IF(ISBLANK(E755),"",IF(ISTEXT(D755),"",IF(A750="Invoice No. : ",INDEX(Sheet2!G$14:G$154,MATCH(B750,Sheet2!A$14:A$154,0)),P754))))</f>
        <v>RAMON, JOVELYN ESPALES</v>
      </c>
      <c r="Q755" s="25">
        <f t="shared" si="47"/>
        <v>128023.12</v>
      </c>
    </row>
    <row r="756" ht="15" spans="1:17">
      <c r="A756" s="24" t="s">
        <v>670</v>
      </c>
      <c r="B756" s="24" t="s">
        <v>671</v>
      </c>
      <c r="C756" s="13">
        <v>1</v>
      </c>
      <c r="D756" s="13">
        <v>205.25</v>
      </c>
      <c r="E756" s="13">
        <v>205.25</v>
      </c>
      <c r="F756" s="25">
        <f t="shared" si="44"/>
        <v>2146338</v>
      </c>
      <c r="G756" s="25">
        <f>IF(ISTEXT(E756),"",IF(ISBLANK(E756),"",IF(ISTEXT(D756),"",IF(A751="Invoice No. : ",INDEX(Sheet2!F$14:F$154,MATCH(B751,Sheet2!A$14:A$154,0)),G755))))</f>
        <v>40078</v>
      </c>
      <c r="H756" s="25" t="str">
        <f t="shared" si="45"/>
        <v>01/28/2023</v>
      </c>
      <c r="I756" s="25" t="str">
        <f>IF(ISTEXT(E756),"",IF(ISBLANK(E756),"",IF(ISTEXT(D756),"",IF(A751="Invoice No. : ",TEXT(INDEX(Sheet2!C$14:C$154,MATCH(B751,Sheet2!A$14:A$154,0)),"hh:mm:ss"),I755))))</f>
        <v>09:39:20</v>
      </c>
      <c r="J756" s="25">
        <f t="shared" si="46"/>
        <v>2992</v>
      </c>
      <c r="K756" s="25">
        <f>IF(ISBLANK(G756),"",IF(ISTEXT(G756),"",INDEX(Sheet2!H$14:H$154,MATCH(F756,Sheet2!A$14:A$154,0))))</f>
        <v>2992</v>
      </c>
      <c r="L756" s="25">
        <f>IF(ISBLANK(G756),"",IF(ISTEXT(G756),"",INDEX(Sheet2!I$14:I$154,MATCH(F756,Sheet2!A$14:A$154,0))))</f>
        <v>0</v>
      </c>
      <c r="M756" s="25" t="str">
        <f>IF(ISBLANK(G756),"",IF(ISTEXT(G756),"",IF(INDEX(Sheet2!H$14:H$154,MATCH(F756,Sheet2!A$14:A$154,0))&lt;&gt;0,IF(INDEX(Sheet2!I$14:I$154,MATCH(F756,Sheet2!A$14:A$154,0))&lt;&gt;0,"Loan","Loan"),"Cash")))</f>
        <v>Loan</v>
      </c>
      <c r="N756" s="25">
        <f>IF(ISTEXT(E756),"",IF(ISBLANK(E756),"",IF(ISTEXT(D756),"",IF(A751="Invoice No. : ",INDEX(Sheet2!D$14:D$154,MATCH(B751,Sheet2!A$14:A$154,0)),N755))))</f>
        <v>2</v>
      </c>
      <c r="O756" s="25" t="str">
        <f>IF(ISTEXT(E756),"",IF(ISBLANK(E756),"",IF(ISTEXT(D756),"",IF(A751="Invoice No. : ",INDEX(Sheet2!E$14:E$154,MATCH(B751,Sheet2!A$14:A$154,0)),O755))))</f>
        <v>RUBY</v>
      </c>
      <c r="P756" s="25" t="str">
        <f>IF(ISTEXT(E756),"",IF(ISBLANK(E756),"",IF(ISTEXT(D756),"",IF(A751="Invoice No. : ",INDEX(Sheet2!G$14:G$154,MATCH(B751,Sheet2!A$14:A$154,0)),P755))))</f>
        <v>RAMON, JOVELYN ESPALES</v>
      </c>
      <c r="Q756" s="25">
        <f t="shared" si="47"/>
        <v>128023.12</v>
      </c>
    </row>
    <row r="757" ht="15" spans="1:17">
      <c r="A757" s="24" t="s">
        <v>672</v>
      </c>
      <c r="B757" s="24" t="s">
        <v>673</v>
      </c>
      <c r="C757" s="13">
        <v>6</v>
      </c>
      <c r="D757" s="13">
        <v>5</v>
      </c>
      <c r="E757" s="13">
        <v>30</v>
      </c>
      <c r="F757" s="25">
        <f t="shared" si="44"/>
        <v>2146338</v>
      </c>
      <c r="G757" s="25">
        <f>IF(ISTEXT(E757),"",IF(ISBLANK(E757),"",IF(ISTEXT(D757),"",IF(A752="Invoice No. : ",INDEX(Sheet2!F$14:F$154,MATCH(B752,Sheet2!A$14:A$154,0)),G756))))</f>
        <v>40078</v>
      </c>
      <c r="H757" s="25" t="str">
        <f t="shared" si="45"/>
        <v>01/28/2023</v>
      </c>
      <c r="I757" s="25" t="str">
        <f>IF(ISTEXT(E757),"",IF(ISBLANK(E757),"",IF(ISTEXT(D757),"",IF(A752="Invoice No. : ",TEXT(INDEX(Sheet2!C$14:C$154,MATCH(B752,Sheet2!A$14:A$154,0)),"hh:mm:ss"),I756))))</f>
        <v>09:39:20</v>
      </c>
      <c r="J757" s="25">
        <f t="shared" si="46"/>
        <v>2992</v>
      </c>
      <c r="K757" s="25">
        <f>IF(ISBLANK(G757),"",IF(ISTEXT(G757),"",INDEX(Sheet2!H$14:H$154,MATCH(F757,Sheet2!A$14:A$154,0))))</f>
        <v>2992</v>
      </c>
      <c r="L757" s="25">
        <f>IF(ISBLANK(G757),"",IF(ISTEXT(G757),"",INDEX(Sheet2!I$14:I$154,MATCH(F757,Sheet2!A$14:A$154,0))))</f>
        <v>0</v>
      </c>
      <c r="M757" s="25" t="str">
        <f>IF(ISBLANK(G757),"",IF(ISTEXT(G757),"",IF(INDEX(Sheet2!H$14:H$154,MATCH(F757,Sheet2!A$14:A$154,0))&lt;&gt;0,IF(INDEX(Sheet2!I$14:I$154,MATCH(F757,Sheet2!A$14:A$154,0))&lt;&gt;0,"Loan","Loan"),"Cash")))</f>
        <v>Loan</v>
      </c>
      <c r="N757" s="25">
        <f>IF(ISTEXT(E757),"",IF(ISBLANK(E757),"",IF(ISTEXT(D757),"",IF(A752="Invoice No. : ",INDEX(Sheet2!D$14:D$154,MATCH(B752,Sheet2!A$14:A$154,0)),N756))))</f>
        <v>2</v>
      </c>
      <c r="O757" s="25" t="str">
        <f>IF(ISTEXT(E757),"",IF(ISBLANK(E757),"",IF(ISTEXT(D757),"",IF(A752="Invoice No. : ",INDEX(Sheet2!E$14:E$154,MATCH(B752,Sheet2!A$14:A$154,0)),O756))))</f>
        <v>RUBY</v>
      </c>
      <c r="P757" s="25" t="str">
        <f>IF(ISTEXT(E757),"",IF(ISBLANK(E757),"",IF(ISTEXT(D757),"",IF(A752="Invoice No. : ",INDEX(Sheet2!G$14:G$154,MATCH(B752,Sheet2!A$14:A$154,0)),P756))))</f>
        <v>RAMON, JOVELYN ESPALES</v>
      </c>
      <c r="Q757" s="25">
        <f t="shared" si="47"/>
        <v>128023.12</v>
      </c>
    </row>
    <row r="758" ht="15" spans="1:17">
      <c r="A758" s="24" t="s">
        <v>668</v>
      </c>
      <c r="B758" s="24" t="s">
        <v>669</v>
      </c>
      <c r="C758" s="13">
        <v>12</v>
      </c>
      <c r="D758" s="13">
        <v>5</v>
      </c>
      <c r="E758" s="13">
        <v>60</v>
      </c>
      <c r="F758" s="25">
        <f t="shared" si="44"/>
        <v>2146338</v>
      </c>
      <c r="G758" s="25">
        <f>IF(ISTEXT(E758),"",IF(ISBLANK(E758),"",IF(ISTEXT(D758),"",IF(A753="Invoice No. : ",INDEX(Sheet2!F$14:F$154,MATCH(B753,Sheet2!A$14:A$154,0)),G757))))</f>
        <v>40078</v>
      </c>
      <c r="H758" s="25" t="str">
        <f t="shared" si="45"/>
        <v>01/28/2023</v>
      </c>
      <c r="I758" s="25" t="str">
        <f>IF(ISTEXT(E758),"",IF(ISBLANK(E758),"",IF(ISTEXT(D758),"",IF(A753="Invoice No. : ",TEXT(INDEX(Sheet2!C$14:C$154,MATCH(B753,Sheet2!A$14:A$154,0)),"hh:mm:ss"),I757))))</f>
        <v>09:39:20</v>
      </c>
      <c r="J758" s="25">
        <f t="shared" si="46"/>
        <v>2992</v>
      </c>
      <c r="K758" s="25">
        <f>IF(ISBLANK(G758),"",IF(ISTEXT(G758),"",INDEX(Sheet2!H$14:H$154,MATCH(F758,Sheet2!A$14:A$154,0))))</f>
        <v>2992</v>
      </c>
      <c r="L758" s="25">
        <f>IF(ISBLANK(G758),"",IF(ISTEXT(G758),"",INDEX(Sheet2!I$14:I$154,MATCH(F758,Sheet2!A$14:A$154,0))))</f>
        <v>0</v>
      </c>
      <c r="M758" s="25" t="str">
        <f>IF(ISBLANK(G758),"",IF(ISTEXT(G758),"",IF(INDEX(Sheet2!H$14:H$154,MATCH(F758,Sheet2!A$14:A$154,0))&lt;&gt;0,IF(INDEX(Sheet2!I$14:I$154,MATCH(F758,Sheet2!A$14:A$154,0))&lt;&gt;0,"Loan","Loan"),"Cash")))</f>
        <v>Loan</v>
      </c>
      <c r="N758" s="25">
        <f>IF(ISTEXT(E758),"",IF(ISBLANK(E758),"",IF(ISTEXT(D758),"",IF(A753="Invoice No. : ",INDEX(Sheet2!D$14:D$154,MATCH(B753,Sheet2!A$14:A$154,0)),N757))))</f>
        <v>2</v>
      </c>
      <c r="O758" s="25" t="str">
        <f>IF(ISTEXT(E758),"",IF(ISBLANK(E758),"",IF(ISTEXT(D758),"",IF(A753="Invoice No. : ",INDEX(Sheet2!E$14:E$154,MATCH(B753,Sheet2!A$14:A$154,0)),O757))))</f>
        <v>RUBY</v>
      </c>
      <c r="P758" s="25" t="str">
        <f>IF(ISTEXT(E758),"",IF(ISBLANK(E758),"",IF(ISTEXT(D758),"",IF(A753="Invoice No. : ",INDEX(Sheet2!G$14:G$154,MATCH(B753,Sheet2!A$14:A$154,0)),P757))))</f>
        <v>RAMON, JOVELYN ESPALES</v>
      </c>
      <c r="Q758" s="25">
        <f t="shared" si="47"/>
        <v>128023.12</v>
      </c>
    </row>
    <row r="759" ht="15" spans="1:17">
      <c r="A759" s="24" t="s">
        <v>674</v>
      </c>
      <c r="B759" s="24" t="s">
        <v>675</v>
      </c>
      <c r="C759" s="13">
        <v>1</v>
      </c>
      <c r="D759" s="13">
        <v>188</v>
      </c>
      <c r="E759" s="13">
        <v>188</v>
      </c>
      <c r="F759" s="25">
        <f t="shared" si="44"/>
        <v>2146338</v>
      </c>
      <c r="G759" s="25">
        <f>IF(ISTEXT(E759),"",IF(ISBLANK(E759),"",IF(ISTEXT(D759),"",IF(A754="Invoice No. : ",INDEX(Sheet2!F$14:F$154,MATCH(B754,Sheet2!A$14:A$154,0)),G758))))</f>
        <v>40078</v>
      </c>
      <c r="H759" s="25" t="str">
        <f t="shared" si="45"/>
        <v>01/28/2023</v>
      </c>
      <c r="I759" s="25" t="str">
        <f>IF(ISTEXT(E759),"",IF(ISBLANK(E759),"",IF(ISTEXT(D759),"",IF(A754="Invoice No. : ",TEXT(INDEX(Sheet2!C$14:C$154,MATCH(B754,Sheet2!A$14:A$154,0)),"hh:mm:ss"),I758))))</f>
        <v>09:39:20</v>
      </c>
      <c r="J759" s="25">
        <f t="shared" si="46"/>
        <v>2992</v>
      </c>
      <c r="K759" s="25">
        <f>IF(ISBLANK(G759),"",IF(ISTEXT(G759),"",INDEX(Sheet2!H$14:H$154,MATCH(F759,Sheet2!A$14:A$154,0))))</f>
        <v>2992</v>
      </c>
      <c r="L759" s="25">
        <f>IF(ISBLANK(G759),"",IF(ISTEXT(G759),"",INDEX(Sheet2!I$14:I$154,MATCH(F759,Sheet2!A$14:A$154,0))))</f>
        <v>0</v>
      </c>
      <c r="M759" s="25" t="str">
        <f>IF(ISBLANK(G759),"",IF(ISTEXT(G759),"",IF(INDEX(Sheet2!H$14:H$154,MATCH(F759,Sheet2!A$14:A$154,0))&lt;&gt;0,IF(INDEX(Sheet2!I$14:I$154,MATCH(F759,Sheet2!A$14:A$154,0))&lt;&gt;0,"Loan","Loan"),"Cash")))</f>
        <v>Loan</v>
      </c>
      <c r="N759" s="25">
        <f>IF(ISTEXT(E759),"",IF(ISBLANK(E759),"",IF(ISTEXT(D759),"",IF(A754="Invoice No. : ",INDEX(Sheet2!D$14:D$154,MATCH(B754,Sheet2!A$14:A$154,0)),N758))))</f>
        <v>2</v>
      </c>
      <c r="O759" s="25" t="str">
        <f>IF(ISTEXT(E759),"",IF(ISBLANK(E759),"",IF(ISTEXT(D759),"",IF(A754="Invoice No. : ",INDEX(Sheet2!E$14:E$154,MATCH(B754,Sheet2!A$14:A$154,0)),O758))))</f>
        <v>RUBY</v>
      </c>
      <c r="P759" s="25" t="str">
        <f>IF(ISTEXT(E759),"",IF(ISBLANK(E759),"",IF(ISTEXT(D759),"",IF(A754="Invoice No. : ",INDEX(Sheet2!G$14:G$154,MATCH(B754,Sheet2!A$14:A$154,0)),P758))))</f>
        <v>RAMON, JOVELYN ESPALES</v>
      </c>
      <c r="Q759" s="25">
        <f t="shared" si="47"/>
        <v>128023.12</v>
      </c>
    </row>
    <row r="760" ht="15" spans="1:17">
      <c r="A760" s="24" t="s">
        <v>676</v>
      </c>
      <c r="B760" s="24" t="s">
        <v>677</v>
      </c>
      <c r="C760" s="13">
        <v>6</v>
      </c>
      <c r="D760" s="13">
        <v>9</v>
      </c>
      <c r="E760" s="13">
        <v>54</v>
      </c>
      <c r="F760" s="25">
        <f t="shared" si="44"/>
        <v>2146338</v>
      </c>
      <c r="G760" s="25">
        <f>IF(ISTEXT(E760),"",IF(ISBLANK(E760),"",IF(ISTEXT(D760),"",IF(A755="Invoice No. : ",INDEX(Sheet2!F$14:F$154,MATCH(B755,Sheet2!A$14:A$154,0)),G759))))</f>
        <v>40078</v>
      </c>
      <c r="H760" s="25" t="str">
        <f t="shared" si="45"/>
        <v>01/28/2023</v>
      </c>
      <c r="I760" s="25" t="str">
        <f>IF(ISTEXT(E760),"",IF(ISBLANK(E760),"",IF(ISTEXT(D760),"",IF(A755="Invoice No. : ",TEXT(INDEX(Sheet2!C$14:C$154,MATCH(B755,Sheet2!A$14:A$154,0)),"hh:mm:ss"),I759))))</f>
        <v>09:39:20</v>
      </c>
      <c r="J760" s="25">
        <f t="shared" si="46"/>
        <v>2992</v>
      </c>
      <c r="K760" s="25">
        <f>IF(ISBLANK(G760),"",IF(ISTEXT(G760),"",INDEX(Sheet2!H$14:H$154,MATCH(F760,Sheet2!A$14:A$154,0))))</f>
        <v>2992</v>
      </c>
      <c r="L760" s="25">
        <f>IF(ISBLANK(G760),"",IF(ISTEXT(G760),"",INDEX(Sheet2!I$14:I$154,MATCH(F760,Sheet2!A$14:A$154,0))))</f>
        <v>0</v>
      </c>
      <c r="M760" s="25" t="str">
        <f>IF(ISBLANK(G760),"",IF(ISTEXT(G760),"",IF(INDEX(Sheet2!H$14:H$154,MATCH(F760,Sheet2!A$14:A$154,0))&lt;&gt;0,IF(INDEX(Sheet2!I$14:I$154,MATCH(F760,Sheet2!A$14:A$154,0))&lt;&gt;0,"Loan","Loan"),"Cash")))</f>
        <v>Loan</v>
      </c>
      <c r="N760" s="25">
        <f>IF(ISTEXT(E760),"",IF(ISBLANK(E760),"",IF(ISTEXT(D760),"",IF(A755="Invoice No. : ",INDEX(Sheet2!D$14:D$154,MATCH(B755,Sheet2!A$14:A$154,0)),N759))))</f>
        <v>2</v>
      </c>
      <c r="O760" s="25" t="str">
        <f>IF(ISTEXT(E760),"",IF(ISBLANK(E760),"",IF(ISTEXT(D760),"",IF(A755="Invoice No. : ",INDEX(Sheet2!E$14:E$154,MATCH(B755,Sheet2!A$14:A$154,0)),O759))))</f>
        <v>RUBY</v>
      </c>
      <c r="P760" s="25" t="str">
        <f>IF(ISTEXT(E760),"",IF(ISBLANK(E760),"",IF(ISTEXT(D760),"",IF(A755="Invoice No. : ",INDEX(Sheet2!G$14:G$154,MATCH(B755,Sheet2!A$14:A$154,0)),P759))))</f>
        <v>RAMON, JOVELYN ESPALES</v>
      </c>
      <c r="Q760" s="25">
        <f t="shared" si="47"/>
        <v>128023.12</v>
      </c>
    </row>
    <row r="761" ht="15" spans="1:17">
      <c r="A761" s="24" t="s">
        <v>90</v>
      </c>
      <c r="B761" s="24" t="s">
        <v>91</v>
      </c>
      <c r="C761" s="13">
        <v>12</v>
      </c>
      <c r="D761" s="13">
        <v>9</v>
      </c>
      <c r="E761" s="13">
        <v>108</v>
      </c>
      <c r="F761" s="25">
        <f t="shared" si="44"/>
        <v>2146338</v>
      </c>
      <c r="G761" s="25">
        <f>IF(ISTEXT(E761),"",IF(ISBLANK(E761),"",IF(ISTEXT(D761),"",IF(A756="Invoice No. : ",INDEX(Sheet2!F$14:F$154,MATCH(B756,Sheet2!A$14:A$154,0)),G760))))</f>
        <v>40078</v>
      </c>
      <c r="H761" s="25" t="str">
        <f t="shared" si="45"/>
        <v>01/28/2023</v>
      </c>
      <c r="I761" s="25" t="str">
        <f>IF(ISTEXT(E761),"",IF(ISBLANK(E761),"",IF(ISTEXT(D761),"",IF(A756="Invoice No. : ",TEXT(INDEX(Sheet2!C$14:C$154,MATCH(B756,Sheet2!A$14:A$154,0)),"hh:mm:ss"),I760))))</f>
        <v>09:39:20</v>
      </c>
      <c r="J761" s="25">
        <f t="shared" si="46"/>
        <v>2992</v>
      </c>
      <c r="K761" s="25">
        <f>IF(ISBLANK(G761),"",IF(ISTEXT(G761),"",INDEX(Sheet2!H$14:H$154,MATCH(F761,Sheet2!A$14:A$154,0))))</f>
        <v>2992</v>
      </c>
      <c r="L761" s="25">
        <f>IF(ISBLANK(G761),"",IF(ISTEXT(G761),"",INDEX(Sheet2!I$14:I$154,MATCH(F761,Sheet2!A$14:A$154,0))))</f>
        <v>0</v>
      </c>
      <c r="M761" s="25" t="str">
        <f>IF(ISBLANK(G761),"",IF(ISTEXT(G761),"",IF(INDEX(Sheet2!H$14:H$154,MATCH(F761,Sheet2!A$14:A$154,0))&lt;&gt;0,IF(INDEX(Sheet2!I$14:I$154,MATCH(F761,Sheet2!A$14:A$154,0))&lt;&gt;0,"Loan","Loan"),"Cash")))</f>
        <v>Loan</v>
      </c>
      <c r="N761" s="25">
        <f>IF(ISTEXT(E761),"",IF(ISBLANK(E761),"",IF(ISTEXT(D761),"",IF(A756="Invoice No. : ",INDEX(Sheet2!D$14:D$154,MATCH(B756,Sheet2!A$14:A$154,0)),N760))))</f>
        <v>2</v>
      </c>
      <c r="O761" s="25" t="str">
        <f>IF(ISTEXT(E761),"",IF(ISBLANK(E761),"",IF(ISTEXT(D761),"",IF(A756="Invoice No. : ",INDEX(Sheet2!E$14:E$154,MATCH(B756,Sheet2!A$14:A$154,0)),O760))))</f>
        <v>RUBY</v>
      </c>
      <c r="P761" s="25" t="str">
        <f>IF(ISTEXT(E761),"",IF(ISBLANK(E761),"",IF(ISTEXT(D761),"",IF(A756="Invoice No. : ",INDEX(Sheet2!G$14:G$154,MATCH(B756,Sheet2!A$14:A$154,0)),P760))))</f>
        <v>RAMON, JOVELYN ESPALES</v>
      </c>
      <c r="Q761" s="25">
        <f t="shared" si="47"/>
        <v>128023.12</v>
      </c>
    </row>
    <row r="762" ht="15" spans="1:17">
      <c r="A762" s="24" t="s">
        <v>678</v>
      </c>
      <c r="B762" s="24" t="s">
        <v>679</v>
      </c>
      <c r="C762" s="13">
        <v>12</v>
      </c>
      <c r="D762" s="13">
        <v>6</v>
      </c>
      <c r="E762" s="13">
        <v>72</v>
      </c>
      <c r="F762" s="25">
        <f t="shared" si="44"/>
        <v>2146338</v>
      </c>
      <c r="G762" s="25">
        <f>IF(ISTEXT(E762),"",IF(ISBLANK(E762),"",IF(ISTEXT(D762),"",IF(A757="Invoice No. : ",INDEX(Sheet2!F$14:F$154,MATCH(B757,Sheet2!A$14:A$154,0)),G761))))</f>
        <v>40078</v>
      </c>
      <c r="H762" s="25" t="str">
        <f t="shared" si="45"/>
        <v>01/28/2023</v>
      </c>
      <c r="I762" s="25" t="str">
        <f>IF(ISTEXT(E762),"",IF(ISBLANK(E762),"",IF(ISTEXT(D762),"",IF(A757="Invoice No. : ",TEXT(INDEX(Sheet2!C$14:C$154,MATCH(B757,Sheet2!A$14:A$154,0)),"hh:mm:ss"),I761))))</f>
        <v>09:39:20</v>
      </c>
      <c r="J762" s="25">
        <f t="shared" si="46"/>
        <v>2992</v>
      </c>
      <c r="K762" s="25">
        <f>IF(ISBLANK(G762),"",IF(ISTEXT(G762),"",INDEX(Sheet2!H$14:H$154,MATCH(F762,Sheet2!A$14:A$154,0))))</f>
        <v>2992</v>
      </c>
      <c r="L762" s="25">
        <f>IF(ISBLANK(G762),"",IF(ISTEXT(G762),"",INDEX(Sheet2!I$14:I$154,MATCH(F762,Sheet2!A$14:A$154,0))))</f>
        <v>0</v>
      </c>
      <c r="M762" s="25" t="str">
        <f>IF(ISBLANK(G762),"",IF(ISTEXT(G762),"",IF(INDEX(Sheet2!H$14:H$154,MATCH(F762,Sheet2!A$14:A$154,0))&lt;&gt;0,IF(INDEX(Sheet2!I$14:I$154,MATCH(F762,Sheet2!A$14:A$154,0))&lt;&gt;0,"Loan","Loan"),"Cash")))</f>
        <v>Loan</v>
      </c>
      <c r="N762" s="25">
        <f>IF(ISTEXT(E762),"",IF(ISBLANK(E762),"",IF(ISTEXT(D762),"",IF(A757="Invoice No. : ",INDEX(Sheet2!D$14:D$154,MATCH(B757,Sheet2!A$14:A$154,0)),N761))))</f>
        <v>2</v>
      </c>
      <c r="O762" s="25" t="str">
        <f>IF(ISTEXT(E762),"",IF(ISBLANK(E762),"",IF(ISTEXT(D762),"",IF(A757="Invoice No. : ",INDEX(Sheet2!E$14:E$154,MATCH(B757,Sheet2!A$14:A$154,0)),O761))))</f>
        <v>RUBY</v>
      </c>
      <c r="P762" s="25" t="str">
        <f>IF(ISTEXT(E762),"",IF(ISBLANK(E762),"",IF(ISTEXT(D762),"",IF(A757="Invoice No. : ",INDEX(Sheet2!G$14:G$154,MATCH(B757,Sheet2!A$14:A$154,0)),P761))))</f>
        <v>RAMON, JOVELYN ESPALES</v>
      </c>
      <c r="Q762" s="25">
        <f t="shared" si="47"/>
        <v>128023.12</v>
      </c>
    </row>
    <row r="763" ht="15" spans="1:17">
      <c r="A763" s="24" t="s">
        <v>680</v>
      </c>
      <c r="B763" s="24" t="s">
        <v>681</v>
      </c>
      <c r="C763" s="13">
        <v>12</v>
      </c>
      <c r="D763" s="13">
        <v>9</v>
      </c>
      <c r="E763" s="13">
        <v>108</v>
      </c>
      <c r="F763" s="25">
        <f t="shared" si="44"/>
        <v>2146338</v>
      </c>
      <c r="G763" s="25">
        <f>IF(ISTEXT(E763),"",IF(ISBLANK(E763),"",IF(ISTEXT(D763),"",IF(A758="Invoice No. : ",INDEX(Sheet2!F$14:F$154,MATCH(B758,Sheet2!A$14:A$154,0)),G762))))</f>
        <v>40078</v>
      </c>
      <c r="H763" s="25" t="str">
        <f t="shared" si="45"/>
        <v>01/28/2023</v>
      </c>
      <c r="I763" s="25" t="str">
        <f>IF(ISTEXT(E763),"",IF(ISBLANK(E763),"",IF(ISTEXT(D763),"",IF(A758="Invoice No. : ",TEXT(INDEX(Sheet2!C$14:C$154,MATCH(B758,Sheet2!A$14:A$154,0)),"hh:mm:ss"),I762))))</f>
        <v>09:39:20</v>
      </c>
      <c r="J763" s="25">
        <f t="shared" si="46"/>
        <v>2992</v>
      </c>
      <c r="K763" s="25">
        <f>IF(ISBLANK(G763),"",IF(ISTEXT(G763),"",INDEX(Sheet2!H$14:H$154,MATCH(F763,Sheet2!A$14:A$154,0))))</f>
        <v>2992</v>
      </c>
      <c r="L763" s="25">
        <f>IF(ISBLANK(G763),"",IF(ISTEXT(G763),"",INDEX(Sheet2!I$14:I$154,MATCH(F763,Sheet2!A$14:A$154,0))))</f>
        <v>0</v>
      </c>
      <c r="M763" s="25" t="str">
        <f>IF(ISBLANK(G763),"",IF(ISTEXT(G763),"",IF(INDEX(Sheet2!H$14:H$154,MATCH(F763,Sheet2!A$14:A$154,0))&lt;&gt;0,IF(INDEX(Sheet2!I$14:I$154,MATCH(F763,Sheet2!A$14:A$154,0))&lt;&gt;0,"Loan","Loan"),"Cash")))</f>
        <v>Loan</v>
      </c>
      <c r="N763" s="25">
        <f>IF(ISTEXT(E763),"",IF(ISBLANK(E763),"",IF(ISTEXT(D763),"",IF(A758="Invoice No. : ",INDEX(Sheet2!D$14:D$154,MATCH(B758,Sheet2!A$14:A$154,0)),N762))))</f>
        <v>2</v>
      </c>
      <c r="O763" s="25" t="str">
        <f>IF(ISTEXT(E763),"",IF(ISBLANK(E763),"",IF(ISTEXT(D763),"",IF(A758="Invoice No. : ",INDEX(Sheet2!E$14:E$154,MATCH(B758,Sheet2!A$14:A$154,0)),O762))))</f>
        <v>RUBY</v>
      </c>
      <c r="P763" s="25" t="str">
        <f>IF(ISTEXT(E763),"",IF(ISBLANK(E763),"",IF(ISTEXT(D763),"",IF(A758="Invoice No. : ",INDEX(Sheet2!G$14:G$154,MATCH(B758,Sheet2!A$14:A$154,0)),P762))))</f>
        <v>RAMON, JOVELYN ESPALES</v>
      </c>
      <c r="Q763" s="25">
        <f t="shared" si="47"/>
        <v>128023.12</v>
      </c>
    </row>
    <row r="764" ht="15" spans="1:17">
      <c r="A764" s="24" t="s">
        <v>414</v>
      </c>
      <c r="B764" s="24" t="s">
        <v>415</v>
      </c>
      <c r="C764" s="13">
        <v>20</v>
      </c>
      <c r="D764" s="13">
        <v>8.25</v>
      </c>
      <c r="E764" s="13">
        <v>165</v>
      </c>
      <c r="F764" s="25">
        <f t="shared" si="44"/>
        <v>2146338</v>
      </c>
      <c r="G764" s="25">
        <f>IF(ISTEXT(E764),"",IF(ISBLANK(E764),"",IF(ISTEXT(D764),"",IF(A759="Invoice No. : ",INDEX(Sheet2!F$14:F$154,MATCH(B759,Sheet2!A$14:A$154,0)),G763))))</f>
        <v>40078</v>
      </c>
      <c r="H764" s="25" t="str">
        <f t="shared" si="45"/>
        <v>01/28/2023</v>
      </c>
      <c r="I764" s="25" t="str">
        <f>IF(ISTEXT(E764),"",IF(ISBLANK(E764),"",IF(ISTEXT(D764),"",IF(A759="Invoice No. : ",TEXT(INDEX(Sheet2!C$14:C$154,MATCH(B759,Sheet2!A$14:A$154,0)),"hh:mm:ss"),I763))))</f>
        <v>09:39:20</v>
      </c>
      <c r="J764" s="25">
        <f t="shared" si="46"/>
        <v>2992</v>
      </c>
      <c r="K764" s="25">
        <f>IF(ISBLANK(G764),"",IF(ISTEXT(G764),"",INDEX(Sheet2!H$14:H$154,MATCH(F764,Sheet2!A$14:A$154,0))))</f>
        <v>2992</v>
      </c>
      <c r="L764" s="25">
        <f>IF(ISBLANK(G764),"",IF(ISTEXT(G764),"",INDEX(Sheet2!I$14:I$154,MATCH(F764,Sheet2!A$14:A$154,0))))</f>
        <v>0</v>
      </c>
      <c r="M764" s="25" t="str">
        <f>IF(ISBLANK(G764),"",IF(ISTEXT(G764),"",IF(INDEX(Sheet2!H$14:H$154,MATCH(F764,Sheet2!A$14:A$154,0))&lt;&gt;0,IF(INDEX(Sheet2!I$14:I$154,MATCH(F764,Sheet2!A$14:A$154,0))&lt;&gt;0,"Loan","Loan"),"Cash")))</f>
        <v>Loan</v>
      </c>
      <c r="N764" s="25">
        <f>IF(ISTEXT(E764),"",IF(ISBLANK(E764),"",IF(ISTEXT(D764),"",IF(A759="Invoice No. : ",INDEX(Sheet2!D$14:D$154,MATCH(B759,Sheet2!A$14:A$154,0)),N763))))</f>
        <v>2</v>
      </c>
      <c r="O764" s="25" t="str">
        <f>IF(ISTEXT(E764),"",IF(ISBLANK(E764),"",IF(ISTEXT(D764),"",IF(A759="Invoice No. : ",INDEX(Sheet2!E$14:E$154,MATCH(B759,Sheet2!A$14:A$154,0)),O763))))</f>
        <v>RUBY</v>
      </c>
      <c r="P764" s="25" t="str">
        <f>IF(ISTEXT(E764),"",IF(ISBLANK(E764),"",IF(ISTEXT(D764),"",IF(A759="Invoice No. : ",INDEX(Sheet2!G$14:G$154,MATCH(B759,Sheet2!A$14:A$154,0)),P763))))</f>
        <v>RAMON, JOVELYN ESPALES</v>
      </c>
      <c r="Q764" s="25">
        <f t="shared" si="47"/>
        <v>128023.12</v>
      </c>
    </row>
    <row r="765" ht="15" spans="1:17">
      <c r="A765" s="24" t="s">
        <v>682</v>
      </c>
      <c r="B765" s="24" t="s">
        <v>683</v>
      </c>
      <c r="C765" s="13">
        <v>1</v>
      </c>
      <c r="D765" s="13">
        <v>164.25</v>
      </c>
      <c r="E765" s="13">
        <v>164.25</v>
      </c>
      <c r="F765" s="25">
        <f t="shared" si="44"/>
        <v>2146338</v>
      </c>
      <c r="G765" s="25">
        <f>IF(ISTEXT(E765),"",IF(ISBLANK(E765),"",IF(ISTEXT(D765),"",IF(A760="Invoice No. : ",INDEX(Sheet2!F$14:F$154,MATCH(B760,Sheet2!A$14:A$154,0)),G764))))</f>
        <v>40078</v>
      </c>
      <c r="H765" s="25" t="str">
        <f t="shared" si="45"/>
        <v>01/28/2023</v>
      </c>
      <c r="I765" s="25" t="str">
        <f>IF(ISTEXT(E765),"",IF(ISBLANK(E765),"",IF(ISTEXT(D765),"",IF(A760="Invoice No. : ",TEXT(INDEX(Sheet2!C$14:C$154,MATCH(B760,Sheet2!A$14:A$154,0)),"hh:mm:ss"),I764))))</f>
        <v>09:39:20</v>
      </c>
      <c r="J765" s="25">
        <f t="shared" si="46"/>
        <v>2992</v>
      </c>
      <c r="K765" s="25">
        <f>IF(ISBLANK(G765),"",IF(ISTEXT(G765),"",INDEX(Sheet2!H$14:H$154,MATCH(F765,Sheet2!A$14:A$154,0))))</f>
        <v>2992</v>
      </c>
      <c r="L765" s="25">
        <f>IF(ISBLANK(G765),"",IF(ISTEXT(G765),"",INDEX(Sheet2!I$14:I$154,MATCH(F765,Sheet2!A$14:A$154,0))))</f>
        <v>0</v>
      </c>
      <c r="M765" s="25" t="str">
        <f>IF(ISBLANK(G765),"",IF(ISTEXT(G765),"",IF(INDEX(Sheet2!H$14:H$154,MATCH(F765,Sheet2!A$14:A$154,0))&lt;&gt;0,IF(INDEX(Sheet2!I$14:I$154,MATCH(F765,Sheet2!A$14:A$154,0))&lt;&gt;0,"Loan","Loan"),"Cash")))</f>
        <v>Loan</v>
      </c>
      <c r="N765" s="25">
        <f>IF(ISTEXT(E765),"",IF(ISBLANK(E765),"",IF(ISTEXT(D765),"",IF(A760="Invoice No. : ",INDEX(Sheet2!D$14:D$154,MATCH(B760,Sheet2!A$14:A$154,0)),N764))))</f>
        <v>2</v>
      </c>
      <c r="O765" s="25" t="str">
        <f>IF(ISTEXT(E765),"",IF(ISBLANK(E765),"",IF(ISTEXT(D765),"",IF(A760="Invoice No. : ",INDEX(Sheet2!E$14:E$154,MATCH(B760,Sheet2!A$14:A$154,0)),O764))))</f>
        <v>RUBY</v>
      </c>
      <c r="P765" s="25" t="str">
        <f>IF(ISTEXT(E765),"",IF(ISBLANK(E765),"",IF(ISTEXT(D765),"",IF(A760="Invoice No. : ",INDEX(Sheet2!G$14:G$154,MATCH(B760,Sheet2!A$14:A$154,0)),P764))))</f>
        <v>RAMON, JOVELYN ESPALES</v>
      </c>
      <c r="Q765" s="25">
        <f t="shared" si="47"/>
        <v>128023.12</v>
      </c>
    </row>
    <row r="766" ht="15" spans="1:17">
      <c r="A766" s="24" t="s">
        <v>657</v>
      </c>
      <c r="B766" s="24" t="s">
        <v>658</v>
      </c>
      <c r="C766" s="13">
        <v>1</v>
      </c>
      <c r="D766" s="13">
        <v>135.5</v>
      </c>
      <c r="E766" s="13">
        <v>135.5</v>
      </c>
      <c r="F766" s="25">
        <f t="shared" si="44"/>
        <v>2146338</v>
      </c>
      <c r="G766" s="25">
        <f>IF(ISTEXT(E766),"",IF(ISBLANK(E766),"",IF(ISTEXT(D766),"",IF(A761="Invoice No. : ",INDEX(Sheet2!F$14:F$154,MATCH(B761,Sheet2!A$14:A$154,0)),G765))))</f>
        <v>40078</v>
      </c>
      <c r="H766" s="25" t="str">
        <f t="shared" si="45"/>
        <v>01/28/2023</v>
      </c>
      <c r="I766" s="25" t="str">
        <f>IF(ISTEXT(E766),"",IF(ISBLANK(E766),"",IF(ISTEXT(D766),"",IF(A761="Invoice No. : ",TEXT(INDEX(Sheet2!C$14:C$154,MATCH(B761,Sheet2!A$14:A$154,0)),"hh:mm:ss"),I765))))</f>
        <v>09:39:20</v>
      </c>
      <c r="J766" s="25">
        <f t="shared" si="46"/>
        <v>2992</v>
      </c>
      <c r="K766" s="25">
        <f>IF(ISBLANK(G766),"",IF(ISTEXT(G766),"",INDEX(Sheet2!H$14:H$154,MATCH(F766,Sheet2!A$14:A$154,0))))</f>
        <v>2992</v>
      </c>
      <c r="L766" s="25">
        <f>IF(ISBLANK(G766),"",IF(ISTEXT(G766),"",INDEX(Sheet2!I$14:I$154,MATCH(F766,Sheet2!A$14:A$154,0))))</f>
        <v>0</v>
      </c>
      <c r="M766" s="25" t="str">
        <f>IF(ISBLANK(G766),"",IF(ISTEXT(G766),"",IF(INDEX(Sheet2!H$14:H$154,MATCH(F766,Sheet2!A$14:A$154,0))&lt;&gt;0,IF(INDEX(Sheet2!I$14:I$154,MATCH(F766,Sheet2!A$14:A$154,0))&lt;&gt;0,"Loan","Loan"),"Cash")))</f>
        <v>Loan</v>
      </c>
      <c r="N766" s="25">
        <f>IF(ISTEXT(E766),"",IF(ISBLANK(E766),"",IF(ISTEXT(D766),"",IF(A761="Invoice No. : ",INDEX(Sheet2!D$14:D$154,MATCH(B761,Sheet2!A$14:A$154,0)),N765))))</f>
        <v>2</v>
      </c>
      <c r="O766" s="25" t="str">
        <f>IF(ISTEXT(E766),"",IF(ISBLANK(E766),"",IF(ISTEXT(D766),"",IF(A761="Invoice No. : ",INDEX(Sheet2!E$14:E$154,MATCH(B761,Sheet2!A$14:A$154,0)),O765))))</f>
        <v>RUBY</v>
      </c>
      <c r="P766" s="25" t="str">
        <f>IF(ISTEXT(E766),"",IF(ISBLANK(E766),"",IF(ISTEXT(D766),"",IF(A761="Invoice No. : ",INDEX(Sheet2!G$14:G$154,MATCH(B761,Sheet2!A$14:A$154,0)),P765))))</f>
        <v>RAMON, JOVELYN ESPALES</v>
      </c>
      <c r="Q766" s="25">
        <f t="shared" si="47"/>
        <v>128023.12</v>
      </c>
    </row>
    <row r="767" ht="15" spans="1:17">
      <c r="A767" s="24" t="s">
        <v>684</v>
      </c>
      <c r="B767" s="24" t="s">
        <v>685</v>
      </c>
      <c r="C767" s="13">
        <v>12</v>
      </c>
      <c r="D767" s="13">
        <v>5.5</v>
      </c>
      <c r="E767" s="13">
        <v>66</v>
      </c>
      <c r="F767" s="25">
        <f t="shared" si="44"/>
        <v>2146338</v>
      </c>
      <c r="G767" s="25">
        <f>IF(ISTEXT(E767),"",IF(ISBLANK(E767),"",IF(ISTEXT(D767),"",IF(A762="Invoice No. : ",INDEX(Sheet2!F$14:F$154,MATCH(B762,Sheet2!A$14:A$154,0)),G766))))</f>
        <v>40078</v>
      </c>
      <c r="H767" s="25" t="str">
        <f t="shared" si="45"/>
        <v>01/28/2023</v>
      </c>
      <c r="I767" s="25" t="str">
        <f>IF(ISTEXT(E767),"",IF(ISBLANK(E767),"",IF(ISTEXT(D767),"",IF(A762="Invoice No. : ",TEXT(INDEX(Sheet2!C$14:C$154,MATCH(B762,Sheet2!A$14:A$154,0)),"hh:mm:ss"),I766))))</f>
        <v>09:39:20</v>
      </c>
      <c r="J767" s="25">
        <f t="shared" si="46"/>
        <v>2992</v>
      </c>
      <c r="K767" s="25">
        <f>IF(ISBLANK(G767),"",IF(ISTEXT(G767),"",INDEX(Sheet2!H$14:H$154,MATCH(F767,Sheet2!A$14:A$154,0))))</f>
        <v>2992</v>
      </c>
      <c r="L767" s="25">
        <f>IF(ISBLANK(G767),"",IF(ISTEXT(G767),"",INDEX(Sheet2!I$14:I$154,MATCH(F767,Sheet2!A$14:A$154,0))))</f>
        <v>0</v>
      </c>
      <c r="M767" s="25" t="str">
        <f>IF(ISBLANK(G767),"",IF(ISTEXT(G767),"",IF(INDEX(Sheet2!H$14:H$154,MATCH(F767,Sheet2!A$14:A$154,0))&lt;&gt;0,IF(INDEX(Sheet2!I$14:I$154,MATCH(F767,Sheet2!A$14:A$154,0))&lt;&gt;0,"Loan","Loan"),"Cash")))</f>
        <v>Loan</v>
      </c>
      <c r="N767" s="25">
        <f>IF(ISTEXT(E767),"",IF(ISBLANK(E767),"",IF(ISTEXT(D767),"",IF(A762="Invoice No. : ",INDEX(Sheet2!D$14:D$154,MATCH(B762,Sheet2!A$14:A$154,0)),N766))))</f>
        <v>2</v>
      </c>
      <c r="O767" s="25" t="str">
        <f>IF(ISTEXT(E767),"",IF(ISBLANK(E767),"",IF(ISTEXT(D767),"",IF(A762="Invoice No. : ",INDEX(Sheet2!E$14:E$154,MATCH(B762,Sheet2!A$14:A$154,0)),O766))))</f>
        <v>RUBY</v>
      </c>
      <c r="P767" s="25" t="str">
        <f>IF(ISTEXT(E767),"",IF(ISBLANK(E767),"",IF(ISTEXT(D767),"",IF(A762="Invoice No. : ",INDEX(Sheet2!G$14:G$154,MATCH(B762,Sheet2!A$14:A$154,0)),P766))))</f>
        <v>RAMON, JOVELYN ESPALES</v>
      </c>
      <c r="Q767" s="25">
        <f t="shared" si="47"/>
        <v>128023.12</v>
      </c>
    </row>
    <row r="768" ht="15" spans="1:17">
      <c r="A768" s="24" t="s">
        <v>686</v>
      </c>
      <c r="B768" s="24" t="s">
        <v>687</v>
      </c>
      <c r="C768" s="13">
        <v>2</v>
      </c>
      <c r="D768" s="13">
        <v>38.25</v>
      </c>
      <c r="E768" s="13">
        <v>76.5</v>
      </c>
      <c r="F768" s="25">
        <f t="shared" si="44"/>
        <v>2146338</v>
      </c>
      <c r="G768" s="25">
        <f>IF(ISTEXT(E768),"",IF(ISBLANK(E768),"",IF(ISTEXT(D768),"",IF(A763="Invoice No. : ",INDEX(Sheet2!F$14:F$154,MATCH(B763,Sheet2!A$14:A$154,0)),G767))))</f>
        <v>40078</v>
      </c>
      <c r="H768" s="25" t="str">
        <f t="shared" si="45"/>
        <v>01/28/2023</v>
      </c>
      <c r="I768" s="25" t="str">
        <f>IF(ISTEXT(E768),"",IF(ISBLANK(E768),"",IF(ISTEXT(D768),"",IF(A763="Invoice No. : ",TEXT(INDEX(Sheet2!C$14:C$154,MATCH(B763,Sheet2!A$14:A$154,0)),"hh:mm:ss"),I767))))</f>
        <v>09:39:20</v>
      </c>
      <c r="J768" s="25">
        <f t="shared" si="46"/>
        <v>2992</v>
      </c>
      <c r="K768" s="25">
        <f>IF(ISBLANK(G768),"",IF(ISTEXT(G768),"",INDEX(Sheet2!H$14:H$154,MATCH(F768,Sheet2!A$14:A$154,0))))</f>
        <v>2992</v>
      </c>
      <c r="L768" s="25">
        <f>IF(ISBLANK(G768),"",IF(ISTEXT(G768),"",INDEX(Sheet2!I$14:I$154,MATCH(F768,Sheet2!A$14:A$154,0))))</f>
        <v>0</v>
      </c>
      <c r="M768" s="25" t="str">
        <f>IF(ISBLANK(G768),"",IF(ISTEXT(G768),"",IF(INDEX(Sheet2!H$14:H$154,MATCH(F768,Sheet2!A$14:A$154,0))&lt;&gt;0,IF(INDEX(Sheet2!I$14:I$154,MATCH(F768,Sheet2!A$14:A$154,0))&lt;&gt;0,"Loan","Loan"),"Cash")))</f>
        <v>Loan</v>
      </c>
      <c r="N768" s="25">
        <f>IF(ISTEXT(E768),"",IF(ISBLANK(E768),"",IF(ISTEXT(D768),"",IF(A763="Invoice No. : ",INDEX(Sheet2!D$14:D$154,MATCH(B763,Sheet2!A$14:A$154,0)),N767))))</f>
        <v>2</v>
      </c>
      <c r="O768" s="25" t="str">
        <f>IF(ISTEXT(E768),"",IF(ISBLANK(E768),"",IF(ISTEXT(D768),"",IF(A763="Invoice No. : ",INDEX(Sheet2!E$14:E$154,MATCH(B763,Sheet2!A$14:A$154,0)),O767))))</f>
        <v>RUBY</v>
      </c>
      <c r="P768" s="25" t="str">
        <f>IF(ISTEXT(E768),"",IF(ISBLANK(E768),"",IF(ISTEXT(D768),"",IF(A763="Invoice No. : ",INDEX(Sheet2!G$14:G$154,MATCH(B763,Sheet2!A$14:A$154,0)),P767))))</f>
        <v>RAMON, JOVELYN ESPALES</v>
      </c>
      <c r="Q768" s="25">
        <f t="shared" si="47"/>
        <v>128023.12</v>
      </c>
    </row>
    <row r="769" ht="15" spans="1:17">
      <c r="A769" s="24" t="s">
        <v>688</v>
      </c>
      <c r="B769" s="24" t="s">
        <v>689</v>
      </c>
      <c r="C769" s="13">
        <v>2</v>
      </c>
      <c r="D769" s="13">
        <v>35</v>
      </c>
      <c r="E769" s="13">
        <v>70</v>
      </c>
      <c r="F769" s="25">
        <f t="shared" si="44"/>
        <v>2146338</v>
      </c>
      <c r="G769" s="25">
        <f>IF(ISTEXT(E769),"",IF(ISBLANK(E769),"",IF(ISTEXT(D769),"",IF(A764="Invoice No. : ",INDEX(Sheet2!F$14:F$154,MATCH(B764,Sheet2!A$14:A$154,0)),G768))))</f>
        <v>40078</v>
      </c>
      <c r="H769" s="25" t="str">
        <f t="shared" si="45"/>
        <v>01/28/2023</v>
      </c>
      <c r="I769" s="25" t="str">
        <f>IF(ISTEXT(E769),"",IF(ISBLANK(E769),"",IF(ISTEXT(D769),"",IF(A764="Invoice No. : ",TEXT(INDEX(Sheet2!C$14:C$154,MATCH(B764,Sheet2!A$14:A$154,0)),"hh:mm:ss"),I768))))</f>
        <v>09:39:20</v>
      </c>
      <c r="J769" s="25">
        <f t="shared" si="46"/>
        <v>2992</v>
      </c>
      <c r="K769" s="25">
        <f>IF(ISBLANK(G769),"",IF(ISTEXT(G769),"",INDEX(Sheet2!H$14:H$154,MATCH(F769,Sheet2!A$14:A$154,0))))</f>
        <v>2992</v>
      </c>
      <c r="L769" s="25">
        <f>IF(ISBLANK(G769),"",IF(ISTEXT(G769),"",INDEX(Sheet2!I$14:I$154,MATCH(F769,Sheet2!A$14:A$154,0))))</f>
        <v>0</v>
      </c>
      <c r="M769" s="25" t="str">
        <f>IF(ISBLANK(G769),"",IF(ISTEXT(G769),"",IF(INDEX(Sheet2!H$14:H$154,MATCH(F769,Sheet2!A$14:A$154,0))&lt;&gt;0,IF(INDEX(Sheet2!I$14:I$154,MATCH(F769,Sheet2!A$14:A$154,0))&lt;&gt;0,"Loan","Loan"),"Cash")))</f>
        <v>Loan</v>
      </c>
      <c r="N769" s="25">
        <f>IF(ISTEXT(E769),"",IF(ISBLANK(E769),"",IF(ISTEXT(D769),"",IF(A764="Invoice No. : ",INDEX(Sheet2!D$14:D$154,MATCH(B764,Sheet2!A$14:A$154,0)),N768))))</f>
        <v>2</v>
      </c>
      <c r="O769" s="25" t="str">
        <f>IF(ISTEXT(E769),"",IF(ISBLANK(E769),"",IF(ISTEXT(D769),"",IF(A764="Invoice No. : ",INDEX(Sheet2!E$14:E$154,MATCH(B764,Sheet2!A$14:A$154,0)),O768))))</f>
        <v>RUBY</v>
      </c>
      <c r="P769" s="25" t="str">
        <f>IF(ISTEXT(E769),"",IF(ISBLANK(E769),"",IF(ISTEXT(D769),"",IF(A764="Invoice No. : ",INDEX(Sheet2!G$14:G$154,MATCH(B764,Sheet2!A$14:A$154,0)),P768))))</f>
        <v>RAMON, JOVELYN ESPALES</v>
      </c>
      <c r="Q769" s="25">
        <f t="shared" si="47"/>
        <v>128023.12</v>
      </c>
    </row>
    <row r="770" ht="15" spans="1:17">
      <c r="A770" s="24" t="s">
        <v>690</v>
      </c>
      <c r="B770" s="24" t="s">
        <v>691</v>
      </c>
      <c r="C770" s="13">
        <v>12</v>
      </c>
      <c r="D770" s="13">
        <v>5</v>
      </c>
      <c r="E770" s="13">
        <v>60</v>
      </c>
      <c r="F770" s="25">
        <f t="shared" si="44"/>
        <v>2146338</v>
      </c>
      <c r="G770" s="25">
        <f>IF(ISTEXT(E770),"",IF(ISBLANK(E770),"",IF(ISTEXT(D770),"",IF(A765="Invoice No. : ",INDEX(Sheet2!F$14:F$154,MATCH(B765,Sheet2!A$14:A$154,0)),G769))))</f>
        <v>40078</v>
      </c>
      <c r="H770" s="25" t="str">
        <f t="shared" si="45"/>
        <v>01/28/2023</v>
      </c>
      <c r="I770" s="25" t="str">
        <f>IF(ISTEXT(E770),"",IF(ISBLANK(E770),"",IF(ISTEXT(D770),"",IF(A765="Invoice No. : ",TEXT(INDEX(Sheet2!C$14:C$154,MATCH(B765,Sheet2!A$14:A$154,0)),"hh:mm:ss"),I769))))</f>
        <v>09:39:20</v>
      </c>
      <c r="J770" s="25">
        <f t="shared" si="46"/>
        <v>2992</v>
      </c>
      <c r="K770" s="25">
        <f>IF(ISBLANK(G770),"",IF(ISTEXT(G770),"",INDEX(Sheet2!H$14:H$154,MATCH(F770,Sheet2!A$14:A$154,0))))</f>
        <v>2992</v>
      </c>
      <c r="L770" s="25">
        <f>IF(ISBLANK(G770),"",IF(ISTEXT(G770),"",INDEX(Sheet2!I$14:I$154,MATCH(F770,Sheet2!A$14:A$154,0))))</f>
        <v>0</v>
      </c>
      <c r="M770" s="25" t="str">
        <f>IF(ISBLANK(G770),"",IF(ISTEXT(G770),"",IF(INDEX(Sheet2!H$14:H$154,MATCH(F770,Sheet2!A$14:A$154,0))&lt;&gt;0,IF(INDEX(Sheet2!I$14:I$154,MATCH(F770,Sheet2!A$14:A$154,0))&lt;&gt;0,"Loan","Loan"),"Cash")))</f>
        <v>Loan</v>
      </c>
      <c r="N770" s="25">
        <f>IF(ISTEXT(E770),"",IF(ISBLANK(E770),"",IF(ISTEXT(D770),"",IF(A765="Invoice No. : ",INDEX(Sheet2!D$14:D$154,MATCH(B765,Sheet2!A$14:A$154,0)),N769))))</f>
        <v>2</v>
      </c>
      <c r="O770" s="25" t="str">
        <f>IF(ISTEXT(E770),"",IF(ISBLANK(E770),"",IF(ISTEXT(D770),"",IF(A765="Invoice No. : ",INDEX(Sheet2!E$14:E$154,MATCH(B765,Sheet2!A$14:A$154,0)),O769))))</f>
        <v>RUBY</v>
      </c>
      <c r="P770" s="25" t="str">
        <f>IF(ISTEXT(E770),"",IF(ISBLANK(E770),"",IF(ISTEXT(D770),"",IF(A765="Invoice No. : ",INDEX(Sheet2!G$14:G$154,MATCH(B765,Sheet2!A$14:A$154,0)),P769))))</f>
        <v>RAMON, JOVELYN ESPALES</v>
      </c>
      <c r="Q770" s="25">
        <f t="shared" si="47"/>
        <v>128023.12</v>
      </c>
    </row>
    <row r="771" ht="15" spans="1:17">
      <c r="A771" s="24" t="s">
        <v>692</v>
      </c>
      <c r="B771" s="24" t="s">
        <v>693</v>
      </c>
      <c r="C771" s="13">
        <v>3</v>
      </c>
      <c r="D771" s="13">
        <v>140</v>
      </c>
      <c r="E771" s="13">
        <v>420</v>
      </c>
      <c r="F771" s="25">
        <f t="shared" si="44"/>
        <v>2146338</v>
      </c>
      <c r="G771" s="25">
        <f>IF(ISTEXT(E771),"",IF(ISBLANK(E771),"",IF(ISTEXT(D771),"",IF(A766="Invoice No. : ",INDEX(Sheet2!F$14:F$154,MATCH(B766,Sheet2!A$14:A$154,0)),G770))))</f>
        <v>40078</v>
      </c>
      <c r="H771" s="25" t="str">
        <f t="shared" si="45"/>
        <v>01/28/2023</v>
      </c>
      <c r="I771" s="25" t="str">
        <f>IF(ISTEXT(E771),"",IF(ISBLANK(E771),"",IF(ISTEXT(D771),"",IF(A766="Invoice No. : ",TEXT(INDEX(Sheet2!C$14:C$154,MATCH(B766,Sheet2!A$14:A$154,0)),"hh:mm:ss"),I770))))</f>
        <v>09:39:20</v>
      </c>
      <c r="J771" s="25">
        <f t="shared" si="46"/>
        <v>2992</v>
      </c>
      <c r="K771" s="25">
        <f>IF(ISBLANK(G771),"",IF(ISTEXT(G771),"",INDEX(Sheet2!H$14:H$154,MATCH(F771,Sheet2!A$14:A$154,0))))</f>
        <v>2992</v>
      </c>
      <c r="L771" s="25">
        <f>IF(ISBLANK(G771),"",IF(ISTEXT(G771),"",INDEX(Sheet2!I$14:I$154,MATCH(F771,Sheet2!A$14:A$154,0))))</f>
        <v>0</v>
      </c>
      <c r="M771" s="25" t="str">
        <f>IF(ISBLANK(G771),"",IF(ISTEXT(G771),"",IF(INDEX(Sheet2!H$14:H$154,MATCH(F771,Sheet2!A$14:A$154,0))&lt;&gt;0,IF(INDEX(Sheet2!I$14:I$154,MATCH(F771,Sheet2!A$14:A$154,0))&lt;&gt;0,"Loan","Loan"),"Cash")))</f>
        <v>Loan</v>
      </c>
      <c r="N771" s="25">
        <f>IF(ISTEXT(E771),"",IF(ISBLANK(E771),"",IF(ISTEXT(D771),"",IF(A766="Invoice No. : ",INDEX(Sheet2!D$14:D$154,MATCH(B766,Sheet2!A$14:A$154,0)),N770))))</f>
        <v>2</v>
      </c>
      <c r="O771" s="25" t="str">
        <f>IF(ISTEXT(E771),"",IF(ISBLANK(E771),"",IF(ISTEXT(D771),"",IF(A766="Invoice No. : ",INDEX(Sheet2!E$14:E$154,MATCH(B766,Sheet2!A$14:A$154,0)),O770))))</f>
        <v>RUBY</v>
      </c>
      <c r="P771" s="25" t="str">
        <f>IF(ISTEXT(E771),"",IF(ISBLANK(E771),"",IF(ISTEXT(D771),"",IF(A766="Invoice No. : ",INDEX(Sheet2!G$14:G$154,MATCH(B766,Sheet2!A$14:A$154,0)),P770))))</f>
        <v>RAMON, JOVELYN ESPALES</v>
      </c>
      <c r="Q771" s="25">
        <f t="shared" si="47"/>
        <v>128023.12</v>
      </c>
    </row>
    <row r="772" ht="15" spans="1:17">
      <c r="A772" s="24" t="s">
        <v>694</v>
      </c>
      <c r="B772" s="24" t="s">
        <v>695</v>
      </c>
      <c r="C772" s="13">
        <v>1</v>
      </c>
      <c r="D772" s="13">
        <v>65.75</v>
      </c>
      <c r="E772" s="13">
        <v>65.75</v>
      </c>
      <c r="F772" s="25">
        <f t="shared" si="44"/>
        <v>2146338</v>
      </c>
      <c r="G772" s="25">
        <f>IF(ISTEXT(E772),"",IF(ISBLANK(E772),"",IF(ISTEXT(D772),"",IF(A767="Invoice No. : ",INDEX(Sheet2!F$14:F$154,MATCH(B767,Sheet2!A$14:A$154,0)),G771))))</f>
        <v>40078</v>
      </c>
      <c r="H772" s="25" t="str">
        <f t="shared" si="45"/>
        <v>01/28/2023</v>
      </c>
      <c r="I772" s="25" t="str">
        <f>IF(ISTEXT(E772),"",IF(ISBLANK(E772),"",IF(ISTEXT(D772),"",IF(A767="Invoice No. : ",TEXT(INDEX(Sheet2!C$14:C$154,MATCH(B767,Sheet2!A$14:A$154,0)),"hh:mm:ss"),I771))))</f>
        <v>09:39:20</v>
      </c>
      <c r="J772" s="25">
        <f t="shared" si="46"/>
        <v>2992</v>
      </c>
      <c r="K772" s="25">
        <f>IF(ISBLANK(G772),"",IF(ISTEXT(G772),"",INDEX(Sheet2!H$14:H$154,MATCH(F772,Sheet2!A$14:A$154,0))))</f>
        <v>2992</v>
      </c>
      <c r="L772" s="25">
        <f>IF(ISBLANK(G772),"",IF(ISTEXT(G772),"",INDEX(Sheet2!I$14:I$154,MATCH(F772,Sheet2!A$14:A$154,0))))</f>
        <v>0</v>
      </c>
      <c r="M772" s="25" t="str">
        <f>IF(ISBLANK(G772),"",IF(ISTEXT(G772),"",IF(INDEX(Sheet2!H$14:H$154,MATCH(F772,Sheet2!A$14:A$154,0))&lt;&gt;0,IF(INDEX(Sheet2!I$14:I$154,MATCH(F772,Sheet2!A$14:A$154,0))&lt;&gt;0,"Loan","Loan"),"Cash")))</f>
        <v>Loan</v>
      </c>
      <c r="N772" s="25">
        <f>IF(ISTEXT(E772),"",IF(ISBLANK(E772),"",IF(ISTEXT(D772),"",IF(A767="Invoice No. : ",INDEX(Sheet2!D$14:D$154,MATCH(B767,Sheet2!A$14:A$154,0)),N771))))</f>
        <v>2</v>
      </c>
      <c r="O772" s="25" t="str">
        <f>IF(ISTEXT(E772),"",IF(ISBLANK(E772),"",IF(ISTEXT(D772),"",IF(A767="Invoice No. : ",INDEX(Sheet2!E$14:E$154,MATCH(B767,Sheet2!A$14:A$154,0)),O771))))</f>
        <v>RUBY</v>
      </c>
      <c r="P772" s="25" t="str">
        <f>IF(ISTEXT(E772),"",IF(ISBLANK(E772),"",IF(ISTEXT(D772),"",IF(A767="Invoice No. : ",INDEX(Sheet2!G$14:G$154,MATCH(B767,Sheet2!A$14:A$154,0)),P771))))</f>
        <v>RAMON, JOVELYN ESPALES</v>
      </c>
      <c r="Q772" s="25">
        <f t="shared" si="47"/>
        <v>128023.12</v>
      </c>
    </row>
    <row r="773" ht="15" spans="1:17">
      <c r="A773" s="24" t="s">
        <v>248</v>
      </c>
      <c r="B773" s="24" t="s">
        <v>249</v>
      </c>
      <c r="C773" s="13">
        <v>1</v>
      </c>
      <c r="D773" s="13">
        <v>65.75</v>
      </c>
      <c r="E773" s="13">
        <v>65.75</v>
      </c>
      <c r="F773" s="25">
        <f t="shared" si="44"/>
        <v>2146338</v>
      </c>
      <c r="G773" s="25">
        <f>IF(ISTEXT(E773),"",IF(ISBLANK(E773),"",IF(ISTEXT(D773),"",IF(A768="Invoice No. : ",INDEX(Sheet2!F$14:F$154,MATCH(B768,Sheet2!A$14:A$154,0)),G772))))</f>
        <v>40078</v>
      </c>
      <c r="H773" s="25" t="str">
        <f t="shared" si="45"/>
        <v>01/28/2023</v>
      </c>
      <c r="I773" s="25" t="str">
        <f>IF(ISTEXT(E773),"",IF(ISBLANK(E773),"",IF(ISTEXT(D773),"",IF(A768="Invoice No. : ",TEXT(INDEX(Sheet2!C$14:C$154,MATCH(B768,Sheet2!A$14:A$154,0)),"hh:mm:ss"),I772))))</f>
        <v>09:39:20</v>
      </c>
      <c r="J773" s="25">
        <f t="shared" si="46"/>
        <v>2992</v>
      </c>
      <c r="K773" s="25">
        <f>IF(ISBLANK(G773),"",IF(ISTEXT(G773),"",INDEX(Sheet2!H$14:H$154,MATCH(F773,Sheet2!A$14:A$154,0))))</f>
        <v>2992</v>
      </c>
      <c r="L773" s="25">
        <f>IF(ISBLANK(G773),"",IF(ISTEXT(G773),"",INDEX(Sheet2!I$14:I$154,MATCH(F773,Sheet2!A$14:A$154,0))))</f>
        <v>0</v>
      </c>
      <c r="M773" s="25" t="str">
        <f>IF(ISBLANK(G773),"",IF(ISTEXT(G773),"",IF(INDEX(Sheet2!H$14:H$154,MATCH(F773,Sheet2!A$14:A$154,0))&lt;&gt;0,IF(INDEX(Sheet2!I$14:I$154,MATCH(F773,Sheet2!A$14:A$154,0))&lt;&gt;0,"Loan","Loan"),"Cash")))</f>
        <v>Loan</v>
      </c>
      <c r="N773" s="25">
        <f>IF(ISTEXT(E773),"",IF(ISBLANK(E773),"",IF(ISTEXT(D773),"",IF(A768="Invoice No. : ",INDEX(Sheet2!D$14:D$154,MATCH(B768,Sheet2!A$14:A$154,0)),N772))))</f>
        <v>2</v>
      </c>
      <c r="O773" s="25" t="str">
        <f>IF(ISTEXT(E773),"",IF(ISBLANK(E773),"",IF(ISTEXT(D773),"",IF(A768="Invoice No. : ",INDEX(Sheet2!E$14:E$154,MATCH(B768,Sheet2!A$14:A$154,0)),O772))))</f>
        <v>RUBY</v>
      </c>
      <c r="P773" s="25" t="str">
        <f>IF(ISTEXT(E773),"",IF(ISBLANK(E773),"",IF(ISTEXT(D773),"",IF(A768="Invoice No. : ",INDEX(Sheet2!G$14:G$154,MATCH(B768,Sheet2!A$14:A$154,0)),P772))))</f>
        <v>RAMON, JOVELYN ESPALES</v>
      </c>
      <c r="Q773" s="25">
        <f t="shared" si="47"/>
        <v>128023.12</v>
      </c>
    </row>
    <row r="774" ht="15" spans="1:17">
      <c r="A774" s="24" t="s">
        <v>124</v>
      </c>
      <c r="B774" s="24" t="s">
        <v>125</v>
      </c>
      <c r="C774" s="13">
        <v>12</v>
      </c>
      <c r="D774" s="13">
        <v>6.25</v>
      </c>
      <c r="E774" s="13">
        <v>75</v>
      </c>
      <c r="F774" s="25">
        <f t="shared" si="44"/>
        <v>2146338</v>
      </c>
      <c r="G774" s="25">
        <f>IF(ISTEXT(E774),"",IF(ISBLANK(E774),"",IF(ISTEXT(D774),"",IF(A769="Invoice No. : ",INDEX(Sheet2!F$14:F$154,MATCH(B769,Sheet2!A$14:A$154,0)),G773))))</f>
        <v>40078</v>
      </c>
      <c r="H774" s="25" t="str">
        <f t="shared" si="45"/>
        <v>01/28/2023</v>
      </c>
      <c r="I774" s="25" t="str">
        <f>IF(ISTEXT(E774),"",IF(ISBLANK(E774),"",IF(ISTEXT(D774),"",IF(A769="Invoice No. : ",TEXT(INDEX(Sheet2!C$14:C$154,MATCH(B769,Sheet2!A$14:A$154,0)),"hh:mm:ss"),I773))))</f>
        <v>09:39:20</v>
      </c>
      <c r="J774" s="25">
        <f t="shared" si="46"/>
        <v>2992</v>
      </c>
      <c r="K774" s="25">
        <f>IF(ISBLANK(G774),"",IF(ISTEXT(G774),"",INDEX(Sheet2!H$14:H$154,MATCH(F774,Sheet2!A$14:A$154,0))))</f>
        <v>2992</v>
      </c>
      <c r="L774" s="25">
        <f>IF(ISBLANK(G774),"",IF(ISTEXT(G774),"",INDEX(Sheet2!I$14:I$154,MATCH(F774,Sheet2!A$14:A$154,0))))</f>
        <v>0</v>
      </c>
      <c r="M774" s="25" t="str">
        <f>IF(ISBLANK(G774),"",IF(ISTEXT(G774),"",IF(INDEX(Sheet2!H$14:H$154,MATCH(F774,Sheet2!A$14:A$154,0))&lt;&gt;0,IF(INDEX(Sheet2!I$14:I$154,MATCH(F774,Sheet2!A$14:A$154,0))&lt;&gt;0,"Loan","Loan"),"Cash")))</f>
        <v>Loan</v>
      </c>
      <c r="N774" s="25">
        <f>IF(ISTEXT(E774),"",IF(ISBLANK(E774),"",IF(ISTEXT(D774),"",IF(A769="Invoice No. : ",INDEX(Sheet2!D$14:D$154,MATCH(B769,Sheet2!A$14:A$154,0)),N773))))</f>
        <v>2</v>
      </c>
      <c r="O774" s="25" t="str">
        <f>IF(ISTEXT(E774),"",IF(ISBLANK(E774),"",IF(ISTEXT(D774),"",IF(A769="Invoice No. : ",INDEX(Sheet2!E$14:E$154,MATCH(B769,Sheet2!A$14:A$154,0)),O773))))</f>
        <v>RUBY</v>
      </c>
      <c r="P774" s="25" t="str">
        <f>IF(ISTEXT(E774),"",IF(ISBLANK(E774),"",IF(ISTEXT(D774),"",IF(A769="Invoice No. : ",INDEX(Sheet2!G$14:G$154,MATCH(B769,Sheet2!A$14:A$154,0)),P773))))</f>
        <v>RAMON, JOVELYN ESPALES</v>
      </c>
      <c r="Q774" s="25">
        <f t="shared" si="47"/>
        <v>128023.12</v>
      </c>
    </row>
    <row r="775" ht="15" spans="1:17">
      <c r="A775" s="24" t="s">
        <v>56</v>
      </c>
      <c r="B775" s="24" t="s">
        <v>57</v>
      </c>
      <c r="C775" s="13">
        <v>1</v>
      </c>
      <c r="D775" s="13">
        <v>55</v>
      </c>
      <c r="E775" s="13">
        <v>55</v>
      </c>
      <c r="F775" s="25">
        <f t="shared" si="44"/>
        <v>2146338</v>
      </c>
      <c r="G775" s="25">
        <f>IF(ISTEXT(E775),"",IF(ISBLANK(E775),"",IF(ISTEXT(D775),"",IF(A770="Invoice No. : ",INDEX(Sheet2!F$14:F$154,MATCH(B770,Sheet2!A$14:A$154,0)),G774))))</f>
        <v>40078</v>
      </c>
      <c r="H775" s="25" t="str">
        <f t="shared" si="45"/>
        <v>01/28/2023</v>
      </c>
      <c r="I775" s="25" t="str">
        <f>IF(ISTEXT(E775),"",IF(ISBLANK(E775),"",IF(ISTEXT(D775),"",IF(A770="Invoice No. : ",TEXT(INDEX(Sheet2!C$14:C$154,MATCH(B770,Sheet2!A$14:A$154,0)),"hh:mm:ss"),I774))))</f>
        <v>09:39:20</v>
      </c>
      <c r="J775" s="25">
        <f t="shared" si="46"/>
        <v>2992</v>
      </c>
      <c r="K775" s="25">
        <f>IF(ISBLANK(G775),"",IF(ISTEXT(G775),"",INDEX(Sheet2!H$14:H$154,MATCH(F775,Sheet2!A$14:A$154,0))))</f>
        <v>2992</v>
      </c>
      <c r="L775" s="25">
        <f>IF(ISBLANK(G775),"",IF(ISTEXT(G775),"",INDEX(Sheet2!I$14:I$154,MATCH(F775,Sheet2!A$14:A$154,0))))</f>
        <v>0</v>
      </c>
      <c r="M775" s="25" t="str">
        <f>IF(ISBLANK(G775),"",IF(ISTEXT(G775),"",IF(INDEX(Sheet2!H$14:H$154,MATCH(F775,Sheet2!A$14:A$154,0))&lt;&gt;0,IF(INDEX(Sheet2!I$14:I$154,MATCH(F775,Sheet2!A$14:A$154,0))&lt;&gt;0,"Loan","Loan"),"Cash")))</f>
        <v>Loan</v>
      </c>
      <c r="N775" s="25">
        <f>IF(ISTEXT(E775),"",IF(ISBLANK(E775),"",IF(ISTEXT(D775),"",IF(A770="Invoice No. : ",INDEX(Sheet2!D$14:D$154,MATCH(B770,Sheet2!A$14:A$154,0)),N774))))</f>
        <v>2</v>
      </c>
      <c r="O775" s="25" t="str">
        <f>IF(ISTEXT(E775),"",IF(ISBLANK(E775),"",IF(ISTEXT(D775),"",IF(A770="Invoice No. : ",INDEX(Sheet2!E$14:E$154,MATCH(B770,Sheet2!A$14:A$154,0)),O774))))</f>
        <v>RUBY</v>
      </c>
      <c r="P775" s="25" t="str">
        <f>IF(ISTEXT(E775),"",IF(ISBLANK(E775),"",IF(ISTEXT(D775),"",IF(A770="Invoice No. : ",INDEX(Sheet2!G$14:G$154,MATCH(B770,Sheet2!A$14:A$154,0)),P774))))</f>
        <v>RAMON, JOVELYN ESPALES</v>
      </c>
      <c r="Q775" s="25">
        <f t="shared" si="47"/>
        <v>128023.12</v>
      </c>
    </row>
    <row r="776" ht="15" spans="1:17">
      <c r="A776" s="24" t="s">
        <v>266</v>
      </c>
      <c r="B776" s="24" t="s">
        <v>267</v>
      </c>
      <c r="C776" s="13">
        <v>1</v>
      </c>
      <c r="D776" s="13">
        <v>57</v>
      </c>
      <c r="E776" s="13">
        <v>57</v>
      </c>
      <c r="F776" s="25">
        <f t="shared" si="44"/>
        <v>2146338</v>
      </c>
      <c r="G776" s="25">
        <f>IF(ISTEXT(E776),"",IF(ISBLANK(E776),"",IF(ISTEXT(D776),"",IF(A771="Invoice No. : ",INDEX(Sheet2!F$14:F$154,MATCH(B771,Sheet2!A$14:A$154,0)),G775))))</f>
        <v>40078</v>
      </c>
      <c r="H776" s="25" t="str">
        <f t="shared" si="45"/>
        <v>01/28/2023</v>
      </c>
      <c r="I776" s="25" t="str">
        <f>IF(ISTEXT(E776),"",IF(ISBLANK(E776),"",IF(ISTEXT(D776),"",IF(A771="Invoice No. : ",TEXT(INDEX(Sheet2!C$14:C$154,MATCH(B771,Sheet2!A$14:A$154,0)),"hh:mm:ss"),I775))))</f>
        <v>09:39:20</v>
      </c>
      <c r="J776" s="25">
        <f t="shared" si="46"/>
        <v>2992</v>
      </c>
      <c r="K776" s="25">
        <f>IF(ISBLANK(G776),"",IF(ISTEXT(G776),"",INDEX(Sheet2!H$14:H$154,MATCH(F776,Sheet2!A$14:A$154,0))))</f>
        <v>2992</v>
      </c>
      <c r="L776" s="25">
        <f>IF(ISBLANK(G776),"",IF(ISTEXT(G776),"",INDEX(Sheet2!I$14:I$154,MATCH(F776,Sheet2!A$14:A$154,0))))</f>
        <v>0</v>
      </c>
      <c r="M776" s="25" t="str">
        <f>IF(ISBLANK(G776),"",IF(ISTEXT(G776),"",IF(INDEX(Sheet2!H$14:H$154,MATCH(F776,Sheet2!A$14:A$154,0))&lt;&gt;0,IF(INDEX(Sheet2!I$14:I$154,MATCH(F776,Sheet2!A$14:A$154,0))&lt;&gt;0,"Loan","Loan"),"Cash")))</f>
        <v>Loan</v>
      </c>
      <c r="N776" s="25">
        <f>IF(ISTEXT(E776),"",IF(ISBLANK(E776),"",IF(ISTEXT(D776),"",IF(A771="Invoice No. : ",INDEX(Sheet2!D$14:D$154,MATCH(B771,Sheet2!A$14:A$154,0)),N775))))</f>
        <v>2</v>
      </c>
      <c r="O776" s="25" t="str">
        <f>IF(ISTEXT(E776),"",IF(ISBLANK(E776),"",IF(ISTEXT(D776),"",IF(A771="Invoice No. : ",INDEX(Sheet2!E$14:E$154,MATCH(B771,Sheet2!A$14:A$154,0)),O775))))</f>
        <v>RUBY</v>
      </c>
      <c r="P776" s="25" t="str">
        <f>IF(ISTEXT(E776),"",IF(ISBLANK(E776),"",IF(ISTEXT(D776),"",IF(A771="Invoice No. : ",INDEX(Sheet2!G$14:G$154,MATCH(B771,Sheet2!A$14:A$154,0)),P775))))</f>
        <v>RAMON, JOVELYN ESPALES</v>
      </c>
      <c r="Q776" s="25">
        <f t="shared" si="47"/>
        <v>128023.12</v>
      </c>
    </row>
    <row r="777" ht="15" spans="1:17">
      <c r="A777" s="24" t="s">
        <v>696</v>
      </c>
      <c r="B777" s="24" t="s">
        <v>697</v>
      </c>
      <c r="C777" s="13">
        <v>1</v>
      </c>
      <c r="D777" s="13">
        <v>70.75</v>
      </c>
      <c r="E777" s="13">
        <v>70.75</v>
      </c>
      <c r="F777" s="25">
        <f t="shared" si="44"/>
        <v>2146338</v>
      </c>
      <c r="G777" s="25">
        <f>IF(ISTEXT(E777),"",IF(ISBLANK(E777),"",IF(ISTEXT(D777),"",IF(A772="Invoice No. : ",INDEX(Sheet2!F$14:F$154,MATCH(B772,Sheet2!A$14:A$154,0)),G776))))</f>
        <v>40078</v>
      </c>
      <c r="H777" s="25" t="str">
        <f t="shared" si="45"/>
        <v>01/28/2023</v>
      </c>
      <c r="I777" s="25" t="str">
        <f>IF(ISTEXT(E777),"",IF(ISBLANK(E777),"",IF(ISTEXT(D777),"",IF(A772="Invoice No. : ",TEXT(INDEX(Sheet2!C$14:C$154,MATCH(B772,Sheet2!A$14:A$154,0)),"hh:mm:ss"),I776))))</f>
        <v>09:39:20</v>
      </c>
      <c r="J777" s="25">
        <f t="shared" si="46"/>
        <v>2992</v>
      </c>
      <c r="K777" s="25">
        <f>IF(ISBLANK(G777),"",IF(ISTEXT(G777),"",INDEX(Sheet2!H$14:H$154,MATCH(F777,Sheet2!A$14:A$154,0))))</f>
        <v>2992</v>
      </c>
      <c r="L777" s="25">
        <f>IF(ISBLANK(G777),"",IF(ISTEXT(G777),"",INDEX(Sheet2!I$14:I$154,MATCH(F777,Sheet2!A$14:A$154,0))))</f>
        <v>0</v>
      </c>
      <c r="M777" s="25" t="str">
        <f>IF(ISBLANK(G777),"",IF(ISTEXT(G777),"",IF(INDEX(Sheet2!H$14:H$154,MATCH(F777,Sheet2!A$14:A$154,0))&lt;&gt;0,IF(INDEX(Sheet2!I$14:I$154,MATCH(F777,Sheet2!A$14:A$154,0))&lt;&gt;0,"Loan","Loan"),"Cash")))</f>
        <v>Loan</v>
      </c>
      <c r="N777" s="25">
        <f>IF(ISTEXT(E777),"",IF(ISBLANK(E777),"",IF(ISTEXT(D777),"",IF(A772="Invoice No. : ",INDEX(Sheet2!D$14:D$154,MATCH(B772,Sheet2!A$14:A$154,0)),N776))))</f>
        <v>2</v>
      </c>
      <c r="O777" s="25" t="str">
        <f>IF(ISTEXT(E777),"",IF(ISBLANK(E777),"",IF(ISTEXT(D777),"",IF(A772="Invoice No. : ",INDEX(Sheet2!E$14:E$154,MATCH(B772,Sheet2!A$14:A$154,0)),O776))))</f>
        <v>RUBY</v>
      </c>
      <c r="P777" s="25" t="str">
        <f>IF(ISTEXT(E777),"",IF(ISBLANK(E777),"",IF(ISTEXT(D777),"",IF(A772="Invoice No. : ",INDEX(Sheet2!G$14:G$154,MATCH(B772,Sheet2!A$14:A$154,0)),P776))))</f>
        <v>RAMON, JOVELYN ESPALES</v>
      </c>
      <c r="Q777" s="25">
        <f t="shared" si="47"/>
        <v>128023.12</v>
      </c>
    </row>
    <row r="778" ht="15" spans="1:17">
      <c r="A778" s="24" t="s">
        <v>374</v>
      </c>
      <c r="B778" s="24" t="s">
        <v>375</v>
      </c>
      <c r="C778" s="13">
        <v>1</v>
      </c>
      <c r="D778" s="13">
        <v>244</v>
      </c>
      <c r="E778" s="13">
        <v>244</v>
      </c>
      <c r="F778" s="25">
        <f t="shared" si="44"/>
        <v>2146338</v>
      </c>
      <c r="G778" s="25">
        <f>IF(ISTEXT(E778),"",IF(ISBLANK(E778),"",IF(ISTEXT(D778),"",IF(A773="Invoice No. : ",INDEX(Sheet2!F$14:F$154,MATCH(B773,Sheet2!A$14:A$154,0)),G777))))</f>
        <v>40078</v>
      </c>
      <c r="H778" s="25" t="str">
        <f t="shared" si="45"/>
        <v>01/28/2023</v>
      </c>
      <c r="I778" s="25" t="str">
        <f>IF(ISTEXT(E778),"",IF(ISBLANK(E778),"",IF(ISTEXT(D778),"",IF(A773="Invoice No. : ",TEXT(INDEX(Sheet2!C$14:C$154,MATCH(B773,Sheet2!A$14:A$154,0)),"hh:mm:ss"),I777))))</f>
        <v>09:39:20</v>
      </c>
      <c r="J778" s="25">
        <f t="shared" si="46"/>
        <v>2992</v>
      </c>
      <c r="K778" s="25">
        <f>IF(ISBLANK(G778),"",IF(ISTEXT(G778),"",INDEX(Sheet2!H$14:H$154,MATCH(F778,Sheet2!A$14:A$154,0))))</f>
        <v>2992</v>
      </c>
      <c r="L778" s="25">
        <f>IF(ISBLANK(G778),"",IF(ISTEXT(G778),"",INDEX(Sheet2!I$14:I$154,MATCH(F778,Sheet2!A$14:A$154,0))))</f>
        <v>0</v>
      </c>
      <c r="M778" s="25" t="str">
        <f>IF(ISBLANK(G778),"",IF(ISTEXT(G778),"",IF(INDEX(Sheet2!H$14:H$154,MATCH(F778,Sheet2!A$14:A$154,0))&lt;&gt;0,IF(INDEX(Sheet2!I$14:I$154,MATCH(F778,Sheet2!A$14:A$154,0))&lt;&gt;0,"Loan","Loan"),"Cash")))</f>
        <v>Loan</v>
      </c>
      <c r="N778" s="25">
        <f>IF(ISTEXT(E778),"",IF(ISBLANK(E778),"",IF(ISTEXT(D778),"",IF(A773="Invoice No. : ",INDEX(Sheet2!D$14:D$154,MATCH(B773,Sheet2!A$14:A$154,0)),N777))))</f>
        <v>2</v>
      </c>
      <c r="O778" s="25" t="str">
        <f>IF(ISTEXT(E778),"",IF(ISBLANK(E778),"",IF(ISTEXT(D778),"",IF(A773="Invoice No. : ",INDEX(Sheet2!E$14:E$154,MATCH(B773,Sheet2!A$14:A$154,0)),O777))))</f>
        <v>RUBY</v>
      </c>
      <c r="P778" s="25" t="str">
        <f>IF(ISTEXT(E778),"",IF(ISBLANK(E778),"",IF(ISTEXT(D778),"",IF(A773="Invoice No. : ",INDEX(Sheet2!G$14:G$154,MATCH(B773,Sheet2!A$14:A$154,0)),P777))))</f>
        <v>RAMON, JOVELYN ESPALES</v>
      </c>
      <c r="Q778" s="25">
        <f t="shared" si="47"/>
        <v>128023.12</v>
      </c>
    </row>
    <row r="779" ht="15" spans="1:17">
      <c r="A779" s="24" t="s">
        <v>698</v>
      </c>
      <c r="B779" s="24" t="s">
        <v>699</v>
      </c>
      <c r="C779" s="13">
        <v>1</v>
      </c>
      <c r="D779" s="13">
        <v>44.25</v>
      </c>
      <c r="E779" s="13">
        <v>44.25</v>
      </c>
      <c r="F779" s="25">
        <f t="shared" si="44"/>
        <v>2146338</v>
      </c>
      <c r="G779" s="25">
        <f>IF(ISTEXT(E779),"",IF(ISBLANK(E779),"",IF(ISTEXT(D779),"",IF(A774="Invoice No. : ",INDEX(Sheet2!F$14:F$154,MATCH(B774,Sheet2!A$14:A$154,0)),G778))))</f>
        <v>40078</v>
      </c>
      <c r="H779" s="25" t="str">
        <f t="shared" si="45"/>
        <v>01/28/2023</v>
      </c>
      <c r="I779" s="25" t="str">
        <f>IF(ISTEXT(E779),"",IF(ISBLANK(E779),"",IF(ISTEXT(D779),"",IF(A774="Invoice No. : ",TEXT(INDEX(Sheet2!C$14:C$154,MATCH(B774,Sheet2!A$14:A$154,0)),"hh:mm:ss"),I778))))</f>
        <v>09:39:20</v>
      </c>
      <c r="J779" s="25">
        <f t="shared" si="46"/>
        <v>2992</v>
      </c>
      <c r="K779" s="25">
        <f>IF(ISBLANK(G779),"",IF(ISTEXT(G779),"",INDEX(Sheet2!H$14:H$154,MATCH(F779,Sheet2!A$14:A$154,0))))</f>
        <v>2992</v>
      </c>
      <c r="L779" s="25">
        <f>IF(ISBLANK(G779),"",IF(ISTEXT(G779),"",INDEX(Sheet2!I$14:I$154,MATCH(F779,Sheet2!A$14:A$154,0))))</f>
        <v>0</v>
      </c>
      <c r="M779" s="25" t="str">
        <f>IF(ISBLANK(G779),"",IF(ISTEXT(G779),"",IF(INDEX(Sheet2!H$14:H$154,MATCH(F779,Sheet2!A$14:A$154,0))&lt;&gt;0,IF(INDEX(Sheet2!I$14:I$154,MATCH(F779,Sheet2!A$14:A$154,0))&lt;&gt;0,"Loan","Loan"),"Cash")))</f>
        <v>Loan</v>
      </c>
      <c r="N779" s="25">
        <f>IF(ISTEXT(E779),"",IF(ISBLANK(E779),"",IF(ISTEXT(D779),"",IF(A774="Invoice No. : ",INDEX(Sheet2!D$14:D$154,MATCH(B774,Sheet2!A$14:A$154,0)),N778))))</f>
        <v>2</v>
      </c>
      <c r="O779" s="25" t="str">
        <f>IF(ISTEXT(E779),"",IF(ISBLANK(E779),"",IF(ISTEXT(D779),"",IF(A774="Invoice No. : ",INDEX(Sheet2!E$14:E$154,MATCH(B774,Sheet2!A$14:A$154,0)),O778))))</f>
        <v>RUBY</v>
      </c>
      <c r="P779" s="25" t="str">
        <f>IF(ISTEXT(E779),"",IF(ISBLANK(E779),"",IF(ISTEXT(D779),"",IF(A774="Invoice No. : ",INDEX(Sheet2!G$14:G$154,MATCH(B774,Sheet2!A$14:A$154,0)),P778))))</f>
        <v>RAMON, JOVELYN ESPALES</v>
      </c>
      <c r="Q779" s="25">
        <f t="shared" si="47"/>
        <v>128023.12</v>
      </c>
    </row>
    <row r="780" ht="15" spans="4:17">
      <c r="D780" s="14" t="s">
        <v>18</v>
      </c>
      <c r="E780" s="26">
        <v>2992</v>
      </c>
      <c r="F780" s="25" t="str">
        <f t="shared" si="44"/>
        <v/>
      </c>
      <c r="G780" s="25" t="str">
        <f>IF(ISTEXT(E780),"",IF(ISBLANK(E780),"",IF(ISTEXT(D780),"",IF(A775="Invoice No. : ",INDEX(Sheet2!F$14:F$154,MATCH(B775,Sheet2!A$14:A$154,0)),G779))))</f>
        <v/>
      </c>
      <c r="H780" s="25" t="str">
        <f t="shared" si="45"/>
        <v/>
      </c>
      <c r="I780" s="25" t="str">
        <f>IF(ISTEXT(E780),"",IF(ISBLANK(E780),"",IF(ISTEXT(D780),"",IF(A775="Invoice No. : ",TEXT(INDEX(Sheet2!C$14:C$154,MATCH(B775,Sheet2!A$14:A$154,0)),"hh:mm:ss"),I779))))</f>
        <v/>
      </c>
      <c r="J780" s="25" t="str">
        <f t="shared" si="46"/>
        <v/>
      </c>
      <c r="K780" s="25" t="str">
        <f>IF(ISBLANK(G780),"",IF(ISTEXT(G780),"",INDEX(Sheet2!H$14:H$154,MATCH(F780,Sheet2!A$14:A$154,0))))</f>
        <v/>
      </c>
      <c r="L780" s="25" t="str">
        <f>IF(ISBLANK(G780),"",IF(ISTEXT(G780),"",INDEX(Sheet2!I$14:I$154,MATCH(F780,Sheet2!A$14:A$154,0))))</f>
        <v/>
      </c>
      <c r="M780" s="25" t="str">
        <f>IF(ISBLANK(G780),"",IF(ISTEXT(G780),"",IF(INDEX(Sheet2!H$14:H$154,MATCH(F780,Sheet2!A$14:A$154,0))&lt;&gt;0,IF(INDEX(Sheet2!I$14:I$154,MATCH(F780,Sheet2!A$14:A$154,0))&lt;&gt;0,"Loan","Loan"),"Cash")))</f>
        <v/>
      </c>
      <c r="N780" s="25" t="str">
        <f>IF(ISTEXT(E780),"",IF(ISBLANK(E780),"",IF(ISTEXT(D780),"",IF(A775="Invoice No. : ",INDEX(Sheet2!D$14:D$154,MATCH(B775,Sheet2!A$14:A$154,0)),N779))))</f>
        <v/>
      </c>
      <c r="O780" s="25" t="str">
        <f>IF(ISTEXT(E780),"",IF(ISBLANK(E780),"",IF(ISTEXT(D780),"",IF(A775="Invoice No. : ",INDEX(Sheet2!E$14:E$154,MATCH(B775,Sheet2!A$14:A$154,0)),O779))))</f>
        <v/>
      </c>
      <c r="P780" s="25" t="str">
        <f>IF(ISTEXT(E780),"",IF(ISBLANK(E780),"",IF(ISTEXT(D780),"",IF(A775="Invoice No. : ",INDEX(Sheet2!G$14:G$154,MATCH(B775,Sheet2!A$14:A$154,0)),P779))))</f>
        <v/>
      </c>
      <c r="Q780" s="25" t="str">
        <f t="shared" si="47"/>
        <v/>
      </c>
    </row>
    <row r="781" ht="15" spans="6:17">
      <c r="F781" s="25" t="str">
        <f t="shared" si="44"/>
        <v/>
      </c>
      <c r="G781" s="25" t="str">
        <f>IF(ISTEXT(E781),"",IF(ISBLANK(E781),"",IF(ISTEXT(D781),"",IF(A776="Invoice No. : ",INDEX(Sheet2!F$14:F$154,MATCH(B776,Sheet2!A$14:A$154,0)),G780))))</f>
        <v/>
      </c>
      <c r="H781" s="25" t="str">
        <f t="shared" si="45"/>
        <v/>
      </c>
      <c r="I781" s="25" t="str">
        <f>IF(ISTEXT(E781),"",IF(ISBLANK(E781),"",IF(ISTEXT(D781),"",IF(A776="Invoice No. : ",TEXT(INDEX(Sheet2!C$14:C$154,MATCH(B776,Sheet2!A$14:A$154,0)),"hh:mm:ss"),I780))))</f>
        <v/>
      </c>
      <c r="J781" s="25" t="str">
        <f t="shared" si="46"/>
        <v/>
      </c>
      <c r="K781" s="25" t="str">
        <f>IF(ISBLANK(G781),"",IF(ISTEXT(G781),"",INDEX(Sheet2!H$14:H$154,MATCH(F781,Sheet2!A$14:A$154,0))))</f>
        <v/>
      </c>
      <c r="L781" s="25" t="str">
        <f>IF(ISBLANK(G781),"",IF(ISTEXT(G781),"",INDEX(Sheet2!I$14:I$154,MATCH(F781,Sheet2!A$14:A$154,0))))</f>
        <v/>
      </c>
      <c r="M781" s="25" t="str">
        <f>IF(ISBLANK(G781),"",IF(ISTEXT(G781),"",IF(INDEX(Sheet2!H$14:H$154,MATCH(F781,Sheet2!A$14:A$154,0))&lt;&gt;0,IF(INDEX(Sheet2!I$14:I$154,MATCH(F781,Sheet2!A$14:A$154,0))&lt;&gt;0,"Loan","Loan"),"Cash")))</f>
        <v/>
      </c>
      <c r="N781" s="25" t="str">
        <f>IF(ISTEXT(E781),"",IF(ISBLANK(E781),"",IF(ISTEXT(D781),"",IF(A776="Invoice No. : ",INDEX(Sheet2!D$14:D$154,MATCH(B776,Sheet2!A$14:A$154,0)),N780))))</f>
        <v/>
      </c>
      <c r="O781" s="25" t="str">
        <f>IF(ISTEXT(E781),"",IF(ISBLANK(E781),"",IF(ISTEXT(D781),"",IF(A776="Invoice No. : ",INDEX(Sheet2!E$14:E$154,MATCH(B776,Sheet2!A$14:A$154,0)),O780))))</f>
        <v/>
      </c>
      <c r="P781" s="25" t="str">
        <f>IF(ISTEXT(E781),"",IF(ISBLANK(E781),"",IF(ISTEXT(D781),"",IF(A776="Invoice No. : ",INDEX(Sheet2!G$14:G$154,MATCH(B776,Sheet2!A$14:A$154,0)),P780))))</f>
        <v/>
      </c>
      <c r="Q781" s="25" t="str">
        <f t="shared" si="47"/>
        <v/>
      </c>
    </row>
    <row r="782" ht="15" spans="6:17">
      <c r="F782" s="25" t="str">
        <f t="shared" si="44"/>
        <v/>
      </c>
      <c r="G782" s="25" t="str">
        <f>IF(ISTEXT(E782),"",IF(ISBLANK(E782),"",IF(ISTEXT(D782),"",IF(A777="Invoice No. : ",INDEX(Sheet2!F$14:F$154,MATCH(B777,Sheet2!A$14:A$154,0)),G781))))</f>
        <v/>
      </c>
      <c r="H782" s="25" t="str">
        <f t="shared" si="45"/>
        <v/>
      </c>
      <c r="I782" s="25" t="str">
        <f>IF(ISTEXT(E782),"",IF(ISBLANK(E782),"",IF(ISTEXT(D782),"",IF(A777="Invoice No. : ",TEXT(INDEX(Sheet2!C$14:C$154,MATCH(B777,Sheet2!A$14:A$154,0)),"hh:mm:ss"),I781))))</f>
        <v/>
      </c>
      <c r="J782" s="25" t="str">
        <f t="shared" si="46"/>
        <v/>
      </c>
      <c r="K782" s="25" t="str">
        <f>IF(ISBLANK(G782),"",IF(ISTEXT(G782),"",INDEX(Sheet2!H$14:H$154,MATCH(F782,Sheet2!A$14:A$154,0))))</f>
        <v/>
      </c>
      <c r="L782" s="25" t="str">
        <f>IF(ISBLANK(G782),"",IF(ISTEXT(G782),"",INDEX(Sheet2!I$14:I$154,MATCH(F782,Sheet2!A$14:A$154,0))))</f>
        <v/>
      </c>
      <c r="M782" s="25" t="str">
        <f>IF(ISBLANK(G782),"",IF(ISTEXT(G782),"",IF(INDEX(Sheet2!H$14:H$154,MATCH(F782,Sheet2!A$14:A$154,0))&lt;&gt;0,IF(INDEX(Sheet2!I$14:I$154,MATCH(F782,Sheet2!A$14:A$154,0))&lt;&gt;0,"Loan","Loan"),"Cash")))</f>
        <v/>
      </c>
      <c r="N782" s="25" t="str">
        <f>IF(ISTEXT(E782),"",IF(ISBLANK(E782),"",IF(ISTEXT(D782),"",IF(A777="Invoice No. : ",INDEX(Sheet2!D$14:D$154,MATCH(B777,Sheet2!A$14:A$154,0)),N781))))</f>
        <v/>
      </c>
      <c r="O782" s="25" t="str">
        <f>IF(ISTEXT(E782),"",IF(ISBLANK(E782),"",IF(ISTEXT(D782),"",IF(A777="Invoice No. : ",INDEX(Sheet2!E$14:E$154,MATCH(B777,Sheet2!A$14:A$154,0)),O781))))</f>
        <v/>
      </c>
      <c r="P782" s="25" t="str">
        <f>IF(ISTEXT(E782),"",IF(ISBLANK(E782),"",IF(ISTEXT(D782),"",IF(A777="Invoice No. : ",INDEX(Sheet2!G$14:G$154,MATCH(B777,Sheet2!A$14:A$154,0)),P781))))</f>
        <v/>
      </c>
      <c r="Q782" s="25" t="str">
        <f t="shared" si="47"/>
        <v/>
      </c>
    </row>
    <row r="783" ht="15" spans="1:17">
      <c r="A783" s="16" t="s">
        <v>4</v>
      </c>
      <c r="B783" s="17">
        <v>2146339</v>
      </c>
      <c r="C783" s="16" t="s">
        <v>5</v>
      </c>
      <c r="D783" s="18" t="s">
        <v>598</v>
      </c>
      <c r="F783" s="25" t="str">
        <f t="shared" si="44"/>
        <v/>
      </c>
      <c r="G783" s="25" t="str">
        <f>IF(ISTEXT(E783),"",IF(ISBLANK(E783),"",IF(ISTEXT(D783),"",IF(A778="Invoice No. : ",INDEX(Sheet2!F$14:F$154,MATCH(B778,Sheet2!A$14:A$154,0)),G782))))</f>
        <v/>
      </c>
      <c r="H783" s="25" t="str">
        <f t="shared" si="45"/>
        <v/>
      </c>
      <c r="I783" s="25" t="str">
        <f>IF(ISTEXT(E783),"",IF(ISBLANK(E783),"",IF(ISTEXT(D783),"",IF(A778="Invoice No. : ",TEXT(INDEX(Sheet2!C$14:C$154,MATCH(B778,Sheet2!A$14:A$154,0)),"hh:mm:ss"),I782))))</f>
        <v/>
      </c>
      <c r="J783" s="25" t="str">
        <f t="shared" si="46"/>
        <v/>
      </c>
      <c r="K783" s="25" t="str">
        <f>IF(ISBLANK(G783),"",IF(ISTEXT(G783),"",INDEX(Sheet2!H$14:H$154,MATCH(F783,Sheet2!A$14:A$154,0))))</f>
        <v/>
      </c>
      <c r="L783" s="25" t="str">
        <f>IF(ISBLANK(G783),"",IF(ISTEXT(G783),"",INDEX(Sheet2!I$14:I$154,MATCH(F783,Sheet2!A$14:A$154,0))))</f>
        <v/>
      </c>
      <c r="M783" s="25" t="str">
        <f>IF(ISBLANK(G783),"",IF(ISTEXT(G783),"",IF(INDEX(Sheet2!H$14:H$154,MATCH(F783,Sheet2!A$14:A$154,0))&lt;&gt;0,IF(INDEX(Sheet2!I$14:I$154,MATCH(F783,Sheet2!A$14:A$154,0))&lt;&gt;0,"Loan","Loan"),"Cash")))</f>
        <v/>
      </c>
      <c r="N783" s="25" t="str">
        <f>IF(ISTEXT(E783),"",IF(ISBLANK(E783),"",IF(ISTEXT(D783),"",IF(A778="Invoice No. : ",INDEX(Sheet2!D$14:D$154,MATCH(B778,Sheet2!A$14:A$154,0)),N782))))</f>
        <v/>
      </c>
      <c r="O783" s="25" t="str">
        <f>IF(ISTEXT(E783),"",IF(ISBLANK(E783),"",IF(ISTEXT(D783),"",IF(A778="Invoice No. : ",INDEX(Sheet2!E$14:E$154,MATCH(B778,Sheet2!A$14:A$154,0)),O782))))</f>
        <v/>
      </c>
      <c r="P783" s="25" t="str">
        <f>IF(ISTEXT(E783),"",IF(ISBLANK(E783),"",IF(ISTEXT(D783),"",IF(A778="Invoice No. : ",INDEX(Sheet2!G$14:G$154,MATCH(B778,Sheet2!A$14:A$154,0)),P782))))</f>
        <v/>
      </c>
      <c r="Q783" s="25" t="str">
        <f t="shared" si="47"/>
        <v/>
      </c>
    </row>
    <row r="784" ht="15" spans="1:17">
      <c r="A784" s="16" t="s">
        <v>7</v>
      </c>
      <c r="B784" s="19">
        <v>44954</v>
      </c>
      <c r="C784" s="16" t="s">
        <v>8</v>
      </c>
      <c r="D784" s="20">
        <v>2</v>
      </c>
      <c r="F784" s="25" t="str">
        <f t="shared" si="44"/>
        <v/>
      </c>
      <c r="G784" s="25" t="str">
        <f>IF(ISTEXT(E784),"",IF(ISBLANK(E784),"",IF(ISTEXT(D784),"",IF(A779="Invoice No. : ",INDEX(Sheet2!F$14:F$154,MATCH(B779,Sheet2!A$14:A$154,0)),G783))))</f>
        <v/>
      </c>
      <c r="H784" s="25" t="str">
        <f t="shared" si="45"/>
        <v/>
      </c>
      <c r="I784" s="25" t="str">
        <f>IF(ISTEXT(E784),"",IF(ISBLANK(E784),"",IF(ISTEXT(D784),"",IF(A779="Invoice No. : ",TEXT(INDEX(Sheet2!C$14:C$154,MATCH(B779,Sheet2!A$14:A$154,0)),"hh:mm:ss"),I783))))</f>
        <v/>
      </c>
      <c r="J784" s="25" t="str">
        <f t="shared" si="46"/>
        <v/>
      </c>
      <c r="K784" s="25" t="str">
        <f>IF(ISBLANK(G784),"",IF(ISTEXT(G784),"",INDEX(Sheet2!H$14:H$154,MATCH(F784,Sheet2!A$14:A$154,0))))</f>
        <v/>
      </c>
      <c r="L784" s="25" t="str">
        <f>IF(ISBLANK(G784),"",IF(ISTEXT(G784),"",INDEX(Sheet2!I$14:I$154,MATCH(F784,Sheet2!A$14:A$154,0))))</f>
        <v/>
      </c>
      <c r="M784" s="25" t="str">
        <f>IF(ISBLANK(G784),"",IF(ISTEXT(G784),"",IF(INDEX(Sheet2!H$14:H$154,MATCH(F784,Sheet2!A$14:A$154,0))&lt;&gt;0,IF(INDEX(Sheet2!I$14:I$154,MATCH(F784,Sheet2!A$14:A$154,0))&lt;&gt;0,"Loan","Loan"),"Cash")))</f>
        <v/>
      </c>
      <c r="N784" s="25" t="str">
        <f>IF(ISTEXT(E784),"",IF(ISBLANK(E784),"",IF(ISTEXT(D784),"",IF(A779="Invoice No. : ",INDEX(Sheet2!D$14:D$154,MATCH(B779,Sheet2!A$14:A$154,0)),N783))))</f>
        <v/>
      </c>
      <c r="O784" s="25" t="str">
        <f>IF(ISTEXT(E784),"",IF(ISBLANK(E784),"",IF(ISTEXT(D784),"",IF(A779="Invoice No. : ",INDEX(Sheet2!E$14:E$154,MATCH(B779,Sheet2!A$14:A$154,0)),O783))))</f>
        <v/>
      </c>
      <c r="P784" s="25" t="str">
        <f>IF(ISTEXT(E784),"",IF(ISBLANK(E784),"",IF(ISTEXT(D784),"",IF(A779="Invoice No. : ",INDEX(Sheet2!G$14:G$154,MATCH(B779,Sheet2!A$14:A$154,0)),P783))))</f>
        <v/>
      </c>
      <c r="Q784" s="25" t="str">
        <f t="shared" si="47"/>
        <v/>
      </c>
    </row>
    <row r="785" ht="15" spans="6:17">
      <c r="F785" s="25" t="str">
        <f t="shared" ref="F785:F848" si="48">IF(ISTEXT(E785),"",IF(ISBLANK(E785),"",IF(ISTEXT(D785),"",IF(A780="Invoice No. : ",B780,F784))))</f>
        <v/>
      </c>
      <c r="G785" s="25" t="str">
        <f>IF(ISTEXT(E785),"",IF(ISBLANK(E785),"",IF(ISTEXT(D785),"",IF(A780="Invoice No. : ",INDEX(Sheet2!F$14:F$154,MATCH(B780,Sheet2!A$14:A$154,0)),G784))))</f>
        <v/>
      </c>
      <c r="H785" s="25" t="str">
        <f t="shared" ref="H785:H848" si="49">IF(ISTEXT(E785),"",IF(ISBLANK(E785),"",IF(ISTEXT(D785),"",IF(A780="Invoice No. : ",TEXT(B781,"mm/dd/yyyy"),H784))))</f>
        <v/>
      </c>
      <c r="I785" s="25" t="str">
        <f>IF(ISTEXT(E785),"",IF(ISBLANK(E785),"",IF(ISTEXT(D785),"",IF(A780="Invoice No. : ",TEXT(INDEX(Sheet2!C$14:C$154,MATCH(B780,Sheet2!A$14:A$154,0)),"hh:mm:ss"),I784))))</f>
        <v/>
      </c>
      <c r="J785" s="25" t="str">
        <f t="shared" ref="J785:J848" si="50">IF(D786="Invoice Amount",E786,IF(ISBLANK(D785),"",J786))</f>
        <v/>
      </c>
      <c r="K785" s="25" t="str">
        <f>IF(ISBLANK(G785),"",IF(ISTEXT(G785),"",INDEX(Sheet2!H$14:H$154,MATCH(F785,Sheet2!A$14:A$154,0))))</f>
        <v/>
      </c>
      <c r="L785" s="25" t="str">
        <f>IF(ISBLANK(G785),"",IF(ISTEXT(G785),"",INDEX(Sheet2!I$14:I$154,MATCH(F785,Sheet2!A$14:A$154,0))))</f>
        <v/>
      </c>
      <c r="M785" s="25" t="str">
        <f>IF(ISBLANK(G785),"",IF(ISTEXT(G785),"",IF(INDEX(Sheet2!H$14:H$154,MATCH(F785,Sheet2!A$14:A$154,0))&lt;&gt;0,IF(INDEX(Sheet2!I$14:I$154,MATCH(F785,Sheet2!A$14:A$154,0))&lt;&gt;0,"Loan","Loan"),"Cash")))</f>
        <v/>
      </c>
      <c r="N785" s="25" t="str">
        <f>IF(ISTEXT(E785),"",IF(ISBLANK(E785),"",IF(ISTEXT(D785),"",IF(A780="Invoice No. : ",INDEX(Sheet2!D$14:D$154,MATCH(B780,Sheet2!A$14:A$154,0)),N784))))</f>
        <v/>
      </c>
      <c r="O785" s="25" t="str">
        <f>IF(ISTEXT(E785),"",IF(ISBLANK(E785),"",IF(ISTEXT(D785),"",IF(A780="Invoice No. : ",INDEX(Sheet2!E$14:E$154,MATCH(B780,Sheet2!A$14:A$154,0)),O784))))</f>
        <v/>
      </c>
      <c r="P785" s="25" t="str">
        <f>IF(ISTEXT(E785),"",IF(ISBLANK(E785),"",IF(ISTEXT(D785),"",IF(A780="Invoice No. : ",INDEX(Sheet2!G$14:G$154,MATCH(B780,Sheet2!A$14:A$154,0)),P784))))</f>
        <v/>
      </c>
      <c r="Q785" s="25" t="str">
        <f t="shared" ref="Q785:Q848" si="51">IF(ISBLANK(C785),"",IF(ISNUMBER(C785),VLOOKUP("Grand Total : ",D:E,2,FALSE),""))</f>
        <v/>
      </c>
    </row>
    <row r="786" ht="15" spans="1:17">
      <c r="A786" s="21" t="s">
        <v>9</v>
      </c>
      <c r="B786" s="21" t="s">
        <v>10</v>
      </c>
      <c r="C786" s="22" t="s">
        <v>11</v>
      </c>
      <c r="D786" s="22" t="s">
        <v>12</v>
      </c>
      <c r="E786" s="22" t="s">
        <v>13</v>
      </c>
      <c r="F786" s="25" t="str">
        <f t="shared" si="48"/>
        <v/>
      </c>
      <c r="G786" s="25" t="str">
        <f>IF(ISTEXT(E786),"",IF(ISBLANK(E786),"",IF(ISTEXT(D786),"",IF(A781="Invoice No. : ",INDEX(Sheet2!F$14:F$154,MATCH(B781,Sheet2!A$14:A$154,0)),G785))))</f>
        <v/>
      </c>
      <c r="H786" s="25" t="str">
        <f t="shared" si="49"/>
        <v/>
      </c>
      <c r="I786" s="25" t="str">
        <f>IF(ISTEXT(E786),"",IF(ISBLANK(E786),"",IF(ISTEXT(D786),"",IF(A781="Invoice No. : ",TEXT(INDEX(Sheet2!C$14:C$154,MATCH(B781,Sheet2!A$14:A$154,0)),"hh:mm:ss"),I785))))</f>
        <v/>
      </c>
      <c r="J786" s="25" t="str">
        <f t="shared" si="50"/>
        <v/>
      </c>
      <c r="K786" s="25" t="str">
        <f>IF(ISBLANK(G786),"",IF(ISTEXT(G786),"",INDEX(Sheet2!H$14:H$154,MATCH(F786,Sheet2!A$14:A$154,0))))</f>
        <v/>
      </c>
      <c r="L786" s="25" t="str">
        <f>IF(ISBLANK(G786),"",IF(ISTEXT(G786),"",INDEX(Sheet2!I$14:I$154,MATCH(F786,Sheet2!A$14:A$154,0))))</f>
        <v/>
      </c>
      <c r="M786" s="25" t="str">
        <f>IF(ISBLANK(G786),"",IF(ISTEXT(G786),"",IF(INDEX(Sheet2!H$14:H$154,MATCH(F786,Sheet2!A$14:A$154,0))&lt;&gt;0,IF(INDEX(Sheet2!I$14:I$154,MATCH(F786,Sheet2!A$14:A$154,0))&lt;&gt;0,"Loan","Loan"),"Cash")))</f>
        <v/>
      </c>
      <c r="N786" s="25" t="str">
        <f>IF(ISTEXT(E786),"",IF(ISBLANK(E786),"",IF(ISTEXT(D786),"",IF(A781="Invoice No. : ",INDEX(Sheet2!D$14:D$154,MATCH(B781,Sheet2!A$14:A$154,0)),N785))))</f>
        <v/>
      </c>
      <c r="O786" s="25" t="str">
        <f>IF(ISTEXT(E786),"",IF(ISBLANK(E786),"",IF(ISTEXT(D786),"",IF(A781="Invoice No. : ",INDEX(Sheet2!E$14:E$154,MATCH(B781,Sheet2!A$14:A$154,0)),O785))))</f>
        <v/>
      </c>
      <c r="P786" s="25" t="str">
        <f>IF(ISTEXT(E786),"",IF(ISBLANK(E786),"",IF(ISTEXT(D786),"",IF(A781="Invoice No. : ",INDEX(Sheet2!G$14:G$154,MATCH(B781,Sheet2!A$14:A$154,0)),P785))))</f>
        <v/>
      </c>
      <c r="Q786" s="25" t="str">
        <f t="shared" si="51"/>
        <v/>
      </c>
    </row>
    <row r="787" ht="15" spans="6:17">
      <c r="F787" s="25" t="str">
        <f t="shared" si="48"/>
        <v/>
      </c>
      <c r="G787" s="25" t="str">
        <f>IF(ISTEXT(E787),"",IF(ISBLANK(E787),"",IF(ISTEXT(D787),"",IF(A782="Invoice No. : ",INDEX(Sheet2!F$14:F$154,MATCH(B782,Sheet2!A$14:A$154,0)),G786))))</f>
        <v/>
      </c>
      <c r="H787" s="25" t="str">
        <f t="shared" si="49"/>
        <v/>
      </c>
      <c r="I787" s="25" t="str">
        <f>IF(ISTEXT(E787),"",IF(ISBLANK(E787),"",IF(ISTEXT(D787),"",IF(A782="Invoice No. : ",TEXT(INDEX(Sheet2!C$14:C$154,MATCH(B782,Sheet2!A$14:A$154,0)),"hh:mm:ss"),I786))))</f>
        <v/>
      </c>
      <c r="J787" s="25" t="str">
        <f t="shared" si="50"/>
        <v/>
      </c>
      <c r="K787" s="25" t="str">
        <f>IF(ISBLANK(G787),"",IF(ISTEXT(G787),"",INDEX(Sheet2!H$14:H$154,MATCH(F787,Sheet2!A$14:A$154,0))))</f>
        <v/>
      </c>
      <c r="L787" s="25" t="str">
        <f>IF(ISBLANK(G787),"",IF(ISTEXT(G787),"",INDEX(Sheet2!I$14:I$154,MATCH(F787,Sheet2!A$14:A$154,0))))</f>
        <v/>
      </c>
      <c r="M787" s="25" t="str">
        <f>IF(ISBLANK(G787),"",IF(ISTEXT(G787),"",IF(INDEX(Sheet2!H$14:H$154,MATCH(F787,Sheet2!A$14:A$154,0))&lt;&gt;0,IF(INDEX(Sheet2!I$14:I$154,MATCH(F787,Sheet2!A$14:A$154,0))&lt;&gt;0,"Loan","Loan"),"Cash")))</f>
        <v/>
      </c>
      <c r="N787" s="25" t="str">
        <f>IF(ISTEXT(E787),"",IF(ISBLANK(E787),"",IF(ISTEXT(D787),"",IF(A782="Invoice No. : ",INDEX(Sheet2!D$14:D$154,MATCH(B782,Sheet2!A$14:A$154,0)),N786))))</f>
        <v/>
      </c>
      <c r="O787" s="25" t="str">
        <f>IF(ISTEXT(E787),"",IF(ISBLANK(E787),"",IF(ISTEXT(D787),"",IF(A782="Invoice No. : ",INDEX(Sheet2!E$14:E$154,MATCH(B782,Sheet2!A$14:A$154,0)),O786))))</f>
        <v/>
      </c>
      <c r="P787" s="25" t="str">
        <f>IF(ISTEXT(E787),"",IF(ISBLANK(E787),"",IF(ISTEXT(D787),"",IF(A782="Invoice No. : ",INDEX(Sheet2!G$14:G$154,MATCH(B782,Sheet2!A$14:A$154,0)),P786))))</f>
        <v/>
      </c>
      <c r="Q787" s="25" t="str">
        <f t="shared" si="51"/>
        <v/>
      </c>
    </row>
    <row r="788" ht="15" spans="1:17">
      <c r="A788" s="24" t="s">
        <v>700</v>
      </c>
      <c r="B788" s="24" t="s">
        <v>701</v>
      </c>
      <c r="C788" s="13">
        <v>1</v>
      </c>
      <c r="D788" s="13">
        <v>19</v>
      </c>
      <c r="E788" s="13">
        <v>19</v>
      </c>
      <c r="F788" s="25">
        <f t="shared" si="48"/>
        <v>2146339</v>
      </c>
      <c r="G788" s="25">
        <f>IF(ISTEXT(E788),"",IF(ISBLANK(E788),"",IF(ISTEXT(D788),"",IF(A783="Invoice No. : ",INDEX(Sheet2!F$14:F$154,MATCH(B783,Sheet2!A$14:A$154,0)),G787))))</f>
        <v>43161</v>
      </c>
      <c r="H788" s="25" t="str">
        <f t="shared" si="49"/>
        <v>01/28/2023</v>
      </c>
      <c r="I788" s="25" t="str">
        <f>IF(ISTEXT(E788),"",IF(ISBLANK(E788),"",IF(ISTEXT(D788),"",IF(A783="Invoice No. : ",TEXT(INDEX(Sheet2!C$14:C$154,MATCH(B783,Sheet2!A$14:A$154,0)),"hh:mm:ss"),I787))))</f>
        <v>09:43:56</v>
      </c>
      <c r="J788" s="25">
        <f t="shared" si="50"/>
        <v>1855</v>
      </c>
      <c r="K788" s="25">
        <f>IF(ISBLANK(G788),"",IF(ISTEXT(G788),"",INDEX(Sheet2!H$14:H$154,MATCH(F788,Sheet2!A$14:A$154,0))))</f>
        <v>1855</v>
      </c>
      <c r="L788" s="25">
        <f>IF(ISBLANK(G788),"",IF(ISTEXT(G788),"",INDEX(Sheet2!I$14:I$154,MATCH(F788,Sheet2!A$14:A$154,0))))</f>
        <v>0</v>
      </c>
      <c r="M788" s="25" t="str">
        <f>IF(ISBLANK(G788),"",IF(ISTEXT(G788),"",IF(INDEX(Sheet2!H$14:H$154,MATCH(F788,Sheet2!A$14:A$154,0))&lt;&gt;0,IF(INDEX(Sheet2!I$14:I$154,MATCH(F788,Sheet2!A$14:A$154,0))&lt;&gt;0,"Loan","Loan"),"Cash")))</f>
        <v>Loan</v>
      </c>
      <c r="N788" s="25">
        <f>IF(ISTEXT(E788),"",IF(ISBLANK(E788),"",IF(ISTEXT(D788),"",IF(A783="Invoice No. : ",INDEX(Sheet2!D$14:D$154,MATCH(B783,Sheet2!A$14:A$154,0)),N787))))</f>
        <v>2</v>
      </c>
      <c r="O788" s="25" t="str">
        <f>IF(ISTEXT(E788),"",IF(ISBLANK(E788),"",IF(ISTEXT(D788),"",IF(A783="Invoice No. : ",INDEX(Sheet2!E$14:E$154,MATCH(B783,Sheet2!A$14:A$154,0)),O787))))</f>
        <v>RUBY</v>
      </c>
      <c r="P788" s="25" t="str">
        <f>IF(ISTEXT(E788),"",IF(ISBLANK(E788),"",IF(ISTEXT(D788),"",IF(A783="Invoice No. : ",INDEX(Sheet2!G$14:G$154,MATCH(B783,Sheet2!A$14:A$154,0)),P787))))</f>
        <v>ROSARIO, BABELYN SARMIENTO</v>
      </c>
      <c r="Q788" s="25">
        <f t="shared" si="51"/>
        <v>128023.12</v>
      </c>
    </row>
    <row r="789" ht="15" spans="1:17">
      <c r="A789" s="24" t="s">
        <v>494</v>
      </c>
      <c r="B789" s="24" t="s">
        <v>495</v>
      </c>
      <c r="C789" s="13">
        <v>1</v>
      </c>
      <c r="D789" s="13">
        <v>15.5</v>
      </c>
      <c r="E789" s="13">
        <v>15.5</v>
      </c>
      <c r="F789" s="25">
        <f t="shared" si="48"/>
        <v>2146339</v>
      </c>
      <c r="G789" s="25">
        <f>IF(ISTEXT(E789),"",IF(ISBLANK(E789),"",IF(ISTEXT(D789),"",IF(A784="Invoice No. : ",INDEX(Sheet2!F$14:F$154,MATCH(B784,Sheet2!A$14:A$154,0)),G788))))</f>
        <v>43161</v>
      </c>
      <c r="H789" s="25" t="str">
        <f t="shared" si="49"/>
        <v>01/28/2023</v>
      </c>
      <c r="I789" s="25" t="str">
        <f>IF(ISTEXT(E789),"",IF(ISBLANK(E789),"",IF(ISTEXT(D789),"",IF(A784="Invoice No. : ",TEXT(INDEX(Sheet2!C$14:C$154,MATCH(B784,Sheet2!A$14:A$154,0)),"hh:mm:ss"),I788))))</f>
        <v>09:43:56</v>
      </c>
      <c r="J789" s="25">
        <f t="shared" si="50"/>
        <v>1855</v>
      </c>
      <c r="K789" s="25">
        <f>IF(ISBLANK(G789),"",IF(ISTEXT(G789),"",INDEX(Sheet2!H$14:H$154,MATCH(F789,Sheet2!A$14:A$154,0))))</f>
        <v>1855</v>
      </c>
      <c r="L789" s="25">
        <f>IF(ISBLANK(G789),"",IF(ISTEXT(G789),"",INDEX(Sheet2!I$14:I$154,MATCH(F789,Sheet2!A$14:A$154,0))))</f>
        <v>0</v>
      </c>
      <c r="M789" s="25" t="str">
        <f>IF(ISBLANK(G789),"",IF(ISTEXT(G789),"",IF(INDEX(Sheet2!H$14:H$154,MATCH(F789,Sheet2!A$14:A$154,0))&lt;&gt;0,IF(INDEX(Sheet2!I$14:I$154,MATCH(F789,Sheet2!A$14:A$154,0))&lt;&gt;0,"Loan","Loan"),"Cash")))</f>
        <v>Loan</v>
      </c>
      <c r="N789" s="25">
        <f>IF(ISTEXT(E789),"",IF(ISBLANK(E789),"",IF(ISTEXT(D789),"",IF(A784="Invoice No. : ",INDEX(Sheet2!D$14:D$154,MATCH(B784,Sheet2!A$14:A$154,0)),N788))))</f>
        <v>2</v>
      </c>
      <c r="O789" s="25" t="str">
        <f>IF(ISTEXT(E789),"",IF(ISBLANK(E789),"",IF(ISTEXT(D789),"",IF(A784="Invoice No. : ",INDEX(Sheet2!E$14:E$154,MATCH(B784,Sheet2!A$14:A$154,0)),O788))))</f>
        <v>RUBY</v>
      </c>
      <c r="P789" s="25" t="str">
        <f>IF(ISTEXT(E789),"",IF(ISBLANK(E789),"",IF(ISTEXT(D789),"",IF(A784="Invoice No. : ",INDEX(Sheet2!G$14:G$154,MATCH(B784,Sheet2!A$14:A$154,0)),P788))))</f>
        <v>ROSARIO, BABELYN SARMIENTO</v>
      </c>
      <c r="Q789" s="25">
        <f t="shared" si="51"/>
        <v>128023.12</v>
      </c>
    </row>
    <row r="790" ht="15" spans="1:17">
      <c r="A790" s="24" t="s">
        <v>702</v>
      </c>
      <c r="B790" s="24" t="s">
        <v>703</v>
      </c>
      <c r="C790" s="13">
        <v>1</v>
      </c>
      <c r="D790" s="13">
        <v>188</v>
      </c>
      <c r="E790" s="13">
        <v>188</v>
      </c>
      <c r="F790" s="25">
        <f t="shared" si="48"/>
        <v>2146339</v>
      </c>
      <c r="G790" s="25">
        <f>IF(ISTEXT(E790),"",IF(ISBLANK(E790),"",IF(ISTEXT(D790),"",IF(A785="Invoice No. : ",INDEX(Sheet2!F$14:F$154,MATCH(B785,Sheet2!A$14:A$154,0)),G789))))</f>
        <v>43161</v>
      </c>
      <c r="H790" s="25" t="str">
        <f t="shared" si="49"/>
        <v>01/28/2023</v>
      </c>
      <c r="I790" s="25" t="str">
        <f>IF(ISTEXT(E790),"",IF(ISBLANK(E790),"",IF(ISTEXT(D790),"",IF(A785="Invoice No. : ",TEXT(INDEX(Sheet2!C$14:C$154,MATCH(B785,Sheet2!A$14:A$154,0)),"hh:mm:ss"),I789))))</f>
        <v>09:43:56</v>
      </c>
      <c r="J790" s="25">
        <f t="shared" si="50"/>
        <v>1855</v>
      </c>
      <c r="K790" s="25">
        <f>IF(ISBLANK(G790),"",IF(ISTEXT(G790),"",INDEX(Sheet2!H$14:H$154,MATCH(F790,Sheet2!A$14:A$154,0))))</f>
        <v>1855</v>
      </c>
      <c r="L790" s="25">
        <f>IF(ISBLANK(G790),"",IF(ISTEXT(G790),"",INDEX(Sheet2!I$14:I$154,MATCH(F790,Sheet2!A$14:A$154,0))))</f>
        <v>0</v>
      </c>
      <c r="M790" s="25" t="str">
        <f>IF(ISBLANK(G790),"",IF(ISTEXT(G790),"",IF(INDEX(Sheet2!H$14:H$154,MATCH(F790,Sheet2!A$14:A$154,0))&lt;&gt;0,IF(INDEX(Sheet2!I$14:I$154,MATCH(F790,Sheet2!A$14:A$154,0))&lt;&gt;0,"Loan","Loan"),"Cash")))</f>
        <v>Loan</v>
      </c>
      <c r="N790" s="25">
        <f>IF(ISTEXT(E790),"",IF(ISBLANK(E790),"",IF(ISTEXT(D790),"",IF(A785="Invoice No. : ",INDEX(Sheet2!D$14:D$154,MATCH(B785,Sheet2!A$14:A$154,0)),N789))))</f>
        <v>2</v>
      </c>
      <c r="O790" s="25" t="str">
        <f>IF(ISTEXT(E790),"",IF(ISBLANK(E790),"",IF(ISTEXT(D790),"",IF(A785="Invoice No. : ",INDEX(Sheet2!E$14:E$154,MATCH(B785,Sheet2!A$14:A$154,0)),O789))))</f>
        <v>RUBY</v>
      </c>
      <c r="P790" s="25" t="str">
        <f>IF(ISTEXT(E790),"",IF(ISBLANK(E790),"",IF(ISTEXT(D790),"",IF(A785="Invoice No. : ",INDEX(Sheet2!G$14:G$154,MATCH(B785,Sheet2!A$14:A$154,0)),P789))))</f>
        <v>ROSARIO, BABELYN SARMIENTO</v>
      </c>
      <c r="Q790" s="25">
        <f t="shared" si="51"/>
        <v>128023.12</v>
      </c>
    </row>
    <row r="791" ht="15" spans="1:17">
      <c r="A791" s="24" t="s">
        <v>704</v>
      </c>
      <c r="B791" s="24" t="s">
        <v>705</v>
      </c>
      <c r="C791" s="13">
        <v>3</v>
      </c>
      <c r="D791" s="13">
        <v>52.5</v>
      </c>
      <c r="E791" s="13">
        <v>157.5</v>
      </c>
      <c r="F791" s="25">
        <f t="shared" si="48"/>
        <v>2146339</v>
      </c>
      <c r="G791" s="25">
        <f>IF(ISTEXT(E791),"",IF(ISBLANK(E791),"",IF(ISTEXT(D791),"",IF(A786="Invoice No. : ",INDEX(Sheet2!F$14:F$154,MATCH(B786,Sheet2!A$14:A$154,0)),G790))))</f>
        <v>43161</v>
      </c>
      <c r="H791" s="25" t="str">
        <f t="shared" si="49"/>
        <v>01/28/2023</v>
      </c>
      <c r="I791" s="25" t="str">
        <f>IF(ISTEXT(E791),"",IF(ISBLANK(E791),"",IF(ISTEXT(D791),"",IF(A786="Invoice No. : ",TEXT(INDEX(Sheet2!C$14:C$154,MATCH(B786,Sheet2!A$14:A$154,0)),"hh:mm:ss"),I790))))</f>
        <v>09:43:56</v>
      </c>
      <c r="J791" s="25">
        <f t="shared" si="50"/>
        <v>1855</v>
      </c>
      <c r="K791" s="25">
        <f>IF(ISBLANK(G791),"",IF(ISTEXT(G791),"",INDEX(Sheet2!H$14:H$154,MATCH(F791,Sheet2!A$14:A$154,0))))</f>
        <v>1855</v>
      </c>
      <c r="L791" s="25">
        <f>IF(ISBLANK(G791),"",IF(ISTEXT(G791),"",INDEX(Sheet2!I$14:I$154,MATCH(F791,Sheet2!A$14:A$154,0))))</f>
        <v>0</v>
      </c>
      <c r="M791" s="25" t="str">
        <f>IF(ISBLANK(G791),"",IF(ISTEXT(G791),"",IF(INDEX(Sheet2!H$14:H$154,MATCH(F791,Sheet2!A$14:A$154,0))&lt;&gt;0,IF(INDEX(Sheet2!I$14:I$154,MATCH(F791,Sheet2!A$14:A$154,0))&lt;&gt;0,"Loan","Loan"),"Cash")))</f>
        <v>Loan</v>
      </c>
      <c r="N791" s="25">
        <f>IF(ISTEXT(E791),"",IF(ISBLANK(E791),"",IF(ISTEXT(D791),"",IF(A786="Invoice No. : ",INDEX(Sheet2!D$14:D$154,MATCH(B786,Sheet2!A$14:A$154,0)),N790))))</f>
        <v>2</v>
      </c>
      <c r="O791" s="25" t="str">
        <f>IF(ISTEXT(E791),"",IF(ISBLANK(E791),"",IF(ISTEXT(D791),"",IF(A786="Invoice No. : ",INDEX(Sheet2!E$14:E$154,MATCH(B786,Sheet2!A$14:A$154,0)),O790))))</f>
        <v>RUBY</v>
      </c>
      <c r="P791" s="25" t="str">
        <f>IF(ISTEXT(E791),"",IF(ISBLANK(E791),"",IF(ISTEXT(D791),"",IF(A786="Invoice No. : ",INDEX(Sheet2!G$14:G$154,MATCH(B786,Sheet2!A$14:A$154,0)),P790))))</f>
        <v>ROSARIO, BABELYN SARMIENTO</v>
      </c>
      <c r="Q791" s="25">
        <f t="shared" si="51"/>
        <v>128023.12</v>
      </c>
    </row>
    <row r="792" ht="15" spans="1:17">
      <c r="A792" s="24" t="s">
        <v>680</v>
      </c>
      <c r="B792" s="24" t="s">
        <v>681</v>
      </c>
      <c r="C792" s="13">
        <v>6</v>
      </c>
      <c r="D792" s="13">
        <v>9</v>
      </c>
      <c r="E792" s="13">
        <v>54</v>
      </c>
      <c r="F792" s="25">
        <f t="shared" si="48"/>
        <v>2146339</v>
      </c>
      <c r="G792" s="25">
        <f>IF(ISTEXT(E792),"",IF(ISBLANK(E792),"",IF(ISTEXT(D792),"",IF(A787="Invoice No. : ",INDEX(Sheet2!F$14:F$154,MATCH(B787,Sheet2!A$14:A$154,0)),G791))))</f>
        <v>43161</v>
      </c>
      <c r="H792" s="25" t="str">
        <f t="shared" si="49"/>
        <v>01/28/2023</v>
      </c>
      <c r="I792" s="25" t="str">
        <f>IF(ISTEXT(E792),"",IF(ISBLANK(E792),"",IF(ISTEXT(D792),"",IF(A787="Invoice No. : ",TEXT(INDEX(Sheet2!C$14:C$154,MATCH(B787,Sheet2!A$14:A$154,0)),"hh:mm:ss"),I791))))</f>
        <v>09:43:56</v>
      </c>
      <c r="J792" s="25">
        <f t="shared" si="50"/>
        <v>1855</v>
      </c>
      <c r="K792" s="25">
        <f>IF(ISBLANK(G792),"",IF(ISTEXT(G792),"",INDEX(Sheet2!H$14:H$154,MATCH(F792,Sheet2!A$14:A$154,0))))</f>
        <v>1855</v>
      </c>
      <c r="L792" s="25">
        <f>IF(ISBLANK(G792),"",IF(ISTEXT(G792),"",INDEX(Sheet2!I$14:I$154,MATCH(F792,Sheet2!A$14:A$154,0))))</f>
        <v>0</v>
      </c>
      <c r="M792" s="25" t="str">
        <f>IF(ISBLANK(G792),"",IF(ISTEXT(G792),"",IF(INDEX(Sheet2!H$14:H$154,MATCH(F792,Sheet2!A$14:A$154,0))&lt;&gt;0,IF(INDEX(Sheet2!I$14:I$154,MATCH(F792,Sheet2!A$14:A$154,0))&lt;&gt;0,"Loan","Loan"),"Cash")))</f>
        <v>Loan</v>
      </c>
      <c r="N792" s="25">
        <f>IF(ISTEXT(E792),"",IF(ISBLANK(E792),"",IF(ISTEXT(D792),"",IF(A787="Invoice No. : ",INDEX(Sheet2!D$14:D$154,MATCH(B787,Sheet2!A$14:A$154,0)),N791))))</f>
        <v>2</v>
      </c>
      <c r="O792" s="25" t="str">
        <f>IF(ISTEXT(E792),"",IF(ISBLANK(E792),"",IF(ISTEXT(D792),"",IF(A787="Invoice No. : ",INDEX(Sheet2!E$14:E$154,MATCH(B787,Sheet2!A$14:A$154,0)),O791))))</f>
        <v>RUBY</v>
      </c>
      <c r="P792" s="25" t="str">
        <f>IF(ISTEXT(E792),"",IF(ISBLANK(E792),"",IF(ISTEXT(D792),"",IF(A787="Invoice No. : ",INDEX(Sheet2!G$14:G$154,MATCH(B787,Sheet2!A$14:A$154,0)),P791))))</f>
        <v>ROSARIO, BABELYN SARMIENTO</v>
      </c>
      <c r="Q792" s="25">
        <f t="shared" si="51"/>
        <v>128023.12</v>
      </c>
    </row>
    <row r="793" ht="15" spans="1:17">
      <c r="A793" s="24" t="s">
        <v>58</v>
      </c>
      <c r="B793" s="24" t="s">
        <v>59</v>
      </c>
      <c r="C793" s="13">
        <v>1</v>
      </c>
      <c r="D793" s="13">
        <v>55.25</v>
      </c>
      <c r="E793" s="13">
        <v>55.25</v>
      </c>
      <c r="F793" s="25">
        <f t="shared" si="48"/>
        <v>2146339</v>
      </c>
      <c r="G793" s="25">
        <f>IF(ISTEXT(E793),"",IF(ISBLANK(E793),"",IF(ISTEXT(D793),"",IF(A788="Invoice No. : ",INDEX(Sheet2!F$14:F$154,MATCH(B788,Sheet2!A$14:A$154,0)),G792))))</f>
        <v>43161</v>
      </c>
      <c r="H793" s="25" t="str">
        <f t="shared" si="49"/>
        <v>01/28/2023</v>
      </c>
      <c r="I793" s="25" t="str">
        <f>IF(ISTEXT(E793),"",IF(ISBLANK(E793),"",IF(ISTEXT(D793),"",IF(A788="Invoice No. : ",TEXT(INDEX(Sheet2!C$14:C$154,MATCH(B788,Sheet2!A$14:A$154,0)),"hh:mm:ss"),I792))))</f>
        <v>09:43:56</v>
      </c>
      <c r="J793" s="25">
        <f t="shared" si="50"/>
        <v>1855</v>
      </c>
      <c r="K793" s="25">
        <f>IF(ISBLANK(G793),"",IF(ISTEXT(G793),"",INDEX(Sheet2!H$14:H$154,MATCH(F793,Sheet2!A$14:A$154,0))))</f>
        <v>1855</v>
      </c>
      <c r="L793" s="25">
        <f>IF(ISBLANK(G793),"",IF(ISTEXT(G793),"",INDEX(Sheet2!I$14:I$154,MATCH(F793,Sheet2!A$14:A$154,0))))</f>
        <v>0</v>
      </c>
      <c r="M793" s="25" t="str">
        <f>IF(ISBLANK(G793),"",IF(ISTEXT(G793),"",IF(INDEX(Sheet2!H$14:H$154,MATCH(F793,Sheet2!A$14:A$154,0))&lt;&gt;0,IF(INDEX(Sheet2!I$14:I$154,MATCH(F793,Sheet2!A$14:A$154,0))&lt;&gt;0,"Loan","Loan"),"Cash")))</f>
        <v>Loan</v>
      </c>
      <c r="N793" s="25">
        <f>IF(ISTEXT(E793),"",IF(ISBLANK(E793),"",IF(ISTEXT(D793),"",IF(A788="Invoice No. : ",INDEX(Sheet2!D$14:D$154,MATCH(B788,Sheet2!A$14:A$154,0)),N792))))</f>
        <v>2</v>
      </c>
      <c r="O793" s="25" t="str">
        <f>IF(ISTEXT(E793),"",IF(ISBLANK(E793),"",IF(ISTEXT(D793),"",IF(A788="Invoice No. : ",INDEX(Sheet2!E$14:E$154,MATCH(B788,Sheet2!A$14:A$154,0)),O792))))</f>
        <v>RUBY</v>
      </c>
      <c r="P793" s="25" t="str">
        <f>IF(ISTEXT(E793),"",IF(ISBLANK(E793),"",IF(ISTEXT(D793),"",IF(A788="Invoice No. : ",INDEX(Sheet2!G$14:G$154,MATCH(B788,Sheet2!A$14:A$154,0)),P792))))</f>
        <v>ROSARIO, BABELYN SARMIENTO</v>
      </c>
      <c r="Q793" s="25">
        <f t="shared" si="51"/>
        <v>128023.12</v>
      </c>
    </row>
    <row r="794" ht="15" spans="1:17">
      <c r="A794" s="24" t="s">
        <v>706</v>
      </c>
      <c r="B794" s="24" t="s">
        <v>707</v>
      </c>
      <c r="C794" s="13">
        <v>4</v>
      </c>
      <c r="D794" s="13">
        <v>11.5</v>
      </c>
      <c r="E794" s="13">
        <v>46</v>
      </c>
      <c r="F794" s="25">
        <f t="shared" si="48"/>
        <v>2146339</v>
      </c>
      <c r="G794" s="25">
        <f>IF(ISTEXT(E794),"",IF(ISBLANK(E794),"",IF(ISTEXT(D794),"",IF(A789="Invoice No. : ",INDEX(Sheet2!F$14:F$154,MATCH(B789,Sheet2!A$14:A$154,0)),G793))))</f>
        <v>43161</v>
      </c>
      <c r="H794" s="25" t="str">
        <f t="shared" si="49"/>
        <v>01/28/2023</v>
      </c>
      <c r="I794" s="25" t="str">
        <f>IF(ISTEXT(E794),"",IF(ISBLANK(E794),"",IF(ISTEXT(D794),"",IF(A789="Invoice No. : ",TEXT(INDEX(Sheet2!C$14:C$154,MATCH(B789,Sheet2!A$14:A$154,0)),"hh:mm:ss"),I793))))</f>
        <v>09:43:56</v>
      </c>
      <c r="J794" s="25">
        <f t="shared" si="50"/>
        <v>1855</v>
      </c>
      <c r="K794" s="25">
        <f>IF(ISBLANK(G794),"",IF(ISTEXT(G794),"",INDEX(Sheet2!H$14:H$154,MATCH(F794,Sheet2!A$14:A$154,0))))</f>
        <v>1855</v>
      </c>
      <c r="L794" s="25">
        <f>IF(ISBLANK(G794),"",IF(ISTEXT(G794),"",INDEX(Sheet2!I$14:I$154,MATCH(F794,Sheet2!A$14:A$154,0))))</f>
        <v>0</v>
      </c>
      <c r="M794" s="25" t="str">
        <f>IF(ISBLANK(G794),"",IF(ISTEXT(G794),"",IF(INDEX(Sheet2!H$14:H$154,MATCH(F794,Sheet2!A$14:A$154,0))&lt;&gt;0,IF(INDEX(Sheet2!I$14:I$154,MATCH(F794,Sheet2!A$14:A$154,0))&lt;&gt;0,"Loan","Loan"),"Cash")))</f>
        <v>Loan</v>
      </c>
      <c r="N794" s="25">
        <f>IF(ISTEXT(E794),"",IF(ISBLANK(E794),"",IF(ISTEXT(D794),"",IF(A789="Invoice No. : ",INDEX(Sheet2!D$14:D$154,MATCH(B789,Sheet2!A$14:A$154,0)),N793))))</f>
        <v>2</v>
      </c>
      <c r="O794" s="25" t="str">
        <f>IF(ISTEXT(E794),"",IF(ISBLANK(E794),"",IF(ISTEXT(D794),"",IF(A789="Invoice No. : ",INDEX(Sheet2!E$14:E$154,MATCH(B789,Sheet2!A$14:A$154,0)),O793))))</f>
        <v>RUBY</v>
      </c>
      <c r="P794" s="25" t="str">
        <f>IF(ISTEXT(E794),"",IF(ISBLANK(E794),"",IF(ISTEXT(D794),"",IF(A789="Invoice No. : ",INDEX(Sheet2!G$14:G$154,MATCH(B789,Sheet2!A$14:A$154,0)),P793))))</f>
        <v>ROSARIO, BABELYN SARMIENTO</v>
      </c>
      <c r="Q794" s="25">
        <f t="shared" si="51"/>
        <v>128023.12</v>
      </c>
    </row>
    <row r="795" ht="15" spans="1:17">
      <c r="A795" s="24" t="s">
        <v>708</v>
      </c>
      <c r="B795" s="24" t="s">
        <v>709</v>
      </c>
      <c r="C795" s="13">
        <v>1</v>
      </c>
      <c r="D795" s="13">
        <v>450.5</v>
      </c>
      <c r="E795" s="13">
        <v>450.5</v>
      </c>
      <c r="F795" s="25">
        <f t="shared" si="48"/>
        <v>2146339</v>
      </c>
      <c r="G795" s="25">
        <f>IF(ISTEXT(E795),"",IF(ISBLANK(E795),"",IF(ISTEXT(D795),"",IF(A790="Invoice No. : ",INDEX(Sheet2!F$14:F$154,MATCH(B790,Sheet2!A$14:A$154,0)),G794))))</f>
        <v>43161</v>
      </c>
      <c r="H795" s="25" t="str">
        <f t="shared" si="49"/>
        <v>01/28/2023</v>
      </c>
      <c r="I795" s="25" t="str">
        <f>IF(ISTEXT(E795),"",IF(ISBLANK(E795),"",IF(ISTEXT(D795),"",IF(A790="Invoice No. : ",TEXT(INDEX(Sheet2!C$14:C$154,MATCH(B790,Sheet2!A$14:A$154,0)),"hh:mm:ss"),I794))))</f>
        <v>09:43:56</v>
      </c>
      <c r="J795" s="25">
        <f t="shared" si="50"/>
        <v>1855</v>
      </c>
      <c r="K795" s="25">
        <f>IF(ISBLANK(G795),"",IF(ISTEXT(G795),"",INDEX(Sheet2!H$14:H$154,MATCH(F795,Sheet2!A$14:A$154,0))))</f>
        <v>1855</v>
      </c>
      <c r="L795" s="25">
        <f>IF(ISBLANK(G795),"",IF(ISTEXT(G795),"",INDEX(Sheet2!I$14:I$154,MATCH(F795,Sheet2!A$14:A$154,0))))</f>
        <v>0</v>
      </c>
      <c r="M795" s="25" t="str">
        <f>IF(ISBLANK(G795),"",IF(ISTEXT(G795),"",IF(INDEX(Sheet2!H$14:H$154,MATCH(F795,Sheet2!A$14:A$154,0))&lt;&gt;0,IF(INDEX(Sheet2!I$14:I$154,MATCH(F795,Sheet2!A$14:A$154,0))&lt;&gt;0,"Loan","Loan"),"Cash")))</f>
        <v>Loan</v>
      </c>
      <c r="N795" s="25">
        <f>IF(ISTEXT(E795),"",IF(ISBLANK(E795),"",IF(ISTEXT(D795),"",IF(A790="Invoice No. : ",INDEX(Sheet2!D$14:D$154,MATCH(B790,Sheet2!A$14:A$154,0)),N794))))</f>
        <v>2</v>
      </c>
      <c r="O795" s="25" t="str">
        <f>IF(ISTEXT(E795),"",IF(ISBLANK(E795),"",IF(ISTEXT(D795),"",IF(A790="Invoice No. : ",INDEX(Sheet2!E$14:E$154,MATCH(B790,Sheet2!A$14:A$154,0)),O794))))</f>
        <v>RUBY</v>
      </c>
      <c r="P795" s="25" t="str">
        <f>IF(ISTEXT(E795),"",IF(ISBLANK(E795),"",IF(ISTEXT(D795),"",IF(A790="Invoice No. : ",INDEX(Sheet2!G$14:G$154,MATCH(B790,Sheet2!A$14:A$154,0)),P794))))</f>
        <v>ROSARIO, BABELYN SARMIENTO</v>
      </c>
      <c r="Q795" s="25">
        <f t="shared" si="51"/>
        <v>128023.12</v>
      </c>
    </row>
    <row r="796" ht="15" spans="1:17">
      <c r="A796" s="24" t="s">
        <v>710</v>
      </c>
      <c r="B796" s="24" t="s">
        <v>711</v>
      </c>
      <c r="C796" s="13">
        <v>10</v>
      </c>
      <c r="D796" s="13">
        <v>8</v>
      </c>
      <c r="E796" s="13">
        <v>80</v>
      </c>
      <c r="F796" s="25">
        <f t="shared" si="48"/>
        <v>2146339</v>
      </c>
      <c r="G796" s="25">
        <f>IF(ISTEXT(E796),"",IF(ISBLANK(E796),"",IF(ISTEXT(D796),"",IF(A791="Invoice No. : ",INDEX(Sheet2!F$14:F$154,MATCH(B791,Sheet2!A$14:A$154,0)),G795))))</f>
        <v>43161</v>
      </c>
      <c r="H796" s="25" t="str">
        <f t="shared" si="49"/>
        <v>01/28/2023</v>
      </c>
      <c r="I796" s="25" t="str">
        <f>IF(ISTEXT(E796),"",IF(ISBLANK(E796),"",IF(ISTEXT(D796),"",IF(A791="Invoice No. : ",TEXT(INDEX(Sheet2!C$14:C$154,MATCH(B791,Sheet2!A$14:A$154,0)),"hh:mm:ss"),I795))))</f>
        <v>09:43:56</v>
      </c>
      <c r="J796" s="25">
        <f t="shared" si="50"/>
        <v>1855</v>
      </c>
      <c r="K796" s="25">
        <f>IF(ISBLANK(G796),"",IF(ISTEXT(G796),"",INDEX(Sheet2!H$14:H$154,MATCH(F796,Sheet2!A$14:A$154,0))))</f>
        <v>1855</v>
      </c>
      <c r="L796" s="25">
        <f>IF(ISBLANK(G796),"",IF(ISTEXT(G796),"",INDEX(Sheet2!I$14:I$154,MATCH(F796,Sheet2!A$14:A$154,0))))</f>
        <v>0</v>
      </c>
      <c r="M796" s="25" t="str">
        <f>IF(ISBLANK(G796),"",IF(ISTEXT(G796),"",IF(INDEX(Sheet2!H$14:H$154,MATCH(F796,Sheet2!A$14:A$154,0))&lt;&gt;0,IF(INDEX(Sheet2!I$14:I$154,MATCH(F796,Sheet2!A$14:A$154,0))&lt;&gt;0,"Loan","Loan"),"Cash")))</f>
        <v>Loan</v>
      </c>
      <c r="N796" s="25">
        <f>IF(ISTEXT(E796),"",IF(ISBLANK(E796),"",IF(ISTEXT(D796),"",IF(A791="Invoice No. : ",INDEX(Sheet2!D$14:D$154,MATCH(B791,Sheet2!A$14:A$154,0)),N795))))</f>
        <v>2</v>
      </c>
      <c r="O796" s="25" t="str">
        <f>IF(ISTEXT(E796),"",IF(ISBLANK(E796),"",IF(ISTEXT(D796),"",IF(A791="Invoice No. : ",INDEX(Sheet2!E$14:E$154,MATCH(B791,Sheet2!A$14:A$154,0)),O795))))</f>
        <v>RUBY</v>
      </c>
      <c r="P796" s="25" t="str">
        <f>IF(ISTEXT(E796),"",IF(ISBLANK(E796),"",IF(ISTEXT(D796),"",IF(A791="Invoice No. : ",INDEX(Sheet2!G$14:G$154,MATCH(B791,Sheet2!A$14:A$154,0)),P795))))</f>
        <v>ROSARIO, BABELYN SARMIENTO</v>
      </c>
      <c r="Q796" s="25">
        <f t="shared" si="51"/>
        <v>128023.12</v>
      </c>
    </row>
    <row r="797" ht="15" spans="1:17">
      <c r="A797" s="24" t="s">
        <v>28</v>
      </c>
      <c r="B797" s="24" t="s">
        <v>29</v>
      </c>
      <c r="C797" s="13">
        <v>20</v>
      </c>
      <c r="D797" s="13">
        <v>12.5</v>
      </c>
      <c r="E797" s="13">
        <v>250</v>
      </c>
      <c r="F797" s="25">
        <f t="shared" si="48"/>
        <v>2146339</v>
      </c>
      <c r="G797" s="25">
        <f>IF(ISTEXT(E797),"",IF(ISBLANK(E797),"",IF(ISTEXT(D797),"",IF(A792="Invoice No. : ",INDEX(Sheet2!F$14:F$154,MATCH(B792,Sheet2!A$14:A$154,0)),G796))))</f>
        <v>43161</v>
      </c>
      <c r="H797" s="25" t="str">
        <f t="shared" si="49"/>
        <v>01/28/2023</v>
      </c>
      <c r="I797" s="25" t="str">
        <f>IF(ISTEXT(E797),"",IF(ISBLANK(E797),"",IF(ISTEXT(D797),"",IF(A792="Invoice No. : ",TEXT(INDEX(Sheet2!C$14:C$154,MATCH(B792,Sheet2!A$14:A$154,0)),"hh:mm:ss"),I796))))</f>
        <v>09:43:56</v>
      </c>
      <c r="J797" s="25">
        <f t="shared" si="50"/>
        <v>1855</v>
      </c>
      <c r="K797" s="25">
        <f>IF(ISBLANK(G797),"",IF(ISTEXT(G797),"",INDEX(Sheet2!H$14:H$154,MATCH(F797,Sheet2!A$14:A$154,0))))</f>
        <v>1855</v>
      </c>
      <c r="L797" s="25">
        <f>IF(ISBLANK(G797),"",IF(ISTEXT(G797),"",INDEX(Sheet2!I$14:I$154,MATCH(F797,Sheet2!A$14:A$154,0))))</f>
        <v>0</v>
      </c>
      <c r="M797" s="25" t="str">
        <f>IF(ISBLANK(G797),"",IF(ISTEXT(G797),"",IF(INDEX(Sheet2!H$14:H$154,MATCH(F797,Sheet2!A$14:A$154,0))&lt;&gt;0,IF(INDEX(Sheet2!I$14:I$154,MATCH(F797,Sheet2!A$14:A$154,0))&lt;&gt;0,"Loan","Loan"),"Cash")))</f>
        <v>Loan</v>
      </c>
      <c r="N797" s="25">
        <f>IF(ISTEXT(E797),"",IF(ISBLANK(E797),"",IF(ISTEXT(D797),"",IF(A792="Invoice No. : ",INDEX(Sheet2!D$14:D$154,MATCH(B792,Sheet2!A$14:A$154,0)),N796))))</f>
        <v>2</v>
      </c>
      <c r="O797" s="25" t="str">
        <f>IF(ISTEXT(E797),"",IF(ISBLANK(E797),"",IF(ISTEXT(D797),"",IF(A792="Invoice No. : ",INDEX(Sheet2!E$14:E$154,MATCH(B792,Sheet2!A$14:A$154,0)),O796))))</f>
        <v>RUBY</v>
      </c>
      <c r="P797" s="25" t="str">
        <f>IF(ISTEXT(E797),"",IF(ISBLANK(E797),"",IF(ISTEXT(D797),"",IF(A792="Invoice No. : ",INDEX(Sheet2!G$14:G$154,MATCH(B792,Sheet2!A$14:A$154,0)),P796))))</f>
        <v>ROSARIO, BABELYN SARMIENTO</v>
      </c>
      <c r="Q797" s="25">
        <f t="shared" si="51"/>
        <v>128023.12</v>
      </c>
    </row>
    <row r="798" ht="15" spans="1:17">
      <c r="A798" s="24" t="s">
        <v>564</v>
      </c>
      <c r="B798" s="24" t="s">
        <v>565</v>
      </c>
      <c r="C798" s="13">
        <v>2</v>
      </c>
      <c r="D798" s="13">
        <v>14.5</v>
      </c>
      <c r="E798" s="13">
        <v>29</v>
      </c>
      <c r="F798" s="25">
        <f t="shared" si="48"/>
        <v>2146339</v>
      </c>
      <c r="G798" s="25">
        <f>IF(ISTEXT(E798),"",IF(ISBLANK(E798),"",IF(ISTEXT(D798),"",IF(A793="Invoice No. : ",INDEX(Sheet2!F$14:F$154,MATCH(B793,Sheet2!A$14:A$154,0)),G797))))</f>
        <v>43161</v>
      </c>
      <c r="H798" s="25" t="str">
        <f t="shared" si="49"/>
        <v>01/28/2023</v>
      </c>
      <c r="I798" s="25" t="str">
        <f>IF(ISTEXT(E798),"",IF(ISBLANK(E798),"",IF(ISTEXT(D798),"",IF(A793="Invoice No. : ",TEXT(INDEX(Sheet2!C$14:C$154,MATCH(B793,Sheet2!A$14:A$154,0)),"hh:mm:ss"),I797))))</f>
        <v>09:43:56</v>
      </c>
      <c r="J798" s="25">
        <f t="shared" si="50"/>
        <v>1855</v>
      </c>
      <c r="K798" s="25">
        <f>IF(ISBLANK(G798),"",IF(ISTEXT(G798),"",INDEX(Sheet2!H$14:H$154,MATCH(F798,Sheet2!A$14:A$154,0))))</f>
        <v>1855</v>
      </c>
      <c r="L798" s="25">
        <f>IF(ISBLANK(G798),"",IF(ISTEXT(G798),"",INDEX(Sheet2!I$14:I$154,MATCH(F798,Sheet2!A$14:A$154,0))))</f>
        <v>0</v>
      </c>
      <c r="M798" s="25" t="str">
        <f>IF(ISBLANK(G798),"",IF(ISTEXT(G798),"",IF(INDEX(Sheet2!H$14:H$154,MATCH(F798,Sheet2!A$14:A$154,0))&lt;&gt;0,IF(INDEX(Sheet2!I$14:I$154,MATCH(F798,Sheet2!A$14:A$154,0))&lt;&gt;0,"Loan","Loan"),"Cash")))</f>
        <v>Loan</v>
      </c>
      <c r="N798" s="25">
        <f>IF(ISTEXT(E798),"",IF(ISBLANK(E798),"",IF(ISTEXT(D798),"",IF(A793="Invoice No. : ",INDEX(Sheet2!D$14:D$154,MATCH(B793,Sheet2!A$14:A$154,0)),N797))))</f>
        <v>2</v>
      </c>
      <c r="O798" s="25" t="str">
        <f>IF(ISTEXT(E798),"",IF(ISBLANK(E798),"",IF(ISTEXT(D798),"",IF(A793="Invoice No. : ",INDEX(Sheet2!E$14:E$154,MATCH(B793,Sheet2!A$14:A$154,0)),O797))))</f>
        <v>RUBY</v>
      </c>
      <c r="P798" s="25" t="str">
        <f>IF(ISTEXT(E798),"",IF(ISBLANK(E798),"",IF(ISTEXT(D798),"",IF(A793="Invoice No. : ",INDEX(Sheet2!G$14:G$154,MATCH(B793,Sheet2!A$14:A$154,0)),P797))))</f>
        <v>ROSARIO, BABELYN SARMIENTO</v>
      </c>
      <c r="Q798" s="25">
        <f t="shared" si="51"/>
        <v>128023.12</v>
      </c>
    </row>
    <row r="799" ht="15" spans="1:17">
      <c r="A799" s="24" t="s">
        <v>712</v>
      </c>
      <c r="B799" s="24" t="s">
        <v>713</v>
      </c>
      <c r="C799" s="13">
        <v>2</v>
      </c>
      <c r="D799" s="13">
        <v>14.5</v>
      </c>
      <c r="E799" s="13">
        <v>29</v>
      </c>
      <c r="F799" s="25">
        <f t="shared" si="48"/>
        <v>2146339</v>
      </c>
      <c r="G799" s="25">
        <f>IF(ISTEXT(E799),"",IF(ISBLANK(E799),"",IF(ISTEXT(D799),"",IF(A794="Invoice No. : ",INDEX(Sheet2!F$14:F$154,MATCH(B794,Sheet2!A$14:A$154,0)),G798))))</f>
        <v>43161</v>
      </c>
      <c r="H799" s="25" t="str">
        <f t="shared" si="49"/>
        <v>01/28/2023</v>
      </c>
      <c r="I799" s="25" t="str">
        <f>IF(ISTEXT(E799),"",IF(ISBLANK(E799),"",IF(ISTEXT(D799),"",IF(A794="Invoice No. : ",TEXT(INDEX(Sheet2!C$14:C$154,MATCH(B794,Sheet2!A$14:A$154,0)),"hh:mm:ss"),I798))))</f>
        <v>09:43:56</v>
      </c>
      <c r="J799" s="25">
        <f t="shared" si="50"/>
        <v>1855</v>
      </c>
      <c r="K799" s="25">
        <f>IF(ISBLANK(G799),"",IF(ISTEXT(G799),"",INDEX(Sheet2!H$14:H$154,MATCH(F799,Sheet2!A$14:A$154,0))))</f>
        <v>1855</v>
      </c>
      <c r="L799" s="25">
        <f>IF(ISBLANK(G799),"",IF(ISTEXT(G799),"",INDEX(Sheet2!I$14:I$154,MATCH(F799,Sheet2!A$14:A$154,0))))</f>
        <v>0</v>
      </c>
      <c r="M799" s="25" t="str">
        <f>IF(ISBLANK(G799),"",IF(ISTEXT(G799),"",IF(INDEX(Sheet2!H$14:H$154,MATCH(F799,Sheet2!A$14:A$154,0))&lt;&gt;0,IF(INDEX(Sheet2!I$14:I$154,MATCH(F799,Sheet2!A$14:A$154,0))&lt;&gt;0,"Loan","Loan"),"Cash")))</f>
        <v>Loan</v>
      </c>
      <c r="N799" s="25">
        <f>IF(ISTEXT(E799),"",IF(ISBLANK(E799),"",IF(ISTEXT(D799),"",IF(A794="Invoice No. : ",INDEX(Sheet2!D$14:D$154,MATCH(B794,Sheet2!A$14:A$154,0)),N798))))</f>
        <v>2</v>
      </c>
      <c r="O799" s="25" t="str">
        <f>IF(ISTEXT(E799),"",IF(ISBLANK(E799),"",IF(ISTEXT(D799),"",IF(A794="Invoice No. : ",INDEX(Sheet2!E$14:E$154,MATCH(B794,Sheet2!A$14:A$154,0)),O798))))</f>
        <v>RUBY</v>
      </c>
      <c r="P799" s="25" t="str">
        <f>IF(ISTEXT(E799),"",IF(ISBLANK(E799),"",IF(ISTEXT(D799),"",IF(A794="Invoice No. : ",INDEX(Sheet2!G$14:G$154,MATCH(B794,Sheet2!A$14:A$154,0)),P798))))</f>
        <v>ROSARIO, BABELYN SARMIENTO</v>
      </c>
      <c r="Q799" s="25">
        <f t="shared" si="51"/>
        <v>128023.12</v>
      </c>
    </row>
    <row r="800" ht="15" spans="1:17">
      <c r="A800" s="24" t="s">
        <v>714</v>
      </c>
      <c r="B800" s="24" t="s">
        <v>715</v>
      </c>
      <c r="C800" s="13">
        <v>1</v>
      </c>
      <c r="D800" s="13">
        <v>85.5</v>
      </c>
      <c r="E800" s="13">
        <v>85.5</v>
      </c>
      <c r="F800" s="25">
        <f t="shared" si="48"/>
        <v>2146339</v>
      </c>
      <c r="G800" s="25">
        <f>IF(ISTEXT(E800),"",IF(ISBLANK(E800),"",IF(ISTEXT(D800),"",IF(A795="Invoice No. : ",INDEX(Sheet2!F$14:F$154,MATCH(B795,Sheet2!A$14:A$154,0)),G799))))</f>
        <v>43161</v>
      </c>
      <c r="H800" s="25" t="str">
        <f t="shared" si="49"/>
        <v>01/28/2023</v>
      </c>
      <c r="I800" s="25" t="str">
        <f>IF(ISTEXT(E800),"",IF(ISBLANK(E800),"",IF(ISTEXT(D800),"",IF(A795="Invoice No. : ",TEXT(INDEX(Sheet2!C$14:C$154,MATCH(B795,Sheet2!A$14:A$154,0)),"hh:mm:ss"),I799))))</f>
        <v>09:43:56</v>
      </c>
      <c r="J800" s="25">
        <f t="shared" si="50"/>
        <v>1855</v>
      </c>
      <c r="K800" s="25">
        <f>IF(ISBLANK(G800),"",IF(ISTEXT(G800),"",INDEX(Sheet2!H$14:H$154,MATCH(F800,Sheet2!A$14:A$154,0))))</f>
        <v>1855</v>
      </c>
      <c r="L800" s="25">
        <f>IF(ISBLANK(G800),"",IF(ISTEXT(G800),"",INDEX(Sheet2!I$14:I$154,MATCH(F800,Sheet2!A$14:A$154,0))))</f>
        <v>0</v>
      </c>
      <c r="M800" s="25" t="str">
        <f>IF(ISBLANK(G800),"",IF(ISTEXT(G800),"",IF(INDEX(Sheet2!H$14:H$154,MATCH(F800,Sheet2!A$14:A$154,0))&lt;&gt;0,IF(INDEX(Sheet2!I$14:I$154,MATCH(F800,Sheet2!A$14:A$154,0))&lt;&gt;0,"Loan","Loan"),"Cash")))</f>
        <v>Loan</v>
      </c>
      <c r="N800" s="25">
        <f>IF(ISTEXT(E800),"",IF(ISBLANK(E800),"",IF(ISTEXT(D800),"",IF(A795="Invoice No. : ",INDEX(Sheet2!D$14:D$154,MATCH(B795,Sheet2!A$14:A$154,0)),N799))))</f>
        <v>2</v>
      </c>
      <c r="O800" s="25" t="str">
        <f>IF(ISTEXT(E800),"",IF(ISBLANK(E800),"",IF(ISTEXT(D800),"",IF(A795="Invoice No. : ",INDEX(Sheet2!E$14:E$154,MATCH(B795,Sheet2!A$14:A$154,0)),O799))))</f>
        <v>RUBY</v>
      </c>
      <c r="P800" s="25" t="str">
        <f>IF(ISTEXT(E800),"",IF(ISBLANK(E800),"",IF(ISTEXT(D800),"",IF(A795="Invoice No. : ",INDEX(Sheet2!G$14:G$154,MATCH(B795,Sheet2!A$14:A$154,0)),P799))))</f>
        <v>ROSARIO, BABELYN SARMIENTO</v>
      </c>
      <c r="Q800" s="25">
        <f t="shared" si="51"/>
        <v>128023.12</v>
      </c>
    </row>
    <row r="801" ht="15" spans="1:17">
      <c r="A801" s="24" t="s">
        <v>716</v>
      </c>
      <c r="B801" s="24" t="s">
        <v>717</v>
      </c>
      <c r="C801" s="13">
        <v>2</v>
      </c>
      <c r="D801" s="13">
        <v>10.5</v>
      </c>
      <c r="E801" s="13">
        <v>21</v>
      </c>
      <c r="F801" s="25">
        <f t="shared" si="48"/>
        <v>2146339</v>
      </c>
      <c r="G801" s="25">
        <f>IF(ISTEXT(E801),"",IF(ISBLANK(E801),"",IF(ISTEXT(D801),"",IF(A796="Invoice No. : ",INDEX(Sheet2!F$14:F$154,MATCH(B796,Sheet2!A$14:A$154,0)),G800))))</f>
        <v>43161</v>
      </c>
      <c r="H801" s="25" t="str">
        <f t="shared" si="49"/>
        <v>01/28/2023</v>
      </c>
      <c r="I801" s="25" t="str">
        <f>IF(ISTEXT(E801),"",IF(ISBLANK(E801),"",IF(ISTEXT(D801),"",IF(A796="Invoice No. : ",TEXT(INDEX(Sheet2!C$14:C$154,MATCH(B796,Sheet2!A$14:A$154,0)),"hh:mm:ss"),I800))))</f>
        <v>09:43:56</v>
      </c>
      <c r="J801" s="25">
        <f t="shared" si="50"/>
        <v>1855</v>
      </c>
      <c r="K801" s="25">
        <f>IF(ISBLANK(G801),"",IF(ISTEXT(G801),"",INDEX(Sheet2!H$14:H$154,MATCH(F801,Sheet2!A$14:A$154,0))))</f>
        <v>1855</v>
      </c>
      <c r="L801" s="25">
        <f>IF(ISBLANK(G801),"",IF(ISTEXT(G801),"",INDEX(Sheet2!I$14:I$154,MATCH(F801,Sheet2!A$14:A$154,0))))</f>
        <v>0</v>
      </c>
      <c r="M801" s="25" t="str">
        <f>IF(ISBLANK(G801),"",IF(ISTEXT(G801),"",IF(INDEX(Sheet2!H$14:H$154,MATCH(F801,Sheet2!A$14:A$154,0))&lt;&gt;0,IF(INDEX(Sheet2!I$14:I$154,MATCH(F801,Sheet2!A$14:A$154,0))&lt;&gt;0,"Loan","Loan"),"Cash")))</f>
        <v>Loan</v>
      </c>
      <c r="N801" s="25">
        <f>IF(ISTEXT(E801),"",IF(ISBLANK(E801),"",IF(ISTEXT(D801),"",IF(A796="Invoice No. : ",INDEX(Sheet2!D$14:D$154,MATCH(B796,Sheet2!A$14:A$154,0)),N800))))</f>
        <v>2</v>
      </c>
      <c r="O801" s="25" t="str">
        <f>IF(ISTEXT(E801),"",IF(ISBLANK(E801),"",IF(ISTEXT(D801),"",IF(A796="Invoice No. : ",INDEX(Sheet2!E$14:E$154,MATCH(B796,Sheet2!A$14:A$154,0)),O800))))</f>
        <v>RUBY</v>
      </c>
      <c r="P801" s="25" t="str">
        <f>IF(ISTEXT(E801),"",IF(ISBLANK(E801),"",IF(ISTEXT(D801),"",IF(A796="Invoice No. : ",INDEX(Sheet2!G$14:G$154,MATCH(B796,Sheet2!A$14:A$154,0)),P800))))</f>
        <v>ROSARIO, BABELYN SARMIENTO</v>
      </c>
      <c r="Q801" s="25">
        <f t="shared" si="51"/>
        <v>128023.12</v>
      </c>
    </row>
    <row r="802" ht="15" spans="1:17">
      <c r="A802" s="24" t="s">
        <v>718</v>
      </c>
      <c r="B802" s="24" t="s">
        <v>719</v>
      </c>
      <c r="C802" s="13">
        <v>1</v>
      </c>
      <c r="D802" s="13">
        <v>57.25</v>
      </c>
      <c r="E802" s="13">
        <v>57.25</v>
      </c>
      <c r="F802" s="25">
        <f t="shared" si="48"/>
        <v>2146339</v>
      </c>
      <c r="G802" s="25">
        <f>IF(ISTEXT(E802),"",IF(ISBLANK(E802),"",IF(ISTEXT(D802),"",IF(A797="Invoice No. : ",INDEX(Sheet2!F$14:F$154,MATCH(B797,Sheet2!A$14:A$154,0)),G801))))</f>
        <v>43161</v>
      </c>
      <c r="H802" s="25" t="str">
        <f t="shared" si="49"/>
        <v>01/28/2023</v>
      </c>
      <c r="I802" s="25" t="str">
        <f>IF(ISTEXT(E802),"",IF(ISBLANK(E802),"",IF(ISTEXT(D802),"",IF(A797="Invoice No. : ",TEXT(INDEX(Sheet2!C$14:C$154,MATCH(B797,Sheet2!A$14:A$154,0)),"hh:mm:ss"),I801))))</f>
        <v>09:43:56</v>
      </c>
      <c r="J802" s="25">
        <f t="shared" si="50"/>
        <v>1855</v>
      </c>
      <c r="K802" s="25">
        <f>IF(ISBLANK(G802),"",IF(ISTEXT(G802),"",INDEX(Sheet2!H$14:H$154,MATCH(F802,Sheet2!A$14:A$154,0))))</f>
        <v>1855</v>
      </c>
      <c r="L802" s="25">
        <f>IF(ISBLANK(G802),"",IF(ISTEXT(G802),"",INDEX(Sheet2!I$14:I$154,MATCH(F802,Sheet2!A$14:A$154,0))))</f>
        <v>0</v>
      </c>
      <c r="M802" s="25" t="str">
        <f>IF(ISBLANK(G802),"",IF(ISTEXT(G802),"",IF(INDEX(Sheet2!H$14:H$154,MATCH(F802,Sheet2!A$14:A$154,0))&lt;&gt;0,IF(INDEX(Sheet2!I$14:I$154,MATCH(F802,Sheet2!A$14:A$154,0))&lt;&gt;0,"Loan","Loan"),"Cash")))</f>
        <v>Loan</v>
      </c>
      <c r="N802" s="25">
        <f>IF(ISTEXT(E802),"",IF(ISBLANK(E802),"",IF(ISTEXT(D802),"",IF(A797="Invoice No. : ",INDEX(Sheet2!D$14:D$154,MATCH(B797,Sheet2!A$14:A$154,0)),N801))))</f>
        <v>2</v>
      </c>
      <c r="O802" s="25" t="str">
        <f>IF(ISTEXT(E802),"",IF(ISBLANK(E802),"",IF(ISTEXT(D802),"",IF(A797="Invoice No. : ",INDEX(Sheet2!E$14:E$154,MATCH(B797,Sheet2!A$14:A$154,0)),O801))))</f>
        <v>RUBY</v>
      </c>
      <c r="P802" s="25" t="str">
        <f>IF(ISTEXT(E802),"",IF(ISBLANK(E802),"",IF(ISTEXT(D802),"",IF(A797="Invoice No. : ",INDEX(Sheet2!G$14:G$154,MATCH(B797,Sheet2!A$14:A$154,0)),P801))))</f>
        <v>ROSARIO, BABELYN SARMIENTO</v>
      </c>
      <c r="Q802" s="25">
        <f t="shared" si="51"/>
        <v>128023.12</v>
      </c>
    </row>
    <row r="803" ht="15" spans="1:17">
      <c r="A803" s="24" t="s">
        <v>480</v>
      </c>
      <c r="B803" s="24" t="s">
        <v>481</v>
      </c>
      <c r="C803" s="13">
        <v>12</v>
      </c>
      <c r="D803" s="13">
        <v>6</v>
      </c>
      <c r="E803" s="13">
        <v>72</v>
      </c>
      <c r="F803" s="25">
        <f t="shared" si="48"/>
        <v>2146339</v>
      </c>
      <c r="G803" s="25">
        <f>IF(ISTEXT(E803),"",IF(ISBLANK(E803),"",IF(ISTEXT(D803),"",IF(A798="Invoice No. : ",INDEX(Sheet2!F$14:F$154,MATCH(B798,Sheet2!A$14:A$154,0)),G802))))</f>
        <v>43161</v>
      </c>
      <c r="H803" s="25" t="str">
        <f t="shared" si="49"/>
        <v>01/28/2023</v>
      </c>
      <c r="I803" s="25" t="str">
        <f>IF(ISTEXT(E803),"",IF(ISBLANK(E803),"",IF(ISTEXT(D803),"",IF(A798="Invoice No. : ",TEXT(INDEX(Sheet2!C$14:C$154,MATCH(B798,Sheet2!A$14:A$154,0)),"hh:mm:ss"),I802))))</f>
        <v>09:43:56</v>
      </c>
      <c r="J803" s="25">
        <f t="shared" si="50"/>
        <v>1855</v>
      </c>
      <c r="K803" s="25">
        <f>IF(ISBLANK(G803),"",IF(ISTEXT(G803),"",INDEX(Sheet2!H$14:H$154,MATCH(F803,Sheet2!A$14:A$154,0))))</f>
        <v>1855</v>
      </c>
      <c r="L803" s="25">
        <f>IF(ISBLANK(G803),"",IF(ISTEXT(G803),"",INDEX(Sheet2!I$14:I$154,MATCH(F803,Sheet2!A$14:A$154,0))))</f>
        <v>0</v>
      </c>
      <c r="M803" s="25" t="str">
        <f>IF(ISBLANK(G803),"",IF(ISTEXT(G803),"",IF(INDEX(Sheet2!H$14:H$154,MATCH(F803,Sheet2!A$14:A$154,0))&lt;&gt;0,IF(INDEX(Sheet2!I$14:I$154,MATCH(F803,Sheet2!A$14:A$154,0))&lt;&gt;0,"Loan","Loan"),"Cash")))</f>
        <v>Loan</v>
      </c>
      <c r="N803" s="25">
        <f>IF(ISTEXT(E803),"",IF(ISBLANK(E803),"",IF(ISTEXT(D803),"",IF(A798="Invoice No. : ",INDEX(Sheet2!D$14:D$154,MATCH(B798,Sheet2!A$14:A$154,0)),N802))))</f>
        <v>2</v>
      </c>
      <c r="O803" s="25" t="str">
        <f>IF(ISTEXT(E803),"",IF(ISBLANK(E803),"",IF(ISTEXT(D803),"",IF(A798="Invoice No. : ",INDEX(Sheet2!E$14:E$154,MATCH(B798,Sheet2!A$14:A$154,0)),O802))))</f>
        <v>RUBY</v>
      </c>
      <c r="P803" s="25" t="str">
        <f>IF(ISTEXT(E803),"",IF(ISBLANK(E803),"",IF(ISTEXT(D803),"",IF(A798="Invoice No. : ",INDEX(Sheet2!G$14:G$154,MATCH(B798,Sheet2!A$14:A$154,0)),P802))))</f>
        <v>ROSARIO, BABELYN SARMIENTO</v>
      </c>
      <c r="Q803" s="25">
        <f t="shared" si="51"/>
        <v>128023.12</v>
      </c>
    </row>
    <row r="804" ht="15" spans="1:17">
      <c r="A804" s="24" t="s">
        <v>126</v>
      </c>
      <c r="B804" s="24" t="s">
        <v>127</v>
      </c>
      <c r="C804" s="13">
        <v>1</v>
      </c>
      <c r="D804" s="13">
        <v>58</v>
      </c>
      <c r="E804" s="13">
        <v>58</v>
      </c>
      <c r="F804" s="25">
        <f t="shared" si="48"/>
        <v>2146339</v>
      </c>
      <c r="G804" s="25">
        <f>IF(ISTEXT(E804),"",IF(ISBLANK(E804),"",IF(ISTEXT(D804),"",IF(A799="Invoice No. : ",INDEX(Sheet2!F$14:F$154,MATCH(B799,Sheet2!A$14:A$154,0)),G803))))</f>
        <v>43161</v>
      </c>
      <c r="H804" s="25" t="str">
        <f t="shared" si="49"/>
        <v>01/28/2023</v>
      </c>
      <c r="I804" s="25" t="str">
        <f>IF(ISTEXT(E804),"",IF(ISBLANK(E804),"",IF(ISTEXT(D804),"",IF(A799="Invoice No. : ",TEXT(INDEX(Sheet2!C$14:C$154,MATCH(B799,Sheet2!A$14:A$154,0)),"hh:mm:ss"),I803))))</f>
        <v>09:43:56</v>
      </c>
      <c r="J804" s="25">
        <f t="shared" si="50"/>
        <v>1855</v>
      </c>
      <c r="K804" s="25">
        <f>IF(ISBLANK(G804),"",IF(ISTEXT(G804),"",INDEX(Sheet2!H$14:H$154,MATCH(F804,Sheet2!A$14:A$154,0))))</f>
        <v>1855</v>
      </c>
      <c r="L804" s="25">
        <f>IF(ISBLANK(G804),"",IF(ISTEXT(G804),"",INDEX(Sheet2!I$14:I$154,MATCH(F804,Sheet2!A$14:A$154,0))))</f>
        <v>0</v>
      </c>
      <c r="M804" s="25" t="str">
        <f>IF(ISBLANK(G804),"",IF(ISTEXT(G804),"",IF(INDEX(Sheet2!H$14:H$154,MATCH(F804,Sheet2!A$14:A$154,0))&lt;&gt;0,IF(INDEX(Sheet2!I$14:I$154,MATCH(F804,Sheet2!A$14:A$154,0))&lt;&gt;0,"Loan","Loan"),"Cash")))</f>
        <v>Loan</v>
      </c>
      <c r="N804" s="25">
        <f>IF(ISTEXT(E804),"",IF(ISBLANK(E804),"",IF(ISTEXT(D804),"",IF(A799="Invoice No. : ",INDEX(Sheet2!D$14:D$154,MATCH(B799,Sheet2!A$14:A$154,0)),N803))))</f>
        <v>2</v>
      </c>
      <c r="O804" s="25" t="str">
        <f>IF(ISTEXT(E804),"",IF(ISBLANK(E804),"",IF(ISTEXT(D804),"",IF(A799="Invoice No. : ",INDEX(Sheet2!E$14:E$154,MATCH(B799,Sheet2!A$14:A$154,0)),O803))))</f>
        <v>RUBY</v>
      </c>
      <c r="P804" s="25" t="str">
        <f>IF(ISTEXT(E804),"",IF(ISBLANK(E804),"",IF(ISTEXT(D804),"",IF(A799="Invoice No. : ",INDEX(Sheet2!G$14:G$154,MATCH(B799,Sheet2!A$14:A$154,0)),P803))))</f>
        <v>ROSARIO, BABELYN SARMIENTO</v>
      </c>
      <c r="Q804" s="25">
        <f t="shared" si="51"/>
        <v>128023.12</v>
      </c>
    </row>
    <row r="805" ht="15" spans="1:17">
      <c r="A805" s="24" t="s">
        <v>266</v>
      </c>
      <c r="B805" s="24" t="s">
        <v>267</v>
      </c>
      <c r="C805" s="13">
        <v>1</v>
      </c>
      <c r="D805" s="13">
        <v>57</v>
      </c>
      <c r="E805" s="13">
        <v>57</v>
      </c>
      <c r="F805" s="25">
        <f t="shared" si="48"/>
        <v>2146339</v>
      </c>
      <c r="G805" s="25">
        <f>IF(ISTEXT(E805),"",IF(ISBLANK(E805),"",IF(ISTEXT(D805),"",IF(A800="Invoice No. : ",INDEX(Sheet2!F$14:F$154,MATCH(B800,Sheet2!A$14:A$154,0)),G804))))</f>
        <v>43161</v>
      </c>
      <c r="H805" s="25" t="str">
        <f t="shared" si="49"/>
        <v>01/28/2023</v>
      </c>
      <c r="I805" s="25" t="str">
        <f>IF(ISTEXT(E805),"",IF(ISBLANK(E805),"",IF(ISTEXT(D805),"",IF(A800="Invoice No. : ",TEXT(INDEX(Sheet2!C$14:C$154,MATCH(B800,Sheet2!A$14:A$154,0)),"hh:mm:ss"),I804))))</f>
        <v>09:43:56</v>
      </c>
      <c r="J805" s="25">
        <f t="shared" si="50"/>
        <v>1855</v>
      </c>
      <c r="K805" s="25">
        <f>IF(ISBLANK(G805),"",IF(ISTEXT(G805),"",INDEX(Sheet2!H$14:H$154,MATCH(F805,Sheet2!A$14:A$154,0))))</f>
        <v>1855</v>
      </c>
      <c r="L805" s="25">
        <f>IF(ISBLANK(G805),"",IF(ISTEXT(G805),"",INDEX(Sheet2!I$14:I$154,MATCH(F805,Sheet2!A$14:A$154,0))))</f>
        <v>0</v>
      </c>
      <c r="M805" s="25" t="str">
        <f>IF(ISBLANK(G805),"",IF(ISTEXT(G805),"",IF(INDEX(Sheet2!H$14:H$154,MATCH(F805,Sheet2!A$14:A$154,0))&lt;&gt;0,IF(INDEX(Sheet2!I$14:I$154,MATCH(F805,Sheet2!A$14:A$154,0))&lt;&gt;0,"Loan","Loan"),"Cash")))</f>
        <v>Loan</v>
      </c>
      <c r="N805" s="25">
        <f>IF(ISTEXT(E805),"",IF(ISBLANK(E805),"",IF(ISTEXT(D805),"",IF(A800="Invoice No. : ",INDEX(Sheet2!D$14:D$154,MATCH(B800,Sheet2!A$14:A$154,0)),N804))))</f>
        <v>2</v>
      </c>
      <c r="O805" s="25" t="str">
        <f>IF(ISTEXT(E805),"",IF(ISBLANK(E805),"",IF(ISTEXT(D805),"",IF(A800="Invoice No. : ",INDEX(Sheet2!E$14:E$154,MATCH(B800,Sheet2!A$14:A$154,0)),O804))))</f>
        <v>RUBY</v>
      </c>
      <c r="P805" s="25" t="str">
        <f>IF(ISTEXT(E805),"",IF(ISBLANK(E805),"",IF(ISTEXT(D805),"",IF(A800="Invoice No. : ",INDEX(Sheet2!G$14:G$154,MATCH(B800,Sheet2!A$14:A$154,0)),P804))))</f>
        <v>ROSARIO, BABELYN SARMIENTO</v>
      </c>
      <c r="Q805" s="25">
        <f t="shared" si="51"/>
        <v>128023.12</v>
      </c>
    </row>
    <row r="806" ht="15" spans="1:17">
      <c r="A806" s="24" t="s">
        <v>720</v>
      </c>
      <c r="B806" s="24" t="s">
        <v>721</v>
      </c>
      <c r="C806" s="13">
        <v>1</v>
      </c>
      <c r="D806" s="13">
        <v>130.5</v>
      </c>
      <c r="E806" s="13">
        <v>130.5</v>
      </c>
      <c r="F806" s="25">
        <f t="shared" si="48"/>
        <v>2146339</v>
      </c>
      <c r="G806" s="25">
        <f>IF(ISTEXT(E806),"",IF(ISBLANK(E806),"",IF(ISTEXT(D806),"",IF(A801="Invoice No. : ",INDEX(Sheet2!F$14:F$154,MATCH(B801,Sheet2!A$14:A$154,0)),G805))))</f>
        <v>43161</v>
      </c>
      <c r="H806" s="25" t="str">
        <f t="shared" si="49"/>
        <v>01/28/2023</v>
      </c>
      <c r="I806" s="25" t="str">
        <f>IF(ISTEXT(E806),"",IF(ISBLANK(E806),"",IF(ISTEXT(D806),"",IF(A801="Invoice No. : ",TEXT(INDEX(Sheet2!C$14:C$154,MATCH(B801,Sheet2!A$14:A$154,0)),"hh:mm:ss"),I805))))</f>
        <v>09:43:56</v>
      </c>
      <c r="J806" s="25">
        <f t="shared" si="50"/>
        <v>1855</v>
      </c>
      <c r="K806" s="25">
        <f>IF(ISBLANK(G806),"",IF(ISTEXT(G806),"",INDEX(Sheet2!H$14:H$154,MATCH(F806,Sheet2!A$14:A$154,0))))</f>
        <v>1855</v>
      </c>
      <c r="L806" s="25">
        <f>IF(ISBLANK(G806),"",IF(ISTEXT(G806),"",INDEX(Sheet2!I$14:I$154,MATCH(F806,Sheet2!A$14:A$154,0))))</f>
        <v>0</v>
      </c>
      <c r="M806" s="25" t="str">
        <f>IF(ISBLANK(G806),"",IF(ISTEXT(G806),"",IF(INDEX(Sheet2!H$14:H$154,MATCH(F806,Sheet2!A$14:A$154,0))&lt;&gt;0,IF(INDEX(Sheet2!I$14:I$154,MATCH(F806,Sheet2!A$14:A$154,0))&lt;&gt;0,"Loan","Loan"),"Cash")))</f>
        <v>Loan</v>
      </c>
      <c r="N806" s="25">
        <f>IF(ISTEXT(E806),"",IF(ISBLANK(E806),"",IF(ISTEXT(D806),"",IF(A801="Invoice No. : ",INDEX(Sheet2!D$14:D$154,MATCH(B801,Sheet2!A$14:A$154,0)),N805))))</f>
        <v>2</v>
      </c>
      <c r="O806" s="25" t="str">
        <f>IF(ISTEXT(E806),"",IF(ISBLANK(E806),"",IF(ISTEXT(D806),"",IF(A801="Invoice No. : ",INDEX(Sheet2!E$14:E$154,MATCH(B801,Sheet2!A$14:A$154,0)),O805))))</f>
        <v>RUBY</v>
      </c>
      <c r="P806" s="25" t="str">
        <f>IF(ISTEXT(E806),"",IF(ISBLANK(E806),"",IF(ISTEXT(D806),"",IF(A801="Invoice No. : ",INDEX(Sheet2!G$14:G$154,MATCH(B801,Sheet2!A$14:A$154,0)),P805))))</f>
        <v>ROSARIO, BABELYN SARMIENTO</v>
      </c>
      <c r="Q806" s="25">
        <f t="shared" si="51"/>
        <v>128023.12</v>
      </c>
    </row>
    <row r="807" ht="15" spans="4:17">
      <c r="D807" s="14" t="s">
        <v>18</v>
      </c>
      <c r="E807" s="26">
        <v>1855</v>
      </c>
      <c r="F807" s="25" t="str">
        <f t="shared" si="48"/>
        <v/>
      </c>
      <c r="G807" s="25" t="str">
        <f>IF(ISTEXT(E807),"",IF(ISBLANK(E807),"",IF(ISTEXT(D807),"",IF(A802="Invoice No. : ",INDEX(Sheet2!F$14:F$154,MATCH(B802,Sheet2!A$14:A$154,0)),G806))))</f>
        <v/>
      </c>
      <c r="H807" s="25" t="str">
        <f t="shared" si="49"/>
        <v/>
      </c>
      <c r="I807" s="25" t="str">
        <f>IF(ISTEXT(E807),"",IF(ISBLANK(E807),"",IF(ISTEXT(D807),"",IF(A802="Invoice No. : ",TEXT(INDEX(Sheet2!C$14:C$154,MATCH(B802,Sheet2!A$14:A$154,0)),"hh:mm:ss"),I806))))</f>
        <v/>
      </c>
      <c r="J807" s="25" t="str">
        <f t="shared" si="50"/>
        <v/>
      </c>
      <c r="K807" s="25" t="str">
        <f>IF(ISBLANK(G807),"",IF(ISTEXT(G807),"",INDEX(Sheet2!H$14:H$154,MATCH(F807,Sheet2!A$14:A$154,0))))</f>
        <v/>
      </c>
      <c r="L807" s="25" t="str">
        <f>IF(ISBLANK(G807),"",IF(ISTEXT(G807),"",INDEX(Sheet2!I$14:I$154,MATCH(F807,Sheet2!A$14:A$154,0))))</f>
        <v/>
      </c>
      <c r="M807" s="25" t="str">
        <f>IF(ISBLANK(G807),"",IF(ISTEXT(G807),"",IF(INDEX(Sheet2!H$14:H$154,MATCH(F807,Sheet2!A$14:A$154,0))&lt;&gt;0,IF(INDEX(Sheet2!I$14:I$154,MATCH(F807,Sheet2!A$14:A$154,0))&lt;&gt;0,"Loan","Loan"),"Cash")))</f>
        <v/>
      </c>
      <c r="N807" s="25" t="str">
        <f>IF(ISTEXT(E807),"",IF(ISBLANK(E807),"",IF(ISTEXT(D807),"",IF(A802="Invoice No. : ",INDEX(Sheet2!D$14:D$154,MATCH(B802,Sheet2!A$14:A$154,0)),N806))))</f>
        <v/>
      </c>
      <c r="O807" s="25" t="str">
        <f>IF(ISTEXT(E807),"",IF(ISBLANK(E807),"",IF(ISTEXT(D807),"",IF(A802="Invoice No. : ",INDEX(Sheet2!E$14:E$154,MATCH(B802,Sheet2!A$14:A$154,0)),O806))))</f>
        <v/>
      </c>
      <c r="P807" s="25" t="str">
        <f>IF(ISTEXT(E807),"",IF(ISBLANK(E807),"",IF(ISTEXT(D807),"",IF(A802="Invoice No. : ",INDEX(Sheet2!G$14:G$154,MATCH(B802,Sheet2!A$14:A$154,0)),P806))))</f>
        <v/>
      </c>
      <c r="Q807" s="25" t="str">
        <f t="shared" si="51"/>
        <v/>
      </c>
    </row>
    <row r="808" ht="15" spans="6:17">
      <c r="F808" s="25" t="str">
        <f t="shared" si="48"/>
        <v/>
      </c>
      <c r="G808" s="25" t="str">
        <f>IF(ISTEXT(E808),"",IF(ISBLANK(E808),"",IF(ISTEXT(D808),"",IF(A803="Invoice No. : ",INDEX(Sheet2!F$14:F$154,MATCH(B803,Sheet2!A$14:A$154,0)),G807))))</f>
        <v/>
      </c>
      <c r="H808" s="25" t="str">
        <f t="shared" si="49"/>
        <v/>
      </c>
      <c r="I808" s="25" t="str">
        <f>IF(ISTEXT(E808),"",IF(ISBLANK(E808),"",IF(ISTEXT(D808),"",IF(A803="Invoice No. : ",TEXT(INDEX(Sheet2!C$14:C$154,MATCH(B803,Sheet2!A$14:A$154,0)),"hh:mm:ss"),I807))))</f>
        <v/>
      </c>
      <c r="J808" s="25" t="str">
        <f t="shared" si="50"/>
        <v/>
      </c>
      <c r="K808" s="25" t="str">
        <f>IF(ISBLANK(G808),"",IF(ISTEXT(G808),"",INDEX(Sheet2!H$14:H$154,MATCH(F808,Sheet2!A$14:A$154,0))))</f>
        <v/>
      </c>
      <c r="L808" s="25" t="str">
        <f>IF(ISBLANK(G808),"",IF(ISTEXT(G808),"",INDEX(Sheet2!I$14:I$154,MATCH(F808,Sheet2!A$14:A$154,0))))</f>
        <v/>
      </c>
      <c r="M808" s="25" t="str">
        <f>IF(ISBLANK(G808),"",IF(ISTEXT(G808),"",IF(INDEX(Sheet2!H$14:H$154,MATCH(F808,Sheet2!A$14:A$154,0))&lt;&gt;0,IF(INDEX(Sheet2!I$14:I$154,MATCH(F808,Sheet2!A$14:A$154,0))&lt;&gt;0,"Loan","Loan"),"Cash")))</f>
        <v/>
      </c>
      <c r="N808" s="25" t="str">
        <f>IF(ISTEXT(E808),"",IF(ISBLANK(E808),"",IF(ISTEXT(D808),"",IF(A803="Invoice No. : ",INDEX(Sheet2!D$14:D$154,MATCH(B803,Sheet2!A$14:A$154,0)),N807))))</f>
        <v/>
      </c>
      <c r="O808" s="25" t="str">
        <f>IF(ISTEXT(E808),"",IF(ISBLANK(E808),"",IF(ISTEXT(D808),"",IF(A803="Invoice No. : ",INDEX(Sheet2!E$14:E$154,MATCH(B803,Sheet2!A$14:A$154,0)),O807))))</f>
        <v/>
      </c>
      <c r="P808" s="25" t="str">
        <f>IF(ISTEXT(E808),"",IF(ISBLANK(E808),"",IF(ISTEXT(D808),"",IF(A803="Invoice No. : ",INDEX(Sheet2!G$14:G$154,MATCH(B803,Sheet2!A$14:A$154,0)),P807))))</f>
        <v/>
      </c>
      <c r="Q808" s="25" t="str">
        <f t="shared" si="51"/>
        <v/>
      </c>
    </row>
    <row r="809" ht="15" spans="6:17">
      <c r="F809" s="25" t="str">
        <f t="shared" si="48"/>
        <v/>
      </c>
      <c r="G809" s="25" t="str">
        <f>IF(ISTEXT(E809),"",IF(ISBLANK(E809),"",IF(ISTEXT(D809),"",IF(A804="Invoice No. : ",INDEX(Sheet2!F$14:F$154,MATCH(B804,Sheet2!A$14:A$154,0)),G808))))</f>
        <v/>
      </c>
      <c r="H809" s="25" t="str">
        <f t="shared" si="49"/>
        <v/>
      </c>
      <c r="I809" s="25" t="str">
        <f>IF(ISTEXT(E809),"",IF(ISBLANK(E809),"",IF(ISTEXT(D809),"",IF(A804="Invoice No. : ",TEXT(INDEX(Sheet2!C$14:C$154,MATCH(B804,Sheet2!A$14:A$154,0)),"hh:mm:ss"),I808))))</f>
        <v/>
      </c>
      <c r="J809" s="25" t="str">
        <f t="shared" si="50"/>
        <v/>
      </c>
      <c r="K809" s="25" t="str">
        <f>IF(ISBLANK(G809),"",IF(ISTEXT(G809),"",INDEX(Sheet2!H$14:H$154,MATCH(F809,Sheet2!A$14:A$154,0))))</f>
        <v/>
      </c>
      <c r="L809" s="25" t="str">
        <f>IF(ISBLANK(G809),"",IF(ISTEXT(G809),"",INDEX(Sheet2!I$14:I$154,MATCH(F809,Sheet2!A$14:A$154,0))))</f>
        <v/>
      </c>
      <c r="M809" s="25" t="str">
        <f>IF(ISBLANK(G809),"",IF(ISTEXT(G809),"",IF(INDEX(Sheet2!H$14:H$154,MATCH(F809,Sheet2!A$14:A$154,0))&lt;&gt;0,IF(INDEX(Sheet2!I$14:I$154,MATCH(F809,Sheet2!A$14:A$154,0))&lt;&gt;0,"Loan","Loan"),"Cash")))</f>
        <v/>
      </c>
      <c r="N809" s="25" t="str">
        <f>IF(ISTEXT(E809),"",IF(ISBLANK(E809),"",IF(ISTEXT(D809),"",IF(A804="Invoice No. : ",INDEX(Sheet2!D$14:D$154,MATCH(B804,Sheet2!A$14:A$154,0)),N808))))</f>
        <v/>
      </c>
      <c r="O809" s="25" t="str">
        <f>IF(ISTEXT(E809),"",IF(ISBLANK(E809),"",IF(ISTEXT(D809),"",IF(A804="Invoice No. : ",INDEX(Sheet2!E$14:E$154,MATCH(B804,Sheet2!A$14:A$154,0)),O808))))</f>
        <v/>
      </c>
      <c r="P809" s="25" t="str">
        <f>IF(ISTEXT(E809),"",IF(ISBLANK(E809),"",IF(ISTEXT(D809),"",IF(A804="Invoice No. : ",INDEX(Sheet2!G$14:G$154,MATCH(B804,Sheet2!A$14:A$154,0)),P808))))</f>
        <v/>
      </c>
      <c r="Q809" s="25" t="str">
        <f t="shared" si="51"/>
        <v/>
      </c>
    </row>
    <row r="810" ht="15" spans="1:17">
      <c r="A810" s="16" t="s">
        <v>4</v>
      </c>
      <c r="B810" s="17">
        <v>2146340</v>
      </c>
      <c r="C810" s="16" t="s">
        <v>5</v>
      </c>
      <c r="D810" s="18" t="s">
        <v>598</v>
      </c>
      <c r="F810" s="25" t="str">
        <f t="shared" si="48"/>
        <v/>
      </c>
      <c r="G810" s="25" t="str">
        <f>IF(ISTEXT(E810),"",IF(ISBLANK(E810),"",IF(ISTEXT(D810),"",IF(A805="Invoice No. : ",INDEX(Sheet2!F$14:F$154,MATCH(B805,Sheet2!A$14:A$154,0)),G809))))</f>
        <v/>
      </c>
      <c r="H810" s="25" t="str">
        <f t="shared" si="49"/>
        <v/>
      </c>
      <c r="I810" s="25" t="str">
        <f>IF(ISTEXT(E810),"",IF(ISBLANK(E810),"",IF(ISTEXT(D810),"",IF(A805="Invoice No. : ",TEXT(INDEX(Sheet2!C$14:C$154,MATCH(B805,Sheet2!A$14:A$154,0)),"hh:mm:ss"),I809))))</f>
        <v/>
      </c>
      <c r="J810" s="25" t="str">
        <f t="shared" si="50"/>
        <v/>
      </c>
      <c r="K810" s="25" t="str">
        <f>IF(ISBLANK(G810),"",IF(ISTEXT(G810),"",INDEX(Sheet2!H$14:H$154,MATCH(F810,Sheet2!A$14:A$154,0))))</f>
        <v/>
      </c>
      <c r="L810" s="25" t="str">
        <f>IF(ISBLANK(G810),"",IF(ISTEXT(G810),"",INDEX(Sheet2!I$14:I$154,MATCH(F810,Sheet2!A$14:A$154,0))))</f>
        <v/>
      </c>
      <c r="M810" s="25" t="str">
        <f>IF(ISBLANK(G810),"",IF(ISTEXT(G810),"",IF(INDEX(Sheet2!H$14:H$154,MATCH(F810,Sheet2!A$14:A$154,0))&lt;&gt;0,IF(INDEX(Sheet2!I$14:I$154,MATCH(F810,Sheet2!A$14:A$154,0))&lt;&gt;0,"Loan","Loan"),"Cash")))</f>
        <v/>
      </c>
      <c r="N810" s="25" t="str">
        <f>IF(ISTEXT(E810),"",IF(ISBLANK(E810),"",IF(ISTEXT(D810),"",IF(A805="Invoice No. : ",INDEX(Sheet2!D$14:D$154,MATCH(B805,Sheet2!A$14:A$154,0)),N809))))</f>
        <v/>
      </c>
      <c r="O810" s="25" t="str">
        <f>IF(ISTEXT(E810),"",IF(ISBLANK(E810),"",IF(ISTEXT(D810),"",IF(A805="Invoice No. : ",INDEX(Sheet2!E$14:E$154,MATCH(B805,Sheet2!A$14:A$154,0)),O809))))</f>
        <v/>
      </c>
      <c r="P810" s="25" t="str">
        <f>IF(ISTEXT(E810),"",IF(ISBLANK(E810),"",IF(ISTEXT(D810),"",IF(A805="Invoice No. : ",INDEX(Sheet2!G$14:G$154,MATCH(B805,Sheet2!A$14:A$154,0)),P809))))</f>
        <v/>
      </c>
      <c r="Q810" s="25" t="str">
        <f t="shared" si="51"/>
        <v/>
      </c>
    </row>
    <row r="811" ht="15" spans="1:17">
      <c r="A811" s="16" t="s">
        <v>7</v>
      </c>
      <c r="B811" s="19">
        <v>44954</v>
      </c>
      <c r="C811" s="16" t="s">
        <v>8</v>
      </c>
      <c r="D811" s="20">
        <v>2</v>
      </c>
      <c r="F811" s="25" t="str">
        <f t="shared" si="48"/>
        <v/>
      </c>
      <c r="G811" s="25" t="str">
        <f>IF(ISTEXT(E811),"",IF(ISBLANK(E811),"",IF(ISTEXT(D811),"",IF(A806="Invoice No. : ",INDEX(Sheet2!F$14:F$154,MATCH(B806,Sheet2!A$14:A$154,0)),G810))))</f>
        <v/>
      </c>
      <c r="H811" s="25" t="str">
        <f t="shared" si="49"/>
        <v/>
      </c>
      <c r="I811" s="25" t="str">
        <f>IF(ISTEXT(E811),"",IF(ISBLANK(E811),"",IF(ISTEXT(D811),"",IF(A806="Invoice No. : ",TEXT(INDEX(Sheet2!C$14:C$154,MATCH(B806,Sheet2!A$14:A$154,0)),"hh:mm:ss"),I810))))</f>
        <v/>
      </c>
      <c r="J811" s="25" t="str">
        <f t="shared" si="50"/>
        <v/>
      </c>
      <c r="K811" s="25" t="str">
        <f>IF(ISBLANK(G811),"",IF(ISTEXT(G811),"",INDEX(Sheet2!H$14:H$154,MATCH(F811,Sheet2!A$14:A$154,0))))</f>
        <v/>
      </c>
      <c r="L811" s="25" t="str">
        <f>IF(ISBLANK(G811),"",IF(ISTEXT(G811),"",INDEX(Sheet2!I$14:I$154,MATCH(F811,Sheet2!A$14:A$154,0))))</f>
        <v/>
      </c>
      <c r="M811" s="25" t="str">
        <f>IF(ISBLANK(G811),"",IF(ISTEXT(G811),"",IF(INDEX(Sheet2!H$14:H$154,MATCH(F811,Sheet2!A$14:A$154,0))&lt;&gt;0,IF(INDEX(Sheet2!I$14:I$154,MATCH(F811,Sheet2!A$14:A$154,0))&lt;&gt;0,"Loan","Loan"),"Cash")))</f>
        <v/>
      </c>
      <c r="N811" s="25" t="str">
        <f>IF(ISTEXT(E811),"",IF(ISBLANK(E811),"",IF(ISTEXT(D811),"",IF(A806="Invoice No. : ",INDEX(Sheet2!D$14:D$154,MATCH(B806,Sheet2!A$14:A$154,0)),N810))))</f>
        <v/>
      </c>
      <c r="O811" s="25" t="str">
        <f>IF(ISTEXT(E811),"",IF(ISBLANK(E811),"",IF(ISTEXT(D811),"",IF(A806="Invoice No. : ",INDEX(Sheet2!E$14:E$154,MATCH(B806,Sheet2!A$14:A$154,0)),O810))))</f>
        <v/>
      </c>
      <c r="P811" s="25" t="str">
        <f>IF(ISTEXT(E811),"",IF(ISBLANK(E811),"",IF(ISTEXT(D811),"",IF(A806="Invoice No. : ",INDEX(Sheet2!G$14:G$154,MATCH(B806,Sheet2!A$14:A$154,0)),P810))))</f>
        <v/>
      </c>
      <c r="Q811" s="25" t="str">
        <f t="shared" si="51"/>
        <v/>
      </c>
    </row>
    <row r="812" ht="15" spans="6:17">
      <c r="F812" s="25" t="str">
        <f t="shared" si="48"/>
        <v/>
      </c>
      <c r="G812" s="25" t="str">
        <f>IF(ISTEXT(E812),"",IF(ISBLANK(E812),"",IF(ISTEXT(D812),"",IF(A807="Invoice No. : ",INDEX(Sheet2!F$14:F$154,MATCH(B807,Sheet2!A$14:A$154,0)),G811))))</f>
        <v/>
      </c>
      <c r="H812" s="25" t="str">
        <f t="shared" si="49"/>
        <v/>
      </c>
      <c r="I812" s="25" t="str">
        <f>IF(ISTEXT(E812),"",IF(ISBLANK(E812),"",IF(ISTEXT(D812),"",IF(A807="Invoice No. : ",TEXT(INDEX(Sheet2!C$14:C$154,MATCH(B807,Sheet2!A$14:A$154,0)),"hh:mm:ss"),I811))))</f>
        <v/>
      </c>
      <c r="J812" s="25" t="str">
        <f t="shared" si="50"/>
        <v/>
      </c>
      <c r="K812" s="25" t="str">
        <f>IF(ISBLANK(G812),"",IF(ISTEXT(G812),"",INDEX(Sheet2!H$14:H$154,MATCH(F812,Sheet2!A$14:A$154,0))))</f>
        <v/>
      </c>
      <c r="L812" s="25" t="str">
        <f>IF(ISBLANK(G812),"",IF(ISTEXT(G812),"",INDEX(Sheet2!I$14:I$154,MATCH(F812,Sheet2!A$14:A$154,0))))</f>
        <v/>
      </c>
      <c r="M812" s="25" t="str">
        <f>IF(ISBLANK(G812),"",IF(ISTEXT(G812),"",IF(INDEX(Sheet2!H$14:H$154,MATCH(F812,Sheet2!A$14:A$154,0))&lt;&gt;0,IF(INDEX(Sheet2!I$14:I$154,MATCH(F812,Sheet2!A$14:A$154,0))&lt;&gt;0,"Loan","Loan"),"Cash")))</f>
        <v/>
      </c>
      <c r="N812" s="25" t="str">
        <f>IF(ISTEXT(E812),"",IF(ISBLANK(E812),"",IF(ISTEXT(D812),"",IF(A807="Invoice No. : ",INDEX(Sheet2!D$14:D$154,MATCH(B807,Sheet2!A$14:A$154,0)),N811))))</f>
        <v/>
      </c>
      <c r="O812" s="25" t="str">
        <f>IF(ISTEXT(E812),"",IF(ISBLANK(E812),"",IF(ISTEXT(D812),"",IF(A807="Invoice No. : ",INDEX(Sheet2!E$14:E$154,MATCH(B807,Sheet2!A$14:A$154,0)),O811))))</f>
        <v/>
      </c>
      <c r="P812" s="25" t="str">
        <f>IF(ISTEXT(E812),"",IF(ISBLANK(E812),"",IF(ISTEXT(D812),"",IF(A807="Invoice No. : ",INDEX(Sheet2!G$14:G$154,MATCH(B807,Sheet2!A$14:A$154,0)),P811))))</f>
        <v/>
      </c>
      <c r="Q812" s="25" t="str">
        <f t="shared" si="51"/>
        <v/>
      </c>
    </row>
    <row r="813" ht="15" spans="1:17">
      <c r="A813" s="21" t="s">
        <v>9</v>
      </c>
      <c r="B813" s="21" t="s">
        <v>10</v>
      </c>
      <c r="C813" s="22" t="s">
        <v>11</v>
      </c>
      <c r="D813" s="22" t="s">
        <v>12</v>
      </c>
      <c r="E813" s="22" t="s">
        <v>13</v>
      </c>
      <c r="F813" s="25" t="str">
        <f t="shared" si="48"/>
        <v/>
      </c>
      <c r="G813" s="25" t="str">
        <f>IF(ISTEXT(E813),"",IF(ISBLANK(E813),"",IF(ISTEXT(D813),"",IF(A808="Invoice No. : ",INDEX(Sheet2!F$14:F$154,MATCH(B808,Sheet2!A$14:A$154,0)),G812))))</f>
        <v/>
      </c>
      <c r="H813" s="25" t="str">
        <f t="shared" si="49"/>
        <v/>
      </c>
      <c r="I813" s="25" t="str">
        <f>IF(ISTEXT(E813),"",IF(ISBLANK(E813),"",IF(ISTEXT(D813),"",IF(A808="Invoice No. : ",TEXT(INDEX(Sheet2!C$14:C$154,MATCH(B808,Sheet2!A$14:A$154,0)),"hh:mm:ss"),I812))))</f>
        <v/>
      </c>
      <c r="J813" s="25" t="str">
        <f t="shared" si="50"/>
        <v/>
      </c>
      <c r="K813" s="25" t="str">
        <f>IF(ISBLANK(G813),"",IF(ISTEXT(G813),"",INDEX(Sheet2!H$14:H$154,MATCH(F813,Sheet2!A$14:A$154,0))))</f>
        <v/>
      </c>
      <c r="L813" s="25" t="str">
        <f>IF(ISBLANK(G813),"",IF(ISTEXT(G813),"",INDEX(Sheet2!I$14:I$154,MATCH(F813,Sheet2!A$14:A$154,0))))</f>
        <v/>
      </c>
      <c r="M813" s="25" t="str">
        <f>IF(ISBLANK(G813),"",IF(ISTEXT(G813),"",IF(INDEX(Sheet2!H$14:H$154,MATCH(F813,Sheet2!A$14:A$154,0))&lt;&gt;0,IF(INDEX(Sheet2!I$14:I$154,MATCH(F813,Sheet2!A$14:A$154,0))&lt;&gt;0,"Loan","Loan"),"Cash")))</f>
        <v/>
      </c>
      <c r="N813" s="25" t="str">
        <f>IF(ISTEXT(E813),"",IF(ISBLANK(E813),"",IF(ISTEXT(D813),"",IF(A808="Invoice No. : ",INDEX(Sheet2!D$14:D$154,MATCH(B808,Sheet2!A$14:A$154,0)),N812))))</f>
        <v/>
      </c>
      <c r="O813" s="25" t="str">
        <f>IF(ISTEXT(E813),"",IF(ISBLANK(E813),"",IF(ISTEXT(D813),"",IF(A808="Invoice No. : ",INDEX(Sheet2!E$14:E$154,MATCH(B808,Sheet2!A$14:A$154,0)),O812))))</f>
        <v/>
      </c>
      <c r="P813" s="25" t="str">
        <f>IF(ISTEXT(E813),"",IF(ISBLANK(E813),"",IF(ISTEXT(D813),"",IF(A808="Invoice No. : ",INDEX(Sheet2!G$14:G$154,MATCH(B808,Sheet2!A$14:A$154,0)),P812))))</f>
        <v/>
      </c>
      <c r="Q813" s="25" t="str">
        <f t="shared" si="51"/>
        <v/>
      </c>
    </row>
    <row r="814" ht="15" spans="6:17">
      <c r="F814" s="25" t="str">
        <f t="shared" si="48"/>
        <v/>
      </c>
      <c r="G814" s="25" t="str">
        <f>IF(ISTEXT(E814),"",IF(ISBLANK(E814),"",IF(ISTEXT(D814),"",IF(A809="Invoice No. : ",INDEX(Sheet2!F$14:F$154,MATCH(B809,Sheet2!A$14:A$154,0)),G813))))</f>
        <v/>
      </c>
      <c r="H814" s="25" t="str">
        <f t="shared" si="49"/>
        <v/>
      </c>
      <c r="I814" s="25" t="str">
        <f>IF(ISTEXT(E814),"",IF(ISBLANK(E814),"",IF(ISTEXT(D814),"",IF(A809="Invoice No. : ",TEXT(INDEX(Sheet2!C$14:C$154,MATCH(B809,Sheet2!A$14:A$154,0)),"hh:mm:ss"),I813))))</f>
        <v/>
      </c>
      <c r="J814" s="25" t="str">
        <f t="shared" si="50"/>
        <v/>
      </c>
      <c r="K814" s="25" t="str">
        <f>IF(ISBLANK(G814),"",IF(ISTEXT(G814),"",INDEX(Sheet2!H$14:H$154,MATCH(F814,Sheet2!A$14:A$154,0))))</f>
        <v/>
      </c>
      <c r="L814" s="25" t="str">
        <f>IF(ISBLANK(G814),"",IF(ISTEXT(G814),"",INDEX(Sheet2!I$14:I$154,MATCH(F814,Sheet2!A$14:A$154,0))))</f>
        <v/>
      </c>
      <c r="M814" s="25" t="str">
        <f>IF(ISBLANK(G814),"",IF(ISTEXT(G814),"",IF(INDEX(Sheet2!H$14:H$154,MATCH(F814,Sheet2!A$14:A$154,0))&lt;&gt;0,IF(INDEX(Sheet2!I$14:I$154,MATCH(F814,Sheet2!A$14:A$154,0))&lt;&gt;0,"Loan","Loan"),"Cash")))</f>
        <v/>
      </c>
      <c r="N814" s="25" t="str">
        <f>IF(ISTEXT(E814),"",IF(ISBLANK(E814),"",IF(ISTEXT(D814),"",IF(A809="Invoice No. : ",INDEX(Sheet2!D$14:D$154,MATCH(B809,Sheet2!A$14:A$154,0)),N813))))</f>
        <v/>
      </c>
      <c r="O814" s="25" t="str">
        <f>IF(ISTEXT(E814),"",IF(ISBLANK(E814),"",IF(ISTEXT(D814),"",IF(A809="Invoice No. : ",INDEX(Sheet2!E$14:E$154,MATCH(B809,Sheet2!A$14:A$154,0)),O813))))</f>
        <v/>
      </c>
      <c r="P814" s="25" t="str">
        <f>IF(ISTEXT(E814),"",IF(ISBLANK(E814),"",IF(ISTEXT(D814),"",IF(A809="Invoice No. : ",INDEX(Sheet2!G$14:G$154,MATCH(B809,Sheet2!A$14:A$154,0)),P813))))</f>
        <v/>
      </c>
      <c r="Q814" s="25" t="str">
        <f t="shared" si="51"/>
        <v/>
      </c>
    </row>
    <row r="815" ht="15" spans="1:17">
      <c r="A815" s="24" t="s">
        <v>722</v>
      </c>
      <c r="B815" s="24" t="s">
        <v>723</v>
      </c>
      <c r="C815" s="13">
        <v>2</v>
      </c>
      <c r="D815" s="13">
        <v>48</v>
      </c>
      <c r="E815" s="13">
        <v>96</v>
      </c>
      <c r="F815" s="25">
        <f t="shared" si="48"/>
        <v>2146340</v>
      </c>
      <c r="G815" s="25">
        <f>IF(ISTEXT(E815),"",IF(ISBLANK(E815),"",IF(ISTEXT(D815),"",IF(A810="Invoice No. : ",INDEX(Sheet2!F$14:F$154,MATCH(B810,Sheet2!A$14:A$154,0)),G814))))</f>
        <v>31968</v>
      </c>
      <c r="H815" s="25" t="str">
        <f t="shared" si="49"/>
        <v>01/28/2023</v>
      </c>
      <c r="I815" s="25" t="str">
        <f>IF(ISTEXT(E815),"",IF(ISBLANK(E815),"",IF(ISTEXT(D815),"",IF(A810="Invoice No. : ",TEXT(INDEX(Sheet2!C$14:C$154,MATCH(B810,Sheet2!A$14:A$154,0)),"hh:mm:ss"),I814))))</f>
        <v>09:45:09</v>
      </c>
      <c r="J815" s="25">
        <f t="shared" si="50"/>
        <v>96</v>
      </c>
      <c r="K815" s="25">
        <f>IF(ISBLANK(G815),"",IF(ISTEXT(G815),"",INDEX(Sheet2!H$14:H$154,MATCH(F815,Sheet2!A$14:A$154,0))))</f>
        <v>0</v>
      </c>
      <c r="L815" s="25">
        <f>IF(ISBLANK(G815),"",IF(ISTEXT(G815),"",INDEX(Sheet2!I$14:I$154,MATCH(F815,Sheet2!A$14:A$154,0))))</f>
        <v>96</v>
      </c>
      <c r="M815" s="25" t="str">
        <f>IF(ISBLANK(G815),"",IF(ISTEXT(G815),"",IF(INDEX(Sheet2!H$14:H$154,MATCH(F815,Sheet2!A$14:A$154,0))&lt;&gt;0,IF(INDEX(Sheet2!I$14:I$154,MATCH(F815,Sheet2!A$14:A$154,0))&lt;&gt;0,"Loan","Loan"),"Cash")))</f>
        <v>Cash</v>
      </c>
      <c r="N815" s="25">
        <f>IF(ISTEXT(E815),"",IF(ISBLANK(E815),"",IF(ISTEXT(D815),"",IF(A810="Invoice No. : ",INDEX(Sheet2!D$14:D$154,MATCH(B810,Sheet2!A$14:A$154,0)),N814))))</f>
        <v>2</v>
      </c>
      <c r="O815" s="25" t="str">
        <f>IF(ISTEXT(E815),"",IF(ISBLANK(E815),"",IF(ISTEXT(D815),"",IF(A810="Invoice No. : ",INDEX(Sheet2!E$14:E$154,MATCH(B810,Sheet2!A$14:A$154,0)),O814))))</f>
        <v>RUBY</v>
      </c>
      <c r="P815" s="25" t="str">
        <f>IF(ISTEXT(E815),"",IF(ISBLANK(E815),"",IF(ISTEXT(D815),"",IF(A810="Invoice No. : ",INDEX(Sheet2!G$14:G$154,MATCH(B810,Sheet2!A$14:A$154,0)),P814))))</f>
        <v>PERDON, MARISSA PERALTA</v>
      </c>
      <c r="Q815" s="25">
        <f t="shared" si="51"/>
        <v>128023.12</v>
      </c>
    </row>
    <row r="816" ht="15" spans="4:17">
      <c r="D816" s="14" t="s">
        <v>18</v>
      </c>
      <c r="E816" s="26">
        <v>96</v>
      </c>
      <c r="F816" s="25" t="str">
        <f t="shared" si="48"/>
        <v/>
      </c>
      <c r="G816" s="25" t="str">
        <f>IF(ISTEXT(E816),"",IF(ISBLANK(E816),"",IF(ISTEXT(D816),"",IF(A811="Invoice No. : ",INDEX(Sheet2!F$14:F$154,MATCH(B811,Sheet2!A$14:A$154,0)),G815))))</f>
        <v/>
      </c>
      <c r="H816" s="25" t="str">
        <f t="shared" si="49"/>
        <v/>
      </c>
      <c r="I816" s="25" t="str">
        <f>IF(ISTEXT(E816),"",IF(ISBLANK(E816),"",IF(ISTEXT(D816),"",IF(A811="Invoice No. : ",TEXT(INDEX(Sheet2!C$14:C$154,MATCH(B811,Sheet2!A$14:A$154,0)),"hh:mm:ss"),I815))))</f>
        <v/>
      </c>
      <c r="J816" s="25" t="str">
        <f t="shared" si="50"/>
        <v/>
      </c>
      <c r="K816" s="25" t="str">
        <f>IF(ISBLANK(G816),"",IF(ISTEXT(G816),"",INDEX(Sheet2!H$14:H$154,MATCH(F816,Sheet2!A$14:A$154,0))))</f>
        <v/>
      </c>
      <c r="L816" s="25" t="str">
        <f>IF(ISBLANK(G816),"",IF(ISTEXT(G816),"",INDEX(Sheet2!I$14:I$154,MATCH(F816,Sheet2!A$14:A$154,0))))</f>
        <v/>
      </c>
      <c r="M816" s="25" t="str">
        <f>IF(ISBLANK(G816),"",IF(ISTEXT(G816),"",IF(INDEX(Sheet2!H$14:H$154,MATCH(F816,Sheet2!A$14:A$154,0))&lt;&gt;0,IF(INDEX(Sheet2!I$14:I$154,MATCH(F816,Sheet2!A$14:A$154,0))&lt;&gt;0,"Loan","Loan"),"Cash")))</f>
        <v/>
      </c>
      <c r="N816" s="25" t="str">
        <f>IF(ISTEXT(E816),"",IF(ISBLANK(E816),"",IF(ISTEXT(D816),"",IF(A811="Invoice No. : ",INDEX(Sheet2!D$14:D$154,MATCH(B811,Sheet2!A$14:A$154,0)),N815))))</f>
        <v/>
      </c>
      <c r="O816" s="25" t="str">
        <f>IF(ISTEXT(E816),"",IF(ISBLANK(E816),"",IF(ISTEXT(D816),"",IF(A811="Invoice No. : ",INDEX(Sheet2!E$14:E$154,MATCH(B811,Sheet2!A$14:A$154,0)),O815))))</f>
        <v/>
      </c>
      <c r="P816" s="25" t="str">
        <f>IF(ISTEXT(E816),"",IF(ISBLANK(E816),"",IF(ISTEXT(D816),"",IF(A811="Invoice No. : ",INDEX(Sheet2!G$14:G$154,MATCH(B811,Sheet2!A$14:A$154,0)),P815))))</f>
        <v/>
      </c>
      <c r="Q816" s="25" t="str">
        <f t="shared" si="51"/>
        <v/>
      </c>
    </row>
    <row r="817" ht="15" spans="6:17">
      <c r="F817" s="25" t="str">
        <f t="shared" si="48"/>
        <v/>
      </c>
      <c r="G817" s="25" t="str">
        <f>IF(ISTEXT(E817),"",IF(ISBLANK(E817),"",IF(ISTEXT(D817),"",IF(A812="Invoice No. : ",INDEX(Sheet2!F$14:F$154,MATCH(B812,Sheet2!A$14:A$154,0)),G816))))</f>
        <v/>
      </c>
      <c r="H817" s="25" t="str">
        <f t="shared" si="49"/>
        <v/>
      </c>
      <c r="I817" s="25" t="str">
        <f>IF(ISTEXT(E817),"",IF(ISBLANK(E817),"",IF(ISTEXT(D817),"",IF(A812="Invoice No. : ",TEXT(INDEX(Sheet2!C$14:C$154,MATCH(B812,Sheet2!A$14:A$154,0)),"hh:mm:ss"),I816))))</f>
        <v/>
      </c>
      <c r="J817" s="25" t="str">
        <f t="shared" si="50"/>
        <v/>
      </c>
      <c r="K817" s="25" t="str">
        <f>IF(ISBLANK(G817),"",IF(ISTEXT(G817),"",INDEX(Sheet2!H$14:H$154,MATCH(F817,Sheet2!A$14:A$154,0))))</f>
        <v/>
      </c>
      <c r="L817" s="25" t="str">
        <f>IF(ISBLANK(G817),"",IF(ISTEXT(G817),"",INDEX(Sheet2!I$14:I$154,MATCH(F817,Sheet2!A$14:A$154,0))))</f>
        <v/>
      </c>
      <c r="M817" s="25" t="str">
        <f>IF(ISBLANK(G817),"",IF(ISTEXT(G817),"",IF(INDEX(Sheet2!H$14:H$154,MATCH(F817,Sheet2!A$14:A$154,0))&lt;&gt;0,IF(INDEX(Sheet2!I$14:I$154,MATCH(F817,Sheet2!A$14:A$154,0))&lt;&gt;0,"Loan","Loan"),"Cash")))</f>
        <v/>
      </c>
      <c r="N817" s="25" t="str">
        <f>IF(ISTEXT(E817),"",IF(ISBLANK(E817),"",IF(ISTEXT(D817),"",IF(A812="Invoice No. : ",INDEX(Sheet2!D$14:D$154,MATCH(B812,Sheet2!A$14:A$154,0)),N816))))</f>
        <v/>
      </c>
      <c r="O817" s="25" t="str">
        <f>IF(ISTEXT(E817),"",IF(ISBLANK(E817),"",IF(ISTEXT(D817),"",IF(A812="Invoice No. : ",INDEX(Sheet2!E$14:E$154,MATCH(B812,Sheet2!A$14:A$154,0)),O816))))</f>
        <v/>
      </c>
      <c r="P817" s="25" t="str">
        <f>IF(ISTEXT(E817),"",IF(ISBLANK(E817),"",IF(ISTEXT(D817),"",IF(A812="Invoice No. : ",INDEX(Sheet2!G$14:G$154,MATCH(B812,Sheet2!A$14:A$154,0)),P816))))</f>
        <v/>
      </c>
      <c r="Q817" s="25" t="str">
        <f t="shared" si="51"/>
        <v/>
      </c>
    </row>
    <row r="818" ht="15" spans="6:17">
      <c r="F818" s="25" t="str">
        <f t="shared" si="48"/>
        <v/>
      </c>
      <c r="G818" s="25" t="str">
        <f>IF(ISTEXT(E818),"",IF(ISBLANK(E818),"",IF(ISTEXT(D818),"",IF(A813="Invoice No. : ",INDEX(Sheet2!F$14:F$154,MATCH(B813,Sheet2!A$14:A$154,0)),G817))))</f>
        <v/>
      </c>
      <c r="H818" s="25" t="str">
        <f t="shared" si="49"/>
        <v/>
      </c>
      <c r="I818" s="25" t="str">
        <f>IF(ISTEXT(E818),"",IF(ISBLANK(E818),"",IF(ISTEXT(D818),"",IF(A813="Invoice No. : ",TEXT(INDEX(Sheet2!C$14:C$154,MATCH(B813,Sheet2!A$14:A$154,0)),"hh:mm:ss"),I817))))</f>
        <v/>
      </c>
      <c r="J818" s="25" t="str">
        <f t="shared" si="50"/>
        <v/>
      </c>
      <c r="K818" s="25" t="str">
        <f>IF(ISBLANK(G818),"",IF(ISTEXT(G818),"",INDEX(Sheet2!H$14:H$154,MATCH(F818,Sheet2!A$14:A$154,0))))</f>
        <v/>
      </c>
      <c r="L818" s="25" t="str">
        <f>IF(ISBLANK(G818),"",IF(ISTEXT(G818),"",INDEX(Sheet2!I$14:I$154,MATCH(F818,Sheet2!A$14:A$154,0))))</f>
        <v/>
      </c>
      <c r="M818" s="25" t="str">
        <f>IF(ISBLANK(G818),"",IF(ISTEXT(G818),"",IF(INDEX(Sheet2!H$14:H$154,MATCH(F818,Sheet2!A$14:A$154,0))&lt;&gt;0,IF(INDEX(Sheet2!I$14:I$154,MATCH(F818,Sheet2!A$14:A$154,0))&lt;&gt;0,"Loan","Loan"),"Cash")))</f>
        <v/>
      </c>
      <c r="N818" s="25" t="str">
        <f>IF(ISTEXT(E818),"",IF(ISBLANK(E818),"",IF(ISTEXT(D818),"",IF(A813="Invoice No. : ",INDEX(Sheet2!D$14:D$154,MATCH(B813,Sheet2!A$14:A$154,0)),N817))))</f>
        <v/>
      </c>
      <c r="O818" s="25" t="str">
        <f>IF(ISTEXT(E818),"",IF(ISBLANK(E818),"",IF(ISTEXT(D818),"",IF(A813="Invoice No. : ",INDEX(Sheet2!E$14:E$154,MATCH(B813,Sheet2!A$14:A$154,0)),O817))))</f>
        <v/>
      </c>
      <c r="P818" s="25" t="str">
        <f>IF(ISTEXT(E818),"",IF(ISBLANK(E818),"",IF(ISTEXT(D818),"",IF(A813="Invoice No. : ",INDEX(Sheet2!G$14:G$154,MATCH(B813,Sheet2!A$14:A$154,0)),P817))))</f>
        <v/>
      </c>
      <c r="Q818" s="25" t="str">
        <f t="shared" si="51"/>
        <v/>
      </c>
    </row>
    <row r="819" ht="15" spans="1:17">
      <c r="A819" s="16" t="s">
        <v>4</v>
      </c>
      <c r="B819" s="17">
        <v>2146341</v>
      </c>
      <c r="C819" s="16" t="s">
        <v>5</v>
      </c>
      <c r="D819" s="18" t="s">
        <v>598</v>
      </c>
      <c r="F819" s="25" t="str">
        <f t="shared" si="48"/>
        <v/>
      </c>
      <c r="G819" s="25" t="str">
        <f>IF(ISTEXT(E819),"",IF(ISBLANK(E819),"",IF(ISTEXT(D819),"",IF(A814="Invoice No. : ",INDEX(Sheet2!F$14:F$154,MATCH(B814,Sheet2!A$14:A$154,0)),G818))))</f>
        <v/>
      </c>
      <c r="H819" s="25" t="str">
        <f t="shared" si="49"/>
        <v/>
      </c>
      <c r="I819" s="25" t="str">
        <f>IF(ISTEXT(E819),"",IF(ISBLANK(E819),"",IF(ISTEXT(D819),"",IF(A814="Invoice No. : ",TEXT(INDEX(Sheet2!C$14:C$154,MATCH(B814,Sheet2!A$14:A$154,0)),"hh:mm:ss"),I818))))</f>
        <v/>
      </c>
      <c r="J819" s="25" t="str">
        <f t="shared" si="50"/>
        <v/>
      </c>
      <c r="K819" s="25" t="str">
        <f>IF(ISBLANK(G819),"",IF(ISTEXT(G819),"",INDEX(Sheet2!H$14:H$154,MATCH(F819,Sheet2!A$14:A$154,0))))</f>
        <v/>
      </c>
      <c r="L819" s="25" t="str">
        <f>IF(ISBLANK(G819),"",IF(ISTEXT(G819),"",INDEX(Sheet2!I$14:I$154,MATCH(F819,Sheet2!A$14:A$154,0))))</f>
        <v/>
      </c>
      <c r="M819" s="25" t="str">
        <f>IF(ISBLANK(G819),"",IF(ISTEXT(G819),"",IF(INDEX(Sheet2!H$14:H$154,MATCH(F819,Sheet2!A$14:A$154,0))&lt;&gt;0,IF(INDEX(Sheet2!I$14:I$154,MATCH(F819,Sheet2!A$14:A$154,0))&lt;&gt;0,"Loan","Loan"),"Cash")))</f>
        <v/>
      </c>
      <c r="N819" s="25" t="str">
        <f>IF(ISTEXT(E819),"",IF(ISBLANK(E819),"",IF(ISTEXT(D819),"",IF(A814="Invoice No. : ",INDEX(Sheet2!D$14:D$154,MATCH(B814,Sheet2!A$14:A$154,0)),N818))))</f>
        <v/>
      </c>
      <c r="O819" s="25" t="str">
        <f>IF(ISTEXT(E819),"",IF(ISBLANK(E819),"",IF(ISTEXT(D819),"",IF(A814="Invoice No. : ",INDEX(Sheet2!E$14:E$154,MATCH(B814,Sheet2!A$14:A$154,0)),O818))))</f>
        <v/>
      </c>
      <c r="P819" s="25" t="str">
        <f>IF(ISTEXT(E819),"",IF(ISBLANK(E819),"",IF(ISTEXT(D819),"",IF(A814="Invoice No. : ",INDEX(Sheet2!G$14:G$154,MATCH(B814,Sheet2!A$14:A$154,0)),P818))))</f>
        <v/>
      </c>
      <c r="Q819" s="25" t="str">
        <f t="shared" si="51"/>
        <v/>
      </c>
    </row>
    <row r="820" ht="15" spans="1:17">
      <c r="A820" s="16" t="s">
        <v>7</v>
      </c>
      <c r="B820" s="19">
        <v>44954</v>
      </c>
      <c r="C820" s="16" t="s">
        <v>8</v>
      </c>
      <c r="D820" s="20">
        <v>2</v>
      </c>
      <c r="F820" s="25" t="str">
        <f t="shared" si="48"/>
        <v/>
      </c>
      <c r="G820" s="25" t="str">
        <f>IF(ISTEXT(E820),"",IF(ISBLANK(E820),"",IF(ISTEXT(D820),"",IF(A815="Invoice No. : ",INDEX(Sheet2!F$14:F$154,MATCH(B815,Sheet2!A$14:A$154,0)),G819))))</f>
        <v/>
      </c>
      <c r="H820" s="25" t="str">
        <f t="shared" si="49"/>
        <v/>
      </c>
      <c r="I820" s="25" t="str">
        <f>IF(ISTEXT(E820),"",IF(ISBLANK(E820),"",IF(ISTEXT(D820),"",IF(A815="Invoice No. : ",TEXT(INDEX(Sheet2!C$14:C$154,MATCH(B815,Sheet2!A$14:A$154,0)),"hh:mm:ss"),I819))))</f>
        <v/>
      </c>
      <c r="J820" s="25" t="str">
        <f t="shared" si="50"/>
        <v/>
      </c>
      <c r="K820" s="25" t="str">
        <f>IF(ISBLANK(G820),"",IF(ISTEXT(G820),"",INDEX(Sheet2!H$14:H$154,MATCH(F820,Sheet2!A$14:A$154,0))))</f>
        <v/>
      </c>
      <c r="L820" s="25" t="str">
        <f>IF(ISBLANK(G820),"",IF(ISTEXT(G820),"",INDEX(Sheet2!I$14:I$154,MATCH(F820,Sheet2!A$14:A$154,0))))</f>
        <v/>
      </c>
      <c r="M820" s="25" t="str">
        <f>IF(ISBLANK(G820),"",IF(ISTEXT(G820),"",IF(INDEX(Sheet2!H$14:H$154,MATCH(F820,Sheet2!A$14:A$154,0))&lt;&gt;0,IF(INDEX(Sheet2!I$14:I$154,MATCH(F820,Sheet2!A$14:A$154,0))&lt;&gt;0,"Loan","Loan"),"Cash")))</f>
        <v/>
      </c>
      <c r="N820" s="25" t="str">
        <f>IF(ISTEXT(E820),"",IF(ISBLANK(E820),"",IF(ISTEXT(D820),"",IF(A815="Invoice No. : ",INDEX(Sheet2!D$14:D$154,MATCH(B815,Sheet2!A$14:A$154,0)),N819))))</f>
        <v/>
      </c>
      <c r="O820" s="25" t="str">
        <f>IF(ISTEXT(E820),"",IF(ISBLANK(E820),"",IF(ISTEXT(D820),"",IF(A815="Invoice No. : ",INDEX(Sheet2!E$14:E$154,MATCH(B815,Sheet2!A$14:A$154,0)),O819))))</f>
        <v/>
      </c>
      <c r="P820" s="25" t="str">
        <f>IF(ISTEXT(E820),"",IF(ISBLANK(E820),"",IF(ISTEXT(D820),"",IF(A815="Invoice No. : ",INDEX(Sheet2!G$14:G$154,MATCH(B815,Sheet2!A$14:A$154,0)),P819))))</f>
        <v/>
      </c>
      <c r="Q820" s="25" t="str">
        <f t="shared" si="51"/>
        <v/>
      </c>
    </row>
    <row r="821" ht="15" spans="6:17">
      <c r="F821" s="25" t="str">
        <f t="shared" si="48"/>
        <v/>
      </c>
      <c r="G821" s="25" t="str">
        <f>IF(ISTEXT(E821),"",IF(ISBLANK(E821),"",IF(ISTEXT(D821),"",IF(A816="Invoice No. : ",INDEX(Sheet2!F$14:F$154,MATCH(B816,Sheet2!A$14:A$154,0)),G820))))</f>
        <v/>
      </c>
      <c r="H821" s="25" t="str">
        <f t="shared" si="49"/>
        <v/>
      </c>
      <c r="I821" s="25" t="str">
        <f>IF(ISTEXT(E821),"",IF(ISBLANK(E821),"",IF(ISTEXT(D821),"",IF(A816="Invoice No. : ",TEXT(INDEX(Sheet2!C$14:C$154,MATCH(B816,Sheet2!A$14:A$154,0)),"hh:mm:ss"),I820))))</f>
        <v/>
      </c>
      <c r="J821" s="25" t="str">
        <f t="shared" si="50"/>
        <v/>
      </c>
      <c r="K821" s="25" t="str">
        <f>IF(ISBLANK(G821),"",IF(ISTEXT(G821),"",INDEX(Sheet2!H$14:H$154,MATCH(F821,Sheet2!A$14:A$154,0))))</f>
        <v/>
      </c>
      <c r="L821" s="25" t="str">
        <f>IF(ISBLANK(G821),"",IF(ISTEXT(G821),"",INDEX(Sheet2!I$14:I$154,MATCH(F821,Sheet2!A$14:A$154,0))))</f>
        <v/>
      </c>
      <c r="M821" s="25" t="str">
        <f>IF(ISBLANK(G821),"",IF(ISTEXT(G821),"",IF(INDEX(Sheet2!H$14:H$154,MATCH(F821,Sheet2!A$14:A$154,0))&lt;&gt;0,IF(INDEX(Sheet2!I$14:I$154,MATCH(F821,Sheet2!A$14:A$154,0))&lt;&gt;0,"Loan","Loan"),"Cash")))</f>
        <v/>
      </c>
      <c r="N821" s="25" t="str">
        <f>IF(ISTEXT(E821),"",IF(ISBLANK(E821),"",IF(ISTEXT(D821),"",IF(A816="Invoice No. : ",INDEX(Sheet2!D$14:D$154,MATCH(B816,Sheet2!A$14:A$154,0)),N820))))</f>
        <v/>
      </c>
      <c r="O821" s="25" t="str">
        <f>IF(ISTEXT(E821),"",IF(ISBLANK(E821),"",IF(ISTEXT(D821),"",IF(A816="Invoice No. : ",INDEX(Sheet2!E$14:E$154,MATCH(B816,Sheet2!A$14:A$154,0)),O820))))</f>
        <v/>
      </c>
      <c r="P821" s="25" t="str">
        <f>IF(ISTEXT(E821),"",IF(ISBLANK(E821),"",IF(ISTEXT(D821),"",IF(A816="Invoice No. : ",INDEX(Sheet2!G$14:G$154,MATCH(B816,Sheet2!A$14:A$154,0)),P820))))</f>
        <v/>
      </c>
      <c r="Q821" s="25" t="str">
        <f t="shared" si="51"/>
        <v/>
      </c>
    </row>
    <row r="822" ht="15" spans="1:17">
      <c r="A822" s="21" t="s">
        <v>9</v>
      </c>
      <c r="B822" s="21" t="s">
        <v>10</v>
      </c>
      <c r="C822" s="22" t="s">
        <v>11</v>
      </c>
      <c r="D822" s="22" t="s">
        <v>12</v>
      </c>
      <c r="E822" s="22" t="s">
        <v>13</v>
      </c>
      <c r="F822" s="25" t="str">
        <f t="shared" si="48"/>
        <v/>
      </c>
      <c r="G822" s="25" t="str">
        <f>IF(ISTEXT(E822),"",IF(ISBLANK(E822),"",IF(ISTEXT(D822),"",IF(A817="Invoice No. : ",INDEX(Sheet2!F$14:F$154,MATCH(B817,Sheet2!A$14:A$154,0)),G821))))</f>
        <v/>
      </c>
      <c r="H822" s="25" t="str">
        <f t="shared" si="49"/>
        <v/>
      </c>
      <c r="I822" s="25" t="str">
        <f>IF(ISTEXT(E822),"",IF(ISBLANK(E822),"",IF(ISTEXT(D822),"",IF(A817="Invoice No. : ",TEXT(INDEX(Sheet2!C$14:C$154,MATCH(B817,Sheet2!A$14:A$154,0)),"hh:mm:ss"),I821))))</f>
        <v/>
      </c>
      <c r="J822" s="25" t="str">
        <f t="shared" si="50"/>
        <v/>
      </c>
      <c r="K822" s="25" t="str">
        <f>IF(ISBLANK(G822),"",IF(ISTEXT(G822),"",INDEX(Sheet2!H$14:H$154,MATCH(F822,Sheet2!A$14:A$154,0))))</f>
        <v/>
      </c>
      <c r="L822" s="25" t="str">
        <f>IF(ISBLANK(G822),"",IF(ISTEXT(G822),"",INDEX(Sheet2!I$14:I$154,MATCH(F822,Sheet2!A$14:A$154,0))))</f>
        <v/>
      </c>
      <c r="M822" s="25" t="str">
        <f>IF(ISBLANK(G822),"",IF(ISTEXT(G822),"",IF(INDEX(Sheet2!H$14:H$154,MATCH(F822,Sheet2!A$14:A$154,0))&lt;&gt;0,IF(INDEX(Sheet2!I$14:I$154,MATCH(F822,Sheet2!A$14:A$154,0))&lt;&gt;0,"Loan","Loan"),"Cash")))</f>
        <v/>
      </c>
      <c r="N822" s="25" t="str">
        <f>IF(ISTEXT(E822),"",IF(ISBLANK(E822),"",IF(ISTEXT(D822),"",IF(A817="Invoice No. : ",INDEX(Sheet2!D$14:D$154,MATCH(B817,Sheet2!A$14:A$154,0)),N821))))</f>
        <v/>
      </c>
      <c r="O822" s="25" t="str">
        <f>IF(ISTEXT(E822),"",IF(ISBLANK(E822),"",IF(ISTEXT(D822),"",IF(A817="Invoice No. : ",INDEX(Sheet2!E$14:E$154,MATCH(B817,Sheet2!A$14:A$154,0)),O821))))</f>
        <v/>
      </c>
      <c r="P822" s="25" t="str">
        <f>IF(ISTEXT(E822),"",IF(ISBLANK(E822),"",IF(ISTEXT(D822),"",IF(A817="Invoice No. : ",INDEX(Sheet2!G$14:G$154,MATCH(B817,Sheet2!A$14:A$154,0)),P821))))</f>
        <v/>
      </c>
      <c r="Q822" s="25" t="str">
        <f t="shared" si="51"/>
        <v/>
      </c>
    </row>
    <row r="823" ht="15" spans="6:17">
      <c r="F823" s="25" t="str">
        <f t="shared" si="48"/>
        <v/>
      </c>
      <c r="G823" s="25" t="str">
        <f>IF(ISTEXT(E823),"",IF(ISBLANK(E823),"",IF(ISTEXT(D823),"",IF(A818="Invoice No. : ",INDEX(Sheet2!F$14:F$154,MATCH(B818,Sheet2!A$14:A$154,0)),G822))))</f>
        <v/>
      </c>
      <c r="H823" s="25" t="str">
        <f t="shared" si="49"/>
        <v/>
      </c>
      <c r="I823" s="25" t="str">
        <f>IF(ISTEXT(E823),"",IF(ISBLANK(E823),"",IF(ISTEXT(D823),"",IF(A818="Invoice No. : ",TEXT(INDEX(Sheet2!C$14:C$154,MATCH(B818,Sheet2!A$14:A$154,0)),"hh:mm:ss"),I822))))</f>
        <v/>
      </c>
      <c r="J823" s="25" t="str">
        <f t="shared" si="50"/>
        <v/>
      </c>
      <c r="K823" s="25" t="str">
        <f>IF(ISBLANK(G823),"",IF(ISTEXT(G823),"",INDEX(Sheet2!H$14:H$154,MATCH(F823,Sheet2!A$14:A$154,0))))</f>
        <v/>
      </c>
      <c r="L823" s="25" t="str">
        <f>IF(ISBLANK(G823),"",IF(ISTEXT(G823),"",INDEX(Sheet2!I$14:I$154,MATCH(F823,Sheet2!A$14:A$154,0))))</f>
        <v/>
      </c>
      <c r="M823" s="25" t="str">
        <f>IF(ISBLANK(G823),"",IF(ISTEXT(G823),"",IF(INDEX(Sheet2!H$14:H$154,MATCH(F823,Sheet2!A$14:A$154,0))&lt;&gt;0,IF(INDEX(Sheet2!I$14:I$154,MATCH(F823,Sheet2!A$14:A$154,0))&lt;&gt;0,"Loan","Loan"),"Cash")))</f>
        <v/>
      </c>
      <c r="N823" s="25" t="str">
        <f>IF(ISTEXT(E823),"",IF(ISBLANK(E823),"",IF(ISTEXT(D823),"",IF(A818="Invoice No. : ",INDEX(Sheet2!D$14:D$154,MATCH(B818,Sheet2!A$14:A$154,0)),N822))))</f>
        <v/>
      </c>
      <c r="O823" s="25" t="str">
        <f>IF(ISTEXT(E823),"",IF(ISBLANK(E823),"",IF(ISTEXT(D823),"",IF(A818="Invoice No. : ",INDEX(Sheet2!E$14:E$154,MATCH(B818,Sheet2!A$14:A$154,0)),O822))))</f>
        <v/>
      </c>
      <c r="P823" s="25" t="str">
        <f>IF(ISTEXT(E823),"",IF(ISBLANK(E823),"",IF(ISTEXT(D823),"",IF(A818="Invoice No. : ",INDEX(Sheet2!G$14:G$154,MATCH(B818,Sheet2!A$14:A$154,0)),P822))))</f>
        <v/>
      </c>
      <c r="Q823" s="25" t="str">
        <f t="shared" si="51"/>
        <v/>
      </c>
    </row>
    <row r="824" ht="15" spans="1:17">
      <c r="A824" s="24" t="s">
        <v>724</v>
      </c>
      <c r="B824" s="24" t="s">
        <v>725</v>
      </c>
      <c r="C824" s="13">
        <v>1</v>
      </c>
      <c r="D824" s="13">
        <v>41.5</v>
      </c>
      <c r="E824" s="13">
        <v>41.5</v>
      </c>
      <c r="F824" s="25">
        <f t="shared" si="48"/>
        <v>2146341</v>
      </c>
      <c r="G824" s="25">
        <f>IF(ISTEXT(E824),"",IF(ISBLANK(E824),"",IF(ISTEXT(D824),"",IF(A819="Invoice No. : ",INDEX(Sheet2!F$14:F$154,MATCH(B819,Sheet2!A$14:A$154,0)),G823))))</f>
        <v>40734</v>
      </c>
      <c r="H824" s="25" t="str">
        <f t="shared" si="49"/>
        <v>01/28/2023</v>
      </c>
      <c r="I824" s="25" t="str">
        <f>IF(ISTEXT(E824),"",IF(ISBLANK(E824),"",IF(ISTEXT(D824),"",IF(A819="Invoice No. : ",TEXT(INDEX(Sheet2!C$14:C$154,MATCH(B819,Sheet2!A$14:A$154,0)),"hh:mm:ss"),I823))))</f>
        <v>09:45:45</v>
      </c>
      <c r="J824" s="25">
        <f t="shared" si="50"/>
        <v>41.5</v>
      </c>
      <c r="K824" s="25">
        <f>IF(ISBLANK(G824),"",IF(ISTEXT(G824),"",INDEX(Sheet2!H$14:H$154,MATCH(F824,Sheet2!A$14:A$154,0))))</f>
        <v>0</v>
      </c>
      <c r="L824" s="25">
        <f>IF(ISBLANK(G824),"",IF(ISTEXT(G824),"",INDEX(Sheet2!I$14:I$154,MATCH(F824,Sheet2!A$14:A$154,0))))</f>
        <v>41.5</v>
      </c>
      <c r="M824" s="25" t="str">
        <f>IF(ISBLANK(G824),"",IF(ISTEXT(G824),"",IF(INDEX(Sheet2!H$14:H$154,MATCH(F824,Sheet2!A$14:A$154,0))&lt;&gt;0,IF(INDEX(Sheet2!I$14:I$154,MATCH(F824,Sheet2!A$14:A$154,0))&lt;&gt;0,"Loan","Loan"),"Cash")))</f>
        <v>Cash</v>
      </c>
      <c r="N824" s="25">
        <f>IF(ISTEXT(E824),"",IF(ISBLANK(E824),"",IF(ISTEXT(D824),"",IF(A819="Invoice No. : ",INDEX(Sheet2!D$14:D$154,MATCH(B819,Sheet2!A$14:A$154,0)),N823))))</f>
        <v>2</v>
      </c>
      <c r="O824" s="25" t="str">
        <f>IF(ISTEXT(E824),"",IF(ISBLANK(E824),"",IF(ISTEXT(D824),"",IF(A819="Invoice No. : ",INDEX(Sheet2!E$14:E$154,MATCH(B819,Sheet2!A$14:A$154,0)),O823))))</f>
        <v>RUBY</v>
      </c>
      <c r="P824" s="25" t="str">
        <f>IF(ISTEXT(E824),"",IF(ISBLANK(E824),"",IF(ISTEXT(D824),"",IF(A819="Invoice No. : ",INDEX(Sheet2!G$14:G$154,MATCH(B819,Sheet2!A$14:A$154,0)),P823))))</f>
        <v>PAYAO JR, MEDARDO CATELO</v>
      </c>
      <c r="Q824" s="25">
        <f t="shared" si="51"/>
        <v>128023.12</v>
      </c>
    </row>
    <row r="825" ht="15" spans="4:17">
      <c r="D825" s="14" t="s">
        <v>18</v>
      </c>
      <c r="E825" s="26">
        <v>41.5</v>
      </c>
      <c r="F825" s="25" t="str">
        <f t="shared" si="48"/>
        <v/>
      </c>
      <c r="G825" s="25" t="str">
        <f>IF(ISTEXT(E825),"",IF(ISBLANK(E825),"",IF(ISTEXT(D825),"",IF(A820="Invoice No. : ",INDEX(Sheet2!F$14:F$154,MATCH(B820,Sheet2!A$14:A$154,0)),G824))))</f>
        <v/>
      </c>
      <c r="H825" s="25" t="str">
        <f t="shared" si="49"/>
        <v/>
      </c>
      <c r="I825" s="25" t="str">
        <f>IF(ISTEXT(E825),"",IF(ISBLANK(E825),"",IF(ISTEXT(D825),"",IF(A820="Invoice No. : ",TEXT(INDEX(Sheet2!C$14:C$154,MATCH(B820,Sheet2!A$14:A$154,0)),"hh:mm:ss"),I824))))</f>
        <v/>
      </c>
      <c r="J825" s="25" t="str">
        <f t="shared" si="50"/>
        <v/>
      </c>
      <c r="K825" s="25" t="str">
        <f>IF(ISBLANK(G825),"",IF(ISTEXT(G825),"",INDEX(Sheet2!H$14:H$154,MATCH(F825,Sheet2!A$14:A$154,0))))</f>
        <v/>
      </c>
      <c r="L825" s="25" t="str">
        <f>IF(ISBLANK(G825),"",IF(ISTEXT(G825),"",INDEX(Sheet2!I$14:I$154,MATCH(F825,Sheet2!A$14:A$154,0))))</f>
        <v/>
      </c>
      <c r="M825" s="25" t="str">
        <f>IF(ISBLANK(G825),"",IF(ISTEXT(G825),"",IF(INDEX(Sheet2!H$14:H$154,MATCH(F825,Sheet2!A$14:A$154,0))&lt;&gt;0,IF(INDEX(Sheet2!I$14:I$154,MATCH(F825,Sheet2!A$14:A$154,0))&lt;&gt;0,"Loan","Loan"),"Cash")))</f>
        <v/>
      </c>
      <c r="N825" s="25" t="str">
        <f>IF(ISTEXT(E825),"",IF(ISBLANK(E825),"",IF(ISTEXT(D825),"",IF(A820="Invoice No. : ",INDEX(Sheet2!D$14:D$154,MATCH(B820,Sheet2!A$14:A$154,0)),N824))))</f>
        <v/>
      </c>
      <c r="O825" s="25" t="str">
        <f>IF(ISTEXT(E825),"",IF(ISBLANK(E825),"",IF(ISTEXT(D825),"",IF(A820="Invoice No. : ",INDEX(Sheet2!E$14:E$154,MATCH(B820,Sheet2!A$14:A$154,0)),O824))))</f>
        <v/>
      </c>
      <c r="P825" s="25" t="str">
        <f>IF(ISTEXT(E825),"",IF(ISBLANK(E825),"",IF(ISTEXT(D825),"",IF(A820="Invoice No. : ",INDEX(Sheet2!G$14:G$154,MATCH(B820,Sheet2!A$14:A$154,0)),P824))))</f>
        <v/>
      </c>
      <c r="Q825" s="25" t="str">
        <f t="shared" si="51"/>
        <v/>
      </c>
    </row>
    <row r="826" ht="15" spans="6:17">
      <c r="F826" s="25" t="str">
        <f t="shared" si="48"/>
        <v/>
      </c>
      <c r="G826" s="25" t="str">
        <f>IF(ISTEXT(E826),"",IF(ISBLANK(E826),"",IF(ISTEXT(D826),"",IF(A821="Invoice No. : ",INDEX(Sheet2!F$14:F$154,MATCH(B821,Sheet2!A$14:A$154,0)),G825))))</f>
        <v/>
      </c>
      <c r="H826" s="25" t="str">
        <f t="shared" si="49"/>
        <v/>
      </c>
      <c r="I826" s="25" t="str">
        <f>IF(ISTEXT(E826),"",IF(ISBLANK(E826),"",IF(ISTEXT(D826),"",IF(A821="Invoice No. : ",TEXT(INDEX(Sheet2!C$14:C$154,MATCH(B821,Sheet2!A$14:A$154,0)),"hh:mm:ss"),I825))))</f>
        <v/>
      </c>
      <c r="J826" s="25" t="str">
        <f t="shared" si="50"/>
        <v/>
      </c>
      <c r="K826" s="25" t="str">
        <f>IF(ISBLANK(G826),"",IF(ISTEXT(G826),"",INDEX(Sheet2!H$14:H$154,MATCH(F826,Sheet2!A$14:A$154,0))))</f>
        <v/>
      </c>
      <c r="L826" s="25" t="str">
        <f>IF(ISBLANK(G826),"",IF(ISTEXT(G826),"",INDEX(Sheet2!I$14:I$154,MATCH(F826,Sheet2!A$14:A$154,0))))</f>
        <v/>
      </c>
      <c r="M826" s="25" t="str">
        <f>IF(ISBLANK(G826),"",IF(ISTEXT(G826),"",IF(INDEX(Sheet2!H$14:H$154,MATCH(F826,Sheet2!A$14:A$154,0))&lt;&gt;0,IF(INDEX(Sheet2!I$14:I$154,MATCH(F826,Sheet2!A$14:A$154,0))&lt;&gt;0,"Loan","Loan"),"Cash")))</f>
        <v/>
      </c>
      <c r="N826" s="25" t="str">
        <f>IF(ISTEXT(E826),"",IF(ISBLANK(E826),"",IF(ISTEXT(D826),"",IF(A821="Invoice No. : ",INDEX(Sheet2!D$14:D$154,MATCH(B821,Sheet2!A$14:A$154,0)),N825))))</f>
        <v/>
      </c>
      <c r="O826" s="25" t="str">
        <f>IF(ISTEXT(E826),"",IF(ISBLANK(E826),"",IF(ISTEXT(D826),"",IF(A821="Invoice No. : ",INDEX(Sheet2!E$14:E$154,MATCH(B821,Sheet2!A$14:A$154,0)),O825))))</f>
        <v/>
      </c>
      <c r="P826" s="25" t="str">
        <f>IF(ISTEXT(E826),"",IF(ISBLANK(E826),"",IF(ISTEXT(D826),"",IF(A821="Invoice No. : ",INDEX(Sheet2!G$14:G$154,MATCH(B821,Sheet2!A$14:A$154,0)),P825))))</f>
        <v/>
      </c>
      <c r="Q826" s="25" t="str">
        <f t="shared" si="51"/>
        <v/>
      </c>
    </row>
    <row r="827" ht="15" spans="6:17">
      <c r="F827" s="25" t="str">
        <f t="shared" si="48"/>
        <v/>
      </c>
      <c r="G827" s="25" t="str">
        <f>IF(ISTEXT(E827),"",IF(ISBLANK(E827),"",IF(ISTEXT(D827),"",IF(A822="Invoice No. : ",INDEX(Sheet2!F$14:F$154,MATCH(B822,Sheet2!A$14:A$154,0)),G826))))</f>
        <v/>
      </c>
      <c r="H827" s="25" t="str">
        <f t="shared" si="49"/>
        <v/>
      </c>
      <c r="I827" s="25" t="str">
        <f>IF(ISTEXT(E827),"",IF(ISBLANK(E827),"",IF(ISTEXT(D827),"",IF(A822="Invoice No. : ",TEXT(INDEX(Sheet2!C$14:C$154,MATCH(B822,Sheet2!A$14:A$154,0)),"hh:mm:ss"),I826))))</f>
        <v/>
      </c>
      <c r="J827" s="25" t="str">
        <f t="shared" si="50"/>
        <v/>
      </c>
      <c r="K827" s="25" t="str">
        <f>IF(ISBLANK(G827),"",IF(ISTEXT(G827),"",INDEX(Sheet2!H$14:H$154,MATCH(F827,Sheet2!A$14:A$154,0))))</f>
        <v/>
      </c>
      <c r="L827" s="25" t="str">
        <f>IF(ISBLANK(G827),"",IF(ISTEXT(G827),"",INDEX(Sheet2!I$14:I$154,MATCH(F827,Sheet2!A$14:A$154,0))))</f>
        <v/>
      </c>
      <c r="M827" s="25" t="str">
        <f>IF(ISBLANK(G827),"",IF(ISTEXT(G827),"",IF(INDEX(Sheet2!H$14:H$154,MATCH(F827,Sheet2!A$14:A$154,0))&lt;&gt;0,IF(INDEX(Sheet2!I$14:I$154,MATCH(F827,Sheet2!A$14:A$154,0))&lt;&gt;0,"Loan","Loan"),"Cash")))</f>
        <v/>
      </c>
      <c r="N827" s="25" t="str">
        <f>IF(ISTEXT(E827),"",IF(ISBLANK(E827),"",IF(ISTEXT(D827),"",IF(A822="Invoice No. : ",INDEX(Sheet2!D$14:D$154,MATCH(B822,Sheet2!A$14:A$154,0)),N826))))</f>
        <v/>
      </c>
      <c r="O827" s="25" t="str">
        <f>IF(ISTEXT(E827),"",IF(ISBLANK(E827),"",IF(ISTEXT(D827),"",IF(A822="Invoice No. : ",INDEX(Sheet2!E$14:E$154,MATCH(B822,Sheet2!A$14:A$154,0)),O826))))</f>
        <v/>
      </c>
      <c r="P827" s="25" t="str">
        <f>IF(ISTEXT(E827),"",IF(ISBLANK(E827),"",IF(ISTEXT(D827),"",IF(A822="Invoice No. : ",INDEX(Sheet2!G$14:G$154,MATCH(B822,Sheet2!A$14:A$154,0)),P826))))</f>
        <v/>
      </c>
      <c r="Q827" s="25" t="str">
        <f t="shared" si="51"/>
        <v/>
      </c>
    </row>
    <row r="828" ht="15" spans="1:17">
      <c r="A828" s="16" t="s">
        <v>4</v>
      </c>
      <c r="B828" s="17">
        <v>2146342</v>
      </c>
      <c r="C828" s="16" t="s">
        <v>5</v>
      </c>
      <c r="D828" s="18" t="s">
        <v>598</v>
      </c>
      <c r="F828" s="25" t="str">
        <f t="shared" si="48"/>
        <v/>
      </c>
      <c r="G828" s="25" t="str">
        <f>IF(ISTEXT(E828),"",IF(ISBLANK(E828),"",IF(ISTEXT(D828),"",IF(A823="Invoice No. : ",INDEX(Sheet2!F$14:F$154,MATCH(B823,Sheet2!A$14:A$154,0)),G827))))</f>
        <v/>
      </c>
      <c r="H828" s="25" t="str">
        <f t="shared" si="49"/>
        <v/>
      </c>
      <c r="I828" s="25" t="str">
        <f>IF(ISTEXT(E828),"",IF(ISBLANK(E828),"",IF(ISTEXT(D828),"",IF(A823="Invoice No. : ",TEXT(INDEX(Sheet2!C$14:C$154,MATCH(B823,Sheet2!A$14:A$154,0)),"hh:mm:ss"),I827))))</f>
        <v/>
      </c>
      <c r="J828" s="25" t="str">
        <f t="shared" si="50"/>
        <v/>
      </c>
      <c r="K828" s="25" t="str">
        <f>IF(ISBLANK(G828),"",IF(ISTEXT(G828),"",INDEX(Sheet2!H$14:H$154,MATCH(F828,Sheet2!A$14:A$154,0))))</f>
        <v/>
      </c>
      <c r="L828" s="25" t="str">
        <f>IF(ISBLANK(G828),"",IF(ISTEXT(G828),"",INDEX(Sheet2!I$14:I$154,MATCH(F828,Sheet2!A$14:A$154,0))))</f>
        <v/>
      </c>
      <c r="M828" s="25" t="str">
        <f>IF(ISBLANK(G828),"",IF(ISTEXT(G828),"",IF(INDEX(Sheet2!H$14:H$154,MATCH(F828,Sheet2!A$14:A$154,0))&lt;&gt;0,IF(INDEX(Sheet2!I$14:I$154,MATCH(F828,Sheet2!A$14:A$154,0))&lt;&gt;0,"Loan","Loan"),"Cash")))</f>
        <v/>
      </c>
      <c r="N828" s="25" t="str">
        <f>IF(ISTEXT(E828),"",IF(ISBLANK(E828),"",IF(ISTEXT(D828),"",IF(A823="Invoice No. : ",INDEX(Sheet2!D$14:D$154,MATCH(B823,Sheet2!A$14:A$154,0)),N827))))</f>
        <v/>
      </c>
      <c r="O828" s="25" t="str">
        <f>IF(ISTEXT(E828),"",IF(ISBLANK(E828),"",IF(ISTEXT(D828),"",IF(A823="Invoice No. : ",INDEX(Sheet2!E$14:E$154,MATCH(B823,Sheet2!A$14:A$154,0)),O827))))</f>
        <v/>
      </c>
      <c r="P828" s="25" t="str">
        <f>IF(ISTEXT(E828),"",IF(ISBLANK(E828),"",IF(ISTEXT(D828),"",IF(A823="Invoice No. : ",INDEX(Sheet2!G$14:G$154,MATCH(B823,Sheet2!A$14:A$154,0)),P827))))</f>
        <v/>
      </c>
      <c r="Q828" s="25" t="str">
        <f t="shared" si="51"/>
        <v/>
      </c>
    </row>
    <row r="829" ht="15" spans="1:17">
      <c r="A829" s="16" t="s">
        <v>7</v>
      </c>
      <c r="B829" s="19">
        <v>44954</v>
      </c>
      <c r="C829" s="16" t="s">
        <v>8</v>
      </c>
      <c r="D829" s="20">
        <v>2</v>
      </c>
      <c r="F829" s="25" t="str">
        <f t="shared" si="48"/>
        <v/>
      </c>
      <c r="G829" s="25" t="str">
        <f>IF(ISTEXT(E829),"",IF(ISBLANK(E829),"",IF(ISTEXT(D829),"",IF(A824="Invoice No. : ",INDEX(Sheet2!F$14:F$154,MATCH(B824,Sheet2!A$14:A$154,0)),G828))))</f>
        <v/>
      </c>
      <c r="H829" s="25" t="str">
        <f t="shared" si="49"/>
        <v/>
      </c>
      <c r="I829" s="25" t="str">
        <f>IF(ISTEXT(E829),"",IF(ISBLANK(E829),"",IF(ISTEXT(D829),"",IF(A824="Invoice No. : ",TEXT(INDEX(Sheet2!C$14:C$154,MATCH(B824,Sheet2!A$14:A$154,0)),"hh:mm:ss"),I828))))</f>
        <v/>
      </c>
      <c r="J829" s="25" t="str">
        <f t="shared" si="50"/>
        <v/>
      </c>
      <c r="K829" s="25" t="str">
        <f>IF(ISBLANK(G829),"",IF(ISTEXT(G829),"",INDEX(Sheet2!H$14:H$154,MATCH(F829,Sheet2!A$14:A$154,0))))</f>
        <v/>
      </c>
      <c r="L829" s="25" t="str">
        <f>IF(ISBLANK(G829),"",IF(ISTEXT(G829),"",INDEX(Sheet2!I$14:I$154,MATCH(F829,Sheet2!A$14:A$154,0))))</f>
        <v/>
      </c>
      <c r="M829" s="25" t="str">
        <f>IF(ISBLANK(G829),"",IF(ISTEXT(G829),"",IF(INDEX(Sheet2!H$14:H$154,MATCH(F829,Sheet2!A$14:A$154,0))&lt;&gt;0,IF(INDEX(Sheet2!I$14:I$154,MATCH(F829,Sheet2!A$14:A$154,0))&lt;&gt;0,"Loan","Loan"),"Cash")))</f>
        <v/>
      </c>
      <c r="N829" s="25" t="str">
        <f>IF(ISTEXT(E829),"",IF(ISBLANK(E829),"",IF(ISTEXT(D829),"",IF(A824="Invoice No. : ",INDEX(Sheet2!D$14:D$154,MATCH(B824,Sheet2!A$14:A$154,0)),N828))))</f>
        <v/>
      </c>
      <c r="O829" s="25" t="str">
        <f>IF(ISTEXT(E829),"",IF(ISBLANK(E829),"",IF(ISTEXT(D829),"",IF(A824="Invoice No. : ",INDEX(Sheet2!E$14:E$154,MATCH(B824,Sheet2!A$14:A$154,0)),O828))))</f>
        <v/>
      </c>
      <c r="P829" s="25" t="str">
        <f>IF(ISTEXT(E829),"",IF(ISBLANK(E829),"",IF(ISTEXT(D829),"",IF(A824="Invoice No. : ",INDEX(Sheet2!G$14:G$154,MATCH(B824,Sheet2!A$14:A$154,0)),P828))))</f>
        <v/>
      </c>
      <c r="Q829" s="25" t="str">
        <f t="shared" si="51"/>
        <v/>
      </c>
    </row>
    <row r="830" ht="15" spans="6:17">
      <c r="F830" s="25" t="str">
        <f t="shared" si="48"/>
        <v/>
      </c>
      <c r="G830" s="25" t="str">
        <f>IF(ISTEXT(E830),"",IF(ISBLANK(E830),"",IF(ISTEXT(D830),"",IF(A825="Invoice No. : ",INDEX(Sheet2!F$14:F$154,MATCH(B825,Sheet2!A$14:A$154,0)),G829))))</f>
        <v/>
      </c>
      <c r="H830" s="25" t="str">
        <f t="shared" si="49"/>
        <v/>
      </c>
      <c r="I830" s="25" t="str">
        <f>IF(ISTEXT(E830),"",IF(ISBLANK(E830),"",IF(ISTEXT(D830),"",IF(A825="Invoice No. : ",TEXT(INDEX(Sheet2!C$14:C$154,MATCH(B825,Sheet2!A$14:A$154,0)),"hh:mm:ss"),I829))))</f>
        <v/>
      </c>
      <c r="J830" s="25" t="str">
        <f t="shared" si="50"/>
        <v/>
      </c>
      <c r="K830" s="25" t="str">
        <f>IF(ISBLANK(G830),"",IF(ISTEXT(G830),"",INDEX(Sheet2!H$14:H$154,MATCH(F830,Sheet2!A$14:A$154,0))))</f>
        <v/>
      </c>
      <c r="L830" s="25" t="str">
        <f>IF(ISBLANK(G830),"",IF(ISTEXT(G830),"",INDEX(Sheet2!I$14:I$154,MATCH(F830,Sheet2!A$14:A$154,0))))</f>
        <v/>
      </c>
      <c r="M830" s="25" t="str">
        <f>IF(ISBLANK(G830),"",IF(ISTEXT(G830),"",IF(INDEX(Sheet2!H$14:H$154,MATCH(F830,Sheet2!A$14:A$154,0))&lt;&gt;0,IF(INDEX(Sheet2!I$14:I$154,MATCH(F830,Sheet2!A$14:A$154,0))&lt;&gt;0,"Loan","Loan"),"Cash")))</f>
        <v/>
      </c>
      <c r="N830" s="25" t="str">
        <f>IF(ISTEXT(E830),"",IF(ISBLANK(E830),"",IF(ISTEXT(D830),"",IF(A825="Invoice No. : ",INDEX(Sheet2!D$14:D$154,MATCH(B825,Sheet2!A$14:A$154,0)),N829))))</f>
        <v/>
      </c>
      <c r="O830" s="25" t="str">
        <f>IF(ISTEXT(E830),"",IF(ISBLANK(E830),"",IF(ISTEXT(D830),"",IF(A825="Invoice No. : ",INDEX(Sheet2!E$14:E$154,MATCH(B825,Sheet2!A$14:A$154,0)),O829))))</f>
        <v/>
      </c>
      <c r="P830" s="25" t="str">
        <f>IF(ISTEXT(E830),"",IF(ISBLANK(E830),"",IF(ISTEXT(D830),"",IF(A825="Invoice No. : ",INDEX(Sheet2!G$14:G$154,MATCH(B825,Sheet2!A$14:A$154,0)),P829))))</f>
        <v/>
      </c>
      <c r="Q830" s="25" t="str">
        <f t="shared" si="51"/>
        <v/>
      </c>
    </row>
    <row r="831" ht="15" spans="1:17">
      <c r="A831" s="21" t="s">
        <v>9</v>
      </c>
      <c r="B831" s="21" t="s">
        <v>10</v>
      </c>
      <c r="C831" s="22" t="s">
        <v>11</v>
      </c>
      <c r="D831" s="22" t="s">
        <v>12</v>
      </c>
      <c r="E831" s="22" t="s">
        <v>13</v>
      </c>
      <c r="F831" s="25" t="str">
        <f t="shared" si="48"/>
        <v/>
      </c>
      <c r="G831" s="25" t="str">
        <f>IF(ISTEXT(E831),"",IF(ISBLANK(E831),"",IF(ISTEXT(D831),"",IF(A826="Invoice No. : ",INDEX(Sheet2!F$14:F$154,MATCH(B826,Sheet2!A$14:A$154,0)),G830))))</f>
        <v/>
      </c>
      <c r="H831" s="25" t="str">
        <f t="shared" si="49"/>
        <v/>
      </c>
      <c r="I831" s="25" t="str">
        <f>IF(ISTEXT(E831),"",IF(ISBLANK(E831),"",IF(ISTEXT(D831),"",IF(A826="Invoice No. : ",TEXT(INDEX(Sheet2!C$14:C$154,MATCH(B826,Sheet2!A$14:A$154,0)),"hh:mm:ss"),I830))))</f>
        <v/>
      </c>
      <c r="J831" s="25" t="str">
        <f t="shared" si="50"/>
        <v/>
      </c>
      <c r="K831" s="25" t="str">
        <f>IF(ISBLANK(G831),"",IF(ISTEXT(G831),"",INDEX(Sheet2!H$14:H$154,MATCH(F831,Sheet2!A$14:A$154,0))))</f>
        <v/>
      </c>
      <c r="L831" s="25" t="str">
        <f>IF(ISBLANK(G831),"",IF(ISTEXT(G831),"",INDEX(Sheet2!I$14:I$154,MATCH(F831,Sheet2!A$14:A$154,0))))</f>
        <v/>
      </c>
      <c r="M831" s="25" t="str">
        <f>IF(ISBLANK(G831),"",IF(ISTEXT(G831),"",IF(INDEX(Sheet2!H$14:H$154,MATCH(F831,Sheet2!A$14:A$154,0))&lt;&gt;0,IF(INDEX(Sheet2!I$14:I$154,MATCH(F831,Sheet2!A$14:A$154,0))&lt;&gt;0,"Loan","Loan"),"Cash")))</f>
        <v/>
      </c>
      <c r="N831" s="25" t="str">
        <f>IF(ISTEXT(E831),"",IF(ISBLANK(E831),"",IF(ISTEXT(D831),"",IF(A826="Invoice No. : ",INDEX(Sheet2!D$14:D$154,MATCH(B826,Sheet2!A$14:A$154,0)),N830))))</f>
        <v/>
      </c>
      <c r="O831" s="25" t="str">
        <f>IF(ISTEXT(E831),"",IF(ISBLANK(E831),"",IF(ISTEXT(D831),"",IF(A826="Invoice No. : ",INDEX(Sheet2!E$14:E$154,MATCH(B826,Sheet2!A$14:A$154,0)),O830))))</f>
        <v/>
      </c>
      <c r="P831" s="25" t="str">
        <f>IF(ISTEXT(E831),"",IF(ISBLANK(E831),"",IF(ISTEXT(D831),"",IF(A826="Invoice No. : ",INDEX(Sheet2!G$14:G$154,MATCH(B826,Sheet2!A$14:A$154,0)),P830))))</f>
        <v/>
      </c>
      <c r="Q831" s="25" t="str">
        <f t="shared" si="51"/>
        <v/>
      </c>
    </row>
    <row r="832" ht="15" spans="6:17">
      <c r="F832" s="25" t="str">
        <f t="shared" si="48"/>
        <v/>
      </c>
      <c r="G832" s="25" t="str">
        <f>IF(ISTEXT(E832),"",IF(ISBLANK(E832),"",IF(ISTEXT(D832),"",IF(A827="Invoice No. : ",INDEX(Sheet2!F$14:F$154,MATCH(B827,Sheet2!A$14:A$154,0)),G831))))</f>
        <v/>
      </c>
      <c r="H832" s="25" t="str">
        <f t="shared" si="49"/>
        <v/>
      </c>
      <c r="I832" s="25" t="str">
        <f>IF(ISTEXT(E832),"",IF(ISBLANK(E832),"",IF(ISTEXT(D832),"",IF(A827="Invoice No. : ",TEXT(INDEX(Sheet2!C$14:C$154,MATCH(B827,Sheet2!A$14:A$154,0)),"hh:mm:ss"),I831))))</f>
        <v/>
      </c>
      <c r="J832" s="25" t="str">
        <f t="shared" si="50"/>
        <v/>
      </c>
      <c r="K832" s="25" t="str">
        <f>IF(ISBLANK(G832),"",IF(ISTEXT(G832),"",INDEX(Sheet2!H$14:H$154,MATCH(F832,Sheet2!A$14:A$154,0))))</f>
        <v/>
      </c>
      <c r="L832" s="25" t="str">
        <f>IF(ISBLANK(G832),"",IF(ISTEXT(G832),"",INDEX(Sheet2!I$14:I$154,MATCH(F832,Sheet2!A$14:A$154,0))))</f>
        <v/>
      </c>
      <c r="M832" s="25" t="str">
        <f>IF(ISBLANK(G832),"",IF(ISTEXT(G832),"",IF(INDEX(Sheet2!H$14:H$154,MATCH(F832,Sheet2!A$14:A$154,0))&lt;&gt;0,IF(INDEX(Sheet2!I$14:I$154,MATCH(F832,Sheet2!A$14:A$154,0))&lt;&gt;0,"Loan","Loan"),"Cash")))</f>
        <v/>
      </c>
      <c r="N832" s="25" t="str">
        <f>IF(ISTEXT(E832),"",IF(ISBLANK(E832),"",IF(ISTEXT(D832),"",IF(A827="Invoice No. : ",INDEX(Sheet2!D$14:D$154,MATCH(B827,Sheet2!A$14:A$154,0)),N831))))</f>
        <v/>
      </c>
      <c r="O832" s="25" t="str">
        <f>IF(ISTEXT(E832),"",IF(ISBLANK(E832),"",IF(ISTEXT(D832),"",IF(A827="Invoice No. : ",INDEX(Sheet2!E$14:E$154,MATCH(B827,Sheet2!A$14:A$154,0)),O831))))</f>
        <v/>
      </c>
      <c r="P832" s="25" t="str">
        <f>IF(ISTEXT(E832),"",IF(ISBLANK(E832),"",IF(ISTEXT(D832),"",IF(A827="Invoice No. : ",INDEX(Sheet2!G$14:G$154,MATCH(B827,Sheet2!A$14:A$154,0)),P831))))</f>
        <v/>
      </c>
      <c r="Q832" s="25" t="str">
        <f t="shared" si="51"/>
        <v/>
      </c>
    </row>
    <row r="833" ht="15" spans="1:17">
      <c r="A833" s="24" t="s">
        <v>726</v>
      </c>
      <c r="B833" s="24" t="s">
        <v>727</v>
      </c>
      <c r="C833" s="13">
        <v>1</v>
      </c>
      <c r="D833" s="13">
        <v>100</v>
      </c>
      <c r="E833" s="13">
        <v>100</v>
      </c>
      <c r="F833" s="25">
        <f t="shared" si="48"/>
        <v>2146342</v>
      </c>
      <c r="G833" s="25">
        <f>IF(ISTEXT(E833),"",IF(ISBLANK(E833),"",IF(ISTEXT(D833),"",IF(A828="Invoice No. : ",INDEX(Sheet2!F$14:F$154,MATCH(B828,Sheet2!A$14:A$154,0)),G832))))</f>
        <v>15201</v>
      </c>
      <c r="H833" s="25" t="str">
        <f t="shared" si="49"/>
        <v>01/28/2023</v>
      </c>
      <c r="I833" s="25" t="str">
        <f>IF(ISTEXT(E833),"",IF(ISBLANK(E833),"",IF(ISTEXT(D833),"",IF(A828="Invoice No. : ",TEXT(INDEX(Sheet2!C$14:C$154,MATCH(B828,Sheet2!A$14:A$154,0)),"hh:mm:ss"),I832))))</f>
        <v>09:48:47</v>
      </c>
      <c r="J833" s="25">
        <f t="shared" si="50"/>
        <v>478.5</v>
      </c>
      <c r="K833" s="25">
        <f>IF(ISBLANK(G833),"",IF(ISTEXT(G833),"",INDEX(Sheet2!H$14:H$154,MATCH(F833,Sheet2!A$14:A$154,0))))</f>
        <v>478.5</v>
      </c>
      <c r="L833" s="25">
        <f>IF(ISBLANK(G833),"",IF(ISTEXT(G833),"",INDEX(Sheet2!I$14:I$154,MATCH(F833,Sheet2!A$14:A$154,0))))</f>
        <v>0</v>
      </c>
      <c r="M833" s="25" t="str">
        <f>IF(ISBLANK(G833),"",IF(ISTEXT(G833),"",IF(INDEX(Sheet2!H$14:H$154,MATCH(F833,Sheet2!A$14:A$154,0))&lt;&gt;0,IF(INDEX(Sheet2!I$14:I$154,MATCH(F833,Sheet2!A$14:A$154,0))&lt;&gt;0,"Loan","Loan"),"Cash")))</f>
        <v>Loan</v>
      </c>
      <c r="N833" s="25">
        <f>IF(ISTEXT(E833),"",IF(ISBLANK(E833),"",IF(ISTEXT(D833),"",IF(A828="Invoice No. : ",INDEX(Sheet2!D$14:D$154,MATCH(B828,Sheet2!A$14:A$154,0)),N832))))</f>
        <v>2</v>
      </c>
      <c r="O833" s="25" t="str">
        <f>IF(ISTEXT(E833),"",IF(ISBLANK(E833),"",IF(ISTEXT(D833),"",IF(A828="Invoice No. : ",INDEX(Sheet2!E$14:E$154,MATCH(B828,Sheet2!A$14:A$154,0)),O832))))</f>
        <v>RUBY</v>
      </c>
      <c r="P833" s="25" t="str">
        <f>IF(ISTEXT(E833),"",IF(ISBLANK(E833),"",IF(ISTEXT(D833),"",IF(A828="Invoice No. : ",INDEX(Sheet2!G$14:G$154,MATCH(B828,Sheet2!A$14:A$154,0)),P832))))</f>
        <v>SAMSON, ROWENA ESTIGOY</v>
      </c>
      <c r="Q833" s="25">
        <f t="shared" si="51"/>
        <v>128023.12</v>
      </c>
    </row>
    <row r="834" ht="15" spans="1:17">
      <c r="A834" s="24" t="s">
        <v>728</v>
      </c>
      <c r="B834" s="24" t="s">
        <v>729</v>
      </c>
      <c r="C834" s="13">
        <v>1</v>
      </c>
      <c r="D834" s="13">
        <v>104</v>
      </c>
      <c r="E834" s="13">
        <v>104</v>
      </c>
      <c r="F834" s="25">
        <f t="shared" si="48"/>
        <v>2146342</v>
      </c>
      <c r="G834" s="25">
        <f>IF(ISTEXT(E834),"",IF(ISBLANK(E834),"",IF(ISTEXT(D834),"",IF(A829="Invoice No. : ",INDEX(Sheet2!F$14:F$154,MATCH(B829,Sheet2!A$14:A$154,0)),G833))))</f>
        <v>15201</v>
      </c>
      <c r="H834" s="25" t="str">
        <f t="shared" si="49"/>
        <v>01/28/2023</v>
      </c>
      <c r="I834" s="25" t="str">
        <f>IF(ISTEXT(E834),"",IF(ISBLANK(E834),"",IF(ISTEXT(D834),"",IF(A829="Invoice No. : ",TEXT(INDEX(Sheet2!C$14:C$154,MATCH(B829,Sheet2!A$14:A$154,0)),"hh:mm:ss"),I833))))</f>
        <v>09:48:47</v>
      </c>
      <c r="J834" s="25">
        <f t="shared" si="50"/>
        <v>478.5</v>
      </c>
      <c r="K834" s="25">
        <f>IF(ISBLANK(G834),"",IF(ISTEXT(G834),"",INDEX(Sheet2!H$14:H$154,MATCH(F834,Sheet2!A$14:A$154,0))))</f>
        <v>478.5</v>
      </c>
      <c r="L834" s="25">
        <f>IF(ISBLANK(G834),"",IF(ISTEXT(G834),"",INDEX(Sheet2!I$14:I$154,MATCH(F834,Sheet2!A$14:A$154,0))))</f>
        <v>0</v>
      </c>
      <c r="M834" s="25" t="str">
        <f>IF(ISBLANK(G834),"",IF(ISTEXT(G834),"",IF(INDEX(Sheet2!H$14:H$154,MATCH(F834,Sheet2!A$14:A$154,0))&lt;&gt;0,IF(INDEX(Sheet2!I$14:I$154,MATCH(F834,Sheet2!A$14:A$154,0))&lt;&gt;0,"Loan","Loan"),"Cash")))</f>
        <v>Loan</v>
      </c>
      <c r="N834" s="25">
        <f>IF(ISTEXT(E834),"",IF(ISBLANK(E834),"",IF(ISTEXT(D834),"",IF(A829="Invoice No. : ",INDEX(Sheet2!D$14:D$154,MATCH(B829,Sheet2!A$14:A$154,0)),N833))))</f>
        <v>2</v>
      </c>
      <c r="O834" s="25" t="str">
        <f>IF(ISTEXT(E834),"",IF(ISBLANK(E834),"",IF(ISTEXT(D834),"",IF(A829="Invoice No. : ",INDEX(Sheet2!E$14:E$154,MATCH(B829,Sheet2!A$14:A$154,0)),O833))))</f>
        <v>RUBY</v>
      </c>
      <c r="P834" s="25" t="str">
        <f>IF(ISTEXT(E834),"",IF(ISBLANK(E834),"",IF(ISTEXT(D834),"",IF(A829="Invoice No. : ",INDEX(Sheet2!G$14:G$154,MATCH(B829,Sheet2!A$14:A$154,0)),P833))))</f>
        <v>SAMSON, ROWENA ESTIGOY</v>
      </c>
      <c r="Q834" s="25">
        <f t="shared" si="51"/>
        <v>128023.12</v>
      </c>
    </row>
    <row r="835" ht="15" spans="1:17">
      <c r="A835" s="24" t="s">
        <v>114</v>
      </c>
      <c r="B835" s="24" t="s">
        <v>115</v>
      </c>
      <c r="C835" s="13">
        <v>2</v>
      </c>
      <c r="D835" s="13">
        <v>8.75</v>
      </c>
      <c r="E835" s="13">
        <v>17.5</v>
      </c>
      <c r="F835" s="25">
        <f t="shared" si="48"/>
        <v>2146342</v>
      </c>
      <c r="G835" s="25">
        <f>IF(ISTEXT(E835),"",IF(ISBLANK(E835),"",IF(ISTEXT(D835),"",IF(A830="Invoice No. : ",INDEX(Sheet2!F$14:F$154,MATCH(B830,Sheet2!A$14:A$154,0)),G834))))</f>
        <v>15201</v>
      </c>
      <c r="H835" s="25" t="str">
        <f t="shared" si="49"/>
        <v>01/28/2023</v>
      </c>
      <c r="I835" s="25" t="str">
        <f>IF(ISTEXT(E835),"",IF(ISBLANK(E835),"",IF(ISTEXT(D835),"",IF(A830="Invoice No. : ",TEXT(INDEX(Sheet2!C$14:C$154,MATCH(B830,Sheet2!A$14:A$154,0)),"hh:mm:ss"),I834))))</f>
        <v>09:48:47</v>
      </c>
      <c r="J835" s="25">
        <f t="shared" si="50"/>
        <v>478.5</v>
      </c>
      <c r="K835" s="25">
        <f>IF(ISBLANK(G835),"",IF(ISTEXT(G835),"",INDEX(Sheet2!H$14:H$154,MATCH(F835,Sheet2!A$14:A$154,0))))</f>
        <v>478.5</v>
      </c>
      <c r="L835" s="25">
        <f>IF(ISBLANK(G835),"",IF(ISTEXT(G835),"",INDEX(Sheet2!I$14:I$154,MATCH(F835,Sheet2!A$14:A$154,0))))</f>
        <v>0</v>
      </c>
      <c r="M835" s="25" t="str">
        <f>IF(ISBLANK(G835),"",IF(ISTEXT(G835),"",IF(INDEX(Sheet2!H$14:H$154,MATCH(F835,Sheet2!A$14:A$154,0))&lt;&gt;0,IF(INDEX(Sheet2!I$14:I$154,MATCH(F835,Sheet2!A$14:A$154,0))&lt;&gt;0,"Loan","Loan"),"Cash")))</f>
        <v>Loan</v>
      </c>
      <c r="N835" s="25">
        <f>IF(ISTEXT(E835),"",IF(ISBLANK(E835),"",IF(ISTEXT(D835),"",IF(A830="Invoice No. : ",INDEX(Sheet2!D$14:D$154,MATCH(B830,Sheet2!A$14:A$154,0)),N834))))</f>
        <v>2</v>
      </c>
      <c r="O835" s="25" t="str">
        <f>IF(ISTEXT(E835),"",IF(ISBLANK(E835),"",IF(ISTEXT(D835),"",IF(A830="Invoice No. : ",INDEX(Sheet2!E$14:E$154,MATCH(B830,Sheet2!A$14:A$154,0)),O834))))</f>
        <v>RUBY</v>
      </c>
      <c r="P835" s="25" t="str">
        <f>IF(ISTEXT(E835),"",IF(ISBLANK(E835),"",IF(ISTEXT(D835),"",IF(A830="Invoice No. : ",INDEX(Sheet2!G$14:G$154,MATCH(B830,Sheet2!A$14:A$154,0)),P834))))</f>
        <v>SAMSON, ROWENA ESTIGOY</v>
      </c>
      <c r="Q835" s="25">
        <f t="shared" si="51"/>
        <v>128023.12</v>
      </c>
    </row>
    <row r="836" ht="15" spans="1:17">
      <c r="A836" s="24" t="s">
        <v>526</v>
      </c>
      <c r="B836" s="24" t="s">
        <v>527</v>
      </c>
      <c r="C836" s="13">
        <v>1</v>
      </c>
      <c r="D836" s="13">
        <v>139.25</v>
      </c>
      <c r="E836" s="13">
        <v>139.25</v>
      </c>
      <c r="F836" s="25">
        <f t="shared" si="48"/>
        <v>2146342</v>
      </c>
      <c r="G836" s="25">
        <f>IF(ISTEXT(E836),"",IF(ISBLANK(E836),"",IF(ISTEXT(D836),"",IF(A831="Invoice No. : ",INDEX(Sheet2!F$14:F$154,MATCH(B831,Sheet2!A$14:A$154,0)),G835))))</f>
        <v>15201</v>
      </c>
      <c r="H836" s="25" t="str">
        <f t="shared" si="49"/>
        <v>01/28/2023</v>
      </c>
      <c r="I836" s="25" t="str">
        <f>IF(ISTEXT(E836),"",IF(ISBLANK(E836),"",IF(ISTEXT(D836),"",IF(A831="Invoice No. : ",TEXT(INDEX(Sheet2!C$14:C$154,MATCH(B831,Sheet2!A$14:A$154,0)),"hh:mm:ss"),I835))))</f>
        <v>09:48:47</v>
      </c>
      <c r="J836" s="25">
        <f t="shared" si="50"/>
        <v>478.5</v>
      </c>
      <c r="K836" s="25">
        <f>IF(ISBLANK(G836),"",IF(ISTEXT(G836),"",INDEX(Sheet2!H$14:H$154,MATCH(F836,Sheet2!A$14:A$154,0))))</f>
        <v>478.5</v>
      </c>
      <c r="L836" s="25">
        <f>IF(ISBLANK(G836),"",IF(ISTEXT(G836),"",INDEX(Sheet2!I$14:I$154,MATCH(F836,Sheet2!A$14:A$154,0))))</f>
        <v>0</v>
      </c>
      <c r="M836" s="25" t="str">
        <f>IF(ISBLANK(G836),"",IF(ISTEXT(G836),"",IF(INDEX(Sheet2!H$14:H$154,MATCH(F836,Sheet2!A$14:A$154,0))&lt;&gt;0,IF(INDEX(Sheet2!I$14:I$154,MATCH(F836,Sheet2!A$14:A$154,0))&lt;&gt;0,"Loan","Loan"),"Cash")))</f>
        <v>Loan</v>
      </c>
      <c r="N836" s="25">
        <f>IF(ISTEXT(E836),"",IF(ISBLANK(E836),"",IF(ISTEXT(D836),"",IF(A831="Invoice No. : ",INDEX(Sheet2!D$14:D$154,MATCH(B831,Sheet2!A$14:A$154,0)),N835))))</f>
        <v>2</v>
      </c>
      <c r="O836" s="25" t="str">
        <f>IF(ISTEXT(E836),"",IF(ISBLANK(E836),"",IF(ISTEXT(D836),"",IF(A831="Invoice No. : ",INDEX(Sheet2!E$14:E$154,MATCH(B831,Sheet2!A$14:A$154,0)),O835))))</f>
        <v>RUBY</v>
      </c>
      <c r="P836" s="25" t="str">
        <f>IF(ISTEXT(E836),"",IF(ISBLANK(E836),"",IF(ISTEXT(D836),"",IF(A831="Invoice No. : ",INDEX(Sheet2!G$14:G$154,MATCH(B831,Sheet2!A$14:A$154,0)),P835))))</f>
        <v>SAMSON, ROWENA ESTIGOY</v>
      </c>
      <c r="Q836" s="25">
        <f t="shared" si="51"/>
        <v>128023.12</v>
      </c>
    </row>
    <row r="837" ht="15" spans="1:17">
      <c r="A837" s="24" t="s">
        <v>730</v>
      </c>
      <c r="B837" s="24" t="s">
        <v>731</v>
      </c>
      <c r="C837" s="13">
        <v>1</v>
      </c>
      <c r="D837" s="13">
        <v>80</v>
      </c>
      <c r="E837" s="13">
        <v>80</v>
      </c>
      <c r="F837" s="25">
        <f t="shared" si="48"/>
        <v>2146342</v>
      </c>
      <c r="G837" s="25">
        <f>IF(ISTEXT(E837),"",IF(ISBLANK(E837),"",IF(ISTEXT(D837),"",IF(A832="Invoice No. : ",INDEX(Sheet2!F$14:F$154,MATCH(B832,Sheet2!A$14:A$154,0)),G836))))</f>
        <v>15201</v>
      </c>
      <c r="H837" s="25" t="str">
        <f t="shared" si="49"/>
        <v>01/28/2023</v>
      </c>
      <c r="I837" s="25" t="str">
        <f>IF(ISTEXT(E837),"",IF(ISBLANK(E837),"",IF(ISTEXT(D837),"",IF(A832="Invoice No. : ",TEXT(INDEX(Sheet2!C$14:C$154,MATCH(B832,Sheet2!A$14:A$154,0)),"hh:mm:ss"),I836))))</f>
        <v>09:48:47</v>
      </c>
      <c r="J837" s="25">
        <f t="shared" si="50"/>
        <v>478.5</v>
      </c>
      <c r="K837" s="25">
        <f>IF(ISBLANK(G837),"",IF(ISTEXT(G837),"",INDEX(Sheet2!H$14:H$154,MATCH(F837,Sheet2!A$14:A$154,0))))</f>
        <v>478.5</v>
      </c>
      <c r="L837" s="25">
        <f>IF(ISBLANK(G837),"",IF(ISTEXT(G837),"",INDEX(Sheet2!I$14:I$154,MATCH(F837,Sheet2!A$14:A$154,0))))</f>
        <v>0</v>
      </c>
      <c r="M837" s="25" t="str">
        <f>IF(ISBLANK(G837),"",IF(ISTEXT(G837),"",IF(INDEX(Sheet2!H$14:H$154,MATCH(F837,Sheet2!A$14:A$154,0))&lt;&gt;0,IF(INDEX(Sheet2!I$14:I$154,MATCH(F837,Sheet2!A$14:A$154,0))&lt;&gt;0,"Loan","Loan"),"Cash")))</f>
        <v>Loan</v>
      </c>
      <c r="N837" s="25">
        <f>IF(ISTEXT(E837),"",IF(ISBLANK(E837),"",IF(ISTEXT(D837),"",IF(A832="Invoice No. : ",INDEX(Sheet2!D$14:D$154,MATCH(B832,Sheet2!A$14:A$154,0)),N836))))</f>
        <v>2</v>
      </c>
      <c r="O837" s="25" t="str">
        <f>IF(ISTEXT(E837),"",IF(ISBLANK(E837),"",IF(ISTEXT(D837),"",IF(A832="Invoice No. : ",INDEX(Sheet2!E$14:E$154,MATCH(B832,Sheet2!A$14:A$154,0)),O836))))</f>
        <v>RUBY</v>
      </c>
      <c r="P837" s="25" t="str">
        <f>IF(ISTEXT(E837),"",IF(ISBLANK(E837),"",IF(ISTEXT(D837),"",IF(A832="Invoice No. : ",INDEX(Sheet2!G$14:G$154,MATCH(B832,Sheet2!A$14:A$154,0)),P836))))</f>
        <v>SAMSON, ROWENA ESTIGOY</v>
      </c>
      <c r="Q837" s="25">
        <f t="shared" si="51"/>
        <v>128023.12</v>
      </c>
    </row>
    <row r="838" ht="15" spans="1:17">
      <c r="A838" s="24" t="s">
        <v>732</v>
      </c>
      <c r="B838" s="24" t="s">
        <v>733</v>
      </c>
      <c r="C838" s="13">
        <v>1</v>
      </c>
      <c r="D838" s="13">
        <v>37.75</v>
      </c>
      <c r="E838" s="13">
        <v>37.75</v>
      </c>
      <c r="F838" s="25">
        <f t="shared" si="48"/>
        <v>2146342</v>
      </c>
      <c r="G838" s="25">
        <f>IF(ISTEXT(E838),"",IF(ISBLANK(E838),"",IF(ISTEXT(D838),"",IF(A833="Invoice No. : ",INDEX(Sheet2!F$14:F$154,MATCH(B833,Sheet2!A$14:A$154,0)),G837))))</f>
        <v>15201</v>
      </c>
      <c r="H838" s="25" t="str">
        <f t="shared" si="49"/>
        <v>01/28/2023</v>
      </c>
      <c r="I838" s="25" t="str">
        <f>IF(ISTEXT(E838),"",IF(ISBLANK(E838),"",IF(ISTEXT(D838),"",IF(A833="Invoice No. : ",TEXT(INDEX(Sheet2!C$14:C$154,MATCH(B833,Sheet2!A$14:A$154,0)),"hh:mm:ss"),I837))))</f>
        <v>09:48:47</v>
      </c>
      <c r="J838" s="25">
        <f t="shared" si="50"/>
        <v>478.5</v>
      </c>
      <c r="K838" s="25">
        <f>IF(ISBLANK(G838),"",IF(ISTEXT(G838),"",INDEX(Sheet2!H$14:H$154,MATCH(F838,Sheet2!A$14:A$154,0))))</f>
        <v>478.5</v>
      </c>
      <c r="L838" s="25">
        <f>IF(ISBLANK(G838),"",IF(ISTEXT(G838),"",INDEX(Sheet2!I$14:I$154,MATCH(F838,Sheet2!A$14:A$154,0))))</f>
        <v>0</v>
      </c>
      <c r="M838" s="25" t="str">
        <f>IF(ISBLANK(G838),"",IF(ISTEXT(G838),"",IF(INDEX(Sheet2!H$14:H$154,MATCH(F838,Sheet2!A$14:A$154,0))&lt;&gt;0,IF(INDEX(Sheet2!I$14:I$154,MATCH(F838,Sheet2!A$14:A$154,0))&lt;&gt;0,"Loan","Loan"),"Cash")))</f>
        <v>Loan</v>
      </c>
      <c r="N838" s="25">
        <f>IF(ISTEXT(E838),"",IF(ISBLANK(E838),"",IF(ISTEXT(D838),"",IF(A833="Invoice No. : ",INDEX(Sheet2!D$14:D$154,MATCH(B833,Sheet2!A$14:A$154,0)),N837))))</f>
        <v>2</v>
      </c>
      <c r="O838" s="25" t="str">
        <f>IF(ISTEXT(E838),"",IF(ISBLANK(E838),"",IF(ISTEXT(D838),"",IF(A833="Invoice No. : ",INDEX(Sheet2!E$14:E$154,MATCH(B833,Sheet2!A$14:A$154,0)),O837))))</f>
        <v>RUBY</v>
      </c>
      <c r="P838" s="25" t="str">
        <f>IF(ISTEXT(E838),"",IF(ISBLANK(E838),"",IF(ISTEXT(D838),"",IF(A833="Invoice No. : ",INDEX(Sheet2!G$14:G$154,MATCH(B833,Sheet2!A$14:A$154,0)),P837))))</f>
        <v>SAMSON, ROWENA ESTIGOY</v>
      </c>
      <c r="Q838" s="25">
        <f t="shared" si="51"/>
        <v>128023.12</v>
      </c>
    </row>
    <row r="839" ht="15" spans="4:17">
      <c r="D839" s="14" t="s">
        <v>18</v>
      </c>
      <c r="E839" s="26">
        <v>478.5</v>
      </c>
      <c r="F839" s="25" t="str">
        <f t="shared" si="48"/>
        <v/>
      </c>
      <c r="G839" s="25" t="str">
        <f>IF(ISTEXT(E839),"",IF(ISBLANK(E839),"",IF(ISTEXT(D839),"",IF(A834="Invoice No. : ",INDEX(Sheet2!F$14:F$154,MATCH(B834,Sheet2!A$14:A$154,0)),G838))))</f>
        <v/>
      </c>
      <c r="H839" s="25" t="str">
        <f t="shared" si="49"/>
        <v/>
      </c>
      <c r="I839" s="25" t="str">
        <f>IF(ISTEXT(E839),"",IF(ISBLANK(E839),"",IF(ISTEXT(D839),"",IF(A834="Invoice No. : ",TEXT(INDEX(Sheet2!C$14:C$154,MATCH(B834,Sheet2!A$14:A$154,0)),"hh:mm:ss"),I838))))</f>
        <v/>
      </c>
      <c r="J839" s="25" t="str">
        <f t="shared" si="50"/>
        <v/>
      </c>
      <c r="K839" s="25" t="str">
        <f>IF(ISBLANK(G839),"",IF(ISTEXT(G839),"",INDEX(Sheet2!H$14:H$154,MATCH(F839,Sheet2!A$14:A$154,0))))</f>
        <v/>
      </c>
      <c r="L839" s="25" t="str">
        <f>IF(ISBLANK(G839),"",IF(ISTEXT(G839),"",INDEX(Sheet2!I$14:I$154,MATCH(F839,Sheet2!A$14:A$154,0))))</f>
        <v/>
      </c>
      <c r="M839" s="25" t="str">
        <f>IF(ISBLANK(G839),"",IF(ISTEXT(G839),"",IF(INDEX(Sheet2!H$14:H$154,MATCH(F839,Sheet2!A$14:A$154,0))&lt;&gt;0,IF(INDEX(Sheet2!I$14:I$154,MATCH(F839,Sheet2!A$14:A$154,0))&lt;&gt;0,"Loan","Loan"),"Cash")))</f>
        <v/>
      </c>
      <c r="N839" s="25" t="str">
        <f>IF(ISTEXT(E839),"",IF(ISBLANK(E839),"",IF(ISTEXT(D839),"",IF(A834="Invoice No. : ",INDEX(Sheet2!D$14:D$154,MATCH(B834,Sheet2!A$14:A$154,0)),N838))))</f>
        <v/>
      </c>
      <c r="O839" s="25" t="str">
        <f>IF(ISTEXT(E839),"",IF(ISBLANK(E839),"",IF(ISTEXT(D839),"",IF(A834="Invoice No. : ",INDEX(Sheet2!E$14:E$154,MATCH(B834,Sheet2!A$14:A$154,0)),O838))))</f>
        <v/>
      </c>
      <c r="P839" s="25" t="str">
        <f>IF(ISTEXT(E839),"",IF(ISBLANK(E839),"",IF(ISTEXT(D839),"",IF(A834="Invoice No. : ",INDEX(Sheet2!G$14:G$154,MATCH(B834,Sheet2!A$14:A$154,0)),P838))))</f>
        <v/>
      </c>
      <c r="Q839" s="25" t="str">
        <f t="shared" si="51"/>
        <v/>
      </c>
    </row>
    <row r="840" ht="15" spans="6:17">
      <c r="F840" s="25" t="str">
        <f t="shared" si="48"/>
        <v/>
      </c>
      <c r="G840" s="25" t="str">
        <f>IF(ISTEXT(E840),"",IF(ISBLANK(E840),"",IF(ISTEXT(D840),"",IF(A835="Invoice No. : ",INDEX(Sheet2!F$14:F$154,MATCH(B835,Sheet2!A$14:A$154,0)),G839))))</f>
        <v/>
      </c>
      <c r="H840" s="25" t="str">
        <f t="shared" si="49"/>
        <v/>
      </c>
      <c r="I840" s="25" t="str">
        <f>IF(ISTEXT(E840),"",IF(ISBLANK(E840),"",IF(ISTEXT(D840),"",IF(A835="Invoice No. : ",TEXT(INDEX(Sheet2!C$14:C$154,MATCH(B835,Sheet2!A$14:A$154,0)),"hh:mm:ss"),I839))))</f>
        <v/>
      </c>
      <c r="J840" s="25" t="str">
        <f t="shared" si="50"/>
        <v/>
      </c>
      <c r="K840" s="25" t="str">
        <f>IF(ISBLANK(G840),"",IF(ISTEXT(G840),"",INDEX(Sheet2!H$14:H$154,MATCH(F840,Sheet2!A$14:A$154,0))))</f>
        <v/>
      </c>
      <c r="L840" s="25" t="str">
        <f>IF(ISBLANK(G840),"",IF(ISTEXT(G840),"",INDEX(Sheet2!I$14:I$154,MATCH(F840,Sheet2!A$14:A$154,0))))</f>
        <v/>
      </c>
      <c r="M840" s="25" t="str">
        <f>IF(ISBLANK(G840),"",IF(ISTEXT(G840),"",IF(INDEX(Sheet2!H$14:H$154,MATCH(F840,Sheet2!A$14:A$154,0))&lt;&gt;0,IF(INDEX(Sheet2!I$14:I$154,MATCH(F840,Sheet2!A$14:A$154,0))&lt;&gt;0,"Loan","Loan"),"Cash")))</f>
        <v/>
      </c>
      <c r="N840" s="25" t="str">
        <f>IF(ISTEXT(E840),"",IF(ISBLANK(E840),"",IF(ISTEXT(D840),"",IF(A835="Invoice No. : ",INDEX(Sheet2!D$14:D$154,MATCH(B835,Sheet2!A$14:A$154,0)),N839))))</f>
        <v/>
      </c>
      <c r="O840" s="25" t="str">
        <f>IF(ISTEXT(E840),"",IF(ISBLANK(E840),"",IF(ISTEXT(D840),"",IF(A835="Invoice No. : ",INDEX(Sheet2!E$14:E$154,MATCH(B835,Sheet2!A$14:A$154,0)),O839))))</f>
        <v/>
      </c>
      <c r="P840" s="25" t="str">
        <f>IF(ISTEXT(E840),"",IF(ISBLANK(E840),"",IF(ISTEXT(D840),"",IF(A835="Invoice No. : ",INDEX(Sheet2!G$14:G$154,MATCH(B835,Sheet2!A$14:A$154,0)),P839))))</f>
        <v/>
      </c>
      <c r="Q840" s="25" t="str">
        <f t="shared" si="51"/>
        <v/>
      </c>
    </row>
    <row r="841" ht="15" spans="6:17">
      <c r="F841" s="25" t="str">
        <f t="shared" si="48"/>
        <v/>
      </c>
      <c r="G841" s="25" t="str">
        <f>IF(ISTEXT(E841),"",IF(ISBLANK(E841),"",IF(ISTEXT(D841),"",IF(A836="Invoice No. : ",INDEX(Sheet2!F$14:F$154,MATCH(B836,Sheet2!A$14:A$154,0)),G840))))</f>
        <v/>
      </c>
      <c r="H841" s="25" t="str">
        <f t="shared" si="49"/>
        <v/>
      </c>
      <c r="I841" s="25" t="str">
        <f>IF(ISTEXT(E841),"",IF(ISBLANK(E841),"",IF(ISTEXT(D841),"",IF(A836="Invoice No. : ",TEXT(INDEX(Sheet2!C$14:C$154,MATCH(B836,Sheet2!A$14:A$154,0)),"hh:mm:ss"),I840))))</f>
        <v/>
      </c>
      <c r="J841" s="25" t="str">
        <f t="shared" si="50"/>
        <v/>
      </c>
      <c r="K841" s="25" t="str">
        <f>IF(ISBLANK(G841),"",IF(ISTEXT(G841),"",INDEX(Sheet2!H$14:H$154,MATCH(F841,Sheet2!A$14:A$154,0))))</f>
        <v/>
      </c>
      <c r="L841" s="25" t="str">
        <f>IF(ISBLANK(G841),"",IF(ISTEXT(G841),"",INDEX(Sheet2!I$14:I$154,MATCH(F841,Sheet2!A$14:A$154,0))))</f>
        <v/>
      </c>
      <c r="M841" s="25" t="str">
        <f>IF(ISBLANK(G841),"",IF(ISTEXT(G841),"",IF(INDEX(Sheet2!H$14:H$154,MATCH(F841,Sheet2!A$14:A$154,0))&lt;&gt;0,IF(INDEX(Sheet2!I$14:I$154,MATCH(F841,Sheet2!A$14:A$154,0))&lt;&gt;0,"Loan","Loan"),"Cash")))</f>
        <v/>
      </c>
      <c r="N841" s="25" t="str">
        <f>IF(ISTEXT(E841),"",IF(ISBLANK(E841),"",IF(ISTEXT(D841),"",IF(A836="Invoice No. : ",INDEX(Sheet2!D$14:D$154,MATCH(B836,Sheet2!A$14:A$154,0)),N840))))</f>
        <v/>
      </c>
      <c r="O841" s="25" t="str">
        <f>IF(ISTEXT(E841),"",IF(ISBLANK(E841),"",IF(ISTEXT(D841),"",IF(A836="Invoice No. : ",INDEX(Sheet2!E$14:E$154,MATCH(B836,Sheet2!A$14:A$154,0)),O840))))</f>
        <v/>
      </c>
      <c r="P841" s="25" t="str">
        <f>IF(ISTEXT(E841),"",IF(ISBLANK(E841),"",IF(ISTEXT(D841),"",IF(A836="Invoice No. : ",INDEX(Sheet2!G$14:G$154,MATCH(B836,Sheet2!A$14:A$154,0)),P840))))</f>
        <v/>
      </c>
      <c r="Q841" s="25" t="str">
        <f t="shared" si="51"/>
        <v/>
      </c>
    </row>
    <row r="842" ht="15" spans="1:17">
      <c r="A842" s="16" t="s">
        <v>4</v>
      </c>
      <c r="B842" s="17">
        <v>2146343</v>
      </c>
      <c r="C842" s="16" t="s">
        <v>5</v>
      </c>
      <c r="D842" s="18" t="s">
        <v>598</v>
      </c>
      <c r="F842" s="25" t="str">
        <f t="shared" si="48"/>
        <v/>
      </c>
      <c r="G842" s="25" t="str">
        <f>IF(ISTEXT(E842),"",IF(ISBLANK(E842),"",IF(ISTEXT(D842),"",IF(A837="Invoice No. : ",INDEX(Sheet2!F$14:F$154,MATCH(B837,Sheet2!A$14:A$154,0)),G841))))</f>
        <v/>
      </c>
      <c r="H842" s="25" t="str">
        <f t="shared" si="49"/>
        <v/>
      </c>
      <c r="I842" s="25" t="str">
        <f>IF(ISTEXT(E842),"",IF(ISBLANK(E842),"",IF(ISTEXT(D842),"",IF(A837="Invoice No. : ",TEXT(INDEX(Sheet2!C$14:C$154,MATCH(B837,Sheet2!A$14:A$154,0)),"hh:mm:ss"),I841))))</f>
        <v/>
      </c>
      <c r="J842" s="25" t="str">
        <f t="shared" si="50"/>
        <v/>
      </c>
      <c r="K842" s="25" t="str">
        <f>IF(ISBLANK(G842),"",IF(ISTEXT(G842),"",INDEX(Sheet2!H$14:H$154,MATCH(F842,Sheet2!A$14:A$154,0))))</f>
        <v/>
      </c>
      <c r="L842" s="25" t="str">
        <f>IF(ISBLANK(G842),"",IF(ISTEXT(G842),"",INDEX(Sheet2!I$14:I$154,MATCH(F842,Sheet2!A$14:A$154,0))))</f>
        <v/>
      </c>
      <c r="M842" s="25" t="str">
        <f>IF(ISBLANK(G842),"",IF(ISTEXT(G842),"",IF(INDEX(Sheet2!H$14:H$154,MATCH(F842,Sheet2!A$14:A$154,0))&lt;&gt;0,IF(INDEX(Sheet2!I$14:I$154,MATCH(F842,Sheet2!A$14:A$154,0))&lt;&gt;0,"Loan","Loan"),"Cash")))</f>
        <v/>
      </c>
      <c r="N842" s="25" t="str">
        <f>IF(ISTEXT(E842),"",IF(ISBLANK(E842),"",IF(ISTEXT(D842),"",IF(A837="Invoice No. : ",INDEX(Sheet2!D$14:D$154,MATCH(B837,Sheet2!A$14:A$154,0)),N841))))</f>
        <v/>
      </c>
      <c r="O842" s="25" t="str">
        <f>IF(ISTEXT(E842),"",IF(ISBLANK(E842),"",IF(ISTEXT(D842),"",IF(A837="Invoice No. : ",INDEX(Sheet2!E$14:E$154,MATCH(B837,Sheet2!A$14:A$154,0)),O841))))</f>
        <v/>
      </c>
      <c r="P842" s="25" t="str">
        <f>IF(ISTEXT(E842),"",IF(ISBLANK(E842),"",IF(ISTEXT(D842),"",IF(A837="Invoice No. : ",INDEX(Sheet2!G$14:G$154,MATCH(B837,Sheet2!A$14:A$154,0)),P841))))</f>
        <v/>
      </c>
      <c r="Q842" s="25" t="str">
        <f t="shared" si="51"/>
        <v/>
      </c>
    </row>
    <row r="843" ht="15" spans="1:17">
      <c r="A843" s="16" t="s">
        <v>7</v>
      </c>
      <c r="B843" s="19">
        <v>44954</v>
      </c>
      <c r="C843" s="16" t="s">
        <v>8</v>
      </c>
      <c r="D843" s="20">
        <v>2</v>
      </c>
      <c r="F843" s="25" t="str">
        <f t="shared" si="48"/>
        <v/>
      </c>
      <c r="G843" s="25" t="str">
        <f>IF(ISTEXT(E843),"",IF(ISBLANK(E843),"",IF(ISTEXT(D843),"",IF(A838="Invoice No. : ",INDEX(Sheet2!F$14:F$154,MATCH(B838,Sheet2!A$14:A$154,0)),G842))))</f>
        <v/>
      </c>
      <c r="H843" s="25" t="str">
        <f t="shared" si="49"/>
        <v/>
      </c>
      <c r="I843" s="25" t="str">
        <f>IF(ISTEXT(E843),"",IF(ISBLANK(E843),"",IF(ISTEXT(D843),"",IF(A838="Invoice No. : ",TEXT(INDEX(Sheet2!C$14:C$154,MATCH(B838,Sheet2!A$14:A$154,0)),"hh:mm:ss"),I842))))</f>
        <v/>
      </c>
      <c r="J843" s="25" t="str">
        <f t="shared" si="50"/>
        <v/>
      </c>
      <c r="K843" s="25" t="str">
        <f>IF(ISBLANK(G843),"",IF(ISTEXT(G843),"",INDEX(Sheet2!H$14:H$154,MATCH(F843,Sheet2!A$14:A$154,0))))</f>
        <v/>
      </c>
      <c r="L843" s="25" t="str">
        <f>IF(ISBLANK(G843),"",IF(ISTEXT(G843),"",INDEX(Sheet2!I$14:I$154,MATCH(F843,Sheet2!A$14:A$154,0))))</f>
        <v/>
      </c>
      <c r="M843" s="25" t="str">
        <f>IF(ISBLANK(G843),"",IF(ISTEXT(G843),"",IF(INDEX(Sheet2!H$14:H$154,MATCH(F843,Sheet2!A$14:A$154,0))&lt;&gt;0,IF(INDEX(Sheet2!I$14:I$154,MATCH(F843,Sheet2!A$14:A$154,0))&lt;&gt;0,"Loan","Loan"),"Cash")))</f>
        <v/>
      </c>
      <c r="N843" s="25" t="str">
        <f>IF(ISTEXT(E843),"",IF(ISBLANK(E843),"",IF(ISTEXT(D843),"",IF(A838="Invoice No. : ",INDEX(Sheet2!D$14:D$154,MATCH(B838,Sheet2!A$14:A$154,0)),N842))))</f>
        <v/>
      </c>
      <c r="O843" s="25" t="str">
        <f>IF(ISTEXT(E843),"",IF(ISBLANK(E843),"",IF(ISTEXT(D843),"",IF(A838="Invoice No. : ",INDEX(Sheet2!E$14:E$154,MATCH(B838,Sheet2!A$14:A$154,0)),O842))))</f>
        <v/>
      </c>
      <c r="P843" s="25" t="str">
        <f>IF(ISTEXT(E843),"",IF(ISBLANK(E843),"",IF(ISTEXT(D843),"",IF(A838="Invoice No. : ",INDEX(Sheet2!G$14:G$154,MATCH(B838,Sheet2!A$14:A$154,0)),P842))))</f>
        <v/>
      </c>
      <c r="Q843" s="25" t="str">
        <f t="shared" si="51"/>
        <v/>
      </c>
    </row>
    <row r="844" ht="15" spans="6:17">
      <c r="F844" s="25" t="str">
        <f t="shared" si="48"/>
        <v/>
      </c>
      <c r="G844" s="25" t="str">
        <f>IF(ISTEXT(E844),"",IF(ISBLANK(E844),"",IF(ISTEXT(D844),"",IF(A839="Invoice No. : ",INDEX(Sheet2!F$14:F$154,MATCH(B839,Sheet2!A$14:A$154,0)),G843))))</f>
        <v/>
      </c>
      <c r="H844" s="25" t="str">
        <f t="shared" si="49"/>
        <v/>
      </c>
      <c r="I844" s="25" t="str">
        <f>IF(ISTEXT(E844),"",IF(ISBLANK(E844),"",IF(ISTEXT(D844),"",IF(A839="Invoice No. : ",TEXT(INDEX(Sheet2!C$14:C$154,MATCH(B839,Sheet2!A$14:A$154,0)),"hh:mm:ss"),I843))))</f>
        <v/>
      </c>
      <c r="J844" s="25" t="str">
        <f t="shared" si="50"/>
        <v/>
      </c>
      <c r="K844" s="25" t="str">
        <f>IF(ISBLANK(G844),"",IF(ISTEXT(G844),"",INDEX(Sheet2!H$14:H$154,MATCH(F844,Sheet2!A$14:A$154,0))))</f>
        <v/>
      </c>
      <c r="L844" s="25" t="str">
        <f>IF(ISBLANK(G844),"",IF(ISTEXT(G844),"",INDEX(Sheet2!I$14:I$154,MATCH(F844,Sheet2!A$14:A$154,0))))</f>
        <v/>
      </c>
      <c r="M844" s="25" t="str">
        <f>IF(ISBLANK(G844),"",IF(ISTEXT(G844),"",IF(INDEX(Sheet2!H$14:H$154,MATCH(F844,Sheet2!A$14:A$154,0))&lt;&gt;0,IF(INDEX(Sheet2!I$14:I$154,MATCH(F844,Sheet2!A$14:A$154,0))&lt;&gt;0,"Loan","Loan"),"Cash")))</f>
        <v/>
      </c>
      <c r="N844" s="25" t="str">
        <f>IF(ISTEXT(E844),"",IF(ISBLANK(E844),"",IF(ISTEXT(D844),"",IF(A839="Invoice No. : ",INDEX(Sheet2!D$14:D$154,MATCH(B839,Sheet2!A$14:A$154,0)),N843))))</f>
        <v/>
      </c>
      <c r="O844" s="25" t="str">
        <f>IF(ISTEXT(E844),"",IF(ISBLANK(E844),"",IF(ISTEXT(D844),"",IF(A839="Invoice No. : ",INDEX(Sheet2!E$14:E$154,MATCH(B839,Sheet2!A$14:A$154,0)),O843))))</f>
        <v/>
      </c>
      <c r="P844" s="25" t="str">
        <f>IF(ISTEXT(E844),"",IF(ISBLANK(E844),"",IF(ISTEXT(D844),"",IF(A839="Invoice No. : ",INDEX(Sheet2!G$14:G$154,MATCH(B839,Sheet2!A$14:A$154,0)),P843))))</f>
        <v/>
      </c>
      <c r="Q844" s="25" t="str">
        <f t="shared" si="51"/>
        <v/>
      </c>
    </row>
    <row r="845" ht="15" spans="1:17">
      <c r="A845" s="21" t="s">
        <v>9</v>
      </c>
      <c r="B845" s="21" t="s">
        <v>10</v>
      </c>
      <c r="C845" s="22" t="s">
        <v>11</v>
      </c>
      <c r="D845" s="22" t="s">
        <v>12</v>
      </c>
      <c r="E845" s="22" t="s">
        <v>13</v>
      </c>
      <c r="F845" s="25" t="str">
        <f t="shared" si="48"/>
        <v/>
      </c>
      <c r="G845" s="25" t="str">
        <f>IF(ISTEXT(E845),"",IF(ISBLANK(E845),"",IF(ISTEXT(D845),"",IF(A840="Invoice No. : ",INDEX(Sheet2!F$14:F$154,MATCH(B840,Sheet2!A$14:A$154,0)),G844))))</f>
        <v/>
      </c>
      <c r="H845" s="25" t="str">
        <f t="shared" si="49"/>
        <v/>
      </c>
      <c r="I845" s="25" t="str">
        <f>IF(ISTEXT(E845),"",IF(ISBLANK(E845),"",IF(ISTEXT(D845),"",IF(A840="Invoice No. : ",TEXT(INDEX(Sheet2!C$14:C$154,MATCH(B840,Sheet2!A$14:A$154,0)),"hh:mm:ss"),I844))))</f>
        <v/>
      </c>
      <c r="J845" s="25" t="str">
        <f t="shared" si="50"/>
        <v/>
      </c>
      <c r="K845" s="25" t="str">
        <f>IF(ISBLANK(G845),"",IF(ISTEXT(G845),"",INDEX(Sheet2!H$14:H$154,MATCH(F845,Sheet2!A$14:A$154,0))))</f>
        <v/>
      </c>
      <c r="L845" s="25" t="str">
        <f>IF(ISBLANK(G845),"",IF(ISTEXT(G845),"",INDEX(Sheet2!I$14:I$154,MATCH(F845,Sheet2!A$14:A$154,0))))</f>
        <v/>
      </c>
      <c r="M845" s="25" t="str">
        <f>IF(ISBLANK(G845),"",IF(ISTEXT(G845),"",IF(INDEX(Sheet2!H$14:H$154,MATCH(F845,Sheet2!A$14:A$154,0))&lt;&gt;0,IF(INDEX(Sheet2!I$14:I$154,MATCH(F845,Sheet2!A$14:A$154,0))&lt;&gt;0,"Loan","Loan"),"Cash")))</f>
        <v/>
      </c>
      <c r="N845" s="25" t="str">
        <f>IF(ISTEXT(E845),"",IF(ISBLANK(E845),"",IF(ISTEXT(D845),"",IF(A840="Invoice No. : ",INDEX(Sheet2!D$14:D$154,MATCH(B840,Sheet2!A$14:A$154,0)),N844))))</f>
        <v/>
      </c>
      <c r="O845" s="25" t="str">
        <f>IF(ISTEXT(E845),"",IF(ISBLANK(E845),"",IF(ISTEXT(D845),"",IF(A840="Invoice No. : ",INDEX(Sheet2!E$14:E$154,MATCH(B840,Sheet2!A$14:A$154,0)),O844))))</f>
        <v/>
      </c>
      <c r="P845" s="25" t="str">
        <f>IF(ISTEXT(E845),"",IF(ISBLANK(E845),"",IF(ISTEXT(D845),"",IF(A840="Invoice No. : ",INDEX(Sheet2!G$14:G$154,MATCH(B840,Sheet2!A$14:A$154,0)),P844))))</f>
        <v/>
      </c>
      <c r="Q845" s="25" t="str">
        <f t="shared" si="51"/>
        <v/>
      </c>
    </row>
    <row r="846" ht="15" spans="6:17">
      <c r="F846" s="25" t="str">
        <f t="shared" si="48"/>
        <v/>
      </c>
      <c r="G846" s="25" t="str">
        <f>IF(ISTEXT(E846),"",IF(ISBLANK(E846),"",IF(ISTEXT(D846),"",IF(A841="Invoice No. : ",INDEX(Sheet2!F$14:F$154,MATCH(B841,Sheet2!A$14:A$154,0)),G845))))</f>
        <v/>
      </c>
      <c r="H846" s="25" t="str">
        <f t="shared" si="49"/>
        <v/>
      </c>
      <c r="I846" s="25" t="str">
        <f>IF(ISTEXT(E846),"",IF(ISBLANK(E846),"",IF(ISTEXT(D846),"",IF(A841="Invoice No. : ",TEXT(INDEX(Sheet2!C$14:C$154,MATCH(B841,Sheet2!A$14:A$154,0)),"hh:mm:ss"),I845))))</f>
        <v/>
      </c>
      <c r="J846" s="25" t="str">
        <f t="shared" si="50"/>
        <v/>
      </c>
      <c r="K846" s="25" t="str">
        <f>IF(ISBLANK(G846),"",IF(ISTEXT(G846),"",INDEX(Sheet2!H$14:H$154,MATCH(F846,Sheet2!A$14:A$154,0))))</f>
        <v/>
      </c>
      <c r="L846" s="25" t="str">
        <f>IF(ISBLANK(G846),"",IF(ISTEXT(G846),"",INDEX(Sheet2!I$14:I$154,MATCH(F846,Sheet2!A$14:A$154,0))))</f>
        <v/>
      </c>
      <c r="M846" s="25" t="str">
        <f>IF(ISBLANK(G846),"",IF(ISTEXT(G846),"",IF(INDEX(Sheet2!H$14:H$154,MATCH(F846,Sheet2!A$14:A$154,0))&lt;&gt;0,IF(INDEX(Sheet2!I$14:I$154,MATCH(F846,Sheet2!A$14:A$154,0))&lt;&gt;0,"Loan","Loan"),"Cash")))</f>
        <v/>
      </c>
      <c r="N846" s="25" t="str">
        <f>IF(ISTEXT(E846),"",IF(ISBLANK(E846),"",IF(ISTEXT(D846),"",IF(A841="Invoice No. : ",INDEX(Sheet2!D$14:D$154,MATCH(B841,Sheet2!A$14:A$154,0)),N845))))</f>
        <v/>
      </c>
      <c r="O846" s="25" t="str">
        <f>IF(ISTEXT(E846),"",IF(ISBLANK(E846),"",IF(ISTEXT(D846),"",IF(A841="Invoice No. : ",INDEX(Sheet2!E$14:E$154,MATCH(B841,Sheet2!A$14:A$154,0)),O845))))</f>
        <v/>
      </c>
      <c r="P846" s="25" t="str">
        <f>IF(ISTEXT(E846),"",IF(ISBLANK(E846),"",IF(ISTEXT(D846),"",IF(A841="Invoice No. : ",INDEX(Sheet2!G$14:G$154,MATCH(B841,Sheet2!A$14:A$154,0)),P845))))</f>
        <v/>
      </c>
      <c r="Q846" s="25" t="str">
        <f t="shared" si="51"/>
        <v/>
      </c>
    </row>
    <row r="847" ht="15" spans="1:17">
      <c r="A847" s="24" t="s">
        <v>370</v>
      </c>
      <c r="B847" s="24" t="s">
        <v>371</v>
      </c>
      <c r="C847" s="13">
        <v>2</v>
      </c>
      <c r="D847" s="13">
        <v>15</v>
      </c>
      <c r="E847" s="13">
        <v>30</v>
      </c>
      <c r="F847" s="25">
        <f t="shared" si="48"/>
        <v>2146343</v>
      </c>
      <c r="G847" s="25">
        <f>IF(ISTEXT(E847),"",IF(ISBLANK(E847),"",IF(ISTEXT(D847),"",IF(A842="Invoice No. : ",INDEX(Sheet2!F$14:F$154,MATCH(B842,Sheet2!A$14:A$154,0)),G846))))</f>
        <v>34866</v>
      </c>
      <c r="H847" s="25" t="str">
        <f t="shared" si="49"/>
        <v>01/28/2023</v>
      </c>
      <c r="I847" s="25" t="str">
        <f>IF(ISTEXT(E847),"",IF(ISBLANK(E847),"",IF(ISTEXT(D847),"",IF(A842="Invoice No. : ",TEXT(INDEX(Sheet2!C$14:C$154,MATCH(B842,Sheet2!A$14:A$154,0)),"hh:mm:ss"),I846))))</f>
        <v>09:50:40</v>
      </c>
      <c r="J847" s="25">
        <f t="shared" si="50"/>
        <v>30</v>
      </c>
      <c r="K847" s="25">
        <f>IF(ISBLANK(G847),"",IF(ISTEXT(G847),"",INDEX(Sheet2!H$14:H$154,MATCH(F847,Sheet2!A$14:A$154,0))))</f>
        <v>0</v>
      </c>
      <c r="L847" s="25">
        <f>IF(ISBLANK(G847),"",IF(ISTEXT(G847),"",INDEX(Sheet2!I$14:I$154,MATCH(F847,Sheet2!A$14:A$154,0))))</f>
        <v>30</v>
      </c>
      <c r="M847" s="25" t="str">
        <f>IF(ISBLANK(G847),"",IF(ISTEXT(G847),"",IF(INDEX(Sheet2!H$14:H$154,MATCH(F847,Sheet2!A$14:A$154,0))&lt;&gt;0,IF(INDEX(Sheet2!I$14:I$154,MATCH(F847,Sheet2!A$14:A$154,0))&lt;&gt;0,"Loan","Loan"),"Cash")))</f>
        <v>Cash</v>
      </c>
      <c r="N847" s="25">
        <f>IF(ISTEXT(E847),"",IF(ISBLANK(E847),"",IF(ISTEXT(D847),"",IF(A842="Invoice No. : ",INDEX(Sheet2!D$14:D$154,MATCH(B842,Sheet2!A$14:A$154,0)),N846))))</f>
        <v>2</v>
      </c>
      <c r="O847" s="25" t="str">
        <f>IF(ISTEXT(E847),"",IF(ISBLANK(E847),"",IF(ISTEXT(D847),"",IF(A842="Invoice No. : ",INDEX(Sheet2!E$14:E$154,MATCH(B842,Sheet2!A$14:A$154,0)),O846))))</f>
        <v>RUBY</v>
      </c>
      <c r="P847" s="25" t="str">
        <f>IF(ISTEXT(E847),"",IF(ISBLANK(E847),"",IF(ISTEXT(D847),"",IF(A842="Invoice No. : ",INDEX(Sheet2!G$14:G$154,MATCH(B842,Sheet2!A$14:A$154,0)),P846))))</f>
        <v>HIPOL, LUCRECIA MAMANAO</v>
      </c>
      <c r="Q847" s="25">
        <f t="shared" si="51"/>
        <v>128023.12</v>
      </c>
    </row>
    <row r="848" ht="15" spans="4:17">
      <c r="D848" s="14" t="s">
        <v>18</v>
      </c>
      <c r="E848" s="26">
        <v>30</v>
      </c>
      <c r="F848" s="25" t="str">
        <f t="shared" si="48"/>
        <v/>
      </c>
      <c r="G848" s="25" t="str">
        <f>IF(ISTEXT(E848),"",IF(ISBLANK(E848),"",IF(ISTEXT(D848),"",IF(A843="Invoice No. : ",INDEX(Sheet2!F$14:F$154,MATCH(B843,Sheet2!A$14:A$154,0)),G847))))</f>
        <v/>
      </c>
      <c r="H848" s="25" t="str">
        <f t="shared" si="49"/>
        <v/>
      </c>
      <c r="I848" s="25" t="str">
        <f>IF(ISTEXT(E848),"",IF(ISBLANK(E848),"",IF(ISTEXT(D848),"",IF(A843="Invoice No. : ",TEXT(INDEX(Sheet2!C$14:C$154,MATCH(B843,Sheet2!A$14:A$154,0)),"hh:mm:ss"),I847))))</f>
        <v/>
      </c>
      <c r="J848" s="25" t="str">
        <f t="shared" si="50"/>
        <v/>
      </c>
      <c r="K848" s="25" t="str">
        <f>IF(ISBLANK(G848),"",IF(ISTEXT(G848),"",INDEX(Sheet2!H$14:H$154,MATCH(F848,Sheet2!A$14:A$154,0))))</f>
        <v/>
      </c>
      <c r="L848" s="25" t="str">
        <f>IF(ISBLANK(G848),"",IF(ISTEXT(G848),"",INDEX(Sheet2!I$14:I$154,MATCH(F848,Sheet2!A$14:A$154,0))))</f>
        <v/>
      </c>
      <c r="M848" s="25" t="str">
        <f>IF(ISBLANK(G848),"",IF(ISTEXT(G848),"",IF(INDEX(Sheet2!H$14:H$154,MATCH(F848,Sheet2!A$14:A$154,0))&lt;&gt;0,IF(INDEX(Sheet2!I$14:I$154,MATCH(F848,Sheet2!A$14:A$154,0))&lt;&gt;0,"Loan","Loan"),"Cash")))</f>
        <v/>
      </c>
      <c r="N848" s="25" t="str">
        <f>IF(ISTEXT(E848),"",IF(ISBLANK(E848),"",IF(ISTEXT(D848),"",IF(A843="Invoice No. : ",INDEX(Sheet2!D$14:D$154,MATCH(B843,Sheet2!A$14:A$154,0)),N847))))</f>
        <v/>
      </c>
      <c r="O848" s="25" t="str">
        <f>IF(ISTEXT(E848),"",IF(ISBLANK(E848),"",IF(ISTEXT(D848),"",IF(A843="Invoice No. : ",INDEX(Sheet2!E$14:E$154,MATCH(B843,Sheet2!A$14:A$154,0)),O847))))</f>
        <v/>
      </c>
      <c r="P848" s="25" t="str">
        <f>IF(ISTEXT(E848),"",IF(ISBLANK(E848),"",IF(ISTEXT(D848),"",IF(A843="Invoice No. : ",INDEX(Sheet2!G$14:G$154,MATCH(B843,Sheet2!A$14:A$154,0)),P847))))</f>
        <v/>
      </c>
      <c r="Q848" s="25" t="str">
        <f t="shared" si="51"/>
        <v/>
      </c>
    </row>
    <row r="849" ht="15" spans="6:17">
      <c r="F849" s="25" t="str">
        <f t="shared" ref="F849:F912" si="52">IF(ISTEXT(E849),"",IF(ISBLANK(E849),"",IF(ISTEXT(D849),"",IF(A844="Invoice No. : ",B844,F848))))</f>
        <v/>
      </c>
      <c r="G849" s="25" t="str">
        <f>IF(ISTEXT(E849),"",IF(ISBLANK(E849),"",IF(ISTEXT(D849),"",IF(A844="Invoice No. : ",INDEX(Sheet2!F$14:F$154,MATCH(B844,Sheet2!A$14:A$154,0)),G848))))</f>
        <v/>
      </c>
      <c r="H849" s="25" t="str">
        <f t="shared" ref="H849:H912" si="53">IF(ISTEXT(E849),"",IF(ISBLANK(E849),"",IF(ISTEXT(D849),"",IF(A844="Invoice No. : ",TEXT(B845,"mm/dd/yyyy"),H848))))</f>
        <v/>
      </c>
      <c r="I849" s="25" t="str">
        <f>IF(ISTEXT(E849),"",IF(ISBLANK(E849),"",IF(ISTEXT(D849),"",IF(A844="Invoice No. : ",TEXT(INDEX(Sheet2!C$14:C$154,MATCH(B844,Sheet2!A$14:A$154,0)),"hh:mm:ss"),I848))))</f>
        <v/>
      </c>
      <c r="J849" s="25" t="str">
        <f t="shared" ref="J849:J912" si="54">IF(D850="Invoice Amount",E850,IF(ISBLANK(D849),"",J850))</f>
        <v/>
      </c>
      <c r="K849" s="25" t="str">
        <f>IF(ISBLANK(G849),"",IF(ISTEXT(G849),"",INDEX(Sheet2!H$14:H$154,MATCH(F849,Sheet2!A$14:A$154,0))))</f>
        <v/>
      </c>
      <c r="L849" s="25" t="str">
        <f>IF(ISBLANK(G849),"",IF(ISTEXT(G849),"",INDEX(Sheet2!I$14:I$154,MATCH(F849,Sheet2!A$14:A$154,0))))</f>
        <v/>
      </c>
      <c r="M849" s="25" t="str">
        <f>IF(ISBLANK(G849),"",IF(ISTEXT(G849),"",IF(INDEX(Sheet2!H$14:H$154,MATCH(F849,Sheet2!A$14:A$154,0))&lt;&gt;0,IF(INDEX(Sheet2!I$14:I$154,MATCH(F849,Sheet2!A$14:A$154,0))&lt;&gt;0,"Loan","Loan"),"Cash")))</f>
        <v/>
      </c>
      <c r="N849" s="25" t="str">
        <f>IF(ISTEXT(E849),"",IF(ISBLANK(E849),"",IF(ISTEXT(D849),"",IF(A844="Invoice No. : ",INDEX(Sheet2!D$14:D$154,MATCH(B844,Sheet2!A$14:A$154,0)),N848))))</f>
        <v/>
      </c>
      <c r="O849" s="25" t="str">
        <f>IF(ISTEXT(E849),"",IF(ISBLANK(E849),"",IF(ISTEXT(D849),"",IF(A844="Invoice No. : ",INDEX(Sheet2!E$14:E$154,MATCH(B844,Sheet2!A$14:A$154,0)),O848))))</f>
        <v/>
      </c>
      <c r="P849" s="25" t="str">
        <f>IF(ISTEXT(E849),"",IF(ISBLANK(E849),"",IF(ISTEXT(D849),"",IF(A844="Invoice No. : ",INDEX(Sheet2!G$14:G$154,MATCH(B844,Sheet2!A$14:A$154,0)),P848))))</f>
        <v/>
      </c>
      <c r="Q849" s="25" t="str">
        <f t="shared" ref="Q849:Q912" si="55">IF(ISBLANK(C849),"",IF(ISNUMBER(C849),VLOOKUP("Grand Total : ",D:E,2,FALSE),""))</f>
        <v/>
      </c>
    </row>
    <row r="850" ht="15" spans="6:17">
      <c r="F850" s="25" t="str">
        <f t="shared" si="52"/>
        <v/>
      </c>
      <c r="G850" s="25" t="str">
        <f>IF(ISTEXT(E850),"",IF(ISBLANK(E850),"",IF(ISTEXT(D850),"",IF(A845="Invoice No. : ",INDEX(Sheet2!F$14:F$154,MATCH(B845,Sheet2!A$14:A$154,0)),G849))))</f>
        <v/>
      </c>
      <c r="H850" s="25" t="str">
        <f t="shared" si="53"/>
        <v/>
      </c>
      <c r="I850" s="25" t="str">
        <f>IF(ISTEXT(E850),"",IF(ISBLANK(E850),"",IF(ISTEXT(D850),"",IF(A845="Invoice No. : ",TEXT(INDEX(Sheet2!C$14:C$154,MATCH(B845,Sheet2!A$14:A$154,0)),"hh:mm:ss"),I849))))</f>
        <v/>
      </c>
      <c r="J850" s="25" t="str">
        <f t="shared" si="54"/>
        <v/>
      </c>
      <c r="K850" s="25" t="str">
        <f>IF(ISBLANK(G850),"",IF(ISTEXT(G850),"",INDEX(Sheet2!H$14:H$154,MATCH(F850,Sheet2!A$14:A$154,0))))</f>
        <v/>
      </c>
      <c r="L850" s="25" t="str">
        <f>IF(ISBLANK(G850),"",IF(ISTEXT(G850),"",INDEX(Sheet2!I$14:I$154,MATCH(F850,Sheet2!A$14:A$154,0))))</f>
        <v/>
      </c>
      <c r="M850" s="25" t="str">
        <f>IF(ISBLANK(G850),"",IF(ISTEXT(G850),"",IF(INDEX(Sheet2!H$14:H$154,MATCH(F850,Sheet2!A$14:A$154,0))&lt;&gt;0,IF(INDEX(Sheet2!I$14:I$154,MATCH(F850,Sheet2!A$14:A$154,0))&lt;&gt;0,"Loan","Loan"),"Cash")))</f>
        <v/>
      </c>
      <c r="N850" s="25" t="str">
        <f>IF(ISTEXT(E850),"",IF(ISBLANK(E850),"",IF(ISTEXT(D850),"",IF(A845="Invoice No. : ",INDEX(Sheet2!D$14:D$154,MATCH(B845,Sheet2!A$14:A$154,0)),N849))))</f>
        <v/>
      </c>
      <c r="O850" s="25" t="str">
        <f>IF(ISTEXT(E850),"",IF(ISBLANK(E850),"",IF(ISTEXT(D850),"",IF(A845="Invoice No. : ",INDEX(Sheet2!E$14:E$154,MATCH(B845,Sheet2!A$14:A$154,0)),O849))))</f>
        <v/>
      </c>
      <c r="P850" s="25" t="str">
        <f>IF(ISTEXT(E850),"",IF(ISBLANK(E850),"",IF(ISTEXT(D850),"",IF(A845="Invoice No. : ",INDEX(Sheet2!G$14:G$154,MATCH(B845,Sheet2!A$14:A$154,0)),P849))))</f>
        <v/>
      </c>
      <c r="Q850" s="25" t="str">
        <f t="shared" si="55"/>
        <v/>
      </c>
    </row>
    <row r="851" ht="15" spans="1:17">
      <c r="A851" s="16" t="s">
        <v>4</v>
      </c>
      <c r="B851" s="17">
        <v>2146344</v>
      </c>
      <c r="C851" s="16" t="s">
        <v>5</v>
      </c>
      <c r="D851" s="18" t="s">
        <v>598</v>
      </c>
      <c r="F851" s="25" t="str">
        <f t="shared" si="52"/>
        <v/>
      </c>
      <c r="G851" s="25" t="str">
        <f>IF(ISTEXT(E851),"",IF(ISBLANK(E851),"",IF(ISTEXT(D851),"",IF(A846="Invoice No. : ",INDEX(Sheet2!F$14:F$154,MATCH(B846,Sheet2!A$14:A$154,0)),G850))))</f>
        <v/>
      </c>
      <c r="H851" s="25" t="str">
        <f t="shared" si="53"/>
        <v/>
      </c>
      <c r="I851" s="25" t="str">
        <f>IF(ISTEXT(E851),"",IF(ISBLANK(E851),"",IF(ISTEXT(D851),"",IF(A846="Invoice No. : ",TEXT(INDEX(Sheet2!C$14:C$154,MATCH(B846,Sheet2!A$14:A$154,0)),"hh:mm:ss"),I850))))</f>
        <v/>
      </c>
      <c r="J851" s="25" t="str">
        <f t="shared" si="54"/>
        <v/>
      </c>
      <c r="K851" s="25" t="str">
        <f>IF(ISBLANK(G851),"",IF(ISTEXT(G851),"",INDEX(Sheet2!H$14:H$154,MATCH(F851,Sheet2!A$14:A$154,0))))</f>
        <v/>
      </c>
      <c r="L851" s="25" t="str">
        <f>IF(ISBLANK(G851),"",IF(ISTEXT(G851),"",INDEX(Sheet2!I$14:I$154,MATCH(F851,Sheet2!A$14:A$154,0))))</f>
        <v/>
      </c>
      <c r="M851" s="25" t="str">
        <f>IF(ISBLANK(G851),"",IF(ISTEXT(G851),"",IF(INDEX(Sheet2!H$14:H$154,MATCH(F851,Sheet2!A$14:A$154,0))&lt;&gt;0,IF(INDEX(Sheet2!I$14:I$154,MATCH(F851,Sheet2!A$14:A$154,0))&lt;&gt;0,"Loan","Loan"),"Cash")))</f>
        <v/>
      </c>
      <c r="N851" s="25" t="str">
        <f>IF(ISTEXT(E851),"",IF(ISBLANK(E851),"",IF(ISTEXT(D851),"",IF(A846="Invoice No. : ",INDEX(Sheet2!D$14:D$154,MATCH(B846,Sheet2!A$14:A$154,0)),N850))))</f>
        <v/>
      </c>
      <c r="O851" s="25" t="str">
        <f>IF(ISTEXT(E851),"",IF(ISBLANK(E851),"",IF(ISTEXT(D851),"",IF(A846="Invoice No. : ",INDEX(Sheet2!E$14:E$154,MATCH(B846,Sheet2!A$14:A$154,0)),O850))))</f>
        <v/>
      </c>
      <c r="P851" s="25" t="str">
        <f>IF(ISTEXT(E851),"",IF(ISBLANK(E851),"",IF(ISTEXT(D851),"",IF(A846="Invoice No. : ",INDEX(Sheet2!G$14:G$154,MATCH(B846,Sheet2!A$14:A$154,0)),P850))))</f>
        <v/>
      </c>
      <c r="Q851" s="25" t="str">
        <f t="shared" si="55"/>
        <v/>
      </c>
    </row>
    <row r="852" ht="15" spans="1:17">
      <c r="A852" s="16" t="s">
        <v>7</v>
      </c>
      <c r="B852" s="19">
        <v>44954</v>
      </c>
      <c r="C852" s="16" t="s">
        <v>8</v>
      </c>
      <c r="D852" s="20">
        <v>2</v>
      </c>
      <c r="F852" s="25" t="str">
        <f t="shared" si="52"/>
        <v/>
      </c>
      <c r="G852" s="25" t="str">
        <f>IF(ISTEXT(E852),"",IF(ISBLANK(E852),"",IF(ISTEXT(D852),"",IF(A847="Invoice No. : ",INDEX(Sheet2!F$14:F$154,MATCH(B847,Sheet2!A$14:A$154,0)),G851))))</f>
        <v/>
      </c>
      <c r="H852" s="25" t="str">
        <f t="shared" si="53"/>
        <v/>
      </c>
      <c r="I852" s="25" t="str">
        <f>IF(ISTEXT(E852),"",IF(ISBLANK(E852),"",IF(ISTEXT(D852),"",IF(A847="Invoice No. : ",TEXT(INDEX(Sheet2!C$14:C$154,MATCH(B847,Sheet2!A$14:A$154,0)),"hh:mm:ss"),I851))))</f>
        <v/>
      </c>
      <c r="J852" s="25" t="str">
        <f t="shared" si="54"/>
        <v/>
      </c>
      <c r="K852" s="25" t="str">
        <f>IF(ISBLANK(G852),"",IF(ISTEXT(G852),"",INDEX(Sheet2!H$14:H$154,MATCH(F852,Sheet2!A$14:A$154,0))))</f>
        <v/>
      </c>
      <c r="L852" s="25" t="str">
        <f>IF(ISBLANK(G852),"",IF(ISTEXT(G852),"",INDEX(Sheet2!I$14:I$154,MATCH(F852,Sheet2!A$14:A$154,0))))</f>
        <v/>
      </c>
      <c r="M852" s="25" t="str">
        <f>IF(ISBLANK(G852),"",IF(ISTEXT(G852),"",IF(INDEX(Sheet2!H$14:H$154,MATCH(F852,Sheet2!A$14:A$154,0))&lt;&gt;0,IF(INDEX(Sheet2!I$14:I$154,MATCH(F852,Sheet2!A$14:A$154,0))&lt;&gt;0,"Loan","Loan"),"Cash")))</f>
        <v/>
      </c>
      <c r="N852" s="25" t="str">
        <f>IF(ISTEXT(E852),"",IF(ISBLANK(E852),"",IF(ISTEXT(D852),"",IF(A847="Invoice No. : ",INDEX(Sheet2!D$14:D$154,MATCH(B847,Sheet2!A$14:A$154,0)),N851))))</f>
        <v/>
      </c>
      <c r="O852" s="25" t="str">
        <f>IF(ISTEXT(E852),"",IF(ISBLANK(E852),"",IF(ISTEXT(D852),"",IF(A847="Invoice No. : ",INDEX(Sheet2!E$14:E$154,MATCH(B847,Sheet2!A$14:A$154,0)),O851))))</f>
        <v/>
      </c>
      <c r="P852" s="25" t="str">
        <f>IF(ISTEXT(E852),"",IF(ISBLANK(E852),"",IF(ISTEXT(D852),"",IF(A847="Invoice No. : ",INDEX(Sheet2!G$14:G$154,MATCH(B847,Sheet2!A$14:A$154,0)),P851))))</f>
        <v/>
      </c>
      <c r="Q852" s="25" t="str">
        <f t="shared" si="55"/>
        <v/>
      </c>
    </row>
    <row r="853" ht="15" spans="6:17">
      <c r="F853" s="25" t="str">
        <f t="shared" si="52"/>
        <v/>
      </c>
      <c r="G853" s="25" t="str">
        <f>IF(ISTEXT(E853),"",IF(ISBLANK(E853),"",IF(ISTEXT(D853),"",IF(A848="Invoice No. : ",INDEX(Sheet2!F$14:F$154,MATCH(B848,Sheet2!A$14:A$154,0)),G852))))</f>
        <v/>
      </c>
      <c r="H853" s="25" t="str">
        <f t="shared" si="53"/>
        <v/>
      </c>
      <c r="I853" s="25" t="str">
        <f>IF(ISTEXT(E853),"",IF(ISBLANK(E853),"",IF(ISTEXT(D853),"",IF(A848="Invoice No. : ",TEXT(INDEX(Sheet2!C$14:C$154,MATCH(B848,Sheet2!A$14:A$154,0)),"hh:mm:ss"),I852))))</f>
        <v/>
      </c>
      <c r="J853" s="25" t="str">
        <f t="shared" si="54"/>
        <v/>
      </c>
      <c r="K853" s="25" t="str">
        <f>IF(ISBLANK(G853),"",IF(ISTEXT(G853),"",INDEX(Sheet2!H$14:H$154,MATCH(F853,Sheet2!A$14:A$154,0))))</f>
        <v/>
      </c>
      <c r="L853" s="25" t="str">
        <f>IF(ISBLANK(G853),"",IF(ISTEXT(G853),"",INDEX(Sheet2!I$14:I$154,MATCH(F853,Sheet2!A$14:A$154,0))))</f>
        <v/>
      </c>
      <c r="M853" s="25" t="str">
        <f>IF(ISBLANK(G853),"",IF(ISTEXT(G853),"",IF(INDEX(Sheet2!H$14:H$154,MATCH(F853,Sheet2!A$14:A$154,0))&lt;&gt;0,IF(INDEX(Sheet2!I$14:I$154,MATCH(F853,Sheet2!A$14:A$154,0))&lt;&gt;0,"Loan","Loan"),"Cash")))</f>
        <v/>
      </c>
      <c r="N853" s="25" t="str">
        <f>IF(ISTEXT(E853),"",IF(ISBLANK(E853),"",IF(ISTEXT(D853),"",IF(A848="Invoice No. : ",INDEX(Sheet2!D$14:D$154,MATCH(B848,Sheet2!A$14:A$154,0)),N852))))</f>
        <v/>
      </c>
      <c r="O853" s="25" t="str">
        <f>IF(ISTEXT(E853),"",IF(ISBLANK(E853),"",IF(ISTEXT(D853),"",IF(A848="Invoice No. : ",INDEX(Sheet2!E$14:E$154,MATCH(B848,Sheet2!A$14:A$154,0)),O852))))</f>
        <v/>
      </c>
      <c r="P853" s="25" t="str">
        <f>IF(ISTEXT(E853),"",IF(ISBLANK(E853),"",IF(ISTEXT(D853),"",IF(A848="Invoice No. : ",INDEX(Sheet2!G$14:G$154,MATCH(B848,Sheet2!A$14:A$154,0)),P852))))</f>
        <v/>
      </c>
      <c r="Q853" s="25" t="str">
        <f t="shared" si="55"/>
        <v/>
      </c>
    </row>
    <row r="854" ht="15" spans="1:17">
      <c r="A854" s="21" t="s">
        <v>9</v>
      </c>
      <c r="B854" s="21" t="s">
        <v>10</v>
      </c>
      <c r="C854" s="22" t="s">
        <v>11</v>
      </c>
      <c r="D854" s="22" t="s">
        <v>12</v>
      </c>
      <c r="E854" s="22" t="s">
        <v>13</v>
      </c>
      <c r="F854" s="25" t="str">
        <f t="shared" si="52"/>
        <v/>
      </c>
      <c r="G854" s="25" t="str">
        <f>IF(ISTEXT(E854),"",IF(ISBLANK(E854),"",IF(ISTEXT(D854),"",IF(A849="Invoice No. : ",INDEX(Sheet2!F$14:F$154,MATCH(B849,Sheet2!A$14:A$154,0)),G853))))</f>
        <v/>
      </c>
      <c r="H854" s="25" t="str">
        <f t="shared" si="53"/>
        <v/>
      </c>
      <c r="I854" s="25" t="str">
        <f>IF(ISTEXT(E854),"",IF(ISBLANK(E854),"",IF(ISTEXT(D854),"",IF(A849="Invoice No. : ",TEXT(INDEX(Sheet2!C$14:C$154,MATCH(B849,Sheet2!A$14:A$154,0)),"hh:mm:ss"),I853))))</f>
        <v/>
      </c>
      <c r="J854" s="25" t="str">
        <f t="shared" si="54"/>
        <v/>
      </c>
      <c r="K854" s="25" t="str">
        <f>IF(ISBLANK(G854),"",IF(ISTEXT(G854),"",INDEX(Sheet2!H$14:H$154,MATCH(F854,Sheet2!A$14:A$154,0))))</f>
        <v/>
      </c>
      <c r="L854" s="25" t="str">
        <f>IF(ISBLANK(G854),"",IF(ISTEXT(G854),"",INDEX(Sheet2!I$14:I$154,MATCH(F854,Sheet2!A$14:A$154,0))))</f>
        <v/>
      </c>
      <c r="M854" s="25" t="str">
        <f>IF(ISBLANK(G854),"",IF(ISTEXT(G854),"",IF(INDEX(Sheet2!H$14:H$154,MATCH(F854,Sheet2!A$14:A$154,0))&lt;&gt;0,IF(INDEX(Sheet2!I$14:I$154,MATCH(F854,Sheet2!A$14:A$154,0))&lt;&gt;0,"Loan","Loan"),"Cash")))</f>
        <v/>
      </c>
      <c r="N854" s="25" t="str">
        <f>IF(ISTEXT(E854),"",IF(ISBLANK(E854),"",IF(ISTEXT(D854),"",IF(A849="Invoice No. : ",INDEX(Sheet2!D$14:D$154,MATCH(B849,Sheet2!A$14:A$154,0)),N853))))</f>
        <v/>
      </c>
      <c r="O854" s="25" t="str">
        <f>IF(ISTEXT(E854),"",IF(ISBLANK(E854),"",IF(ISTEXT(D854),"",IF(A849="Invoice No. : ",INDEX(Sheet2!E$14:E$154,MATCH(B849,Sheet2!A$14:A$154,0)),O853))))</f>
        <v/>
      </c>
      <c r="P854" s="25" t="str">
        <f>IF(ISTEXT(E854),"",IF(ISBLANK(E854),"",IF(ISTEXT(D854),"",IF(A849="Invoice No. : ",INDEX(Sheet2!G$14:G$154,MATCH(B849,Sheet2!A$14:A$154,0)),P853))))</f>
        <v/>
      </c>
      <c r="Q854" s="25" t="str">
        <f t="shared" si="55"/>
        <v/>
      </c>
    </row>
    <row r="855" ht="15" spans="6:17">
      <c r="F855" s="25" t="str">
        <f t="shared" si="52"/>
        <v/>
      </c>
      <c r="G855" s="25" t="str">
        <f>IF(ISTEXT(E855),"",IF(ISBLANK(E855),"",IF(ISTEXT(D855),"",IF(A850="Invoice No. : ",INDEX(Sheet2!F$14:F$154,MATCH(B850,Sheet2!A$14:A$154,0)),G854))))</f>
        <v/>
      </c>
      <c r="H855" s="25" t="str">
        <f t="shared" si="53"/>
        <v/>
      </c>
      <c r="I855" s="25" t="str">
        <f>IF(ISTEXT(E855),"",IF(ISBLANK(E855),"",IF(ISTEXT(D855),"",IF(A850="Invoice No. : ",TEXT(INDEX(Sheet2!C$14:C$154,MATCH(B850,Sheet2!A$14:A$154,0)),"hh:mm:ss"),I854))))</f>
        <v/>
      </c>
      <c r="J855" s="25" t="str">
        <f t="shared" si="54"/>
        <v/>
      </c>
      <c r="K855" s="25" t="str">
        <f>IF(ISBLANK(G855),"",IF(ISTEXT(G855),"",INDEX(Sheet2!H$14:H$154,MATCH(F855,Sheet2!A$14:A$154,0))))</f>
        <v/>
      </c>
      <c r="L855" s="25" t="str">
        <f>IF(ISBLANK(G855),"",IF(ISTEXT(G855),"",INDEX(Sheet2!I$14:I$154,MATCH(F855,Sheet2!A$14:A$154,0))))</f>
        <v/>
      </c>
      <c r="M855" s="25" t="str">
        <f>IF(ISBLANK(G855),"",IF(ISTEXT(G855),"",IF(INDEX(Sheet2!H$14:H$154,MATCH(F855,Sheet2!A$14:A$154,0))&lt;&gt;0,IF(INDEX(Sheet2!I$14:I$154,MATCH(F855,Sheet2!A$14:A$154,0))&lt;&gt;0,"Loan","Loan"),"Cash")))</f>
        <v/>
      </c>
      <c r="N855" s="25" t="str">
        <f>IF(ISTEXT(E855),"",IF(ISBLANK(E855),"",IF(ISTEXT(D855),"",IF(A850="Invoice No. : ",INDEX(Sheet2!D$14:D$154,MATCH(B850,Sheet2!A$14:A$154,0)),N854))))</f>
        <v/>
      </c>
      <c r="O855" s="25" t="str">
        <f>IF(ISTEXT(E855),"",IF(ISBLANK(E855),"",IF(ISTEXT(D855),"",IF(A850="Invoice No. : ",INDEX(Sheet2!E$14:E$154,MATCH(B850,Sheet2!A$14:A$154,0)),O854))))</f>
        <v/>
      </c>
      <c r="P855" s="25" t="str">
        <f>IF(ISTEXT(E855),"",IF(ISBLANK(E855),"",IF(ISTEXT(D855),"",IF(A850="Invoice No. : ",INDEX(Sheet2!G$14:G$154,MATCH(B850,Sheet2!A$14:A$154,0)),P854))))</f>
        <v/>
      </c>
      <c r="Q855" s="25" t="str">
        <f t="shared" si="55"/>
        <v/>
      </c>
    </row>
    <row r="856" ht="15" spans="1:17">
      <c r="A856" s="24" t="s">
        <v>734</v>
      </c>
      <c r="B856" s="24" t="s">
        <v>735</v>
      </c>
      <c r="C856" s="13">
        <v>1</v>
      </c>
      <c r="D856" s="13">
        <v>18.5</v>
      </c>
      <c r="E856" s="13">
        <v>18.5</v>
      </c>
      <c r="F856" s="25">
        <f t="shared" si="52"/>
        <v>2146344</v>
      </c>
      <c r="G856" s="25">
        <f>IF(ISTEXT(E856),"",IF(ISBLANK(E856),"",IF(ISTEXT(D856),"",IF(A851="Invoice No. : ",INDEX(Sheet2!F$14:F$154,MATCH(B851,Sheet2!A$14:A$154,0)),G855))))</f>
        <v>1465</v>
      </c>
      <c r="H856" s="25" t="str">
        <f t="shared" si="53"/>
        <v>01/28/2023</v>
      </c>
      <c r="I856" s="25" t="str">
        <f>IF(ISTEXT(E856),"",IF(ISBLANK(E856),"",IF(ISTEXT(D856),"",IF(A851="Invoice No. : ",TEXT(INDEX(Sheet2!C$14:C$154,MATCH(B851,Sheet2!A$14:A$154,0)),"hh:mm:ss"),I855))))</f>
        <v>09:55:37</v>
      </c>
      <c r="J856" s="25">
        <f t="shared" si="54"/>
        <v>988.75</v>
      </c>
      <c r="K856" s="25">
        <f>IF(ISBLANK(G856),"",IF(ISTEXT(G856),"",INDEX(Sheet2!H$14:H$154,MATCH(F856,Sheet2!A$14:A$154,0))))</f>
        <v>988.75</v>
      </c>
      <c r="L856" s="25">
        <f>IF(ISBLANK(G856),"",IF(ISTEXT(G856),"",INDEX(Sheet2!I$14:I$154,MATCH(F856,Sheet2!A$14:A$154,0))))</f>
        <v>0</v>
      </c>
      <c r="M856" s="25" t="str">
        <f>IF(ISBLANK(G856),"",IF(ISTEXT(G856),"",IF(INDEX(Sheet2!H$14:H$154,MATCH(F856,Sheet2!A$14:A$154,0))&lt;&gt;0,IF(INDEX(Sheet2!I$14:I$154,MATCH(F856,Sheet2!A$14:A$154,0))&lt;&gt;0,"Loan","Loan"),"Cash")))</f>
        <v>Loan</v>
      </c>
      <c r="N856" s="25">
        <f>IF(ISTEXT(E856),"",IF(ISBLANK(E856),"",IF(ISTEXT(D856),"",IF(A851="Invoice No. : ",INDEX(Sheet2!D$14:D$154,MATCH(B851,Sheet2!A$14:A$154,0)),N855))))</f>
        <v>2</v>
      </c>
      <c r="O856" s="25" t="str">
        <f>IF(ISTEXT(E856),"",IF(ISBLANK(E856),"",IF(ISTEXT(D856),"",IF(A851="Invoice No. : ",INDEX(Sheet2!E$14:E$154,MATCH(B851,Sheet2!A$14:A$154,0)),O855))))</f>
        <v>RUBY</v>
      </c>
      <c r="P856" s="25" t="str">
        <f>IF(ISTEXT(E856),"",IF(ISBLANK(E856),"",IF(ISTEXT(D856),"",IF(A851="Invoice No. : ",INDEX(Sheet2!G$14:G$154,MATCH(B851,Sheet2!A$14:A$154,0)),P855))))</f>
        <v>CASUGA, PRESCILLA APILADO</v>
      </c>
      <c r="Q856" s="25">
        <f t="shared" si="55"/>
        <v>128023.12</v>
      </c>
    </row>
    <row r="857" ht="15" spans="1:17">
      <c r="A857" s="24" t="s">
        <v>736</v>
      </c>
      <c r="B857" s="24" t="s">
        <v>737</v>
      </c>
      <c r="C857" s="13">
        <v>6</v>
      </c>
      <c r="D857" s="13">
        <v>4.5</v>
      </c>
      <c r="E857" s="13">
        <v>27</v>
      </c>
      <c r="F857" s="25">
        <f t="shared" si="52"/>
        <v>2146344</v>
      </c>
      <c r="G857" s="25">
        <f>IF(ISTEXT(E857),"",IF(ISBLANK(E857),"",IF(ISTEXT(D857),"",IF(A852="Invoice No. : ",INDEX(Sheet2!F$14:F$154,MATCH(B852,Sheet2!A$14:A$154,0)),G856))))</f>
        <v>1465</v>
      </c>
      <c r="H857" s="25" t="str">
        <f t="shared" si="53"/>
        <v>01/28/2023</v>
      </c>
      <c r="I857" s="25" t="str">
        <f>IF(ISTEXT(E857),"",IF(ISBLANK(E857),"",IF(ISTEXT(D857),"",IF(A852="Invoice No. : ",TEXT(INDEX(Sheet2!C$14:C$154,MATCH(B852,Sheet2!A$14:A$154,0)),"hh:mm:ss"),I856))))</f>
        <v>09:55:37</v>
      </c>
      <c r="J857" s="25">
        <f t="shared" si="54"/>
        <v>988.75</v>
      </c>
      <c r="K857" s="25">
        <f>IF(ISBLANK(G857),"",IF(ISTEXT(G857),"",INDEX(Sheet2!H$14:H$154,MATCH(F857,Sheet2!A$14:A$154,0))))</f>
        <v>988.75</v>
      </c>
      <c r="L857" s="25">
        <f>IF(ISBLANK(G857),"",IF(ISTEXT(G857),"",INDEX(Sheet2!I$14:I$154,MATCH(F857,Sheet2!A$14:A$154,0))))</f>
        <v>0</v>
      </c>
      <c r="M857" s="25" t="str">
        <f>IF(ISBLANK(G857),"",IF(ISTEXT(G857),"",IF(INDEX(Sheet2!H$14:H$154,MATCH(F857,Sheet2!A$14:A$154,0))&lt;&gt;0,IF(INDEX(Sheet2!I$14:I$154,MATCH(F857,Sheet2!A$14:A$154,0))&lt;&gt;0,"Loan","Loan"),"Cash")))</f>
        <v>Loan</v>
      </c>
      <c r="N857" s="25">
        <f>IF(ISTEXT(E857),"",IF(ISBLANK(E857),"",IF(ISTEXT(D857),"",IF(A852="Invoice No. : ",INDEX(Sheet2!D$14:D$154,MATCH(B852,Sheet2!A$14:A$154,0)),N856))))</f>
        <v>2</v>
      </c>
      <c r="O857" s="25" t="str">
        <f>IF(ISTEXT(E857),"",IF(ISBLANK(E857),"",IF(ISTEXT(D857),"",IF(A852="Invoice No. : ",INDEX(Sheet2!E$14:E$154,MATCH(B852,Sheet2!A$14:A$154,0)),O856))))</f>
        <v>RUBY</v>
      </c>
      <c r="P857" s="25" t="str">
        <f>IF(ISTEXT(E857),"",IF(ISBLANK(E857),"",IF(ISTEXT(D857),"",IF(A852="Invoice No. : ",INDEX(Sheet2!G$14:G$154,MATCH(B852,Sheet2!A$14:A$154,0)),P856))))</f>
        <v>CASUGA, PRESCILLA APILADO</v>
      </c>
      <c r="Q857" s="25">
        <f t="shared" si="55"/>
        <v>128023.12</v>
      </c>
    </row>
    <row r="858" ht="15" spans="1:17">
      <c r="A858" s="24" t="s">
        <v>738</v>
      </c>
      <c r="B858" s="24" t="s">
        <v>739</v>
      </c>
      <c r="C858" s="13">
        <v>6</v>
      </c>
      <c r="D858" s="13">
        <v>5.5</v>
      </c>
      <c r="E858" s="13">
        <v>33</v>
      </c>
      <c r="F858" s="25">
        <f t="shared" si="52"/>
        <v>2146344</v>
      </c>
      <c r="G858" s="25">
        <f>IF(ISTEXT(E858),"",IF(ISBLANK(E858),"",IF(ISTEXT(D858),"",IF(A853="Invoice No. : ",INDEX(Sheet2!F$14:F$154,MATCH(B853,Sheet2!A$14:A$154,0)),G857))))</f>
        <v>1465</v>
      </c>
      <c r="H858" s="25" t="str">
        <f t="shared" si="53"/>
        <v>01/28/2023</v>
      </c>
      <c r="I858" s="25" t="str">
        <f>IF(ISTEXT(E858),"",IF(ISBLANK(E858),"",IF(ISTEXT(D858),"",IF(A853="Invoice No. : ",TEXT(INDEX(Sheet2!C$14:C$154,MATCH(B853,Sheet2!A$14:A$154,0)),"hh:mm:ss"),I857))))</f>
        <v>09:55:37</v>
      </c>
      <c r="J858" s="25">
        <f t="shared" si="54"/>
        <v>988.75</v>
      </c>
      <c r="K858" s="25">
        <f>IF(ISBLANK(G858),"",IF(ISTEXT(G858),"",INDEX(Sheet2!H$14:H$154,MATCH(F858,Sheet2!A$14:A$154,0))))</f>
        <v>988.75</v>
      </c>
      <c r="L858" s="25">
        <f>IF(ISBLANK(G858),"",IF(ISTEXT(G858),"",INDEX(Sheet2!I$14:I$154,MATCH(F858,Sheet2!A$14:A$154,0))))</f>
        <v>0</v>
      </c>
      <c r="M858" s="25" t="str">
        <f>IF(ISBLANK(G858),"",IF(ISTEXT(G858),"",IF(INDEX(Sheet2!H$14:H$154,MATCH(F858,Sheet2!A$14:A$154,0))&lt;&gt;0,IF(INDEX(Sheet2!I$14:I$154,MATCH(F858,Sheet2!A$14:A$154,0))&lt;&gt;0,"Loan","Loan"),"Cash")))</f>
        <v>Loan</v>
      </c>
      <c r="N858" s="25">
        <f>IF(ISTEXT(E858),"",IF(ISBLANK(E858),"",IF(ISTEXT(D858),"",IF(A853="Invoice No. : ",INDEX(Sheet2!D$14:D$154,MATCH(B853,Sheet2!A$14:A$154,0)),N857))))</f>
        <v>2</v>
      </c>
      <c r="O858" s="25" t="str">
        <f>IF(ISTEXT(E858),"",IF(ISBLANK(E858),"",IF(ISTEXT(D858),"",IF(A853="Invoice No. : ",INDEX(Sheet2!E$14:E$154,MATCH(B853,Sheet2!A$14:A$154,0)),O857))))</f>
        <v>RUBY</v>
      </c>
      <c r="P858" s="25" t="str">
        <f>IF(ISTEXT(E858),"",IF(ISBLANK(E858),"",IF(ISTEXT(D858),"",IF(A853="Invoice No. : ",INDEX(Sheet2!G$14:G$154,MATCH(B853,Sheet2!A$14:A$154,0)),P857))))</f>
        <v>CASUGA, PRESCILLA APILADO</v>
      </c>
      <c r="Q858" s="25">
        <f t="shared" si="55"/>
        <v>128023.12</v>
      </c>
    </row>
    <row r="859" ht="15" spans="1:17">
      <c r="A859" s="24" t="s">
        <v>740</v>
      </c>
      <c r="B859" s="24" t="s">
        <v>741</v>
      </c>
      <c r="C859" s="13">
        <v>1</v>
      </c>
      <c r="D859" s="13">
        <v>53.25</v>
      </c>
      <c r="E859" s="13">
        <v>53.25</v>
      </c>
      <c r="F859" s="25">
        <f t="shared" si="52"/>
        <v>2146344</v>
      </c>
      <c r="G859" s="25">
        <f>IF(ISTEXT(E859),"",IF(ISBLANK(E859),"",IF(ISTEXT(D859),"",IF(A854="Invoice No. : ",INDEX(Sheet2!F$14:F$154,MATCH(B854,Sheet2!A$14:A$154,0)),G858))))</f>
        <v>1465</v>
      </c>
      <c r="H859" s="25" t="str">
        <f t="shared" si="53"/>
        <v>01/28/2023</v>
      </c>
      <c r="I859" s="25" t="str">
        <f>IF(ISTEXT(E859),"",IF(ISBLANK(E859),"",IF(ISTEXT(D859),"",IF(A854="Invoice No. : ",TEXT(INDEX(Sheet2!C$14:C$154,MATCH(B854,Sheet2!A$14:A$154,0)),"hh:mm:ss"),I858))))</f>
        <v>09:55:37</v>
      </c>
      <c r="J859" s="25">
        <f t="shared" si="54"/>
        <v>988.75</v>
      </c>
      <c r="K859" s="25">
        <f>IF(ISBLANK(G859),"",IF(ISTEXT(G859),"",INDEX(Sheet2!H$14:H$154,MATCH(F859,Sheet2!A$14:A$154,0))))</f>
        <v>988.75</v>
      </c>
      <c r="L859" s="25">
        <f>IF(ISBLANK(G859),"",IF(ISTEXT(G859),"",INDEX(Sheet2!I$14:I$154,MATCH(F859,Sheet2!A$14:A$154,0))))</f>
        <v>0</v>
      </c>
      <c r="M859" s="25" t="str">
        <f>IF(ISBLANK(G859),"",IF(ISTEXT(G859),"",IF(INDEX(Sheet2!H$14:H$154,MATCH(F859,Sheet2!A$14:A$154,0))&lt;&gt;0,IF(INDEX(Sheet2!I$14:I$154,MATCH(F859,Sheet2!A$14:A$154,0))&lt;&gt;0,"Loan","Loan"),"Cash")))</f>
        <v>Loan</v>
      </c>
      <c r="N859" s="25">
        <f>IF(ISTEXT(E859),"",IF(ISBLANK(E859),"",IF(ISTEXT(D859),"",IF(A854="Invoice No. : ",INDEX(Sheet2!D$14:D$154,MATCH(B854,Sheet2!A$14:A$154,0)),N858))))</f>
        <v>2</v>
      </c>
      <c r="O859" s="25" t="str">
        <f>IF(ISTEXT(E859),"",IF(ISBLANK(E859),"",IF(ISTEXT(D859),"",IF(A854="Invoice No. : ",INDEX(Sheet2!E$14:E$154,MATCH(B854,Sheet2!A$14:A$154,0)),O858))))</f>
        <v>RUBY</v>
      </c>
      <c r="P859" s="25" t="str">
        <f>IF(ISTEXT(E859),"",IF(ISBLANK(E859),"",IF(ISTEXT(D859),"",IF(A854="Invoice No. : ",INDEX(Sheet2!G$14:G$154,MATCH(B854,Sheet2!A$14:A$154,0)),P858))))</f>
        <v>CASUGA, PRESCILLA APILADO</v>
      </c>
      <c r="Q859" s="25">
        <f t="shared" si="55"/>
        <v>128023.12</v>
      </c>
    </row>
    <row r="860" ht="15" spans="1:17">
      <c r="A860" s="24" t="s">
        <v>742</v>
      </c>
      <c r="B860" s="24" t="s">
        <v>743</v>
      </c>
      <c r="C860" s="13">
        <v>1</v>
      </c>
      <c r="D860" s="13">
        <v>289.25</v>
      </c>
      <c r="E860" s="13">
        <v>289.25</v>
      </c>
      <c r="F860" s="25">
        <f t="shared" si="52"/>
        <v>2146344</v>
      </c>
      <c r="G860" s="25">
        <f>IF(ISTEXT(E860),"",IF(ISBLANK(E860),"",IF(ISTEXT(D860),"",IF(A855="Invoice No. : ",INDEX(Sheet2!F$14:F$154,MATCH(B855,Sheet2!A$14:A$154,0)),G859))))</f>
        <v>1465</v>
      </c>
      <c r="H860" s="25" t="str">
        <f t="shared" si="53"/>
        <v>01/28/2023</v>
      </c>
      <c r="I860" s="25" t="str">
        <f>IF(ISTEXT(E860),"",IF(ISBLANK(E860),"",IF(ISTEXT(D860),"",IF(A855="Invoice No. : ",TEXT(INDEX(Sheet2!C$14:C$154,MATCH(B855,Sheet2!A$14:A$154,0)),"hh:mm:ss"),I859))))</f>
        <v>09:55:37</v>
      </c>
      <c r="J860" s="25">
        <f t="shared" si="54"/>
        <v>988.75</v>
      </c>
      <c r="K860" s="25">
        <f>IF(ISBLANK(G860),"",IF(ISTEXT(G860),"",INDEX(Sheet2!H$14:H$154,MATCH(F860,Sheet2!A$14:A$154,0))))</f>
        <v>988.75</v>
      </c>
      <c r="L860" s="25">
        <f>IF(ISBLANK(G860),"",IF(ISTEXT(G860),"",INDEX(Sheet2!I$14:I$154,MATCH(F860,Sheet2!A$14:A$154,0))))</f>
        <v>0</v>
      </c>
      <c r="M860" s="25" t="str">
        <f>IF(ISBLANK(G860),"",IF(ISTEXT(G860),"",IF(INDEX(Sheet2!H$14:H$154,MATCH(F860,Sheet2!A$14:A$154,0))&lt;&gt;0,IF(INDEX(Sheet2!I$14:I$154,MATCH(F860,Sheet2!A$14:A$154,0))&lt;&gt;0,"Loan","Loan"),"Cash")))</f>
        <v>Loan</v>
      </c>
      <c r="N860" s="25">
        <f>IF(ISTEXT(E860),"",IF(ISBLANK(E860),"",IF(ISTEXT(D860),"",IF(A855="Invoice No. : ",INDEX(Sheet2!D$14:D$154,MATCH(B855,Sheet2!A$14:A$154,0)),N859))))</f>
        <v>2</v>
      </c>
      <c r="O860" s="25" t="str">
        <f>IF(ISTEXT(E860),"",IF(ISBLANK(E860),"",IF(ISTEXT(D860),"",IF(A855="Invoice No. : ",INDEX(Sheet2!E$14:E$154,MATCH(B855,Sheet2!A$14:A$154,0)),O859))))</f>
        <v>RUBY</v>
      </c>
      <c r="P860" s="25" t="str">
        <f>IF(ISTEXT(E860),"",IF(ISBLANK(E860),"",IF(ISTEXT(D860),"",IF(A855="Invoice No. : ",INDEX(Sheet2!G$14:G$154,MATCH(B855,Sheet2!A$14:A$154,0)),P859))))</f>
        <v>CASUGA, PRESCILLA APILADO</v>
      </c>
      <c r="Q860" s="25">
        <f t="shared" si="55"/>
        <v>128023.12</v>
      </c>
    </row>
    <row r="861" ht="15" spans="1:17">
      <c r="A861" s="24" t="s">
        <v>744</v>
      </c>
      <c r="B861" s="24" t="s">
        <v>745</v>
      </c>
      <c r="C861" s="13">
        <v>12</v>
      </c>
      <c r="D861" s="13">
        <v>7</v>
      </c>
      <c r="E861" s="13">
        <v>84</v>
      </c>
      <c r="F861" s="25">
        <f t="shared" si="52"/>
        <v>2146344</v>
      </c>
      <c r="G861" s="25">
        <f>IF(ISTEXT(E861),"",IF(ISBLANK(E861),"",IF(ISTEXT(D861),"",IF(A856="Invoice No. : ",INDEX(Sheet2!F$14:F$154,MATCH(B856,Sheet2!A$14:A$154,0)),G860))))</f>
        <v>1465</v>
      </c>
      <c r="H861" s="25" t="str">
        <f t="shared" si="53"/>
        <v>01/28/2023</v>
      </c>
      <c r="I861" s="25" t="str">
        <f>IF(ISTEXT(E861),"",IF(ISBLANK(E861),"",IF(ISTEXT(D861),"",IF(A856="Invoice No. : ",TEXT(INDEX(Sheet2!C$14:C$154,MATCH(B856,Sheet2!A$14:A$154,0)),"hh:mm:ss"),I860))))</f>
        <v>09:55:37</v>
      </c>
      <c r="J861" s="25">
        <f t="shared" si="54"/>
        <v>988.75</v>
      </c>
      <c r="K861" s="25">
        <f>IF(ISBLANK(G861),"",IF(ISTEXT(G861),"",INDEX(Sheet2!H$14:H$154,MATCH(F861,Sheet2!A$14:A$154,0))))</f>
        <v>988.75</v>
      </c>
      <c r="L861" s="25">
        <f>IF(ISBLANK(G861),"",IF(ISTEXT(G861),"",INDEX(Sheet2!I$14:I$154,MATCH(F861,Sheet2!A$14:A$154,0))))</f>
        <v>0</v>
      </c>
      <c r="M861" s="25" t="str">
        <f>IF(ISBLANK(G861),"",IF(ISTEXT(G861),"",IF(INDEX(Sheet2!H$14:H$154,MATCH(F861,Sheet2!A$14:A$154,0))&lt;&gt;0,IF(INDEX(Sheet2!I$14:I$154,MATCH(F861,Sheet2!A$14:A$154,0))&lt;&gt;0,"Loan","Loan"),"Cash")))</f>
        <v>Loan</v>
      </c>
      <c r="N861" s="25">
        <f>IF(ISTEXT(E861),"",IF(ISBLANK(E861),"",IF(ISTEXT(D861),"",IF(A856="Invoice No. : ",INDEX(Sheet2!D$14:D$154,MATCH(B856,Sheet2!A$14:A$154,0)),N860))))</f>
        <v>2</v>
      </c>
      <c r="O861" s="25" t="str">
        <f>IF(ISTEXT(E861),"",IF(ISBLANK(E861),"",IF(ISTEXT(D861),"",IF(A856="Invoice No. : ",INDEX(Sheet2!E$14:E$154,MATCH(B856,Sheet2!A$14:A$154,0)),O860))))</f>
        <v>RUBY</v>
      </c>
      <c r="P861" s="25" t="str">
        <f>IF(ISTEXT(E861),"",IF(ISBLANK(E861),"",IF(ISTEXT(D861),"",IF(A856="Invoice No. : ",INDEX(Sheet2!G$14:G$154,MATCH(B856,Sheet2!A$14:A$154,0)),P860))))</f>
        <v>CASUGA, PRESCILLA APILADO</v>
      </c>
      <c r="Q861" s="25">
        <f t="shared" si="55"/>
        <v>128023.12</v>
      </c>
    </row>
    <row r="862" ht="15" spans="1:17">
      <c r="A862" s="24" t="s">
        <v>426</v>
      </c>
      <c r="B862" s="24" t="s">
        <v>427</v>
      </c>
      <c r="C862" s="13">
        <v>1</v>
      </c>
      <c r="D862" s="13">
        <v>65</v>
      </c>
      <c r="E862" s="13">
        <v>65</v>
      </c>
      <c r="F862" s="25">
        <f t="shared" si="52"/>
        <v>2146344</v>
      </c>
      <c r="G862" s="25">
        <f>IF(ISTEXT(E862),"",IF(ISBLANK(E862),"",IF(ISTEXT(D862),"",IF(A857="Invoice No. : ",INDEX(Sheet2!F$14:F$154,MATCH(B857,Sheet2!A$14:A$154,0)),G861))))</f>
        <v>1465</v>
      </c>
      <c r="H862" s="25" t="str">
        <f t="shared" si="53"/>
        <v>01/28/2023</v>
      </c>
      <c r="I862" s="25" t="str">
        <f>IF(ISTEXT(E862),"",IF(ISBLANK(E862),"",IF(ISTEXT(D862),"",IF(A857="Invoice No. : ",TEXT(INDEX(Sheet2!C$14:C$154,MATCH(B857,Sheet2!A$14:A$154,0)),"hh:mm:ss"),I861))))</f>
        <v>09:55:37</v>
      </c>
      <c r="J862" s="25">
        <f t="shared" si="54"/>
        <v>988.75</v>
      </c>
      <c r="K862" s="25">
        <f>IF(ISBLANK(G862),"",IF(ISTEXT(G862),"",INDEX(Sheet2!H$14:H$154,MATCH(F862,Sheet2!A$14:A$154,0))))</f>
        <v>988.75</v>
      </c>
      <c r="L862" s="25">
        <f>IF(ISBLANK(G862),"",IF(ISTEXT(G862),"",INDEX(Sheet2!I$14:I$154,MATCH(F862,Sheet2!A$14:A$154,0))))</f>
        <v>0</v>
      </c>
      <c r="M862" s="25" t="str">
        <f>IF(ISBLANK(G862),"",IF(ISTEXT(G862),"",IF(INDEX(Sheet2!H$14:H$154,MATCH(F862,Sheet2!A$14:A$154,0))&lt;&gt;0,IF(INDEX(Sheet2!I$14:I$154,MATCH(F862,Sheet2!A$14:A$154,0))&lt;&gt;0,"Loan","Loan"),"Cash")))</f>
        <v>Loan</v>
      </c>
      <c r="N862" s="25">
        <f>IF(ISTEXT(E862),"",IF(ISBLANK(E862),"",IF(ISTEXT(D862),"",IF(A857="Invoice No. : ",INDEX(Sheet2!D$14:D$154,MATCH(B857,Sheet2!A$14:A$154,0)),N861))))</f>
        <v>2</v>
      </c>
      <c r="O862" s="25" t="str">
        <f>IF(ISTEXT(E862),"",IF(ISBLANK(E862),"",IF(ISTEXT(D862),"",IF(A857="Invoice No. : ",INDEX(Sheet2!E$14:E$154,MATCH(B857,Sheet2!A$14:A$154,0)),O861))))</f>
        <v>RUBY</v>
      </c>
      <c r="P862" s="25" t="str">
        <f>IF(ISTEXT(E862),"",IF(ISBLANK(E862),"",IF(ISTEXT(D862),"",IF(A857="Invoice No. : ",INDEX(Sheet2!G$14:G$154,MATCH(B857,Sheet2!A$14:A$154,0)),P861))))</f>
        <v>CASUGA, PRESCILLA APILADO</v>
      </c>
      <c r="Q862" s="25">
        <f t="shared" si="55"/>
        <v>128023.12</v>
      </c>
    </row>
    <row r="863" ht="15" spans="1:17">
      <c r="A863" s="24" t="s">
        <v>647</v>
      </c>
      <c r="B863" s="24" t="s">
        <v>648</v>
      </c>
      <c r="C863" s="13">
        <v>1</v>
      </c>
      <c r="D863" s="13">
        <v>77</v>
      </c>
      <c r="E863" s="13">
        <v>77</v>
      </c>
      <c r="F863" s="25">
        <f t="shared" si="52"/>
        <v>2146344</v>
      </c>
      <c r="G863" s="25">
        <f>IF(ISTEXT(E863),"",IF(ISBLANK(E863),"",IF(ISTEXT(D863),"",IF(A858="Invoice No. : ",INDEX(Sheet2!F$14:F$154,MATCH(B858,Sheet2!A$14:A$154,0)),G862))))</f>
        <v>1465</v>
      </c>
      <c r="H863" s="25" t="str">
        <f t="shared" si="53"/>
        <v>01/28/2023</v>
      </c>
      <c r="I863" s="25" t="str">
        <f>IF(ISTEXT(E863),"",IF(ISBLANK(E863),"",IF(ISTEXT(D863),"",IF(A858="Invoice No. : ",TEXT(INDEX(Sheet2!C$14:C$154,MATCH(B858,Sheet2!A$14:A$154,0)),"hh:mm:ss"),I862))))</f>
        <v>09:55:37</v>
      </c>
      <c r="J863" s="25">
        <f t="shared" si="54"/>
        <v>988.75</v>
      </c>
      <c r="K863" s="25">
        <f>IF(ISBLANK(G863),"",IF(ISTEXT(G863),"",INDEX(Sheet2!H$14:H$154,MATCH(F863,Sheet2!A$14:A$154,0))))</f>
        <v>988.75</v>
      </c>
      <c r="L863" s="25">
        <f>IF(ISBLANK(G863),"",IF(ISTEXT(G863),"",INDEX(Sheet2!I$14:I$154,MATCH(F863,Sheet2!A$14:A$154,0))))</f>
        <v>0</v>
      </c>
      <c r="M863" s="25" t="str">
        <f>IF(ISBLANK(G863),"",IF(ISTEXT(G863),"",IF(INDEX(Sheet2!H$14:H$154,MATCH(F863,Sheet2!A$14:A$154,0))&lt;&gt;0,IF(INDEX(Sheet2!I$14:I$154,MATCH(F863,Sheet2!A$14:A$154,0))&lt;&gt;0,"Loan","Loan"),"Cash")))</f>
        <v>Loan</v>
      </c>
      <c r="N863" s="25">
        <f>IF(ISTEXT(E863),"",IF(ISBLANK(E863),"",IF(ISTEXT(D863),"",IF(A858="Invoice No. : ",INDEX(Sheet2!D$14:D$154,MATCH(B858,Sheet2!A$14:A$154,0)),N862))))</f>
        <v>2</v>
      </c>
      <c r="O863" s="25" t="str">
        <f>IF(ISTEXT(E863),"",IF(ISBLANK(E863),"",IF(ISTEXT(D863),"",IF(A858="Invoice No. : ",INDEX(Sheet2!E$14:E$154,MATCH(B858,Sheet2!A$14:A$154,0)),O862))))</f>
        <v>RUBY</v>
      </c>
      <c r="P863" s="25" t="str">
        <f>IF(ISTEXT(E863),"",IF(ISBLANK(E863),"",IF(ISTEXT(D863),"",IF(A858="Invoice No. : ",INDEX(Sheet2!G$14:G$154,MATCH(B858,Sheet2!A$14:A$154,0)),P862))))</f>
        <v>CASUGA, PRESCILLA APILADO</v>
      </c>
      <c r="Q863" s="25">
        <f t="shared" si="55"/>
        <v>128023.12</v>
      </c>
    </row>
    <row r="864" ht="15" spans="1:17">
      <c r="A864" s="24" t="s">
        <v>746</v>
      </c>
      <c r="B864" s="24" t="s">
        <v>747</v>
      </c>
      <c r="C864" s="13">
        <v>2</v>
      </c>
      <c r="D864" s="13">
        <v>6.5</v>
      </c>
      <c r="E864" s="13">
        <v>13</v>
      </c>
      <c r="F864" s="25">
        <f t="shared" si="52"/>
        <v>2146344</v>
      </c>
      <c r="G864" s="25">
        <f>IF(ISTEXT(E864),"",IF(ISBLANK(E864),"",IF(ISTEXT(D864),"",IF(A859="Invoice No. : ",INDEX(Sheet2!F$14:F$154,MATCH(B859,Sheet2!A$14:A$154,0)),G863))))</f>
        <v>1465</v>
      </c>
      <c r="H864" s="25" t="str">
        <f t="shared" si="53"/>
        <v>01/28/2023</v>
      </c>
      <c r="I864" s="25" t="str">
        <f>IF(ISTEXT(E864),"",IF(ISBLANK(E864),"",IF(ISTEXT(D864),"",IF(A859="Invoice No. : ",TEXT(INDEX(Sheet2!C$14:C$154,MATCH(B859,Sheet2!A$14:A$154,0)),"hh:mm:ss"),I863))))</f>
        <v>09:55:37</v>
      </c>
      <c r="J864" s="25">
        <f t="shared" si="54"/>
        <v>988.75</v>
      </c>
      <c r="K864" s="25">
        <f>IF(ISBLANK(G864),"",IF(ISTEXT(G864),"",INDEX(Sheet2!H$14:H$154,MATCH(F864,Sheet2!A$14:A$154,0))))</f>
        <v>988.75</v>
      </c>
      <c r="L864" s="25">
        <f>IF(ISBLANK(G864),"",IF(ISTEXT(G864),"",INDEX(Sheet2!I$14:I$154,MATCH(F864,Sheet2!A$14:A$154,0))))</f>
        <v>0</v>
      </c>
      <c r="M864" s="25" t="str">
        <f>IF(ISBLANK(G864),"",IF(ISTEXT(G864),"",IF(INDEX(Sheet2!H$14:H$154,MATCH(F864,Sheet2!A$14:A$154,0))&lt;&gt;0,IF(INDEX(Sheet2!I$14:I$154,MATCH(F864,Sheet2!A$14:A$154,0))&lt;&gt;0,"Loan","Loan"),"Cash")))</f>
        <v>Loan</v>
      </c>
      <c r="N864" s="25">
        <f>IF(ISTEXT(E864),"",IF(ISBLANK(E864),"",IF(ISTEXT(D864),"",IF(A859="Invoice No. : ",INDEX(Sheet2!D$14:D$154,MATCH(B859,Sheet2!A$14:A$154,0)),N863))))</f>
        <v>2</v>
      </c>
      <c r="O864" s="25" t="str">
        <f>IF(ISTEXT(E864),"",IF(ISBLANK(E864),"",IF(ISTEXT(D864),"",IF(A859="Invoice No. : ",INDEX(Sheet2!E$14:E$154,MATCH(B859,Sheet2!A$14:A$154,0)),O863))))</f>
        <v>RUBY</v>
      </c>
      <c r="P864" s="25" t="str">
        <f>IF(ISTEXT(E864),"",IF(ISBLANK(E864),"",IF(ISTEXT(D864),"",IF(A859="Invoice No. : ",INDEX(Sheet2!G$14:G$154,MATCH(B859,Sheet2!A$14:A$154,0)),P863))))</f>
        <v>CASUGA, PRESCILLA APILADO</v>
      </c>
      <c r="Q864" s="25">
        <f t="shared" si="55"/>
        <v>128023.12</v>
      </c>
    </row>
    <row r="865" ht="15" spans="1:17">
      <c r="A865" s="24" t="s">
        <v>66</v>
      </c>
      <c r="B865" s="24" t="s">
        <v>67</v>
      </c>
      <c r="C865" s="13">
        <v>1</v>
      </c>
      <c r="D865" s="13">
        <v>57.75</v>
      </c>
      <c r="E865" s="13">
        <v>57.75</v>
      </c>
      <c r="F865" s="25">
        <f t="shared" si="52"/>
        <v>2146344</v>
      </c>
      <c r="G865" s="25">
        <f>IF(ISTEXT(E865),"",IF(ISBLANK(E865),"",IF(ISTEXT(D865),"",IF(A860="Invoice No. : ",INDEX(Sheet2!F$14:F$154,MATCH(B860,Sheet2!A$14:A$154,0)),G864))))</f>
        <v>1465</v>
      </c>
      <c r="H865" s="25" t="str">
        <f t="shared" si="53"/>
        <v>01/28/2023</v>
      </c>
      <c r="I865" s="25" t="str">
        <f>IF(ISTEXT(E865),"",IF(ISBLANK(E865),"",IF(ISTEXT(D865),"",IF(A860="Invoice No. : ",TEXT(INDEX(Sheet2!C$14:C$154,MATCH(B860,Sheet2!A$14:A$154,0)),"hh:mm:ss"),I864))))</f>
        <v>09:55:37</v>
      </c>
      <c r="J865" s="25">
        <f t="shared" si="54"/>
        <v>988.75</v>
      </c>
      <c r="K865" s="25">
        <f>IF(ISBLANK(G865),"",IF(ISTEXT(G865),"",INDEX(Sheet2!H$14:H$154,MATCH(F865,Sheet2!A$14:A$154,0))))</f>
        <v>988.75</v>
      </c>
      <c r="L865" s="25">
        <f>IF(ISBLANK(G865),"",IF(ISTEXT(G865),"",INDEX(Sheet2!I$14:I$154,MATCH(F865,Sheet2!A$14:A$154,0))))</f>
        <v>0</v>
      </c>
      <c r="M865" s="25" t="str">
        <f>IF(ISBLANK(G865),"",IF(ISTEXT(G865),"",IF(INDEX(Sheet2!H$14:H$154,MATCH(F865,Sheet2!A$14:A$154,0))&lt;&gt;0,IF(INDEX(Sheet2!I$14:I$154,MATCH(F865,Sheet2!A$14:A$154,0))&lt;&gt;0,"Loan","Loan"),"Cash")))</f>
        <v>Loan</v>
      </c>
      <c r="N865" s="25">
        <f>IF(ISTEXT(E865),"",IF(ISBLANK(E865),"",IF(ISTEXT(D865),"",IF(A860="Invoice No. : ",INDEX(Sheet2!D$14:D$154,MATCH(B860,Sheet2!A$14:A$154,0)),N864))))</f>
        <v>2</v>
      </c>
      <c r="O865" s="25" t="str">
        <f>IF(ISTEXT(E865),"",IF(ISBLANK(E865),"",IF(ISTEXT(D865),"",IF(A860="Invoice No. : ",INDEX(Sheet2!E$14:E$154,MATCH(B860,Sheet2!A$14:A$154,0)),O864))))</f>
        <v>RUBY</v>
      </c>
      <c r="P865" s="25" t="str">
        <f>IF(ISTEXT(E865),"",IF(ISBLANK(E865),"",IF(ISTEXT(D865),"",IF(A860="Invoice No. : ",INDEX(Sheet2!G$14:G$154,MATCH(B860,Sheet2!A$14:A$154,0)),P864))))</f>
        <v>CASUGA, PRESCILLA APILADO</v>
      </c>
      <c r="Q865" s="25">
        <f t="shared" si="55"/>
        <v>128023.12</v>
      </c>
    </row>
    <row r="866" ht="15" spans="1:17">
      <c r="A866" s="24" t="s">
        <v>40</v>
      </c>
      <c r="B866" s="24" t="s">
        <v>41</v>
      </c>
      <c r="C866" s="13">
        <v>1</v>
      </c>
      <c r="D866" s="13">
        <v>64</v>
      </c>
      <c r="E866" s="13">
        <v>64</v>
      </c>
      <c r="F866" s="25">
        <f t="shared" si="52"/>
        <v>2146344</v>
      </c>
      <c r="G866" s="25">
        <f>IF(ISTEXT(E866),"",IF(ISBLANK(E866),"",IF(ISTEXT(D866),"",IF(A861="Invoice No. : ",INDEX(Sheet2!F$14:F$154,MATCH(B861,Sheet2!A$14:A$154,0)),G865))))</f>
        <v>1465</v>
      </c>
      <c r="H866" s="25" t="str">
        <f t="shared" si="53"/>
        <v>01/28/2023</v>
      </c>
      <c r="I866" s="25" t="str">
        <f>IF(ISTEXT(E866),"",IF(ISBLANK(E866),"",IF(ISTEXT(D866),"",IF(A861="Invoice No. : ",TEXT(INDEX(Sheet2!C$14:C$154,MATCH(B861,Sheet2!A$14:A$154,0)),"hh:mm:ss"),I865))))</f>
        <v>09:55:37</v>
      </c>
      <c r="J866" s="25">
        <f t="shared" si="54"/>
        <v>988.75</v>
      </c>
      <c r="K866" s="25">
        <f>IF(ISBLANK(G866),"",IF(ISTEXT(G866),"",INDEX(Sheet2!H$14:H$154,MATCH(F866,Sheet2!A$14:A$154,0))))</f>
        <v>988.75</v>
      </c>
      <c r="L866" s="25">
        <f>IF(ISBLANK(G866),"",IF(ISTEXT(G866),"",INDEX(Sheet2!I$14:I$154,MATCH(F866,Sheet2!A$14:A$154,0))))</f>
        <v>0</v>
      </c>
      <c r="M866" s="25" t="str">
        <f>IF(ISBLANK(G866),"",IF(ISTEXT(G866),"",IF(INDEX(Sheet2!H$14:H$154,MATCH(F866,Sheet2!A$14:A$154,0))&lt;&gt;0,IF(INDEX(Sheet2!I$14:I$154,MATCH(F866,Sheet2!A$14:A$154,0))&lt;&gt;0,"Loan","Loan"),"Cash")))</f>
        <v>Loan</v>
      </c>
      <c r="N866" s="25">
        <f>IF(ISTEXT(E866),"",IF(ISBLANK(E866),"",IF(ISTEXT(D866),"",IF(A861="Invoice No. : ",INDEX(Sheet2!D$14:D$154,MATCH(B861,Sheet2!A$14:A$154,0)),N865))))</f>
        <v>2</v>
      </c>
      <c r="O866" s="25" t="str">
        <f>IF(ISTEXT(E866),"",IF(ISBLANK(E866),"",IF(ISTEXT(D866),"",IF(A861="Invoice No. : ",INDEX(Sheet2!E$14:E$154,MATCH(B861,Sheet2!A$14:A$154,0)),O865))))</f>
        <v>RUBY</v>
      </c>
      <c r="P866" s="25" t="str">
        <f>IF(ISTEXT(E866),"",IF(ISBLANK(E866),"",IF(ISTEXT(D866),"",IF(A861="Invoice No. : ",INDEX(Sheet2!G$14:G$154,MATCH(B861,Sheet2!A$14:A$154,0)),P865))))</f>
        <v>CASUGA, PRESCILLA APILADO</v>
      </c>
      <c r="Q866" s="25">
        <f t="shared" si="55"/>
        <v>128023.12</v>
      </c>
    </row>
    <row r="867" ht="15" spans="1:17">
      <c r="A867" s="24" t="s">
        <v>748</v>
      </c>
      <c r="B867" s="24" t="s">
        <v>749</v>
      </c>
      <c r="C867" s="13">
        <v>1</v>
      </c>
      <c r="D867" s="13">
        <v>25</v>
      </c>
      <c r="E867" s="13">
        <v>25</v>
      </c>
      <c r="F867" s="25">
        <f t="shared" si="52"/>
        <v>2146344</v>
      </c>
      <c r="G867" s="25">
        <f>IF(ISTEXT(E867),"",IF(ISBLANK(E867),"",IF(ISTEXT(D867),"",IF(A862="Invoice No. : ",INDEX(Sheet2!F$14:F$154,MATCH(B862,Sheet2!A$14:A$154,0)),G866))))</f>
        <v>1465</v>
      </c>
      <c r="H867" s="25" t="str">
        <f t="shared" si="53"/>
        <v>01/28/2023</v>
      </c>
      <c r="I867" s="25" t="str">
        <f>IF(ISTEXT(E867),"",IF(ISBLANK(E867),"",IF(ISTEXT(D867),"",IF(A862="Invoice No. : ",TEXT(INDEX(Sheet2!C$14:C$154,MATCH(B862,Sheet2!A$14:A$154,0)),"hh:mm:ss"),I866))))</f>
        <v>09:55:37</v>
      </c>
      <c r="J867" s="25">
        <f t="shared" si="54"/>
        <v>988.75</v>
      </c>
      <c r="K867" s="25">
        <f>IF(ISBLANK(G867),"",IF(ISTEXT(G867),"",INDEX(Sheet2!H$14:H$154,MATCH(F867,Sheet2!A$14:A$154,0))))</f>
        <v>988.75</v>
      </c>
      <c r="L867" s="25">
        <f>IF(ISBLANK(G867),"",IF(ISTEXT(G867),"",INDEX(Sheet2!I$14:I$154,MATCH(F867,Sheet2!A$14:A$154,0))))</f>
        <v>0</v>
      </c>
      <c r="M867" s="25" t="str">
        <f>IF(ISBLANK(G867),"",IF(ISTEXT(G867),"",IF(INDEX(Sheet2!H$14:H$154,MATCH(F867,Sheet2!A$14:A$154,0))&lt;&gt;0,IF(INDEX(Sheet2!I$14:I$154,MATCH(F867,Sheet2!A$14:A$154,0))&lt;&gt;0,"Loan","Loan"),"Cash")))</f>
        <v>Loan</v>
      </c>
      <c r="N867" s="25">
        <f>IF(ISTEXT(E867),"",IF(ISBLANK(E867),"",IF(ISTEXT(D867),"",IF(A862="Invoice No. : ",INDEX(Sheet2!D$14:D$154,MATCH(B862,Sheet2!A$14:A$154,0)),N866))))</f>
        <v>2</v>
      </c>
      <c r="O867" s="25" t="str">
        <f>IF(ISTEXT(E867),"",IF(ISBLANK(E867),"",IF(ISTEXT(D867),"",IF(A862="Invoice No. : ",INDEX(Sheet2!E$14:E$154,MATCH(B862,Sheet2!A$14:A$154,0)),O866))))</f>
        <v>RUBY</v>
      </c>
      <c r="P867" s="25" t="str">
        <f>IF(ISTEXT(E867),"",IF(ISBLANK(E867),"",IF(ISTEXT(D867),"",IF(A862="Invoice No. : ",INDEX(Sheet2!G$14:G$154,MATCH(B862,Sheet2!A$14:A$154,0)),P866))))</f>
        <v>CASUGA, PRESCILLA APILADO</v>
      </c>
      <c r="Q867" s="25">
        <f t="shared" si="55"/>
        <v>128023.12</v>
      </c>
    </row>
    <row r="868" ht="15" spans="1:17">
      <c r="A868" s="24" t="s">
        <v>750</v>
      </c>
      <c r="B868" s="24" t="s">
        <v>751</v>
      </c>
      <c r="C868" s="13">
        <v>2</v>
      </c>
      <c r="D868" s="13">
        <v>22.5</v>
      </c>
      <c r="E868" s="13">
        <v>45</v>
      </c>
      <c r="F868" s="25">
        <f t="shared" si="52"/>
        <v>2146344</v>
      </c>
      <c r="G868" s="25">
        <f>IF(ISTEXT(E868),"",IF(ISBLANK(E868),"",IF(ISTEXT(D868),"",IF(A863="Invoice No. : ",INDEX(Sheet2!F$14:F$154,MATCH(B863,Sheet2!A$14:A$154,0)),G867))))</f>
        <v>1465</v>
      </c>
      <c r="H868" s="25" t="str">
        <f t="shared" si="53"/>
        <v>01/28/2023</v>
      </c>
      <c r="I868" s="25" t="str">
        <f>IF(ISTEXT(E868),"",IF(ISBLANK(E868),"",IF(ISTEXT(D868),"",IF(A863="Invoice No. : ",TEXT(INDEX(Sheet2!C$14:C$154,MATCH(B863,Sheet2!A$14:A$154,0)),"hh:mm:ss"),I867))))</f>
        <v>09:55:37</v>
      </c>
      <c r="J868" s="25">
        <f t="shared" si="54"/>
        <v>988.75</v>
      </c>
      <c r="K868" s="25">
        <f>IF(ISBLANK(G868),"",IF(ISTEXT(G868),"",INDEX(Sheet2!H$14:H$154,MATCH(F868,Sheet2!A$14:A$154,0))))</f>
        <v>988.75</v>
      </c>
      <c r="L868" s="25">
        <f>IF(ISBLANK(G868),"",IF(ISTEXT(G868),"",INDEX(Sheet2!I$14:I$154,MATCH(F868,Sheet2!A$14:A$154,0))))</f>
        <v>0</v>
      </c>
      <c r="M868" s="25" t="str">
        <f>IF(ISBLANK(G868),"",IF(ISTEXT(G868),"",IF(INDEX(Sheet2!H$14:H$154,MATCH(F868,Sheet2!A$14:A$154,0))&lt;&gt;0,IF(INDEX(Sheet2!I$14:I$154,MATCH(F868,Sheet2!A$14:A$154,0))&lt;&gt;0,"Loan","Loan"),"Cash")))</f>
        <v>Loan</v>
      </c>
      <c r="N868" s="25">
        <f>IF(ISTEXT(E868),"",IF(ISBLANK(E868),"",IF(ISTEXT(D868),"",IF(A863="Invoice No. : ",INDEX(Sheet2!D$14:D$154,MATCH(B863,Sheet2!A$14:A$154,0)),N867))))</f>
        <v>2</v>
      </c>
      <c r="O868" s="25" t="str">
        <f>IF(ISTEXT(E868),"",IF(ISBLANK(E868),"",IF(ISTEXT(D868),"",IF(A863="Invoice No. : ",INDEX(Sheet2!E$14:E$154,MATCH(B863,Sheet2!A$14:A$154,0)),O867))))</f>
        <v>RUBY</v>
      </c>
      <c r="P868" s="25" t="str">
        <f>IF(ISTEXT(E868),"",IF(ISBLANK(E868),"",IF(ISTEXT(D868),"",IF(A863="Invoice No. : ",INDEX(Sheet2!G$14:G$154,MATCH(B863,Sheet2!A$14:A$154,0)),P867))))</f>
        <v>CASUGA, PRESCILLA APILADO</v>
      </c>
      <c r="Q868" s="25">
        <f t="shared" si="55"/>
        <v>128023.12</v>
      </c>
    </row>
    <row r="869" ht="15" spans="1:17">
      <c r="A869" s="24" t="s">
        <v>752</v>
      </c>
      <c r="B869" s="24" t="s">
        <v>753</v>
      </c>
      <c r="C869" s="13">
        <v>2</v>
      </c>
      <c r="D869" s="13">
        <v>21.5</v>
      </c>
      <c r="E869" s="13">
        <v>43</v>
      </c>
      <c r="F869" s="25">
        <f t="shared" si="52"/>
        <v>2146344</v>
      </c>
      <c r="G869" s="25">
        <f>IF(ISTEXT(E869),"",IF(ISBLANK(E869),"",IF(ISTEXT(D869),"",IF(A864="Invoice No. : ",INDEX(Sheet2!F$14:F$154,MATCH(B864,Sheet2!A$14:A$154,0)),G868))))</f>
        <v>1465</v>
      </c>
      <c r="H869" s="25" t="str">
        <f t="shared" si="53"/>
        <v>01/28/2023</v>
      </c>
      <c r="I869" s="25" t="str">
        <f>IF(ISTEXT(E869),"",IF(ISBLANK(E869),"",IF(ISTEXT(D869),"",IF(A864="Invoice No. : ",TEXT(INDEX(Sheet2!C$14:C$154,MATCH(B864,Sheet2!A$14:A$154,0)),"hh:mm:ss"),I868))))</f>
        <v>09:55:37</v>
      </c>
      <c r="J869" s="25">
        <f t="shared" si="54"/>
        <v>988.75</v>
      </c>
      <c r="K869" s="25">
        <f>IF(ISBLANK(G869),"",IF(ISTEXT(G869),"",INDEX(Sheet2!H$14:H$154,MATCH(F869,Sheet2!A$14:A$154,0))))</f>
        <v>988.75</v>
      </c>
      <c r="L869" s="25">
        <f>IF(ISBLANK(G869),"",IF(ISTEXT(G869),"",INDEX(Sheet2!I$14:I$154,MATCH(F869,Sheet2!A$14:A$154,0))))</f>
        <v>0</v>
      </c>
      <c r="M869" s="25" t="str">
        <f>IF(ISBLANK(G869),"",IF(ISTEXT(G869),"",IF(INDEX(Sheet2!H$14:H$154,MATCH(F869,Sheet2!A$14:A$154,0))&lt;&gt;0,IF(INDEX(Sheet2!I$14:I$154,MATCH(F869,Sheet2!A$14:A$154,0))&lt;&gt;0,"Loan","Loan"),"Cash")))</f>
        <v>Loan</v>
      </c>
      <c r="N869" s="25">
        <f>IF(ISTEXT(E869),"",IF(ISBLANK(E869),"",IF(ISTEXT(D869),"",IF(A864="Invoice No. : ",INDEX(Sheet2!D$14:D$154,MATCH(B864,Sheet2!A$14:A$154,0)),N868))))</f>
        <v>2</v>
      </c>
      <c r="O869" s="25" t="str">
        <f>IF(ISTEXT(E869),"",IF(ISBLANK(E869),"",IF(ISTEXT(D869),"",IF(A864="Invoice No. : ",INDEX(Sheet2!E$14:E$154,MATCH(B864,Sheet2!A$14:A$154,0)),O868))))</f>
        <v>RUBY</v>
      </c>
      <c r="P869" s="25" t="str">
        <f>IF(ISTEXT(E869),"",IF(ISBLANK(E869),"",IF(ISTEXT(D869),"",IF(A864="Invoice No. : ",INDEX(Sheet2!G$14:G$154,MATCH(B864,Sheet2!A$14:A$154,0)),P868))))</f>
        <v>CASUGA, PRESCILLA APILADO</v>
      </c>
      <c r="Q869" s="25">
        <f t="shared" si="55"/>
        <v>128023.12</v>
      </c>
    </row>
    <row r="870" ht="15" spans="1:17">
      <c r="A870" s="24" t="s">
        <v>754</v>
      </c>
      <c r="B870" s="24" t="s">
        <v>755</v>
      </c>
      <c r="C870" s="13">
        <v>6</v>
      </c>
      <c r="D870" s="13">
        <v>12.75</v>
      </c>
      <c r="E870" s="13">
        <v>76.5</v>
      </c>
      <c r="F870" s="25">
        <f t="shared" si="52"/>
        <v>2146344</v>
      </c>
      <c r="G870" s="25">
        <f>IF(ISTEXT(E870),"",IF(ISBLANK(E870),"",IF(ISTEXT(D870),"",IF(A865="Invoice No. : ",INDEX(Sheet2!F$14:F$154,MATCH(B865,Sheet2!A$14:A$154,0)),G869))))</f>
        <v>1465</v>
      </c>
      <c r="H870" s="25" t="str">
        <f t="shared" si="53"/>
        <v>01/28/2023</v>
      </c>
      <c r="I870" s="25" t="str">
        <f>IF(ISTEXT(E870),"",IF(ISBLANK(E870),"",IF(ISTEXT(D870),"",IF(A865="Invoice No. : ",TEXT(INDEX(Sheet2!C$14:C$154,MATCH(B865,Sheet2!A$14:A$154,0)),"hh:mm:ss"),I869))))</f>
        <v>09:55:37</v>
      </c>
      <c r="J870" s="25">
        <f t="shared" si="54"/>
        <v>988.75</v>
      </c>
      <c r="K870" s="25">
        <f>IF(ISBLANK(G870),"",IF(ISTEXT(G870),"",INDEX(Sheet2!H$14:H$154,MATCH(F870,Sheet2!A$14:A$154,0))))</f>
        <v>988.75</v>
      </c>
      <c r="L870" s="25">
        <f>IF(ISBLANK(G870),"",IF(ISTEXT(G870),"",INDEX(Sheet2!I$14:I$154,MATCH(F870,Sheet2!A$14:A$154,0))))</f>
        <v>0</v>
      </c>
      <c r="M870" s="25" t="str">
        <f>IF(ISBLANK(G870),"",IF(ISTEXT(G870),"",IF(INDEX(Sheet2!H$14:H$154,MATCH(F870,Sheet2!A$14:A$154,0))&lt;&gt;0,IF(INDEX(Sheet2!I$14:I$154,MATCH(F870,Sheet2!A$14:A$154,0))&lt;&gt;0,"Loan","Loan"),"Cash")))</f>
        <v>Loan</v>
      </c>
      <c r="N870" s="25">
        <f>IF(ISTEXT(E870),"",IF(ISBLANK(E870),"",IF(ISTEXT(D870),"",IF(A865="Invoice No. : ",INDEX(Sheet2!D$14:D$154,MATCH(B865,Sheet2!A$14:A$154,0)),N869))))</f>
        <v>2</v>
      </c>
      <c r="O870" s="25" t="str">
        <f>IF(ISTEXT(E870),"",IF(ISBLANK(E870),"",IF(ISTEXT(D870),"",IF(A865="Invoice No. : ",INDEX(Sheet2!E$14:E$154,MATCH(B865,Sheet2!A$14:A$154,0)),O869))))</f>
        <v>RUBY</v>
      </c>
      <c r="P870" s="25" t="str">
        <f>IF(ISTEXT(E870),"",IF(ISBLANK(E870),"",IF(ISTEXT(D870),"",IF(A865="Invoice No. : ",INDEX(Sheet2!G$14:G$154,MATCH(B865,Sheet2!A$14:A$154,0)),P869))))</f>
        <v>CASUGA, PRESCILLA APILADO</v>
      </c>
      <c r="Q870" s="25">
        <f t="shared" si="55"/>
        <v>128023.12</v>
      </c>
    </row>
    <row r="871" ht="15" spans="1:17">
      <c r="A871" s="24" t="s">
        <v>667</v>
      </c>
      <c r="B871" s="24" t="s">
        <v>553</v>
      </c>
      <c r="C871" s="13">
        <v>2</v>
      </c>
      <c r="D871" s="13">
        <v>8.75</v>
      </c>
      <c r="E871" s="13">
        <v>17.5</v>
      </c>
      <c r="F871" s="25">
        <f t="shared" si="52"/>
        <v>2146344</v>
      </c>
      <c r="G871" s="25">
        <f>IF(ISTEXT(E871),"",IF(ISBLANK(E871),"",IF(ISTEXT(D871),"",IF(A866="Invoice No. : ",INDEX(Sheet2!F$14:F$154,MATCH(B866,Sheet2!A$14:A$154,0)),G870))))</f>
        <v>1465</v>
      </c>
      <c r="H871" s="25" t="str">
        <f t="shared" si="53"/>
        <v>01/28/2023</v>
      </c>
      <c r="I871" s="25" t="str">
        <f>IF(ISTEXT(E871),"",IF(ISBLANK(E871),"",IF(ISTEXT(D871),"",IF(A866="Invoice No. : ",TEXT(INDEX(Sheet2!C$14:C$154,MATCH(B866,Sheet2!A$14:A$154,0)),"hh:mm:ss"),I870))))</f>
        <v>09:55:37</v>
      </c>
      <c r="J871" s="25">
        <f t="shared" si="54"/>
        <v>988.75</v>
      </c>
      <c r="K871" s="25">
        <f>IF(ISBLANK(G871),"",IF(ISTEXT(G871),"",INDEX(Sheet2!H$14:H$154,MATCH(F871,Sheet2!A$14:A$154,0))))</f>
        <v>988.75</v>
      </c>
      <c r="L871" s="25">
        <f>IF(ISBLANK(G871),"",IF(ISTEXT(G871),"",INDEX(Sheet2!I$14:I$154,MATCH(F871,Sheet2!A$14:A$154,0))))</f>
        <v>0</v>
      </c>
      <c r="M871" s="25" t="str">
        <f>IF(ISBLANK(G871),"",IF(ISTEXT(G871),"",IF(INDEX(Sheet2!H$14:H$154,MATCH(F871,Sheet2!A$14:A$154,0))&lt;&gt;0,IF(INDEX(Sheet2!I$14:I$154,MATCH(F871,Sheet2!A$14:A$154,0))&lt;&gt;0,"Loan","Loan"),"Cash")))</f>
        <v>Loan</v>
      </c>
      <c r="N871" s="25">
        <f>IF(ISTEXT(E871),"",IF(ISBLANK(E871),"",IF(ISTEXT(D871),"",IF(A866="Invoice No. : ",INDEX(Sheet2!D$14:D$154,MATCH(B866,Sheet2!A$14:A$154,0)),N870))))</f>
        <v>2</v>
      </c>
      <c r="O871" s="25" t="str">
        <f>IF(ISTEXT(E871),"",IF(ISBLANK(E871),"",IF(ISTEXT(D871),"",IF(A866="Invoice No. : ",INDEX(Sheet2!E$14:E$154,MATCH(B866,Sheet2!A$14:A$154,0)),O870))))</f>
        <v>RUBY</v>
      </c>
      <c r="P871" s="25" t="str">
        <f>IF(ISTEXT(E871),"",IF(ISBLANK(E871),"",IF(ISTEXT(D871),"",IF(A866="Invoice No. : ",INDEX(Sheet2!G$14:G$154,MATCH(B866,Sheet2!A$14:A$154,0)),P870))))</f>
        <v>CASUGA, PRESCILLA APILADO</v>
      </c>
      <c r="Q871" s="25">
        <f t="shared" si="55"/>
        <v>128023.12</v>
      </c>
    </row>
    <row r="872" ht="15" spans="4:17">
      <c r="D872" s="14" t="s">
        <v>18</v>
      </c>
      <c r="E872" s="26">
        <v>988.75</v>
      </c>
      <c r="F872" s="25" t="str">
        <f t="shared" si="52"/>
        <v/>
      </c>
      <c r="G872" s="25" t="str">
        <f>IF(ISTEXT(E872),"",IF(ISBLANK(E872),"",IF(ISTEXT(D872),"",IF(A867="Invoice No. : ",INDEX(Sheet2!F$14:F$154,MATCH(B867,Sheet2!A$14:A$154,0)),G871))))</f>
        <v/>
      </c>
      <c r="H872" s="25" t="str">
        <f t="shared" si="53"/>
        <v/>
      </c>
      <c r="I872" s="25" t="str">
        <f>IF(ISTEXT(E872),"",IF(ISBLANK(E872),"",IF(ISTEXT(D872),"",IF(A867="Invoice No. : ",TEXT(INDEX(Sheet2!C$14:C$154,MATCH(B867,Sheet2!A$14:A$154,0)),"hh:mm:ss"),I871))))</f>
        <v/>
      </c>
      <c r="J872" s="25" t="str">
        <f t="shared" si="54"/>
        <v/>
      </c>
      <c r="K872" s="25" t="str">
        <f>IF(ISBLANK(G872),"",IF(ISTEXT(G872),"",INDEX(Sheet2!H$14:H$154,MATCH(F872,Sheet2!A$14:A$154,0))))</f>
        <v/>
      </c>
      <c r="L872" s="25" t="str">
        <f>IF(ISBLANK(G872),"",IF(ISTEXT(G872),"",INDEX(Sheet2!I$14:I$154,MATCH(F872,Sheet2!A$14:A$154,0))))</f>
        <v/>
      </c>
      <c r="M872" s="25" t="str">
        <f>IF(ISBLANK(G872),"",IF(ISTEXT(G872),"",IF(INDEX(Sheet2!H$14:H$154,MATCH(F872,Sheet2!A$14:A$154,0))&lt;&gt;0,IF(INDEX(Sheet2!I$14:I$154,MATCH(F872,Sheet2!A$14:A$154,0))&lt;&gt;0,"Loan","Loan"),"Cash")))</f>
        <v/>
      </c>
      <c r="N872" s="25" t="str">
        <f>IF(ISTEXT(E872),"",IF(ISBLANK(E872),"",IF(ISTEXT(D872),"",IF(A867="Invoice No. : ",INDEX(Sheet2!D$14:D$154,MATCH(B867,Sheet2!A$14:A$154,0)),N871))))</f>
        <v/>
      </c>
      <c r="O872" s="25" t="str">
        <f>IF(ISTEXT(E872),"",IF(ISBLANK(E872),"",IF(ISTEXT(D872),"",IF(A867="Invoice No. : ",INDEX(Sheet2!E$14:E$154,MATCH(B867,Sheet2!A$14:A$154,0)),O871))))</f>
        <v/>
      </c>
      <c r="P872" s="25" t="str">
        <f>IF(ISTEXT(E872),"",IF(ISBLANK(E872),"",IF(ISTEXT(D872),"",IF(A867="Invoice No. : ",INDEX(Sheet2!G$14:G$154,MATCH(B867,Sheet2!A$14:A$154,0)),P871))))</f>
        <v/>
      </c>
      <c r="Q872" s="25" t="str">
        <f t="shared" si="55"/>
        <v/>
      </c>
    </row>
    <row r="873" ht="15" spans="6:17">
      <c r="F873" s="25" t="str">
        <f t="shared" si="52"/>
        <v/>
      </c>
      <c r="G873" s="25" t="str">
        <f>IF(ISTEXT(E873),"",IF(ISBLANK(E873),"",IF(ISTEXT(D873),"",IF(A868="Invoice No. : ",INDEX(Sheet2!F$14:F$154,MATCH(B868,Sheet2!A$14:A$154,0)),G872))))</f>
        <v/>
      </c>
      <c r="H873" s="25" t="str">
        <f t="shared" si="53"/>
        <v/>
      </c>
      <c r="I873" s="25" t="str">
        <f>IF(ISTEXT(E873),"",IF(ISBLANK(E873),"",IF(ISTEXT(D873),"",IF(A868="Invoice No. : ",TEXT(INDEX(Sheet2!C$14:C$154,MATCH(B868,Sheet2!A$14:A$154,0)),"hh:mm:ss"),I872))))</f>
        <v/>
      </c>
      <c r="J873" s="25" t="str">
        <f t="shared" si="54"/>
        <v/>
      </c>
      <c r="K873" s="25" t="str">
        <f>IF(ISBLANK(G873),"",IF(ISTEXT(G873),"",INDEX(Sheet2!H$14:H$154,MATCH(F873,Sheet2!A$14:A$154,0))))</f>
        <v/>
      </c>
      <c r="L873" s="25" t="str">
        <f>IF(ISBLANK(G873),"",IF(ISTEXT(G873),"",INDEX(Sheet2!I$14:I$154,MATCH(F873,Sheet2!A$14:A$154,0))))</f>
        <v/>
      </c>
      <c r="M873" s="25" t="str">
        <f>IF(ISBLANK(G873),"",IF(ISTEXT(G873),"",IF(INDEX(Sheet2!H$14:H$154,MATCH(F873,Sheet2!A$14:A$154,0))&lt;&gt;0,IF(INDEX(Sheet2!I$14:I$154,MATCH(F873,Sheet2!A$14:A$154,0))&lt;&gt;0,"Loan","Loan"),"Cash")))</f>
        <v/>
      </c>
      <c r="N873" s="25" t="str">
        <f>IF(ISTEXT(E873),"",IF(ISBLANK(E873),"",IF(ISTEXT(D873),"",IF(A868="Invoice No. : ",INDEX(Sheet2!D$14:D$154,MATCH(B868,Sheet2!A$14:A$154,0)),N872))))</f>
        <v/>
      </c>
      <c r="O873" s="25" t="str">
        <f>IF(ISTEXT(E873),"",IF(ISBLANK(E873),"",IF(ISTEXT(D873),"",IF(A868="Invoice No. : ",INDEX(Sheet2!E$14:E$154,MATCH(B868,Sheet2!A$14:A$154,0)),O872))))</f>
        <v/>
      </c>
      <c r="P873" s="25" t="str">
        <f>IF(ISTEXT(E873),"",IF(ISBLANK(E873),"",IF(ISTEXT(D873),"",IF(A868="Invoice No. : ",INDEX(Sheet2!G$14:G$154,MATCH(B868,Sheet2!A$14:A$154,0)),P872))))</f>
        <v/>
      </c>
      <c r="Q873" s="25" t="str">
        <f t="shared" si="55"/>
        <v/>
      </c>
    </row>
    <row r="874" ht="15" spans="6:17">
      <c r="F874" s="25" t="str">
        <f t="shared" si="52"/>
        <v/>
      </c>
      <c r="G874" s="25" t="str">
        <f>IF(ISTEXT(E874),"",IF(ISBLANK(E874),"",IF(ISTEXT(D874),"",IF(A869="Invoice No. : ",INDEX(Sheet2!F$14:F$154,MATCH(B869,Sheet2!A$14:A$154,0)),G873))))</f>
        <v/>
      </c>
      <c r="H874" s="25" t="str">
        <f t="shared" si="53"/>
        <v/>
      </c>
      <c r="I874" s="25" t="str">
        <f>IF(ISTEXT(E874),"",IF(ISBLANK(E874),"",IF(ISTEXT(D874),"",IF(A869="Invoice No. : ",TEXT(INDEX(Sheet2!C$14:C$154,MATCH(B869,Sheet2!A$14:A$154,0)),"hh:mm:ss"),I873))))</f>
        <v/>
      </c>
      <c r="J874" s="25" t="str">
        <f t="shared" si="54"/>
        <v/>
      </c>
      <c r="K874" s="25" t="str">
        <f>IF(ISBLANK(G874),"",IF(ISTEXT(G874),"",INDEX(Sheet2!H$14:H$154,MATCH(F874,Sheet2!A$14:A$154,0))))</f>
        <v/>
      </c>
      <c r="L874" s="25" t="str">
        <f>IF(ISBLANK(G874),"",IF(ISTEXT(G874),"",INDEX(Sheet2!I$14:I$154,MATCH(F874,Sheet2!A$14:A$154,0))))</f>
        <v/>
      </c>
      <c r="M874" s="25" t="str">
        <f>IF(ISBLANK(G874),"",IF(ISTEXT(G874),"",IF(INDEX(Sheet2!H$14:H$154,MATCH(F874,Sheet2!A$14:A$154,0))&lt;&gt;0,IF(INDEX(Sheet2!I$14:I$154,MATCH(F874,Sheet2!A$14:A$154,0))&lt;&gt;0,"Loan","Loan"),"Cash")))</f>
        <v/>
      </c>
      <c r="N874" s="25" t="str">
        <f>IF(ISTEXT(E874),"",IF(ISBLANK(E874),"",IF(ISTEXT(D874),"",IF(A869="Invoice No. : ",INDEX(Sheet2!D$14:D$154,MATCH(B869,Sheet2!A$14:A$154,0)),N873))))</f>
        <v/>
      </c>
      <c r="O874" s="25" t="str">
        <f>IF(ISTEXT(E874),"",IF(ISBLANK(E874),"",IF(ISTEXT(D874),"",IF(A869="Invoice No. : ",INDEX(Sheet2!E$14:E$154,MATCH(B869,Sheet2!A$14:A$154,0)),O873))))</f>
        <v/>
      </c>
      <c r="P874" s="25" t="str">
        <f>IF(ISTEXT(E874),"",IF(ISBLANK(E874),"",IF(ISTEXT(D874),"",IF(A869="Invoice No. : ",INDEX(Sheet2!G$14:G$154,MATCH(B869,Sheet2!A$14:A$154,0)),P873))))</f>
        <v/>
      </c>
      <c r="Q874" s="25" t="str">
        <f t="shared" si="55"/>
        <v/>
      </c>
    </row>
    <row r="875" ht="15" spans="1:17">
      <c r="A875" s="16" t="s">
        <v>4</v>
      </c>
      <c r="B875" s="17">
        <v>2146345</v>
      </c>
      <c r="C875" s="16" t="s">
        <v>5</v>
      </c>
      <c r="D875" s="18" t="s">
        <v>598</v>
      </c>
      <c r="F875" s="25" t="str">
        <f t="shared" si="52"/>
        <v/>
      </c>
      <c r="G875" s="25" t="str">
        <f>IF(ISTEXT(E875),"",IF(ISBLANK(E875),"",IF(ISTEXT(D875),"",IF(A870="Invoice No. : ",INDEX(Sheet2!F$14:F$154,MATCH(B870,Sheet2!A$14:A$154,0)),G874))))</f>
        <v/>
      </c>
      <c r="H875" s="25" t="str">
        <f t="shared" si="53"/>
        <v/>
      </c>
      <c r="I875" s="25" t="str">
        <f>IF(ISTEXT(E875),"",IF(ISBLANK(E875),"",IF(ISTEXT(D875),"",IF(A870="Invoice No. : ",TEXT(INDEX(Sheet2!C$14:C$154,MATCH(B870,Sheet2!A$14:A$154,0)),"hh:mm:ss"),I874))))</f>
        <v/>
      </c>
      <c r="J875" s="25" t="str">
        <f t="shared" si="54"/>
        <v/>
      </c>
      <c r="K875" s="25" t="str">
        <f>IF(ISBLANK(G875),"",IF(ISTEXT(G875),"",INDEX(Sheet2!H$14:H$154,MATCH(F875,Sheet2!A$14:A$154,0))))</f>
        <v/>
      </c>
      <c r="L875" s="25" t="str">
        <f>IF(ISBLANK(G875),"",IF(ISTEXT(G875),"",INDEX(Sheet2!I$14:I$154,MATCH(F875,Sheet2!A$14:A$154,0))))</f>
        <v/>
      </c>
      <c r="M875" s="25" t="str">
        <f>IF(ISBLANK(G875),"",IF(ISTEXT(G875),"",IF(INDEX(Sheet2!H$14:H$154,MATCH(F875,Sheet2!A$14:A$154,0))&lt;&gt;0,IF(INDEX(Sheet2!I$14:I$154,MATCH(F875,Sheet2!A$14:A$154,0))&lt;&gt;0,"Loan","Loan"),"Cash")))</f>
        <v/>
      </c>
      <c r="N875" s="25" t="str">
        <f>IF(ISTEXT(E875),"",IF(ISBLANK(E875),"",IF(ISTEXT(D875),"",IF(A870="Invoice No. : ",INDEX(Sheet2!D$14:D$154,MATCH(B870,Sheet2!A$14:A$154,0)),N874))))</f>
        <v/>
      </c>
      <c r="O875" s="25" t="str">
        <f>IF(ISTEXT(E875),"",IF(ISBLANK(E875),"",IF(ISTEXT(D875),"",IF(A870="Invoice No. : ",INDEX(Sheet2!E$14:E$154,MATCH(B870,Sheet2!A$14:A$154,0)),O874))))</f>
        <v/>
      </c>
      <c r="P875" s="25" t="str">
        <f>IF(ISTEXT(E875),"",IF(ISBLANK(E875),"",IF(ISTEXT(D875),"",IF(A870="Invoice No. : ",INDEX(Sheet2!G$14:G$154,MATCH(B870,Sheet2!A$14:A$154,0)),P874))))</f>
        <v/>
      </c>
      <c r="Q875" s="25" t="str">
        <f t="shared" si="55"/>
        <v/>
      </c>
    </row>
    <row r="876" ht="15" spans="1:17">
      <c r="A876" s="16" t="s">
        <v>7</v>
      </c>
      <c r="B876" s="19">
        <v>44954</v>
      </c>
      <c r="C876" s="16" t="s">
        <v>8</v>
      </c>
      <c r="D876" s="20">
        <v>2</v>
      </c>
      <c r="F876" s="25" t="str">
        <f t="shared" si="52"/>
        <v/>
      </c>
      <c r="G876" s="25" t="str">
        <f>IF(ISTEXT(E876),"",IF(ISBLANK(E876),"",IF(ISTEXT(D876),"",IF(A871="Invoice No. : ",INDEX(Sheet2!F$14:F$154,MATCH(B871,Sheet2!A$14:A$154,0)),G875))))</f>
        <v/>
      </c>
      <c r="H876" s="25" t="str">
        <f t="shared" si="53"/>
        <v/>
      </c>
      <c r="I876" s="25" t="str">
        <f>IF(ISTEXT(E876),"",IF(ISBLANK(E876),"",IF(ISTEXT(D876),"",IF(A871="Invoice No. : ",TEXT(INDEX(Sheet2!C$14:C$154,MATCH(B871,Sheet2!A$14:A$154,0)),"hh:mm:ss"),I875))))</f>
        <v/>
      </c>
      <c r="J876" s="25" t="str">
        <f t="shared" si="54"/>
        <v/>
      </c>
      <c r="K876" s="25" t="str">
        <f>IF(ISBLANK(G876),"",IF(ISTEXT(G876),"",INDEX(Sheet2!H$14:H$154,MATCH(F876,Sheet2!A$14:A$154,0))))</f>
        <v/>
      </c>
      <c r="L876" s="25" t="str">
        <f>IF(ISBLANK(G876),"",IF(ISTEXT(G876),"",INDEX(Sheet2!I$14:I$154,MATCH(F876,Sheet2!A$14:A$154,0))))</f>
        <v/>
      </c>
      <c r="M876" s="25" t="str">
        <f>IF(ISBLANK(G876),"",IF(ISTEXT(G876),"",IF(INDEX(Sheet2!H$14:H$154,MATCH(F876,Sheet2!A$14:A$154,0))&lt;&gt;0,IF(INDEX(Sheet2!I$14:I$154,MATCH(F876,Sheet2!A$14:A$154,0))&lt;&gt;0,"Loan","Loan"),"Cash")))</f>
        <v/>
      </c>
      <c r="N876" s="25" t="str">
        <f>IF(ISTEXT(E876),"",IF(ISBLANK(E876),"",IF(ISTEXT(D876),"",IF(A871="Invoice No. : ",INDEX(Sheet2!D$14:D$154,MATCH(B871,Sheet2!A$14:A$154,0)),N875))))</f>
        <v/>
      </c>
      <c r="O876" s="25" t="str">
        <f>IF(ISTEXT(E876),"",IF(ISBLANK(E876),"",IF(ISTEXT(D876),"",IF(A871="Invoice No. : ",INDEX(Sheet2!E$14:E$154,MATCH(B871,Sheet2!A$14:A$154,0)),O875))))</f>
        <v/>
      </c>
      <c r="P876" s="25" t="str">
        <f>IF(ISTEXT(E876),"",IF(ISBLANK(E876),"",IF(ISTEXT(D876),"",IF(A871="Invoice No. : ",INDEX(Sheet2!G$14:G$154,MATCH(B871,Sheet2!A$14:A$154,0)),P875))))</f>
        <v/>
      </c>
      <c r="Q876" s="25" t="str">
        <f t="shared" si="55"/>
        <v/>
      </c>
    </row>
    <row r="877" ht="15" spans="6:17">
      <c r="F877" s="25" t="str">
        <f t="shared" si="52"/>
        <v/>
      </c>
      <c r="G877" s="25" t="str">
        <f>IF(ISTEXT(E877),"",IF(ISBLANK(E877),"",IF(ISTEXT(D877),"",IF(A872="Invoice No. : ",INDEX(Sheet2!F$14:F$154,MATCH(B872,Sheet2!A$14:A$154,0)),G876))))</f>
        <v/>
      </c>
      <c r="H877" s="25" t="str">
        <f t="shared" si="53"/>
        <v/>
      </c>
      <c r="I877" s="25" t="str">
        <f>IF(ISTEXT(E877),"",IF(ISBLANK(E877),"",IF(ISTEXT(D877),"",IF(A872="Invoice No. : ",TEXT(INDEX(Sheet2!C$14:C$154,MATCH(B872,Sheet2!A$14:A$154,0)),"hh:mm:ss"),I876))))</f>
        <v/>
      </c>
      <c r="J877" s="25" t="str">
        <f t="shared" si="54"/>
        <v/>
      </c>
      <c r="K877" s="25" t="str">
        <f>IF(ISBLANK(G877),"",IF(ISTEXT(G877),"",INDEX(Sheet2!H$14:H$154,MATCH(F877,Sheet2!A$14:A$154,0))))</f>
        <v/>
      </c>
      <c r="L877" s="25" t="str">
        <f>IF(ISBLANK(G877),"",IF(ISTEXT(G877),"",INDEX(Sheet2!I$14:I$154,MATCH(F877,Sheet2!A$14:A$154,0))))</f>
        <v/>
      </c>
      <c r="M877" s="25" t="str">
        <f>IF(ISBLANK(G877),"",IF(ISTEXT(G877),"",IF(INDEX(Sheet2!H$14:H$154,MATCH(F877,Sheet2!A$14:A$154,0))&lt;&gt;0,IF(INDEX(Sheet2!I$14:I$154,MATCH(F877,Sheet2!A$14:A$154,0))&lt;&gt;0,"Loan","Loan"),"Cash")))</f>
        <v/>
      </c>
      <c r="N877" s="25" t="str">
        <f>IF(ISTEXT(E877),"",IF(ISBLANK(E877),"",IF(ISTEXT(D877),"",IF(A872="Invoice No. : ",INDEX(Sheet2!D$14:D$154,MATCH(B872,Sheet2!A$14:A$154,0)),N876))))</f>
        <v/>
      </c>
      <c r="O877" s="25" t="str">
        <f>IF(ISTEXT(E877),"",IF(ISBLANK(E877),"",IF(ISTEXT(D877),"",IF(A872="Invoice No. : ",INDEX(Sheet2!E$14:E$154,MATCH(B872,Sheet2!A$14:A$154,0)),O876))))</f>
        <v/>
      </c>
      <c r="P877" s="25" t="str">
        <f>IF(ISTEXT(E877),"",IF(ISBLANK(E877),"",IF(ISTEXT(D877),"",IF(A872="Invoice No. : ",INDEX(Sheet2!G$14:G$154,MATCH(B872,Sheet2!A$14:A$154,0)),P876))))</f>
        <v/>
      </c>
      <c r="Q877" s="25" t="str">
        <f t="shared" si="55"/>
        <v/>
      </c>
    </row>
    <row r="878" ht="15" spans="1:17">
      <c r="A878" s="21" t="s">
        <v>9</v>
      </c>
      <c r="B878" s="21" t="s">
        <v>10</v>
      </c>
      <c r="C878" s="22" t="s">
        <v>11</v>
      </c>
      <c r="D878" s="22" t="s">
        <v>12</v>
      </c>
      <c r="E878" s="22" t="s">
        <v>13</v>
      </c>
      <c r="F878" s="25" t="str">
        <f t="shared" si="52"/>
        <v/>
      </c>
      <c r="G878" s="25" t="str">
        <f>IF(ISTEXT(E878),"",IF(ISBLANK(E878),"",IF(ISTEXT(D878),"",IF(A873="Invoice No. : ",INDEX(Sheet2!F$14:F$154,MATCH(B873,Sheet2!A$14:A$154,0)),G877))))</f>
        <v/>
      </c>
      <c r="H878" s="25" t="str">
        <f t="shared" si="53"/>
        <v/>
      </c>
      <c r="I878" s="25" t="str">
        <f>IF(ISTEXT(E878),"",IF(ISBLANK(E878),"",IF(ISTEXT(D878),"",IF(A873="Invoice No. : ",TEXT(INDEX(Sheet2!C$14:C$154,MATCH(B873,Sheet2!A$14:A$154,0)),"hh:mm:ss"),I877))))</f>
        <v/>
      </c>
      <c r="J878" s="25" t="str">
        <f t="shared" si="54"/>
        <v/>
      </c>
      <c r="K878" s="25" t="str">
        <f>IF(ISBLANK(G878),"",IF(ISTEXT(G878),"",INDEX(Sheet2!H$14:H$154,MATCH(F878,Sheet2!A$14:A$154,0))))</f>
        <v/>
      </c>
      <c r="L878" s="25" t="str">
        <f>IF(ISBLANK(G878),"",IF(ISTEXT(G878),"",INDEX(Sheet2!I$14:I$154,MATCH(F878,Sheet2!A$14:A$154,0))))</f>
        <v/>
      </c>
      <c r="M878" s="25" t="str">
        <f>IF(ISBLANK(G878),"",IF(ISTEXT(G878),"",IF(INDEX(Sheet2!H$14:H$154,MATCH(F878,Sheet2!A$14:A$154,0))&lt;&gt;0,IF(INDEX(Sheet2!I$14:I$154,MATCH(F878,Sheet2!A$14:A$154,0))&lt;&gt;0,"Loan","Loan"),"Cash")))</f>
        <v/>
      </c>
      <c r="N878" s="25" t="str">
        <f>IF(ISTEXT(E878),"",IF(ISBLANK(E878),"",IF(ISTEXT(D878),"",IF(A873="Invoice No. : ",INDEX(Sheet2!D$14:D$154,MATCH(B873,Sheet2!A$14:A$154,0)),N877))))</f>
        <v/>
      </c>
      <c r="O878" s="25" t="str">
        <f>IF(ISTEXT(E878),"",IF(ISBLANK(E878),"",IF(ISTEXT(D878),"",IF(A873="Invoice No. : ",INDEX(Sheet2!E$14:E$154,MATCH(B873,Sheet2!A$14:A$154,0)),O877))))</f>
        <v/>
      </c>
      <c r="P878" s="25" t="str">
        <f>IF(ISTEXT(E878),"",IF(ISBLANK(E878),"",IF(ISTEXT(D878),"",IF(A873="Invoice No. : ",INDEX(Sheet2!G$14:G$154,MATCH(B873,Sheet2!A$14:A$154,0)),P877))))</f>
        <v/>
      </c>
      <c r="Q878" s="25" t="str">
        <f t="shared" si="55"/>
        <v/>
      </c>
    </row>
    <row r="879" ht="15" spans="6:17">
      <c r="F879" s="25" t="str">
        <f t="shared" si="52"/>
        <v/>
      </c>
      <c r="G879" s="25" t="str">
        <f>IF(ISTEXT(E879),"",IF(ISBLANK(E879),"",IF(ISTEXT(D879),"",IF(A874="Invoice No. : ",INDEX(Sheet2!F$14:F$154,MATCH(B874,Sheet2!A$14:A$154,0)),G878))))</f>
        <v/>
      </c>
      <c r="H879" s="25" t="str">
        <f t="shared" si="53"/>
        <v/>
      </c>
      <c r="I879" s="25" t="str">
        <f>IF(ISTEXT(E879),"",IF(ISBLANK(E879),"",IF(ISTEXT(D879),"",IF(A874="Invoice No. : ",TEXT(INDEX(Sheet2!C$14:C$154,MATCH(B874,Sheet2!A$14:A$154,0)),"hh:mm:ss"),I878))))</f>
        <v/>
      </c>
      <c r="J879" s="25" t="str">
        <f t="shared" si="54"/>
        <v/>
      </c>
      <c r="K879" s="25" t="str">
        <f>IF(ISBLANK(G879),"",IF(ISTEXT(G879),"",INDEX(Sheet2!H$14:H$154,MATCH(F879,Sheet2!A$14:A$154,0))))</f>
        <v/>
      </c>
      <c r="L879" s="25" t="str">
        <f>IF(ISBLANK(G879),"",IF(ISTEXT(G879),"",INDEX(Sheet2!I$14:I$154,MATCH(F879,Sheet2!A$14:A$154,0))))</f>
        <v/>
      </c>
      <c r="M879" s="25" t="str">
        <f>IF(ISBLANK(G879),"",IF(ISTEXT(G879),"",IF(INDEX(Sheet2!H$14:H$154,MATCH(F879,Sheet2!A$14:A$154,0))&lt;&gt;0,IF(INDEX(Sheet2!I$14:I$154,MATCH(F879,Sheet2!A$14:A$154,0))&lt;&gt;0,"Loan","Loan"),"Cash")))</f>
        <v/>
      </c>
      <c r="N879" s="25" t="str">
        <f>IF(ISTEXT(E879),"",IF(ISBLANK(E879),"",IF(ISTEXT(D879),"",IF(A874="Invoice No. : ",INDEX(Sheet2!D$14:D$154,MATCH(B874,Sheet2!A$14:A$154,0)),N878))))</f>
        <v/>
      </c>
      <c r="O879" s="25" t="str">
        <f>IF(ISTEXT(E879),"",IF(ISBLANK(E879),"",IF(ISTEXT(D879),"",IF(A874="Invoice No. : ",INDEX(Sheet2!E$14:E$154,MATCH(B874,Sheet2!A$14:A$154,0)),O878))))</f>
        <v/>
      </c>
      <c r="P879" s="25" t="str">
        <f>IF(ISTEXT(E879),"",IF(ISBLANK(E879),"",IF(ISTEXT(D879),"",IF(A874="Invoice No. : ",INDEX(Sheet2!G$14:G$154,MATCH(B874,Sheet2!A$14:A$154,0)),P878))))</f>
        <v/>
      </c>
      <c r="Q879" s="25" t="str">
        <f t="shared" si="55"/>
        <v/>
      </c>
    </row>
    <row r="880" ht="15" spans="1:17">
      <c r="A880" s="24" t="s">
        <v>756</v>
      </c>
      <c r="B880" s="24" t="s">
        <v>521</v>
      </c>
      <c r="C880" s="13">
        <v>1</v>
      </c>
      <c r="D880" s="13">
        <v>216</v>
      </c>
      <c r="E880" s="13">
        <v>216</v>
      </c>
      <c r="F880" s="25">
        <f t="shared" si="52"/>
        <v>2146345</v>
      </c>
      <c r="G880" s="25">
        <f>IF(ISTEXT(E880),"",IF(ISBLANK(E880),"",IF(ISTEXT(D880),"",IF(A875="Invoice No. : ",INDEX(Sheet2!F$14:F$154,MATCH(B875,Sheet2!A$14:A$154,0)),G879))))</f>
        <v>1465</v>
      </c>
      <c r="H880" s="25" t="str">
        <f t="shared" si="53"/>
        <v>01/28/2023</v>
      </c>
      <c r="I880" s="25" t="str">
        <f>IF(ISTEXT(E880),"",IF(ISBLANK(E880),"",IF(ISTEXT(D880),"",IF(A875="Invoice No. : ",TEXT(INDEX(Sheet2!C$14:C$154,MATCH(B875,Sheet2!A$14:A$154,0)),"hh:mm:ss"),I879))))</f>
        <v>09:59:18</v>
      </c>
      <c r="J880" s="25">
        <f t="shared" si="54"/>
        <v>1369.25</v>
      </c>
      <c r="K880" s="25">
        <f>IF(ISBLANK(G880),"",IF(ISTEXT(G880),"",INDEX(Sheet2!H$14:H$154,MATCH(F880,Sheet2!A$14:A$154,0))))</f>
        <v>1369.25</v>
      </c>
      <c r="L880" s="25">
        <f>IF(ISBLANK(G880),"",IF(ISTEXT(G880),"",INDEX(Sheet2!I$14:I$154,MATCH(F880,Sheet2!A$14:A$154,0))))</f>
        <v>0</v>
      </c>
      <c r="M880" s="25" t="str">
        <f>IF(ISBLANK(G880),"",IF(ISTEXT(G880),"",IF(INDEX(Sheet2!H$14:H$154,MATCH(F880,Sheet2!A$14:A$154,0))&lt;&gt;0,IF(INDEX(Sheet2!I$14:I$154,MATCH(F880,Sheet2!A$14:A$154,0))&lt;&gt;0,"Loan","Loan"),"Cash")))</f>
        <v>Loan</v>
      </c>
      <c r="N880" s="25">
        <f>IF(ISTEXT(E880),"",IF(ISBLANK(E880),"",IF(ISTEXT(D880),"",IF(A875="Invoice No. : ",INDEX(Sheet2!D$14:D$154,MATCH(B875,Sheet2!A$14:A$154,0)),N879))))</f>
        <v>2</v>
      </c>
      <c r="O880" s="25" t="str">
        <f>IF(ISTEXT(E880),"",IF(ISBLANK(E880),"",IF(ISTEXT(D880),"",IF(A875="Invoice No. : ",INDEX(Sheet2!E$14:E$154,MATCH(B875,Sheet2!A$14:A$154,0)),O879))))</f>
        <v>RUBY</v>
      </c>
      <c r="P880" s="25" t="str">
        <f>IF(ISTEXT(E880),"",IF(ISBLANK(E880),"",IF(ISTEXT(D880),"",IF(A875="Invoice No. : ",INDEX(Sheet2!G$14:G$154,MATCH(B875,Sheet2!A$14:A$154,0)),P879))))</f>
        <v>CASUGA, PRESCILLA APILADO</v>
      </c>
      <c r="Q880" s="25">
        <f t="shared" si="55"/>
        <v>128023.12</v>
      </c>
    </row>
    <row r="881" ht="15" spans="1:17">
      <c r="A881" s="24" t="s">
        <v>757</v>
      </c>
      <c r="B881" s="24" t="s">
        <v>758</v>
      </c>
      <c r="C881" s="13">
        <v>1</v>
      </c>
      <c r="D881" s="13">
        <v>191</v>
      </c>
      <c r="E881" s="13">
        <v>191</v>
      </c>
      <c r="F881" s="25">
        <f t="shared" si="52"/>
        <v>2146345</v>
      </c>
      <c r="G881" s="25">
        <f>IF(ISTEXT(E881),"",IF(ISBLANK(E881),"",IF(ISTEXT(D881),"",IF(A876="Invoice No. : ",INDEX(Sheet2!F$14:F$154,MATCH(B876,Sheet2!A$14:A$154,0)),G880))))</f>
        <v>1465</v>
      </c>
      <c r="H881" s="25" t="str">
        <f t="shared" si="53"/>
        <v>01/28/2023</v>
      </c>
      <c r="I881" s="25" t="str">
        <f>IF(ISTEXT(E881),"",IF(ISBLANK(E881),"",IF(ISTEXT(D881),"",IF(A876="Invoice No. : ",TEXT(INDEX(Sheet2!C$14:C$154,MATCH(B876,Sheet2!A$14:A$154,0)),"hh:mm:ss"),I880))))</f>
        <v>09:59:18</v>
      </c>
      <c r="J881" s="25">
        <f t="shared" si="54"/>
        <v>1369.25</v>
      </c>
      <c r="K881" s="25">
        <f>IF(ISBLANK(G881),"",IF(ISTEXT(G881),"",INDEX(Sheet2!H$14:H$154,MATCH(F881,Sheet2!A$14:A$154,0))))</f>
        <v>1369.25</v>
      </c>
      <c r="L881" s="25">
        <f>IF(ISBLANK(G881),"",IF(ISTEXT(G881),"",INDEX(Sheet2!I$14:I$154,MATCH(F881,Sheet2!A$14:A$154,0))))</f>
        <v>0</v>
      </c>
      <c r="M881" s="25" t="str">
        <f>IF(ISBLANK(G881),"",IF(ISTEXT(G881),"",IF(INDEX(Sheet2!H$14:H$154,MATCH(F881,Sheet2!A$14:A$154,0))&lt;&gt;0,IF(INDEX(Sheet2!I$14:I$154,MATCH(F881,Sheet2!A$14:A$154,0))&lt;&gt;0,"Loan","Loan"),"Cash")))</f>
        <v>Loan</v>
      </c>
      <c r="N881" s="25">
        <f>IF(ISTEXT(E881),"",IF(ISBLANK(E881),"",IF(ISTEXT(D881),"",IF(A876="Invoice No. : ",INDEX(Sheet2!D$14:D$154,MATCH(B876,Sheet2!A$14:A$154,0)),N880))))</f>
        <v>2</v>
      </c>
      <c r="O881" s="25" t="str">
        <f>IF(ISTEXT(E881),"",IF(ISBLANK(E881),"",IF(ISTEXT(D881),"",IF(A876="Invoice No. : ",INDEX(Sheet2!E$14:E$154,MATCH(B876,Sheet2!A$14:A$154,0)),O880))))</f>
        <v>RUBY</v>
      </c>
      <c r="P881" s="25" t="str">
        <f>IF(ISTEXT(E881),"",IF(ISBLANK(E881),"",IF(ISTEXT(D881),"",IF(A876="Invoice No. : ",INDEX(Sheet2!G$14:G$154,MATCH(B876,Sheet2!A$14:A$154,0)),P880))))</f>
        <v>CASUGA, PRESCILLA APILADO</v>
      </c>
      <c r="Q881" s="25">
        <f t="shared" si="55"/>
        <v>128023.12</v>
      </c>
    </row>
    <row r="882" ht="15" spans="1:17">
      <c r="A882" s="24" t="s">
        <v>736</v>
      </c>
      <c r="B882" s="24" t="s">
        <v>737</v>
      </c>
      <c r="C882" s="13">
        <v>6</v>
      </c>
      <c r="D882" s="13">
        <v>4.5</v>
      </c>
      <c r="E882" s="13">
        <v>27</v>
      </c>
      <c r="F882" s="25">
        <f t="shared" si="52"/>
        <v>2146345</v>
      </c>
      <c r="G882" s="25">
        <f>IF(ISTEXT(E882),"",IF(ISBLANK(E882),"",IF(ISTEXT(D882),"",IF(A877="Invoice No. : ",INDEX(Sheet2!F$14:F$154,MATCH(B877,Sheet2!A$14:A$154,0)),G881))))</f>
        <v>1465</v>
      </c>
      <c r="H882" s="25" t="str">
        <f t="shared" si="53"/>
        <v>01/28/2023</v>
      </c>
      <c r="I882" s="25" t="str">
        <f>IF(ISTEXT(E882),"",IF(ISBLANK(E882),"",IF(ISTEXT(D882),"",IF(A877="Invoice No. : ",TEXT(INDEX(Sheet2!C$14:C$154,MATCH(B877,Sheet2!A$14:A$154,0)),"hh:mm:ss"),I881))))</f>
        <v>09:59:18</v>
      </c>
      <c r="J882" s="25">
        <f t="shared" si="54"/>
        <v>1369.25</v>
      </c>
      <c r="K882" s="25">
        <f>IF(ISBLANK(G882),"",IF(ISTEXT(G882),"",INDEX(Sheet2!H$14:H$154,MATCH(F882,Sheet2!A$14:A$154,0))))</f>
        <v>1369.25</v>
      </c>
      <c r="L882" s="25">
        <f>IF(ISBLANK(G882),"",IF(ISTEXT(G882),"",INDEX(Sheet2!I$14:I$154,MATCH(F882,Sheet2!A$14:A$154,0))))</f>
        <v>0</v>
      </c>
      <c r="M882" s="25" t="str">
        <f>IF(ISBLANK(G882),"",IF(ISTEXT(G882),"",IF(INDEX(Sheet2!H$14:H$154,MATCH(F882,Sheet2!A$14:A$154,0))&lt;&gt;0,IF(INDEX(Sheet2!I$14:I$154,MATCH(F882,Sheet2!A$14:A$154,0))&lt;&gt;0,"Loan","Loan"),"Cash")))</f>
        <v>Loan</v>
      </c>
      <c r="N882" s="25">
        <f>IF(ISTEXT(E882),"",IF(ISBLANK(E882),"",IF(ISTEXT(D882),"",IF(A877="Invoice No. : ",INDEX(Sheet2!D$14:D$154,MATCH(B877,Sheet2!A$14:A$154,0)),N881))))</f>
        <v>2</v>
      </c>
      <c r="O882" s="25" t="str">
        <f>IF(ISTEXT(E882),"",IF(ISBLANK(E882),"",IF(ISTEXT(D882),"",IF(A877="Invoice No. : ",INDEX(Sheet2!E$14:E$154,MATCH(B877,Sheet2!A$14:A$154,0)),O881))))</f>
        <v>RUBY</v>
      </c>
      <c r="P882" s="25" t="str">
        <f>IF(ISTEXT(E882),"",IF(ISBLANK(E882),"",IF(ISTEXT(D882),"",IF(A877="Invoice No. : ",INDEX(Sheet2!G$14:G$154,MATCH(B877,Sheet2!A$14:A$154,0)),P881))))</f>
        <v>CASUGA, PRESCILLA APILADO</v>
      </c>
      <c r="Q882" s="25">
        <f t="shared" si="55"/>
        <v>128023.12</v>
      </c>
    </row>
    <row r="883" ht="15" spans="1:17">
      <c r="A883" s="24" t="s">
        <v>759</v>
      </c>
      <c r="B883" s="24" t="s">
        <v>760</v>
      </c>
      <c r="C883" s="13">
        <v>1</v>
      </c>
      <c r="D883" s="13">
        <v>39.25</v>
      </c>
      <c r="E883" s="13">
        <v>39.25</v>
      </c>
      <c r="F883" s="25">
        <f t="shared" si="52"/>
        <v>2146345</v>
      </c>
      <c r="G883" s="25">
        <f>IF(ISTEXT(E883),"",IF(ISBLANK(E883),"",IF(ISTEXT(D883),"",IF(A878="Invoice No. : ",INDEX(Sheet2!F$14:F$154,MATCH(B878,Sheet2!A$14:A$154,0)),G882))))</f>
        <v>1465</v>
      </c>
      <c r="H883" s="25" t="str">
        <f t="shared" si="53"/>
        <v>01/28/2023</v>
      </c>
      <c r="I883" s="25" t="str">
        <f>IF(ISTEXT(E883),"",IF(ISBLANK(E883),"",IF(ISTEXT(D883),"",IF(A878="Invoice No. : ",TEXT(INDEX(Sheet2!C$14:C$154,MATCH(B878,Sheet2!A$14:A$154,0)),"hh:mm:ss"),I882))))</f>
        <v>09:59:18</v>
      </c>
      <c r="J883" s="25">
        <f t="shared" si="54"/>
        <v>1369.25</v>
      </c>
      <c r="K883" s="25">
        <f>IF(ISBLANK(G883),"",IF(ISTEXT(G883),"",INDEX(Sheet2!H$14:H$154,MATCH(F883,Sheet2!A$14:A$154,0))))</f>
        <v>1369.25</v>
      </c>
      <c r="L883" s="25">
        <f>IF(ISBLANK(G883),"",IF(ISTEXT(G883),"",INDEX(Sheet2!I$14:I$154,MATCH(F883,Sheet2!A$14:A$154,0))))</f>
        <v>0</v>
      </c>
      <c r="M883" s="25" t="str">
        <f>IF(ISBLANK(G883),"",IF(ISTEXT(G883),"",IF(INDEX(Sheet2!H$14:H$154,MATCH(F883,Sheet2!A$14:A$154,0))&lt;&gt;0,IF(INDEX(Sheet2!I$14:I$154,MATCH(F883,Sheet2!A$14:A$154,0))&lt;&gt;0,"Loan","Loan"),"Cash")))</f>
        <v>Loan</v>
      </c>
      <c r="N883" s="25">
        <f>IF(ISTEXT(E883),"",IF(ISBLANK(E883),"",IF(ISTEXT(D883),"",IF(A878="Invoice No. : ",INDEX(Sheet2!D$14:D$154,MATCH(B878,Sheet2!A$14:A$154,0)),N882))))</f>
        <v>2</v>
      </c>
      <c r="O883" s="25" t="str">
        <f>IF(ISTEXT(E883),"",IF(ISBLANK(E883),"",IF(ISTEXT(D883),"",IF(A878="Invoice No. : ",INDEX(Sheet2!E$14:E$154,MATCH(B878,Sheet2!A$14:A$154,0)),O882))))</f>
        <v>RUBY</v>
      </c>
      <c r="P883" s="25" t="str">
        <f>IF(ISTEXT(E883),"",IF(ISBLANK(E883),"",IF(ISTEXT(D883),"",IF(A878="Invoice No. : ",INDEX(Sheet2!G$14:G$154,MATCH(B878,Sheet2!A$14:A$154,0)),P882))))</f>
        <v>CASUGA, PRESCILLA APILADO</v>
      </c>
      <c r="Q883" s="25">
        <f t="shared" si="55"/>
        <v>128023.12</v>
      </c>
    </row>
    <row r="884" ht="15" spans="1:17">
      <c r="A884" s="24" t="s">
        <v>761</v>
      </c>
      <c r="B884" s="24" t="s">
        <v>762</v>
      </c>
      <c r="C884" s="13">
        <v>4</v>
      </c>
      <c r="D884" s="13">
        <v>6.5</v>
      </c>
      <c r="E884" s="13">
        <v>26</v>
      </c>
      <c r="F884" s="25">
        <f t="shared" si="52"/>
        <v>2146345</v>
      </c>
      <c r="G884" s="25">
        <f>IF(ISTEXT(E884),"",IF(ISBLANK(E884),"",IF(ISTEXT(D884),"",IF(A879="Invoice No. : ",INDEX(Sheet2!F$14:F$154,MATCH(B879,Sheet2!A$14:A$154,0)),G883))))</f>
        <v>1465</v>
      </c>
      <c r="H884" s="25" t="str">
        <f t="shared" si="53"/>
        <v>01/28/2023</v>
      </c>
      <c r="I884" s="25" t="str">
        <f>IF(ISTEXT(E884),"",IF(ISBLANK(E884),"",IF(ISTEXT(D884),"",IF(A879="Invoice No. : ",TEXT(INDEX(Sheet2!C$14:C$154,MATCH(B879,Sheet2!A$14:A$154,0)),"hh:mm:ss"),I883))))</f>
        <v>09:59:18</v>
      </c>
      <c r="J884" s="25">
        <f t="shared" si="54"/>
        <v>1369.25</v>
      </c>
      <c r="K884" s="25">
        <f>IF(ISBLANK(G884),"",IF(ISTEXT(G884),"",INDEX(Sheet2!H$14:H$154,MATCH(F884,Sheet2!A$14:A$154,0))))</f>
        <v>1369.25</v>
      </c>
      <c r="L884" s="25">
        <f>IF(ISBLANK(G884),"",IF(ISTEXT(G884),"",INDEX(Sheet2!I$14:I$154,MATCH(F884,Sheet2!A$14:A$154,0))))</f>
        <v>0</v>
      </c>
      <c r="M884" s="25" t="str">
        <f>IF(ISBLANK(G884),"",IF(ISTEXT(G884),"",IF(INDEX(Sheet2!H$14:H$154,MATCH(F884,Sheet2!A$14:A$154,0))&lt;&gt;0,IF(INDEX(Sheet2!I$14:I$154,MATCH(F884,Sheet2!A$14:A$154,0))&lt;&gt;0,"Loan","Loan"),"Cash")))</f>
        <v>Loan</v>
      </c>
      <c r="N884" s="25">
        <f>IF(ISTEXT(E884),"",IF(ISBLANK(E884),"",IF(ISTEXT(D884),"",IF(A879="Invoice No. : ",INDEX(Sheet2!D$14:D$154,MATCH(B879,Sheet2!A$14:A$154,0)),N883))))</f>
        <v>2</v>
      </c>
      <c r="O884" s="25" t="str">
        <f>IF(ISTEXT(E884),"",IF(ISBLANK(E884),"",IF(ISTEXT(D884),"",IF(A879="Invoice No. : ",INDEX(Sheet2!E$14:E$154,MATCH(B879,Sheet2!A$14:A$154,0)),O883))))</f>
        <v>RUBY</v>
      </c>
      <c r="P884" s="25" t="str">
        <f>IF(ISTEXT(E884),"",IF(ISBLANK(E884),"",IF(ISTEXT(D884),"",IF(A879="Invoice No. : ",INDEX(Sheet2!G$14:G$154,MATCH(B879,Sheet2!A$14:A$154,0)),P883))))</f>
        <v>CASUGA, PRESCILLA APILADO</v>
      </c>
      <c r="Q884" s="25">
        <f t="shared" si="55"/>
        <v>128023.12</v>
      </c>
    </row>
    <row r="885" ht="15" spans="1:17">
      <c r="A885" s="24" t="s">
        <v>763</v>
      </c>
      <c r="B885" s="24" t="s">
        <v>764</v>
      </c>
      <c r="C885" s="13">
        <v>12</v>
      </c>
      <c r="D885" s="13">
        <v>7</v>
      </c>
      <c r="E885" s="13">
        <v>84</v>
      </c>
      <c r="F885" s="25">
        <f t="shared" si="52"/>
        <v>2146345</v>
      </c>
      <c r="G885" s="25">
        <f>IF(ISTEXT(E885),"",IF(ISBLANK(E885),"",IF(ISTEXT(D885),"",IF(A880="Invoice No. : ",INDEX(Sheet2!F$14:F$154,MATCH(B880,Sheet2!A$14:A$154,0)),G884))))</f>
        <v>1465</v>
      </c>
      <c r="H885" s="25" t="str">
        <f t="shared" si="53"/>
        <v>01/28/2023</v>
      </c>
      <c r="I885" s="25" t="str">
        <f>IF(ISTEXT(E885),"",IF(ISBLANK(E885),"",IF(ISTEXT(D885),"",IF(A880="Invoice No. : ",TEXT(INDEX(Sheet2!C$14:C$154,MATCH(B880,Sheet2!A$14:A$154,0)),"hh:mm:ss"),I884))))</f>
        <v>09:59:18</v>
      </c>
      <c r="J885" s="25">
        <f t="shared" si="54"/>
        <v>1369.25</v>
      </c>
      <c r="K885" s="25">
        <f>IF(ISBLANK(G885),"",IF(ISTEXT(G885),"",INDEX(Sheet2!H$14:H$154,MATCH(F885,Sheet2!A$14:A$154,0))))</f>
        <v>1369.25</v>
      </c>
      <c r="L885" s="25">
        <f>IF(ISBLANK(G885),"",IF(ISTEXT(G885),"",INDEX(Sheet2!I$14:I$154,MATCH(F885,Sheet2!A$14:A$154,0))))</f>
        <v>0</v>
      </c>
      <c r="M885" s="25" t="str">
        <f>IF(ISBLANK(G885),"",IF(ISTEXT(G885),"",IF(INDEX(Sheet2!H$14:H$154,MATCH(F885,Sheet2!A$14:A$154,0))&lt;&gt;0,IF(INDEX(Sheet2!I$14:I$154,MATCH(F885,Sheet2!A$14:A$154,0))&lt;&gt;0,"Loan","Loan"),"Cash")))</f>
        <v>Loan</v>
      </c>
      <c r="N885" s="25">
        <f>IF(ISTEXT(E885),"",IF(ISBLANK(E885),"",IF(ISTEXT(D885),"",IF(A880="Invoice No. : ",INDEX(Sheet2!D$14:D$154,MATCH(B880,Sheet2!A$14:A$154,0)),N884))))</f>
        <v>2</v>
      </c>
      <c r="O885" s="25" t="str">
        <f>IF(ISTEXT(E885),"",IF(ISBLANK(E885),"",IF(ISTEXT(D885),"",IF(A880="Invoice No. : ",INDEX(Sheet2!E$14:E$154,MATCH(B880,Sheet2!A$14:A$154,0)),O884))))</f>
        <v>RUBY</v>
      </c>
      <c r="P885" s="25" t="str">
        <f>IF(ISTEXT(E885),"",IF(ISBLANK(E885),"",IF(ISTEXT(D885),"",IF(A880="Invoice No. : ",INDEX(Sheet2!G$14:G$154,MATCH(B880,Sheet2!A$14:A$154,0)),P884))))</f>
        <v>CASUGA, PRESCILLA APILADO</v>
      </c>
      <c r="Q885" s="25">
        <f t="shared" si="55"/>
        <v>128023.12</v>
      </c>
    </row>
    <row r="886" ht="15" spans="1:17">
      <c r="A886" s="24" t="s">
        <v>414</v>
      </c>
      <c r="B886" s="24" t="s">
        <v>415</v>
      </c>
      <c r="C886" s="13">
        <v>6</v>
      </c>
      <c r="D886" s="13">
        <v>8.25</v>
      </c>
      <c r="E886" s="13">
        <v>49.5</v>
      </c>
      <c r="F886" s="25">
        <f t="shared" si="52"/>
        <v>2146345</v>
      </c>
      <c r="G886" s="25">
        <f>IF(ISTEXT(E886),"",IF(ISBLANK(E886),"",IF(ISTEXT(D886),"",IF(A881="Invoice No. : ",INDEX(Sheet2!F$14:F$154,MATCH(B881,Sheet2!A$14:A$154,0)),G885))))</f>
        <v>1465</v>
      </c>
      <c r="H886" s="25" t="str">
        <f t="shared" si="53"/>
        <v>01/28/2023</v>
      </c>
      <c r="I886" s="25" t="str">
        <f>IF(ISTEXT(E886),"",IF(ISBLANK(E886),"",IF(ISTEXT(D886),"",IF(A881="Invoice No. : ",TEXT(INDEX(Sheet2!C$14:C$154,MATCH(B881,Sheet2!A$14:A$154,0)),"hh:mm:ss"),I885))))</f>
        <v>09:59:18</v>
      </c>
      <c r="J886" s="25">
        <f t="shared" si="54"/>
        <v>1369.25</v>
      </c>
      <c r="K886" s="25">
        <f>IF(ISBLANK(G886),"",IF(ISTEXT(G886),"",INDEX(Sheet2!H$14:H$154,MATCH(F886,Sheet2!A$14:A$154,0))))</f>
        <v>1369.25</v>
      </c>
      <c r="L886" s="25">
        <f>IF(ISBLANK(G886),"",IF(ISTEXT(G886),"",INDEX(Sheet2!I$14:I$154,MATCH(F886,Sheet2!A$14:A$154,0))))</f>
        <v>0</v>
      </c>
      <c r="M886" s="25" t="str">
        <f>IF(ISBLANK(G886),"",IF(ISTEXT(G886),"",IF(INDEX(Sheet2!H$14:H$154,MATCH(F886,Sheet2!A$14:A$154,0))&lt;&gt;0,IF(INDEX(Sheet2!I$14:I$154,MATCH(F886,Sheet2!A$14:A$154,0))&lt;&gt;0,"Loan","Loan"),"Cash")))</f>
        <v>Loan</v>
      </c>
      <c r="N886" s="25">
        <f>IF(ISTEXT(E886),"",IF(ISBLANK(E886),"",IF(ISTEXT(D886),"",IF(A881="Invoice No. : ",INDEX(Sheet2!D$14:D$154,MATCH(B881,Sheet2!A$14:A$154,0)),N885))))</f>
        <v>2</v>
      </c>
      <c r="O886" s="25" t="str">
        <f>IF(ISTEXT(E886),"",IF(ISBLANK(E886),"",IF(ISTEXT(D886),"",IF(A881="Invoice No. : ",INDEX(Sheet2!E$14:E$154,MATCH(B881,Sheet2!A$14:A$154,0)),O885))))</f>
        <v>RUBY</v>
      </c>
      <c r="P886" s="25" t="str">
        <f>IF(ISTEXT(E886),"",IF(ISBLANK(E886),"",IF(ISTEXT(D886),"",IF(A881="Invoice No. : ",INDEX(Sheet2!G$14:G$154,MATCH(B881,Sheet2!A$14:A$154,0)),P885))))</f>
        <v>CASUGA, PRESCILLA APILADO</v>
      </c>
      <c r="Q886" s="25">
        <f t="shared" si="55"/>
        <v>128023.12</v>
      </c>
    </row>
    <row r="887" ht="15" spans="1:17">
      <c r="A887" s="24" t="s">
        <v>765</v>
      </c>
      <c r="B887" s="24" t="s">
        <v>766</v>
      </c>
      <c r="C887" s="13">
        <v>1</v>
      </c>
      <c r="D887" s="13">
        <v>43.25</v>
      </c>
      <c r="E887" s="13">
        <v>43.25</v>
      </c>
      <c r="F887" s="25">
        <f t="shared" si="52"/>
        <v>2146345</v>
      </c>
      <c r="G887" s="25">
        <f>IF(ISTEXT(E887),"",IF(ISBLANK(E887),"",IF(ISTEXT(D887),"",IF(A882="Invoice No. : ",INDEX(Sheet2!F$14:F$154,MATCH(B882,Sheet2!A$14:A$154,0)),G886))))</f>
        <v>1465</v>
      </c>
      <c r="H887" s="25" t="str">
        <f t="shared" si="53"/>
        <v>01/28/2023</v>
      </c>
      <c r="I887" s="25" t="str">
        <f>IF(ISTEXT(E887),"",IF(ISBLANK(E887),"",IF(ISTEXT(D887),"",IF(A882="Invoice No. : ",TEXT(INDEX(Sheet2!C$14:C$154,MATCH(B882,Sheet2!A$14:A$154,0)),"hh:mm:ss"),I886))))</f>
        <v>09:59:18</v>
      </c>
      <c r="J887" s="25">
        <f t="shared" si="54"/>
        <v>1369.25</v>
      </c>
      <c r="K887" s="25">
        <f>IF(ISBLANK(G887),"",IF(ISTEXT(G887),"",INDEX(Sheet2!H$14:H$154,MATCH(F887,Sheet2!A$14:A$154,0))))</f>
        <v>1369.25</v>
      </c>
      <c r="L887" s="25">
        <f>IF(ISBLANK(G887),"",IF(ISTEXT(G887),"",INDEX(Sheet2!I$14:I$154,MATCH(F887,Sheet2!A$14:A$154,0))))</f>
        <v>0</v>
      </c>
      <c r="M887" s="25" t="str">
        <f>IF(ISBLANK(G887),"",IF(ISTEXT(G887),"",IF(INDEX(Sheet2!H$14:H$154,MATCH(F887,Sheet2!A$14:A$154,0))&lt;&gt;0,IF(INDEX(Sheet2!I$14:I$154,MATCH(F887,Sheet2!A$14:A$154,0))&lt;&gt;0,"Loan","Loan"),"Cash")))</f>
        <v>Loan</v>
      </c>
      <c r="N887" s="25">
        <f>IF(ISTEXT(E887),"",IF(ISBLANK(E887),"",IF(ISTEXT(D887),"",IF(A882="Invoice No. : ",INDEX(Sheet2!D$14:D$154,MATCH(B882,Sheet2!A$14:A$154,0)),N886))))</f>
        <v>2</v>
      </c>
      <c r="O887" s="25" t="str">
        <f>IF(ISTEXT(E887),"",IF(ISBLANK(E887),"",IF(ISTEXT(D887),"",IF(A882="Invoice No. : ",INDEX(Sheet2!E$14:E$154,MATCH(B882,Sheet2!A$14:A$154,0)),O886))))</f>
        <v>RUBY</v>
      </c>
      <c r="P887" s="25" t="str">
        <f>IF(ISTEXT(E887),"",IF(ISBLANK(E887),"",IF(ISTEXT(D887),"",IF(A882="Invoice No. : ",INDEX(Sheet2!G$14:G$154,MATCH(B882,Sheet2!A$14:A$154,0)),P886))))</f>
        <v>CASUGA, PRESCILLA APILADO</v>
      </c>
      <c r="Q887" s="25">
        <f t="shared" si="55"/>
        <v>128023.12</v>
      </c>
    </row>
    <row r="888" ht="15" spans="1:17">
      <c r="A888" s="24" t="s">
        <v>316</v>
      </c>
      <c r="B888" s="24" t="s">
        <v>317</v>
      </c>
      <c r="C888" s="13">
        <v>1</v>
      </c>
      <c r="D888" s="13">
        <v>40.75</v>
      </c>
      <c r="E888" s="13">
        <v>40.75</v>
      </c>
      <c r="F888" s="25">
        <f t="shared" si="52"/>
        <v>2146345</v>
      </c>
      <c r="G888" s="25">
        <f>IF(ISTEXT(E888),"",IF(ISBLANK(E888),"",IF(ISTEXT(D888),"",IF(A883="Invoice No. : ",INDEX(Sheet2!F$14:F$154,MATCH(B883,Sheet2!A$14:A$154,0)),G887))))</f>
        <v>1465</v>
      </c>
      <c r="H888" s="25" t="str">
        <f t="shared" si="53"/>
        <v>01/28/2023</v>
      </c>
      <c r="I888" s="25" t="str">
        <f>IF(ISTEXT(E888),"",IF(ISBLANK(E888),"",IF(ISTEXT(D888),"",IF(A883="Invoice No. : ",TEXT(INDEX(Sheet2!C$14:C$154,MATCH(B883,Sheet2!A$14:A$154,0)),"hh:mm:ss"),I887))))</f>
        <v>09:59:18</v>
      </c>
      <c r="J888" s="25">
        <f t="shared" si="54"/>
        <v>1369.25</v>
      </c>
      <c r="K888" s="25">
        <f>IF(ISBLANK(G888),"",IF(ISTEXT(G888),"",INDEX(Sheet2!H$14:H$154,MATCH(F888,Sheet2!A$14:A$154,0))))</f>
        <v>1369.25</v>
      </c>
      <c r="L888" s="25">
        <f>IF(ISBLANK(G888),"",IF(ISTEXT(G888),"",INDEX(Sheet2!I$14:I$154,MATCH(F888,Sheet2!A$14:A$154,0))))</f>
        <v>0</v>
      </c>
      <c r="M888" s="25" t="str">
        <f>IF(ISBLANK(G888),"",IF(ISTEXT(G888),"",IF(INDEX(Sheet2!H$14:H$154,MATCH(F888,Sheet2!A$14:A$154,0))&lt;&gt;0,IF(INDEX(Sheet2!I$14:I$154,MATCH(F888,Sheet2!A$14:A$154,0))&lt;&gt;0,"Loan","Loan"),"Cash")))</f>
        <v>Loan</v>
      </c>
      <c r="N888" s="25">
        <f>IF(ISTEXT(E888),"",IF(ISBLANK(E888),"",IF(ISTEXT(D888),"",IF(A883="Invoice No. : ",INDEX(Sheet2!D$14:D$154,MATCH(B883,Sheet2!A$14:A$154,0)),N887))))</f>
        <v>2</v>
      </c>
      <c r="O888" s="25" t="str">
        <f>IF(ISTEXT(E888),"",IF(ISBLANK(E888),"",IF(ISTEXT(D888),"",IF(A883="Invoice No. : ",INDEX(Sheet2!E$14:E$154,MATCH(B883,Sheet2!A$14:A$154,0)),O887))))</f>
        <v>RUBY</v>
      </c>
      <c r="P888" s="25" t="str">
        <f>IF(ISTEXT(E888),"",IF(ISBLANK(E888),"",IF(ISTEXT(D888),"",IF(A883="Invoice No. : ",INDEX(Sheet2!G$14:G$154,MATCH(B883,Sheet2!A$14:A$154,0)),P887))))</f>
        <v>CASUGA, PRESCILLA APILADO</v>
      </c>
      <c r="Q888" s="25">
        <f t="shared" si="55"/>
        <v>128023.12</v>
      </c>
    </row>
    <row r="889" ht="15" spans="1:17">
      <c r="A889" s="24" t="s">
        <v>767</v>
      </c>
      <c r="B889" s="24" t="s">
        <v>768</v>
      </c>
      <c r="C889" s="13">
        <v>4</v>
      </c>
      <c r="D889" s="13">
        <v>8.5</v>
      </c>
      <c r="E889" s="13">
        <v>34</v>
      </c>
      <c r="F889" s="25">
        <f t="shared" si="52"/>
        <v>2146345</v>
      </c>
      <c r="G889" s="25">
        <f>IF(ISTEXT(E889),"",IF(ISBLANK(E889),"",IF(ISTEXT(D889),"",IF(A884="Invoice No. : ",INDEX(Sheet2!F$14:F$154,MATCH(B884,Sheet2!A$14:A$154,0)),G888))))</f>
        <v>1465</v>
      </c>
      <c r="H889" s="25" t="str">
        <f t="shared" si="53"/>
        <v>01/28/2023</v>
      </c>
      <c r="I889" s="25" t="str">
        <f>IF(ISTEXT(E889),"",IF(ISBLANK(E889),"",IF(ISTEXT(D889),"",IF(A884="Invoice No. : ",TEXT(INDEX(Sheet2!C$14:C$154,MATCH(B884,Sheet2!A$14:A$154,0)),"hh:mm:ss"),I888))))</f>
        <v>09:59:18</v>
      </c>
      <c r="J889" s="25">
        <f t="shared" si="54"/>
        <v>1369.25</v>
      </c>
      <c r="K889" s="25">
        <f>IF(ISBLANK(G889),"",IF(ISTEXT(G889),"",INDEX(Sheet2!H$14:H$154,MATCH(F889,Sheet2!A$14:A$154,0))))</f>
        <v>1369.25</v>
      </c>
      <c r="L889" s="25">
        <f>IF(ISBLANK(G889),"",IF(ISTEXT(G889),"",INDEX(Sheet2!I$14:I$154,MATCH(F889,Sheet2!A$14:A$154,0))))</f>
        <v>0</v>
      </c>
      <c r="M889" s="25" t="str">
        <f>IF(ISBLANK(G889),"",IF(ISTEXT(G889),"",IF(INDEX(Sheet2!H$14:H$154,MATCH(F889,Sheet2!A$14:A$154,0))&lt;&gt;0,IF(INDEX(Sheet2!I$14:I$154,MATCH(F889,Sheet2!A$14:A$154,0))&lt;&gt;0,"Loan","Loan"),"Cash")))</f>
        <v>Loan</v>
      </c>
      <c r="N889" s="25">
        <f>IF(ISTEXT(E889),"",IF(ISBLANK(E889),"",IF(ISTEXT(D889),"",IF(A884="Invoice No. : ",INDEX(Sheet2!D$14:D$154,MATCH(B884,Sheet2!A$14:A$154,0)),N888))))</f>
        <v>2</v>
      </c>
      <c r="O889" s="25" t="str">
        <f>IF(ISTEXT(E889),"",IF(ISBLANK(E889),"",IF(ISTEXT(D889),"",IF(A884="Invoice No. : ",INDEX(Sheet2!E$14:E$154,MATCH(B884,Sheet2!A$14:A$154,0)),O888))))</f>
        <v>RUBY</v>
      </c>
      <c r="P889" s="25" t="str">
        <f>IF(ISTEXT(E889),"",IF(ISBLANK(E889),"",IF(ISTEXT(D889),"",IF(A884="Invoice No. : ",INDEX(Sheet2!G$14:G$154,MATCH(B884,Sheet2!A$14:A$154,0)),P888))))</f>
        <v>CASUGA, PRESCILLA APILADO</v>
      </c>
      <c r="Q889" s="25">
        <f t="shared" si="55"/>
        <v>128023.12</v>
      </c>
    </row>
    <row r="890" ht="15" spans="1:17">
      <c r="A890" s="24" t="s">
        <v>769</v>
      </c>
      <c r="B890" s="24" t="s">
        <v>770</v>
      </c>
      <c r="C890" s="13">
        <v>1</v>
      </c>
      <c r="D890" s="13">
        <v>150.25</v>
      </c>
      <c r="E890" s="13">
        <v>150.25</v>
      </c>
      <c r="F890" s="25">
        <f t="shared" si="52"/>
        <v>2146345</v>
      </c>
      <c r="G890" s="25">
        <f>IF(ISTEXT(E890),"",IF(ISBLANK(E890),"",IF(ISTEXT(D890),"",IF(A885="Invoice No. : ",INDEX(Sheet2!F$14:F$154,MATCH(B885,Sheet2!A$14:A$154,0)),G889))))</f>
        <v>1465</v>
      </c>
      <c r="H890" s="25" t="str">
        <f t="shared" si="53"/>
        <v>01/28/2023</v>
      </c>
      <c r="I890" s="25" t="str">
        <f>IF(ISTEXT(E890),"",IF(ISBLANK(E890),"",IF(ISTEXT(D890),"",IF(A885="Invoice No. : ",TEXT(INDEX(Sheet2!C$14:C$154,MATCH(B885,Sheet2!A$14:A$154,0)),"hh:mm:ss"),I889))))</f>
        <v>09:59:18</v>
      </c>
      <c r="J890" s="25">
        <f t="shared" si="54"/>
        <v>1369.25</v>
      </c>
      <c r="K890" s="25">
        <f>IF(ISBLANK(G890),"",IF(ISTEXT(G890),"",INDEX(Sheet2!H$14:H$154,MATCH(F890,Sheet2!A$14:A$154,0))))</f>
        <v>1369.25</v>
      </c>
      <c r="L890" s="25">
        <f>IF(ISBLANK(G890),"",IF(ISTEXT(G890),"",INDEX(Sheet2!I$14:I$154,MATCH(F890,Sheet2!A$14:A$154,0))))</f>
        <v>0</v>
      </c>
      <c r="M890" s="25" t="str">
        <f>IF(ISBLANK(G890),"",IF(ISTEXT(G890),"",IF(INDEX(Sheet2!H$14:H$154,MATCH(F890,Sheet2!A$14:A$154,0))&lt;&gt;0,IF(INDEX(Sheet2!I$14:I$154,MATCH(F890,Sheet2!A$14:A$154,0))&lt;&gt;0,"Loan","Loan"),"Cash")))</f>
        <v>Loan</v>
      </c>
      <c r="N890" s="25">
        <f>IF(ISTEXT(E890),"",IF(ISBLANK(E890),"",IF(ISTEXT(D890),"",IF(A885="Invoice No. : ",INDEX(Sheet2!D$14:D$154,MATCH(B885,Sheet2!A$14:A$154,0)),N889))))</f>
        <v>2</v>
      </c>
      <c r="O890" s="25" t="str">
        <f>IF(ISTEXT(E890),"",IF(ISBLANK(E890),"",IF(ISTEXT(D890),"",IF(A885="Invoice No. : ",INDEX(Sheet2!E$14:E$154,MATCH(B885,Sheet2!A$14:A$154,0)),O889))))</f>
        <v>RUBY</v>
      </c>
      <c r="P890" s="25" t="str">
        <f>IF(ISTEXT(E890),"",IF(ISBLANK(E890),"",IF(ISTEXT(D890),"",IF(A885="Invoice No. : ",INDEX(Sheet2!G$14:G$154,MATCH(B885,Sheet2!A$14:A$154,0)),P889))))</f>
        <v>CASUGA, PRESCILLA APILADO</v>
      </c>
      <c r="Q890" s="25">
        <f t="shared" si="55"/>
        <v>128023.12</v>
      </c>
    </row>
    <row r="891" ht="15" spans="1:17">
      <c r="A891" s="24" t="s">
        <v>470</v>
      </c>
      <c r="B891" s="24" t="s">
        <v>471</v>
      </c>
      <c r="C891" s="13">
        <v>1</v>
      </c>
      <c r="D891" s="13">
        <v>43.25</v>
      </c>
      <c r="E891" s="13">
        <v>43.25</v>
      </c>
      <c r="F891" s="25">
        <f t="shared" si="52"/>
        <v>2146345</v>
      </c>
      <c r="G891" s="25">
        <f>IF(ISTEXT(E891),"",IF(ISBLANK(E891),"",IF(ISTEXT(D891),"",IF(A886="Invoice No. : ",INDEX(Sheet2!F$14:F$154,MATCH(B886,Sheet2!A$14:A$154,0)),G890))))</f>
        <v>1465</v>
      </c>
      <c r="H891" s="25" t="str">
        <f t="shared" si="53"/>
        <v>01/28/2023</v>
      </c>
      <c r="I891" s="25" t="str">
        <f>IF(ISTEXT(E891),"",IF(ISBLANK(E891),"",IF(ISTEXT(D891),"",IF(A886="Invoice No. : ",TEXT(INDEX(Sheet2!C$14:C$154,MATCH(B886,Sheet2!A$14:A$154,0)),"hh:mm:ss"),I890))))</f>
        <v>09:59:18</v>
      </c>
      <c r="J891" s="25">
        <f t="shared" si="54"/>
        <v>1369.25</v>
      </c>
      <c r="K891" s="25">
        <f>IF(ISBLANK(G891),"",IF(ISTEXT(G891),"",INDEX(Sheet2!H$14:H$154,MATCH(F891,Sheet2!A$14:A$154,0))))</f>
        <v>1369.25</v>
      </c>
      <c r="L891" s="25">
        <f>IF(ISBLANK(G891),"",IF(ISTEXT(G891),"",INDEX(Sheet2!I$14:I$154,MATCH(F891,Sheet2!A$14:A$154,0))))</f>
        <v>0</v>
      </c>
      <c r="M891" s="25" t="str">
        <f>IF(ISBLANK(G891),"",IF(ISTEXT(G891),"",IF(INDEX(Sheet2!H$14:H$154,MATCH(F891,Sheet2!A$14:A$154,0))&lt;&gt;0,IF(INDEX(Sheet2!I$14:I$154,MATCH(F891,Sheet2!A$14:A$154,0))&lt;&gt;0,"Loan","Loan"),"Cash")))</f>
        <v>Loan</v>
      </c>
      <c r="N891" s="25">
        <f>IF(ISTEXT(E891),"",IF(ISBLANK(E891),"",IF(ISTEXT(D891),"",IF(A886="Invoice No. : ",INDEX(Sheet2!D$14:D$154,MATCH(B886,Sheet2!A$14:A$154,0)),N890))))</f>
        <v>2</v>
      </c>
      <c r="O891" s="25" t="str">
        <f>IF(ISTEXT(E891),"",IF(ISBLANK(E891),"",IF(ISTEXT(D891),"",IF(A886="Invoice No. : ",INDEX(Sheet2!E$14:E$154,MATCH(B886,Sheet2!A$14:A$154,0)),O890))))</f>
        <v>RUBY</v>
      </c>
      <c r="P891" s="25" t="str">
        <f>IF(ISTEXT(E891),"",IF(ISBLANK(E891),"",IF(ISTEXT(D891),"",IF(A886="Invoice No. : ",INDEX(Sheet2!G$14:G$154,MATCH(B886,Sheet2!A$14:A$154,0)),P890))))</f>
        <v>CASUGA, PRESCILLA APILADO</v>
      </c>
      <c r="Q891" s="25">
        <f t="shared" si="55"/>
        <v>128023.12</v>
      </c>
    </row>
    <row r="892" ht="15" spans="1:17">
      <c r="A892" s="24" t="s">
        <v>426</v>
      </c>
      <c r="B892" s="24" t="s">
        <v>427</v>
      </c>
      <c r="C892" s="13">
        <v>1</v>
      </c>
      <c r="D892" s="13">
        <v>65</v>
      </c>
      <c r="E892" s="13">
        <v>65</v>
      </c>
      <c r="F892" s="25">
        <f t="shared" si="52"/>
        <v>2146345</v>
      </c>
      <c r="G892" s="25">
        <f>IF(ISTEXT(E892),"",IF(ISBLANK(E892),"",IF(ISTEXT(D892),"",IF(A887="Invoice No. : ",INDEX(Sheet2!F$14:F$154,MATCH(B887,Sheet2!A$14:A$154,0)),G891))))</f>
        <v>1465</v>
      </c>
      <c r="H892" s="25" t="str">
        <f t="shared" si="53"/>
        <v>01/28/2023</v>
      </c>
      <c r="I892" s="25" t="str">
        <f>IF(ISTEXT(E892),"",IF(ISBLANK(E892),"",IF(ISTEXT(D892),"",IF(A887="Invoice No. : ",TEXT(INDEX(Sheet2!C$14:C$154,MATCH(B887,Sheet2!A$14:A$154,0)),"hh:mm:ss"),I891))))</f>
        <v>09:59:18</v>
      </c>
      <c r="J892" s="25">
        <f t="shared" si="54"/>
        <v>1369.25</v>
      </c>
      <c r="K892" s="25">
        <f>IF(ISBLANK(G892),"",IF(ISTEXT(G892),"",INDEX(Sheet2!H$14:H$154,MATCH(F892,Sheet2!A$14:A$154,0))))</f>
        <v>1369.25</v>
      </c>
      <c r="L892" s="25">
        <f>IF(ISBLANK(G892),"",IF(ISTEXT(G892),"",INDEX(Sheet2!I$14:I$154,MATCH(F892,Sheet2!A$14:A$154,0))))</f>
        <v>0</v>
      </c>
      <c r="M892" s="25" t="str">
        <f>IF(ISBLANK(G892),"",IF(ISTEXT(G892),"",IF(INDEX(Sheet2!H$14:H$154,MATCH(F892,Sheet2!A$14:A$154,0))&lt;&gt;0,IF(INDEX(Sheet2!I$14:I$154,MATCH(F892,Sheet2!A$14:A$154,0))&lt;&gt;0,"Loan","Loan"),"Cash")))</f>
        <v>Loan</v>
      </c>
      <c r="N892" s="25">
        <f>IF(ISTEXT(E892),"",IF(ISBLANK(E892),"",IF(ISTEXT(D892),"",IF(A887="Invoice No. : ",INDEX(Sheet2!D$14:D$154,MATCH(B887,Sheet2!A$14:A$154,0)),N891))))</f>
        <v>2</v>
      </c>
      <c r="O892" s="25" t="str">
        <f>IF(ISTEXT(E892),"",IF(ISBLANK(E892),"",IF(ISTEXT(D892),"",IF(A887="Invoice No. : ",INDEX(Sheet2!E$14:E$154,MATCH(B887,Sheet2!A$14:A$154,0)),O891))))</f>
        <v>RUBY</v>
      </c>
      <c r="P892" s="25" t="str">
        <f>IF(ISTEXT(E892),"",IF(ISBLANK(E892),"",IF(ISTEXT(D892),"",IF(A887="Invoice No. : ",INDEX(Sheet2!G$14:G$154,MATCH(B887,Sheet2!A$14:A$154,0)),P891))))</f>
        <v>CASUGA, PRESCILLA APILADO</v>
      </c>
      <c r="Q892" s="25">
        <f t="shared" si="55"/>
        <v>128023.12</v>
      </c>
    </row>
    <row r="893" ht="15" spans="1:17">
      <c r="A893" s="24" t="s">
        <v>771</v>
      </c>
      <c r="B893" s="24" t="s">
        <v>772</v>
      </c>
      <c r="C893" s="13">
        <v>1</v>
      </c>
      <c r="D893" s="13">
        <v>55</v>
      </c>
      <c r="E893" s="13">
        <v>55</v>
      </c>
      <c r="F893" s="25">
        <f t="shared" si="52"/>
        <v>2146345</v>
      </c>
      <c r="G893" s="25">
        <f>IF(ISTEXT(E893),"",IF(ISBLANK(E893),"",IF(ISTEXT(D893),"",IF(A888="Invoice No. : ",INDEX(Sheet2!F$14:F$154,MATCH(B888,Sheet2!A$14:A$154,0)),G892))))</f>
        <v>1465</v>
      </c>
      <c r="H893" s="25" t="str">
        <f t="shared" si="53"/>
        <v>01/28/2023</v>
      </c>
      <c r="I893" s="25" t="str">
        <f>IF(ISTEXT(E893),"",IF(ISBLANK(E893),"",IF(ISTEXT(D893),"",IF(A888="Invoice No. : ",TEXT(INDEX(Sheet2!C$14:C$154,MATCH(B888,Sheet2!A$14:A$154,0)),"hh:mm:ss"),I892))))</f>
        <v>09:59:18</v>
      </c>
      <c r="J893" s="25">
        <f t="shared" si="54"/>
        <v>1369.25</v>
      </c>
      <c r="K893" s="25">
        <f>IF(ISBLANK(G893),"",IF(ISTEXT(G893),"",INDEX(Sheet2!H$14:H$154,MATCH(F893,Sheet2!A$14:A$154,0))))</f>
        <v>1369.25</v>
      </c>
      <c r="L893" s="25">
        <f>IF(ISBLANK(G893),"",IF(ISTEXT(G893),"",INDEX(Sheet2!I$14:I$154,MATCH(F893,Sheet2!A$14:A$154,0))))</f>
        <v>0</v>
      </c>
      <c r="M893" s="25" t="str">
        <f>IF(ISBLANK(G893),"",IF(ISTEXT(G893),"",IF(INDEX(Sheet2!H$14:H$154,MATCH(F893,Sheet2!A$14:A$154,0))&lt;&gt;0,IF(INDEX(Sheet2!I$14:I$154,MATCH(F893,Sheet2!A$14:A$154,0))&lt;&gt;0,"Loan","Loan"),"Cash")))</f>
        <v>Loan</v>
      </c>
      <c r="N893" s="25">
        <f>IF(ISTEXT(E893),"",IF(ISBLANK(E893),"",IF(ISTEXT(D893),"",IF(A888="Invoice No. : ",INDEX(Sheet2!D$14:D$154,MATCH(B888,Sheet2!A$14:A$154,0)),N892))))</f>
        <v>2</v>
      </c>
      <c r="O893" s="25" t="str">
        <f>IF(ISTEXT(E893),"",IF(ISBLANK(E893),"",IF(ISTEXT(D893),"",IF(A888="Invoice No. : ",INDEX(Sheet2!E$14:E$154,MATCH(B888,Sheet2!A$14:A$154,0)),O892))))</f>
        <v>RUBY</v>
      </c>
      <c r="P893" s="25" t="str">
        <f>IF(ISTEXT(E893),"",IF(ISBLANK(E893),"",IF(ISTEXT(D893),"",IF(A888="Invoice No. : ",INDEX(Sheet2!G$14:G$154,MATCH(B888,Sheet2!A$14:A$154,0)),P892))))</f>
        <v>CASUGA, PRESCILLA APILADO</v>
      </c>
      <c r="Q893" s="25">
        <f t="shared" si="55"/>
        <v>128023.12</v>
      </c>
    </row>
    <row r="894" ht="15" spans="1:17">
      <c r="A894" s="24" t="s">
        <v>773</v>
      </c>
      <c r="B894" s="24" t="s">
        <v>774</v>
      </c>
      <c r="C894" s="13">
        <v>2</v>
      </c>
      <c r="D894" s="13">
        <v>37.5</v>
      </c>
      <c r="E894" s="13">
        <v>75</v>
      </c>
      <c r="F894" s="25">
        <f t="shared" si="52"/>
        <v>2146345</v>
      </c>
      <c r="G894" s="25">
        <f>IF(ISTEXT(E894),"",IF(ISBLANK(E894),"",IF(ISTEXT(D894),"",IF(A889="Invoice No. : ",INDEX(Sheet2!F$14:F$154,MATCH(B889,Sheet2!A$14:A$154,0)),G893))))</f>
        <v>1465</v>
      </c>
      <c r="H894" s="25" t="str">
        <f t="shared" si="53"/>
        <v>01/28/2023</v>
      </c>
      <c r="I894" s="25" t="str">
        <f>IF(ISTEXT(E894),"",IF(ISBLANK(E894),"",IF(ISTEXT(D894),"",IF(A889="Invoice No. : ",TEXT(INDEX(Sheet2!C$14:C$154,MATCH(B889,Sheet2!A$14:A$154,0)),"hh:mm:ss"),I893))))</f>
        <v>09:59:18</v>
      </c>
      <c r="J894" s="25">
        <f t="shared" si="54"/>
        <v>1369.25</v>
      </c>
      <c r="K894" s="25">
        <f>IF(ISBLANK(G894),"",IF(ISTEXT(G894),"",INDEX(Sheet2!H$14:H$154,MATCH(F894,Sheet2!A$14:A$154,0))))</f>
        <v>1369.25</v>
      </c>
      <c r="L894" s="25">
        <f>IF(ISBLANK(G894),"",IF(ISTEXT(G894),"",INDEX(Sheet2!I$14:I$154,MATCH(F894,Sheet2!A$14:A$154,0))))</f>
        <v>0</v>
      </c>
      <c r="M894" s="25" t="str">
        <f>IF(ISBLANK(G894),"",IF(ISTEXT(G894),"",IF(INDEX(Sheet2!H$14:H$154,MATCH(F894,Sheet2!A$14:A$154,0))&lt;&gt;0,IF(INDEX(Sheet2!I$14:I$154,MATCH(F894,Sheet2!A$14:A$154,0))&lt;&gt;0,"Loan","Loan"),"Cash")))</f>
        <v>Loan</v>
      </c>
      <c r="N894" s="25">
        <f>IF(ISTEXT(E894),"",IF(ISBLANK(E894),"",IF(ISTEXT(D894),"",IF(A889="Invoice No. : ",INDEX(Sheet2!D$14:D$154,MATCH(B889,Sheet2!A$14:A$154,0)),N893))))</f>
        <v>2</v>
      </c>
      <c r="O894" s="25" t="str">
        <f>IF(ISTEXT(E894),"",IF(ISBLANK(E894),"",IF(ISTEXT(D894),"",IF(A889="Invoice No. : ",INDEX(Sheet2!E$14:E$154,MATCH(B889,Sheet2!A$14:A$154,0)),O893))))</f>
        <v>RUBY</v>
      </c>
      <c r="P894" s="25" t="str">
        <f>IF(ISTEXT(E894),"",IF(ISBLANK(E894),"",IF(ISTEXT(D894),"",IF(A889="Invoice No. : ",INDEX(Sheet2!G$14:G$154,MATCH(B889,Sheet2!A$14:A$154,0)),P893))))</f>
        <v>CASUGA, PRESCILLA APILADO</v>
      </c>
      <c r="Q894" s="25">
        <f t="shared" si="55"/>
        <v>128023.12</v>
      </c>
    </row>
    <row r="895" ht="15" spans="1:17">
      <c r="A895" s="24" t="s">
        <v>775</v>
      </c>
      <c r="B895" s="24" t="s">
        <v>776</v>
      </c>
      <c r="C895" s="13">
        <v>2</v>
      </c>
      <c r="D895" s="13">
        <v>15</v>
      </c>
      <c r="E895" s="13">
        <v>30</v>
      </c>
      <c r="F895" s="25">
        <f t="shared" si="52"/>
        <v>2146345</v>
      </c>
      <c r="G895" s="25">
        <f>IF(ISTEXT(E895),"",IF(ISBLANK(E895),"",IF(ISTEXT(D895),"",IF(A890="Invoice No. : ",INDEX(Sheet2!F$14:F$154,MATCH(B890,Sheet2!A$14:A$154,0)),G894))))</f>
        <v>1465</v>
      </c>
      <c r="H895" s="25" t="str">
        <f t="shared" si="53"/>
        <v>01/28/2023</v>
      </c>
      <c r="I895" s="25" t="str">
        <f>IF(ISTEXT(E895),"",IF(ISBLANK(E895),"",IF(ISTEXT(D895),"",IF(A890="Invoice No. : ",TEXT(INDEX(Sheet2!C$14:C$154,MATCH(B890,Sheet2!A$14:A$154,0)),"hh:mm:ss"),I894))))</f>
        <v>09:59:18</v>
      </c>
      <c r="J895" s="25">
        <f t="shared" si="54"/>
        <v>1369.25</v>
      </c>
      <c r="K895" s="25">
        <f>IF(ISBLANK(G895),"",IF(ISTEXT(G895),"",INDEX(Sheet2!H$14:H$154,MATCH(F895,Sheet2!A$14:A$154,0))))</f>
        <v>1369.25</v>
      </c>
      <c r="L895" s="25">
        <f>IF(ISBLANK(G895),"",IF(ISTEXT(G895),"",INDEX(Sheet2!I$14:I$154,MATCH(F895,Sheet2!A$14:A$154,0))))</f>
        <v>0</v>
      </c>
      <c r="M895" s="25" t="str">
        <f>IF(ISBLANK(G895),"",IF(ISTEXT(G895),"",IF(INDEX(Sheet2!H$14:H$154,MATCH(F895,Sheet2!A$14:A$154,0))&lt;&gt;0,IF(INDEX(Sheet2!I$14:I$154,MATCH(F895,Sheet2!A$14:A$154,0))&lt;&gt;0,"Loan","Loan"),"Cash")))</f>
        <v>Loan</v>
      </c>
      <c r="N895" s="25">
        <f>IF(ISTEXT(E895),"",IF(ISBLANK(E895),"",IF(ISTEXT(D895),"",IF(A890="Invoice No. : ",INDEX(Sheet2!D$14:D$154,MATCH(B890,Sheet2!A$14:A$154,0)),N894))))</f>
        <v>2</v>
      </c>
      <c r="O895" s="25" t="str">
        <f>IF(ISTEXT(E895),"",IF(ISBLANK(E895),"",IF(ISTEXT(D895),"",IF(A890="Invoice No. : ",INDEX(Sheet2!E$14:E$154,MATCH(B890,Sheet2!A$14:A$154,0)),O894))))</f>
        <v>RUBY</v>
      </c>
      <c r="P895" s="25" t="str">
        <f>IF(ISTEXT(E895),"",IF(ISBLANK(E895),"",IF(ISTEXT(D895),"",IF(A890="Invoice No. : ",INDEX(Sheet2!G$14:G$154,MATCH(B890,Sheet2!A$14:A$154,0)),P894))))</f>
        <v>CASUGA, PRESCILLA APILADO</v>
      </c>
      <c r="Q895" s="25">
        <f t="shared" si="55"/>
        <v>128023.12</v>
      </c>
    </row>
    <row r="896" ht="15" spans="1:17">
      <c r="A896" s="24" t="s">
        <v>252</v>
      </c>
      <c r="B896" s="24" t="s">
        <v>253</v>
      </c>
      <c r="C896" s="13">
        <v>4</v>
      </c>
      <c r="D896" s="13">
        <v>7.25</v>
      </c>
      <c r="E896" s="13">
        <v>29</v>
      </c>
      <c r="F896" s="25">
        <f t="shared" si="52"/>
        <v>2146345</v>
      </c>
      <c r="G896" s="25">
        <f>IF(ISTEXT(E896),"",IF(ISBLANK(E896),"",IF(ISTEXT(D896),"",IF(A891="Invoice No. : ",INDEX(Sheet2!F$14:F$154,MATCH(B891,Sheet2!A$14:A$154,0)),G895))))</f>
        <v>1465</v>
      </c>
      <c r="H896" s="25" t="str">
        <f t="shared" si="53"/>
        <v>01/28/2023</v>
      </c>
      <c r="I896" s="25" t="str">
        <f>IF(ISTEXT(E896),"",IF(ISBLANK(E896),"",IF(ISTEXT(D896),"",IF(A891="Invoice No. : ",TEXT(INDEX(Sheet2!C$14:C$154,MATCH(B891,Sheet2!A$14:A$154,0)),"hh:mm:ss"),I895))))</f>
        <v>09:59:18</v>
      </c>
      <c r="J896" s="25">
        <f t="shared" si="54"/>
        <v>1369.25</v>
      </c>
      <c r="K896" s="25">
        <f>IF(ISBLANK(G896),"",IF(ISTEXT(G896),"",INDEX(Sheet2!H$14:H$154,MATCH(F896,Sheet2!A$14:A$154,0))))</f>
        <v>1369.25</v>
      </c>
      <c r="L896" s="25">
        <f>IF(ISBLANK(G896),"",IF(ISTEXT(G896),"",INDEX(Sheet2!I$14:I$154,MATCH(F896,Sheet2!A$14:A$154,0))))</f>
        <v>0</v>
      </c>
      <c r="M896" s="25" t="str">
        <f>IF(ISBLANK(G896),"",IF(ISTEXT(G896),"",IF(INDEX(Sheet2!H$14:H$154,MATCH(F896,Sheet2!A$14:A$154,0))&lt;&gt;0,IF(INDEX(Sheet2!I$14:I$154,MATCH(F896,Sheet2!A$14:A$154,0))&lt;&gt;0,"Loan","Loan"),"Cash")))</f>
        <v>Loan</v>
      </c>
      <c r="N896" s="25">
        <f>IF(ISTEXT(E896),"",IF(ISBLANK(E896),"",IF(ISTEXT(D896),"",IF(A891="Invoice No. : ",INDEX(Sheet2!D$14:D$154,MATCH(B891,Sheet2!A$14:A$154,0)),N895))))</f>
        <v>2</v>
      </c>
      <c r="O896" s="25" t="str">
        <f>IF(ISTEXT(E896),"",IF(ISBLANK(E896),"",IF(ISTEXT(D896),"",IF(A891="Invoice No. : ",INDEX(Sheet2!E$14:E$154,MATCH(B891,Sheet2!A$14:A$154,0)),O895))))</f>
        <v>RUBY</v>
      </c>
      <c r="P896" s="25" t="str">
        <f>IF(ISTEXT(E896),"",IF(ISBLANK(E896),"",IF(ISTEXT(D896),"",IF(A891="Invoice No. : ",INDEX(Sheet2!G$14:G$154,MATCH(B891,Sheet2!A$14:A$154,0)),P895))))</f>
        <v>CASUGA, PRESCILLA APILADO</v>
      </c>
      <c r="Q896" s="25">
        <f t="shared" si="55"/>
        <v>128023.12</v>
      </c>
    </row>
    <row r="897" ht="15" spans="1:17">
      <c r="A897" s="24" t="s">
        <v>256</v>
      </c>
      <c r="B897" s="24" t="s">
        <v>257</v>
      </c>
      <c r="C897" s="13">
        <v>2</v>
      </c>
      <c r="D897" s="13">
        <v>46</v>
      </c>
      <c r="E897" s="13">
        <v>92</v>
      </c>
      <c r="F897" s="25">
        <f t="shared" si="52"/>
        <v>2146345</v>
      </c>
      <c r="G897" s="25">
        <f>IF(ISTEXT(E897),"",IF(ISBLANK(E897),"",IF(ISTEXT(D897),"",IF(A892="Invoice No. : ",INDEX(Sheet2!F$14:F$154,MATCH(B892,Sheet2!A$14:A$154,0)),G896))))</f>
        <v>1465</v>
      </c>
      <c r="H897" s="25" t="str">
        <f t="shared" si="53"/>
        <v>01/28/2023</v>
      </c>
      <c r="I897" s="25" t="str">
        <f>IF(ISTEXT(E897),"",IF(ISBLANK(E897),"",IF(ISTEXT(D897),"",IF(A892="Invoice No. : ",TEXT(INDEX(Sheet2!C$14:C$154,MATCH(B892,Sheet2!A$14:A$154,0)),"hh:mm:ss"),I896))))</f>
        <v>09:59:18</v>
      </c>
      <c r="J897" s="25">
        <f t="shared" si="54"/>
        <v>1369.25</v>
      </c>
      <c r="K897" s="25">
        <f>IF(ISBLANK(G897),"",IF(ISTEXT(G897),"",INDEX(Sheet2!H$14:H$154,MATCH(F897,Sheet2!A$14:A$154,0))))</f>
        <v>1369.25</v>
      </c>
      <c r="L897" s="25">
        <f>IF(ISBLANK(G897),"",IF(ISTEXT(G897),"",INDEX(Sheet2!I$14:I$154,MATCH(F897,Sheet2!A$14:A$154,0))))</f>
        <v>0</v>
      </c>
      <c r="M897" s="25" t="str">
        <f>IF(ISBLANK(G897),"",IF(ISTEXT(G897),"",IF(INDEX(Sheet2!H$14:H$154,MATCH(F897,Sheet2!A$14:A$154,0))&lt;&gt;0,IF(INDEX(Sheet2!I$14:I$154,MATCH(F897,Sheet2!A$14:A$154,0))&lt;&gt;0,"Loan","Loan"),"Cash")))</f>
        <v>Loan</v>
      </c>
      <c r="N897" s="25">
        <f>IF(ISTEXT(E897),"",IF(ISBLANK(E897),"",IF(ISTEXT(D897),"",IF(A892="Invoice No. : ",INDEX(Sheet2!D$14:D$154,MATCH(B892,Sheet2!A$14:A$154,0)),N896))))</f>
        <v>2</v>
      </c>
      <c r="O897" s="25" t="str">
        <f>IF(ISTEXT(E897),"",IF(ISBLANK(E897),"",IF(ISTEXT(D897),"",IF(A892="Invoice No. : ",INDEX(Sheet2!E$14:E$154,MATCH(B892,Sheet2!A$14:A$154,0)),O896))))</f>
        <v>RUBY</v>
      </c>
      <c r="P897" s="25" t="str">
        <f>IF(ISTEXT(E897),"",IF(ISBLANK(E897),"",IF(ISTEXT(D897),"",IF(A892="Invoice No. : ",INDEX(Sheet2!G$14:G$154,MATCH(B892,Sheet2!A$14:A$154,0)),P896))))</f>
        <v>CASUGA, PRESCILLA APILADO</v>
      </c>
      <c r="Q897" s="25">
        <f t="shared" si="55"/>
        <v>128023.12</v>
      </c>
    </row>
    <row r="898" ht="15" spans="1:17">
      <c r="A898" s="24" t="s">
        <v>354</v>
      </c>
      <c r="B898" s="24" t="s">
        <v>355</v>
      </c>
      <c r="C898" s="13">
        <v>1</v>
      </c>
      <c r="D898" s="13">
        <v>36.5</v>
      </c>
      <c r="E898" s="13">
        <v>36.5</v>
      </c>
      <c r="F898" s="25">
        <f t="shared" si="52"/>
        <v>2146345</v>
      </c>
      <c r="G898" s="25">
        <f>IF(ISTEXT(E898),"",IF(ISBLANK(E898),"",IF(ISTEXT(D898),"",IF(A893="Invoice No. : ",INDEX(Sheet2!F$14:F$154,MATCH(B893,Sheet2!A$14:A$154,0)),G897))))</f>
        <v>1465</v>
      </c>
      <c r="H898" s="25" t="str">
        <f t="shared" si="53"/>
        <v>01/28/2023</v>
      </c>
      <c r="I898" s="25" t="str">
        <f>IF(ISTEXT(E898),"",IF(ISBLANK(E898),"",IF(ISTEXT(D898),"",IF(A893="Invoice No. : ",TEXT(INDEX(Sheet2!C$14:C$154,MATCH(B893,Sheet2!A$14:A$154,0)),"hh:mm:ss"),I897))))</f>
        <v>09:59:18</v>
      </c>
      <c r="J898" s="25">
        <f t="shared" si="54"/>
        <v>1369.25</v>
      </c>
      <c r="K898" s="25">
        <f>IF(ISBLANK(G898),"",IF(ISTEXT(G898),"",INDEX(Sheet2!H$14:H$154,MATCH(F898,Sheet2!A$14:A$154,0))))</f>
        <v>1369.25</v>
      </c>
      <c r="L898" s="25">
        <f>IF(ISBLANK(G898),"",IF(ISTEXT(G898),"",INDEX(Sheet2!I$14:I$154,MATCH(F898,Sheet2!A$14:A$154,0))))</f>
        <v>0</v>
      </c>
      <c r="M898" s="25" t="str">
        <f>IF(ISBLANK(G898),"",IF(ISTEXT(G898),"",IF(INDEX(Sheet2!H$14:H$154,MATCH(F898,Sheet2!A$14:A$154,0))&lt;&gt;0,IF(INDEX(Sheet2!I$14:I$154,MATCH(F898,Sheet2!A$14:A$154,0))&lt;&gt;0,"Loan","Loan"),"Cash")))</f>
        <v>Loan</v>
      </c>
      <c r="N898" s="25">
        <f>IF(ISTEXT(E898),"",IF(ISBLANK(E898),"",IF(ISTEXT(D898),"",IF(A893="Invoice No. : ",INDEX(Sheet2!D$14:D$154,MATCH(B893,Sheet2!A$14:A$154,0)),N897))))</f>
        <v>2</v>
      </c>
      <c r="O898" s="25" t="str">
        <f>IF(ISTEXT(E898),"",IF(ISBLANK(E898),"",IF(ISTEXT(D898),"",IF(A893="Invoice No. : ",INDEX(Sheet2!E$14:E$154,MATCH(B893,Sheet2!A$14:A$154,0)),O897))))</f>
        <v>RUBY</v>
      </c>
      <c r="P898" s="25" t="str">
        <f>IF(ISTEXT(E898),"",IF(ISBLANK(E898),"",IF(ISTEXT(D898),"",IF(A893="Invoice No. : ",INDEX(Sheet2!G$14:G$154,MATCH(B893,Sheet2!A$14:A$154,0)),P897))))</f>
        <v>CASUGA, PRESCILLA APILADO</v>
      </c>
      <c r="Q898" s="25">
        <f t="shared" si="55"/>
        <v>128023.12</v>
      </c>
    </row>
    <row r="899" ht="15" spans="1:17">
      <c r="A899" s="24" t="s">
        <v>748</v>
      </c>
      <c r="B899" s="24" t="s">
        <v>749</v>
      </c>
      <c r="C899" s="13">
        <v>1</v>
      </c>
      <c r="D899" s="13">
        <v>25</v>
      </c>
      <c r="E899" s="13">
        <v>25</v>
      </c>
      <c r="F899" s="25">
        <f t="shared" si="52"/>
        <v>2146345</v>
      </c>
      <c r="G899" s="25">
        <f>IF(ISTEXT(E899),"",IF(ISBLANK(E899),"",IF(ISTEXT(D899),"",IF(A894="Invoice No. : ",INDEX(Sheet2!F$14:F$154,MATCH(B894,Sheet2!A$14:A$154,0)),G898))))</f>
        <v>1465</v>
      </c>
      <c r="H899" s="25" t="str">
        <f t="shared" si="53"/>
        <v>01/28/2023</v>
      </c>
      <c r="I899" s="25" t="str">
        <f>IF(ISTEXT(E899),"",IF(ISBLANK(E899),"",IF(ISTEXT(D899),"",IF(A894="Invoice No. : ",TEXT(INDEX(Sheet2!C$14:C$154,MATCH(B894,Sheet2!A$14:A$154,0)),"hh:mm:ss"),I898))))</f>
        <v>09:59:18</v>
      </c>
      <c r="J899" s="25">
        <f t="shared" si="54"/>
        <v>1369.25</v>
      </c>
      <c r="K899" s="25">
        <f>IF(ISBLANK(G899),"",IF(ISTEXT(G899),"",INDEX(Sheet2!H$14:H$154,MATCH(F899,Sheet2!A$14:A$154,0))))</f>
        <v>1369.25</v>
      </c>
      <c r="L899" s="25">
        <f>IF(ISBLANK(G899),"",IF(ISTEXT(G899),"",INDEX(Sheet2!I$14:I$154,MATCH(F899,Sheet2!A$14:A$154,0))))</f>
        <v>0</v>
      </c>
      <c r="M899" s="25" t="str">
        <f>IF(ISBLANK(G899),"",IF(ISTEXT(G899),"",IF(INDEX(Sheet2!H$14:H$154,MATCH(F899,Sheet2!A$14:A$154,0))&lt;&gt;0,IF(INDEX(Sheet2!I$14:I$154,MATCH(F899,Sheet2!A$14:A$154,0))&lt;&gt;0,"Loan","Loan"),"Cash")))</f>
        <v>Loan</v>
      </c>
      <c r="N899" s="25">
        <f>IF(ISTEXT(E899),"",IF(ISBLANK(E899),"",IF(ISTEXT(D899),"",IF(A894="Invoice No. : ",INDEX(Sheet2!D$14:D$154,MATCH(B894,Sheet2!A$14:A$154,0)),N898))))</f>
        <v>2</v>
      </c>
      <c r="O899" s="25" t="str">
        <f>IF(ISTEXT(E899),"",IF(ISBLANK(E899),"",IF(ISTEXT(D899),"",IF(A894="Invoice No. : ",INDEX(Sheet2!E$14:E$154,MATCH(B894,Sheet2!A$14:A$154,0)),O898))))</f>
        <v>RUBY</v>
      </c>
      <c r="P899" s="25" t="str">
        <f>IF(ISTEXT(E899),"",IF(ISBLANK(E899),"",IF(ISTEXT(D899),"",IF(A894="Invoice No. : ",INDEX(Sheet2!G$14:G$154,MATCH(B894,Sheet2!A$14:A$154,0)),P898))))</f>
        <v>CASUGA, PRESCILLA APILADO</v>
      </c>
      <c r="Q899" s="25">
        <f t="shared" si="55"/>
        <v>128023.12</v>
      </c>
    </row>
    <row r="900" ht="15" spans="1:17">
      <c r="A900" s="24" t="s">
        <v>667</v>
      </c>
      <c r="B900" s="24" t="s">
        <v>553</v>
      </c>
      <c r="C900" s="13">
        <v>2</v>
      </c>
      <c r="D900" s="13">
        <v>8.75</v>
      </c>
      <c r="E900" s="13">
        <v>17.5</v>
      </c>
      <c r="F900" s="25">
        <f t="shared" si="52"/>
        <v>2146345</v>
      </c>
      <c r="G900" s="25">
        <f>IF(ISTEXT(E900),"",IF(ISBLANK(E900),"",IF(ISTEXT(D900),"",IF(A895="Invoice No. : ",INDEX(Sheet2!F$14:F$154,MATCH(B895,Sheet2!A$14:A$154,0)),G899))))</f>
        <v>1465</v>
      </c>
      <c r="H900" s="25" t="str">
        <f t="shared" si="53"/>
        <v>01/28/2023</v>
      </c>
      <c r="I900" s="25" t="str">
        <f>IF(ISTEXT(E900),"",IF(ISBLANK(E900),"",IF(ISTEXT(D900),"",IF(A895="Invoice No. : ",TEXT(INDEX(Sheet2!C$14:C$154,MATCH(B895,Sheet2!A$14:A$154,0)),"hh:mm:ss"),I899))))</f>
        <v>09:59:18</v>
      </c>
      <c r="J900" s="25">
        <f t="shared" si="54"/>
        <v>1369.25</v>
      </c>
      <c r="K900" s="25">
        <f>IF(ISBLANK(G900),"",IF(ISTEXT(G900),"",INDEX(Sheet2!H$14:H$154,MATCH(F900,Sheet2!A$14:A$154,0))))</f>
        <v>1369.25</v>
      </c>
      <c r="L900" s="25">
        <f>IF(ISBLANK(G900),"",IF(ISTEXT(G900),"",INDEX(Sheet2!I$14:I$154,MATCH(F900,Sheet2!A$14:A$154,0))))</f>
        <v>0</v>
      </c>
      <c r="M900" s="25" t="str">
        <f>IF(ISBLANK(G900),"",IF(ISTEXT(G900),"",IF(INDEX(Sheet2!H$14:H$154,MATCH(F900,Sheet2!A$14:A$154,0))&lt;&gt;0,IF(INDEX(Sheet2!I$14:I$154,MATCH(F900,Sheet2!A$14:A$154,0))&lt;&gt;0,"Loan","Loan"),"Cash")))</f>
        <v>Loan</v>
      </c>
      <c r="N900" s="25">
        <f>IF(ISTEXT(E900),"",IF(ISBLANK(E900),"",IF(ISTEXT(D900),"",IF(A895="Invoice No. : ",INDEX(Sheet2!D$14:D$154,MATCH(B895,Sheet2!A$14:A$154,0)),N899))))</f>
        <v>2</v>
      </c>
      <c r="O900" s="25" t="str">
        <f>IF(ISTEXT(E900),"",IF(ISBLANK(E900),"",IF(ISTEXT(D900),"",IF(A895="Invoice No. : ",INDEX(Sheet2!E$14:E$154,MATCH(B895,Sheet2!A$14:A$154,0)),O899))))</f>
        <v>RUBY</v>
      </c>
      <c r="P900" s="25" t="str">
        <f>IF(ISTEXT(E900),"",IF(ISBLANK(E900),"",IF(ISTEXT(D900),"",IF(A895="Invoice No. : ",INDEX(Sheet2!G$14:G$154,MATCH(B895,Sheet2!A$14:A$154,0)),P899))))</f>
        <v>CASUGA, PRESCILLA APILADO</v>
      </c>
      <c r="Q900" s="25">
        <f t="shared" si="55"/>
        <v>128023.12</v>
      </c>
    </row>
    <row r="901" ht="15" spans="4:17">
      <c r="D901" s="14" t="s">
        <v>18</v>
      </c>
      <c r="E901" s="26">
        <v>1369.25</v>
      </c>
      <c r="F901" s="25" t="str">
        <f t="shared" si="52"/>
        <v/>
      </c>
      <c r="G901" s="25" t="str">
        <f>IF(ISTEXT(E901),"",IF(ISBLANK(E901),"",IF(ISTEXT(D901),"",IF(A896="Invoice No. : ",INDEX(Sheet2!F$14:F$154,MATCH(B896,Sheet2!A$14:A$154,0)),G900))))</f>
        <v/>
      </c>
      <c r="H901" s="25" t="str">
        <f t="shared" si="53"/>
        <v/>
      </c>
      <c r="I901" s="25" t="str">
        <f>IF(ISTEXT(E901),"",IF(ISBLANK(E901),"",IF(ISTEXT(D901),"",IF(A896="Invoice No. : ",TEXT(INDEX(Sheet2!C$14:C$154,MATCH(B896,Sheet2!A$14:A$154,0)),"hh:mm:ss"),I900))))</f>
        <v/>
      </c>
      <c r="J901" s="25" t="str">
        <f t="shared" si="54"/>
        <v/>
      </c>
      <c r="K901" s="25" t="str">
        <f>IF(ISBLANK(G901),"",IF(ISTEXT(G901),"",INDEX(Sheet2!H$14:H$154,MATCH(F901,Sheet2!A$14:A$154,0))))</f>
        <v/>
      </c>
      <c r="L901" s="25" t="str">
        <f>IF(ISBLANK(G901),"",IF(ISTEXT(G901),"",INDEX(Sheet2!I$14:I$154,MATCH(F901,Sheet2!A$14:A$154,0))))</f>
        <v/>
      </c>
      <c r="M901" s="25" t="str">
        <f>IF(ISBLANK(G901),"",IF(ISTEXT(G901),"",IF(INDEX(Sheet2!H$14:H$154,MATCH(F901,Sheet2!A$14:A$154,0))&lt;&gt;0,IF(INDEX(Sheet2!I$14:I$154,MATCH(F901,Sheet2!A$14:A$154,0))&lt;&gt;0,"Loan","Loan"),"Cash")))</f>
        <v/>
      </c>
      <c r="N901" s="25" t="str">
        <f>IF(ISTEXT(E901),"",IF(ISBLANK(E901),"",IF(ISTEXT(D901),"",IF(A896="Invoice No. : ",INDEX(Sheet2!D$14:D$154,MATCH(B896,Sheet2!A$14:A$154,0)),N900))))</f>
        <v/>
      </c>
      <c r="O901" s="25" t="str">
        <f>IF(ISTEXT(E901),"",IF(ISBLANK(E901),"",IF(ISTEXT(D901),"",IF(A896="Invoice No. : ",INDEX(Sheet2!E$14:E$154,MATCH(B896,Sheet2!A$14:A$154,0)),O900))))</f>
        <v/>
      </c>
      <c r="P901" s="25" t="str">
        <f>IF(ISTEXT(E901),"",IF(ISBLANK(E901),"",IF(ISTEXT(D901),"",IF(A896="Invoice No. : ",INDEX(Sheet2!G$14:G$154,MATCH(B896,Sheet2!A$14:A$154,0)),P900))))</f>
        <v/>
      </c>
      <c r="Q901" s="25" t="str">
        <f t="shared" si="55"/>
        <v/>
      </c>
    </row>
    <row r="902" ht="15" spans="6:17">
      <c r="F902" s="25" t="str">
        <f t="shared" si="52"/>
        <v/>
      </c>
      <c r="G902" s="25" t="str">
        <f>IF(ISTEXT(E902),"",IF(ISBLANK(E902),"",IF(ISTEXT(D902),"",IF(A897="Invoice No. : ",INDEX(Sheet2!F$14:F$154,MATCH(B897,Sheet2!A$14:A$154,0)),G901))))</f>
        <v/>
      </c>
      <c r="H902" s="25" t="str">
        <f t="shared" si="53"/>
        <v/>
      </c>
      <c r="I902" s="25" t="str">
        <f>IF(ISTEXT(E902),"",IF(ISBLANK(E902),"",IF(ISTEXT(D902),"",IF(A897="Invoice No. : ",TEXT(INDEX(Sheet2!C$14:C$154,MATCH(B897,Sheet2!A$14:A$154,0)),"hh:mm:ss"),I901))))</f>
        <v/>
      </c>
      <c r="J902" s="25" t="str">
        <f t="shared" si="54"/>
        <v/>
      </c>
      <c r="K902" s="25" t="str">
        <f>IF(ISBLANK(G902),"",IF(ISTEXT(G902),"",INDEX(Sheet2!H$14:H$154,MATCH(F902,Sheet2!A$14:A$154,0))))</f>
        <v/>
      </c>
      <c r="L902" s="25" t="str">
        <f>IF(ISBLANK(G902),"",IF(ISTEXT(G902),"",INDEX(Sheet2!I$14:I$154,MATCH(F902,Sheet2!A$14:A$154,0))))</f>
        <v/>
      </c>
      <c r="M902" s="25" t="str">
        <f>IF(ISBLANK(G902),"",IF(ISTEXT(G902),"",IF(INDEX(Sheet2!H$14:H$154,MATCH(F902,Sheet2!A$14:A$154,0))&lt;&gt;0,IF(INDEX(Sheet2!I$14:I$154,MATCH(F902,Sheet2!A$14:A$154,0))&lt;&gt;0,"Loan","Loan"),"Cash")))</f>
        <v/>
      </c>
      <c r="N902" s="25" t="str">
        <f>IF(ISTEXT(E902),"",IF(ISBLANK(E902),"",IF(ISTEXT(D902),"",IF(A897="Invoice No. : ",INDEX(Sheet2!D$14:D$154,MATCH(B897,Sheet2!A$14:A$154,0)),N901))))</f>
        <v/>
      </c>
      <c r="O902" s="25" t="str">
        <f>IF(ISTEXT(E902),"",IF(ISBLANK(E902),"",IF(ISTEXT(D902),"",IF(A897="Invoice No. : ",INDEX(Sheet2!E$14:E$154,MATCH(B897,Sheet2!A$14:A$154,0)),O901))))</f>
        <v/>
      </c>
      <c r="P902" s="25" t="str">
        <f>IF(ISTEXT(E902),"",IF(ISBLANK(E902),"",IF(ISTEXT(D902),"",IF(A897="Invoice No. : ",INDEX(Sheet2!G$14:G$154,MATCH(B897,Sheet2!A$14:A$154,0)),P901))))</f>
        <v/>
      </c>
      <c r="Q902" s="25" t="str">
        <f t="shared" si="55"/>
        <v/>
      </c>
    </row>
    <row r="903" ht="15" spans="6:17">
      <c r="F903" s="25" t="str">
        <f t="shared" si="52"/>
        <v/>
      </c>
      <c r="G903" s="25" t="str">
        <f>IF(ISTEXT(E903),"",IF(ISBLANK(E903),"",IF(ISTEXT(D903),"",IF(A898="Invoice No. : ",INDEX(Sheet2!F$14:F$154,MATCH(B898,Sheet2!A$14:A$154,0)),G902))))</f>
        <v/>
      </c>
      <c r="H903" s="25" t="str">
        <f t="shared" si="53"/>
        <v/>
      </c>
      <c r="I903" s="25" t="str">
        <f>IF(ISTEXT(E903),"",IF(ISBLANK(E903),"",IF(ISTEXT(D903),"",IF(A898="Invoice No. : ",TEXT(INDEX(Sheet2!C$14:C$154,MATCH(B898,Sheet2!A$14:A$154,0)),"hh:mm:ss"),I902))))</f>
        <v/>
      </c>
      <c r="J903" s="25" t="str">
        <f t="shared" si="54"/>
        <v/>
      </c>
      <c r="K903" s="25" t="str">
        <f>IF(ISBLANK(G903),"",IF(ISTEXT(G903),"",INDEX(Sheet2!H$14:H$154,MATCH(F903,Sheet2!A$14:A$154,0))))</f>
        <v/>
      </c>
      <c r="L903" s="25" t="str">
        <f>IF(ISBLANK(G903),"",IF(ISTEXT(G903),"",INDEX(Sheet2!I$14:I$154,MATCH(F903,Sheet2!A$14:A$154,0))))</f>
        <v/>
      </c>
      <c r="M903" s="25" t="str">
        <f>IF(ISBLANK(G903),"",IF(ISTEXT(G903),"",IF(INDEX(Sheet2!H$14:H$154,MATCH(F903,Sheet2!A$14:A$154,0))&lt;&gt;0,IF(INDEX(Sheet2!I$14:I$154,MATCH(F903,Sheet2!A$14:A$154,0))&lt;&gt;0,"Loan","Loan"),"Cash")))</f>
        <v/>
      </c>
      <c r="N903" s="25" t="str">
        <f>IF(ISTEXT(E903),"",IF(ISBLANK(E903),"",IF(ISTEXT(D903),"",IF(A898="Invoice No. : ",INDEX(Sheet2!D$14:D$154,MATCH(B898,Sheet2!A$14:A$154,0)),N902))))</f>
        <v/>
      </c>
      <c r="O903" s="25" t="str">
        <f>IF(ISTEXT(E903),"",IF(ISBLANK(E903),"",IF(ISTEXT(D903),"",IF(A898="Invoice No. : ",INDEX(Sheet2!E$14:E$154,MATCH(B898,Sheet2!A$14:A$154,0)),O902))))</f>
        <v/>
      </c>
      <c r="P903" s="25" t="str">
        <f>IF(ISTEXT(E903),"",IF(ISBLANK(E903),"",IF(ISTEXT(D903),"",IF(A898="Invoice No. : ",INDEX(Sheet2!G$14:G$154,MATCH(B898,Sheet2!A$14:A$154,0)),P902))))</f>
        <v/>
      </c>
      <c r="Q903" s="25" t="str">
        <f t="shared" si="55"/>
        <v/>
      </c>
    </row>
    <row r="904" ht="15" spans="1:17">
      <c r="A904" s="16" t="s">
        <v>4</v>
      </c>
      <c r="B904" s="17">
        <v>2146346</v>
      </c>
      <c r="C904" s="16" t="s">
        <v>5</v>
      </c>
      <c r="D904" s="18" t="s">
        <v>598</v>
      </c>
      <c r="F904" s="25" t="str">
        <f t="shared" si="52"/>
        <v/>
      </c>
      <c r="G904" s="25" t="str">
        <f>IF(ISTEXT(E904),"",IF(ISBLANK(E904),"",IF(ISTEXT(D904),"",IF(A899="Invoice No. : ",INDEX(Sheet2!F$14:F$154,MATCH(B899,Sheet2!A$14:A$154,0)),G903))))</f>
        <v/>
      </c>
      <c r="H904" s="25" t="str">
        <f t="shared" si="53"/>
        <v/>
      </c>
      <c r="I904" s="25" t="str">
        <f>IF(ISTEXT(E904),"",IF(ISBLANK(E904),"",IF(ISTEXT(D904),"",IF(A899="Invoice No. : ",TEXT(INDEX(Sheet2!C$14:C$154,MATCH(B899,Sheet2!A$14:A$154,0)),"hh:mm:ss"),I903))))</f>
        <v/>
      </c>
      <c r="J904" s="25" t="str">
        <f t="shared" si="54"/>
        <v/>
      </c>
      <c r="K904" s="25" t="str">
        <f>IF(ISBLANK(G904),"",IF(ISTEXT(G904),"",INDEX(Sheet2!H$14:H$154,MATCH(F904,Sheet2!A$14:A$154,0))))</f>
        <v/>
      </c>
      <c r="L904" s="25" t="str">
        <f>IF(ISBLANK(G904),"",IF(ISTEXT(G904),"",INDEX(Sheet2!I$14:I$154,MATCH(F904,Sheet2!A$14:A$154,0))))</f>
        <v/>
      </c>
      <c r="M904" s="25" t="str">
        <f>IF(ISBLANK(G904),"",IF(ISTEXT(G904),"",IF(INDEX(Sheet2!H$14:H$154,MATCH(F904,Sheet2!A$14:A$154,0))&lt;&gt;0,IF(INDEX(Sheet2!I$14:I$154,MATCH(F904,Sheet2!A$14:A$154,0))&lt;&gt;0,"Loan","Loan"),"Cash")))</f>
        <v/>
      </c>
      <c r="N904" s="25" t="str">
        <f>IF(ISTEXT(E904),"",IF(ISBLANK(E904),"",IF(ISTEXT(D904),"",IF(A899="Invoice No. : ",INDEX(Sheet2!D$14:D$154,MATCH(B899,Sheet2!A$14:A$154,0)),N903))))</f>
        <v/>
      </c>
      <c r="O904" s="25" t="str">
        <f>IF(ISTEXT(E904),"",IF(ISBLANK(E904),"",IF(ISTEXT(D904),"",IF(A899="Invoice No. : ",INDEX(Sheet2!E$14:E$154,MATCH(B899,Sheet2!A$14:A$154,0)),O903))))</f>
        <v/>
      </c>
      <c r="P904" s="25" t="str">
        <f>IF(ISTEXT(E904),"",IF(ISBLANK(E904),"",IF(ISTEXT(D904),"",IF(A899="Invoice No. : ",INDEX(Sheet2!G$14:G$154,MATCH(B899,Sheet2!A$14:A$154,0)),P903))))</f>
        <v/>
      </c>
      <c r="Q904" s="25" t="str">
        <f t="shared" si="55"/>
        <v/>
      </c>
    </row>
    <row r="905" ht="15" spans="1:17">
      <c r="A905" s="16" t="s">
        <v>7</v>
      </c>
      <c r="B905" s="19">
        <v>44954</v>
      </c>
      <c r="C905" s="16" t="s">
        <v>8</v>
      </c>
      <c r="D905" s="20">
        <v>2</v>
      </c>
      <c r="F905" s="25" t="str">
        <f t="shared" si="52"/>
        <v/>
      </c>
      <c r="G905" s="25" t="str">
        <f>IF(ISTEXT(E905),"",IF(ISBLANK(E905),"",IF(ISTEXT(D905),"",IF(A900="Invoice No. : ",INDEX(Sheet2!F$14:F$154,MATCH(B900,Sheet2!A$14:A$154,0)),G904))))</f>
        <v/>
      </c>
      <c r="H905" s="25" t="str">
        <f t="shared" si="53"/>
        <v/>
      </c>
      <c r="I905" s="25" t="str">
        <f>IF(ISTEXT(E905),"",IF(ISBLANK(E905),"",IF(ISTEXT(D905),"",IF(A900="Invoice No. : ",TEXT(INDEX(Sheet2!C$14:C$154,MATCH(B900,Sheet2!A$14:A$154,0)),"hh:mm:ss"),I904))))</f>
        <v/>
      </c>
      <c r="J905" s="25" t="str">
        <f t="shared" si="54"/>
        <v/>
      </c>
      <c r="K905" s="25" t="str">
        <f>IF(ISBLANK(G905),"",IF(ISTEXT(G905),"",INDEX(Sheet2!H$14:H$154,MATCH(F905,Sheet2!A$14:A$154,0))))</f>
        <v/>
      </c>
      <c r="L905" s="25" t="str">
        <f>IF(ISBLANK(G905),"",IF(ISTEXT(G905),"",INDEX(Sheet2!I$14:I$154,MATCH(F905,Sheet2!A$14:A$154,0))))</f>
        <v/>
      </c>
      <c r="M905" s="25" t="str">
        <f>IF(ISBLANK(G905),"",IF(ISTEXT(G905),"",IF(INDEX(Sheet2!H$14:H$154,MATCH(F905,Sheet2!A$14:A$154,0))&lt;&gt;0,IF(INDEX(Sheet2!I$14:I$154,MATCH(F905,Sheet2!A$14:A$154,0))&lt;&gt;0,"Loan","Loan"),"Cash")))</f>
        <v/>
      </c>
      <c r="N905" s="25" t="str">
        <f>IF(ISTEXT(E905),"",IF(ISBLANK(E905),"",IF(ISTEXT(D905),"",IF(A900="Invoice No. : ",INDEX(Sheet2!D$14:D$154,MATCH(B900,Sheet2!A$14:A$154,0)),N904))))</f>
        <v/>
      </c>
      <c r="O905" s="25" t="str">
        <f>IF(ISTEXT(E905),"",IF(ISBLANK(E905),"",IF(ISTEXT(D905),"",IF(A900="Invoice No. : ",INDEX(Sheet2!E$14:E$154,MATCH(B900,Sheet2!A$14:A$154,0)),O904))))</f>
        <v/>
      </c>
      <c r="P905" s="25" t="str">
        <f>IF(ISTEXT(E905),"",IF(ISBLANK(E905),"",IF(ISTEXT(D905),"",IF(A900="Invoice No. : ",INDEX(Sheet2!G$14:G$154,MATCH(B900,Sheet2!A$14:A$154,0)),P904))))</f>
        <v/>
      </c>
      <c r="Q905" s="25" t="str">
        <f t="shared" si="55"/>
        <v/>
      </c>
    </row>
    <row r="906" ht="15" spans="6:17">
      <c r="F906" s="25" t="str">
        <f t="shared" si="52"/>
        <v/>
      </c>
      <c r="G906" s="25" t="str">
        <f>IF(ISTEXT(E906),"",IF(ISBLANK(E906),"",IF(ISTEXT(D906),"",IF(A901="Invoice No. : ",INDEX(Sheet2!F$14:F$154,MATCH(B901,Sheet2!A$14:A$154,0)),G905))))</f>
        <v/>
      </c>
      <c r="H906" s="25" t="str">
        <f t="shared" si="53"/>
        <v/>
      </c>
      <c r="I906" s="25" t="str">
        <f>IF(ISTEXT(E906),"",IF(ISBLANK(E906),"",IF(ISTEXT(D906),"",IF(A901="Invoice No. : ",TEXT(INDEX(Sheet2!C$14:C$154,MATCH(B901,Sheet2!A$14:A$154,0)),"hh:mm:ss"),I905))))</f>
        <v/>
      </c>
      <c r="J906" s="25" t="str">
        <f t="shared" si="54"/>
        <v/>
      </c>
      <c r="K906" s="25" t="str">
        <f>IF(ISBLANK(G906),"",IF(ISTEXT(G906),"",INDEX(Sheet2!H$14:H$154,MATCH(F906,Sheet2!A$14:A$154,0))))</f>
        <v/>
      </c>
      <c r="L906" s="25" t="str">
        <f>IF(ISBLANK(G906),"",IF(ISTEXT(G906),"",INDEX(Sheet2!I$14:I$154,MATCH(F906,Sheet2!A$14:A$154,0))))</f>
        <v/>
      </c>
      <c r="M906" s="25" t="str">
        <f>IF(ISBLANK(G906),"",IF(ISTEXT(G906),"",IF(INDEX(Sheet2!H$14:H$154,MATCH(F906,Sheet2!A$14:A$154,0))&lt;&gt;0,IF(INDEX(Sheet2!I$14:I$154,MATCH(F906,Sheet2!A$14:A$154,0))&lt;&gt;0,"Loan","Loan"),"Cash")))</f>
        <v/>
      </c>
      <c r="N906" s="25" t="str">
        <f>IF(ISTEXT(E906),"",IF(ISBLANK(E906),"",IF(ISTEXT(D906),"",IF(A901="Invoice No. : ",INDEX(Sheet2!D$14:D$154,MATCH(B901,Sheet2!A$14:A$154,0)),N905))))</f>
        <v/>
      </c>
      <c r="O906" s="25" t="str">
        <f>IF(ISTEXT(E906),"",IF(ISBLANK(E906),"",IF(ISTEXT(D906),"",IF(A901="Invoice No. : ",INDEX(Sheet2!E$14:E$154,MATCH(B901,Sheet2!A$14:A$154,0)),O905))))</f>
        <v/>
      </c>
      <c r="P906" s="25" t="str">
        <f>IF(ISTEXT(E906),"",IF(ISBLANK(E906),"",IF(ISTEXT(D906),"",IF(A901="Invoice No. : ",INDEX(Sheet2!G$14:G$154,MATCH(B901,Sheet2!A$14:A$154,0)),P905))))</f>
        <v/>
      </c>
      <c r="Q906" s="25" t="str">
        <f t="shared" si="55"/>
        <v/>
      </c>
    </row>
    <row r="907" ht="15" spans="1:17">
      <c r="A907" s="21" t="s">
        <v>9</v>
      </c>
      <c r="B907" s="21" t="s">
        <v>10</v>
      </c>
      <c r="C907" s="22" t="s">
        <v>11</v>
      </c>
      <c r="D907" s="22" t="s">
        <v>12</v>
      </c>
      <c r="E907" s="22" t="s">
        <v>13</v>
      </c>
      <c r="F907" s="25" t="str">
        <f t="shared" si="52"/>
        <v/>
      </c>
      <c r="G907" s="25" t="str">
        <f>IF(ISTEXT(E907),"",IF(ISBLANK(E907),"",IF(ISTEXT(D907),"",IF(A902="Invoice No. : ",INDEX(Sheet2!F$14:F$154,MATCH(B902,Sheet2!A$14:A$154,0)),G906))))</f>
        <v/>
      </c>
      <c r="H907" s="25" t="str">
        <f t="shared" si="53"/>
        <v/>
      </c>
      <c r="I907" s="25" t="str">
        <f>IF(ISTEXT(E907),"",IF(ISBLANK(E907),"",IF(ISTEXT(D907),"",IF(A902="Invoice No. : ",TEXT(INDEX(Sheet2!C$14:C$154,MATCH(B902,Sheet2!A$14:A$154,0)),"hh:mm:ss"),I906))))</f>
        <v/>
      </c>
      <c r="J907" s="25" t="str">
        <f t="shared" si="54"/>
        <v/>
      </c>
      <c r="K907" s="25" t="str">
        <f>IF(ISBLANK(G907),"",IF(ISTEXT(G907),"",INDEX(Sheet2!H$14:H$154,MATCH(F907,Sheet2!A$14:A$154,0))))</f>
        <v/>
      </c>
      <c r="L907" s="25" t="str">
        <f>IF(ISBLANK(G907),"",IF(ISTEXT(G907),"",INDEX(Sheet2!I$14:I$154,MATCH(F907,Sheet2!A$14:A$154,0))))</f>
        <v/>
      </c>
      <c r="M907" s="25" t="str">
        <f>IF(ISBLANK(G907),"",IF(ISTEXT(G907),"",IF(INDEX(Sheet2!H$14:H$154,MATCH(F907,Sheet2!A$14:A$154,0))&lt;&gt;0,IF(INDEX(Sheet2!I$14:I$154,MATCH(F907,Sheet2!A$14:A$154,0))&lt;&gt;0,"Loan","Loan"),"Cash")))</f>
        <v/>
      </c>
      <c r="N907" s="25" t="str">
        <f>IF(ISTEXT(E907),"",IF(ISBLANK(E907),"",IF(ISTEXT(D907),"",IF(A902="Invoice No. : ",INDEX(Sheet2!D$14:D$154,MATCH(B902,Sheet2!A$14:A$154,0)),N906))))</f>
        <v/>
      </c>
      <c r="O907" s="25" t="str">
        <f>IF(ISTEXT(E907),"",IF(ISBLANK(E907),"",IF(ISTEXT(D907),"",IF(A902="Invoice No. : ",INDEX(Sheet2!E$14:E$154,MATCH(B902,Sheet2!A$14:A$154,0)),O906))))</f>
        <v/>
      </c>
      <c r="P907" s="25" t="str">
        <f>IF(ISTEXT(E907),"",IF(ISBLANK(E907),"",IF(ISTEXT(D907),"",IF(A902="Invoice No. : ",INDEX(Sheet2!G$14:G$154,MATCH(B902,Sheet2!A$14:A$154,0)),P906))))</f>
        <v/>
      </c>
      <c r="Q907" s="25" t="str">
        <f t="shared" si="55"/>
        <v/>
      </c>
    </row>
    <row r="908" ht="15" spans="6:17">
      <c r="F908" s="25" t="str">
        <f t="shared" si="52"/>
        <v/>
      </c>
      <c r="G908" s="25" t="str">
        <f>IF(ISTEXT(E908),"",IF(ISBLANK(E908),"",IF(ISTEXT(D908),"",IF(A903="Invoice No. : ",INDEX(Sheet2!F$14:F$154,MATCH(B903,Sheet2!A$14:A$154,0)),G907))))</f>
        <v/>
      </c>
      <c r="H908" s="25" t="str">
        <f t="shared" si="53"/>
        <v/>
      </c>
      <c r="I908" s="25" t="str">
        <f>IF(ISTEXT(E908),"",IF(ISBLANK(E908),"",IF(ISTEXT(D908),"",IF(A903="Invoice No. : ",TEXT(INDEX(Sheet2!C$14:C$154,MATCH(B903,Sheet2!A$14:A$154,0)),"hh:mm:ss"),I907))))</f>
        <v/>
      </c>
      <c r="J908" s="25" t="str">
        <f t="shared" si="54"/>
        <v/>
      </c>
      <c r="K908" s="25" t="str">
        <f>IF(ISBLANK(G908),"",IF(ISTEXT(G908),"",INDEX(Sheet2!H$14:H$154,MATCH(F908,Sheet2!A$14:A$154,0))))</f>
        <v/>
      </c>
      <c r="L908" s="25" t="str">
        <f>IF(ISBLANK(G908),"",IF(ISTEXT(G908),"",INDEX(Sheet2!I$14:I$154,MATCH(F908,Sheet2!A$14:A$154,0))))</f>
        <v/>
      </c>
      <c r="M908" s="25" t="str">
        <f>IF(ISBLANK(G908),"",IF(ISTEXT(G908),"",IF(INDEX(Sheet2!H$14:H$154,MATCH(F908,Sheet2!A$14:A$154,0))&lt;&gt;0,IF(INDEX(Sheet2!I$14:I$154,MATCH(F908,Sheet2!A$14:A$154,0))&lt;&gt;0,"Loan","Loan"),"Cash")))</f>
        <v/>
      </c>
      <c r="N908" s="25" t="str">
        <f>IF(ISTEXT(E908),"",IF(ISBLANK(E908),"",IF(ISTEXT(D908),"",IF(A903="Invoice No. : ",INDEX(Sheet2!D$14:D$154,MATCH(B903,Sheet2!A$14:A$154,0)),N907))))</f>
        <v/>
      </c>
      <c r="O908" s="25" t="str">
        <f>IF(ISTEXT(E908),"",IF(ISBLANK(E908),"",IF(ISTEXT(D908),"",IF(A903="Invoice No. : ",INDEX(Sheet2!E$14:E$154,MATCH(B903,Sheet2!A$14:A$154,0)),O907))))</f>
        <v/>
      </c>
      <c r="P908" s="25" t="str">
        <f>IF(ISTEXT(E908),"",IF(ISBLANK(E908),"",IF(ISTEXT(D908),"",IF(A903="Invoice No. : ",INDEX(Sheet2!G$14:G$154,MATCH(B903,Sheet2!A$14:A$154,0)),P907))))</f>
        <v/>
      </c>
      <c r="Q908" s="25" t="str">
        <f t="shared" si="55"/>
        <v/>
      </c>
    </row>
    <row r="909" ht="15" spans="1:17">
      <c r="A909" s="24" t="s">
        <v>160</v>
      </c>
      <c r="B909" s="24" t="s">
        <v>161</v>
      </c>
      <c r="C909" s="13">
        <v>1</v>
      </c>
      <c r="D909" s="13">
        <v>24</v>
      </c>
      <c r="E909" s="13">
        <v>24</v>
      </c>
      <c r="F909" s="25">
        <f t="shared" si="52"/>
        <v>2146346</v>
      </c>
      <c r="G909" s="25">
        <f>IF(ISTEXT(E909),"",IF(ISBLANK(E909),"",IF(ISTEXT(D909),"",IF(A904="Invoice No. : ",INDEX(Sheet2!F$14:F$154,MATCH(B904,Sheet2!A$14:A$154,0)),G908))))</f>
        <v>42442</v>
      </c>
      <c r="H909" s="25" t="str">
        <f t="shared" si="53"/>
        <v>01/28/2023</v>
      </c>
      <c r="I909" s="25" t="str">
        <f>IF(ISTEXT(E909),"",IF(ISBLANK(E909),"",IF(ISTEXT(D909),"",IF(A904="Invoice No. : ",TEXT(INDEX(Sheet2!C$14:C$154,MATCH(B904,Sheet2!A$14:A$154,0)),"hh:mm:ss"),I908))))</f>
        <v>10:02:33</v>
      </c>
      <c r="J909" s="25">
        <f t="shared" si="54"/>
        <v>692.25</v>
      </c>
      <c r="K909" s="25">
        <f>IF(ISBLANK(G909),"",IF(ISTEXT(G909),"",INDEX(Sheet2!H$14:H$154,MATCH(F909,Sheet2!A$14:A$154,0))))</f>
        <v>692.25</v>
      </c>
      <c r="L909" s="25">
        <f>IF(ISBLANK(G909),"",IF(ISTEXT(G909),"",INDEX(Sheet2!I$14:I$154,MATCH(F909,Sheet2!A$14:A$154,0))))</f>
        <v>0</v>
      </c>
      <c r="M909" s="25" t="str">
        <f>IF(ISBLANK(G909),"",IF(ISTEXT(G909),"",IF(INDEX(Sheet2!H$14:H$154,MATCH(F909,Sheet2!A$14:A$154,0))&lt;&gt;0,IF(INDEX(Sheet2!I$14:I$154,MATCH(F909,Sheet2!A$14:A$154,0))&lt;&gt;0,"Loan","Loan"),"Cash")))</f>
        <v>Loan</v>
      </c>
      <c r="N909" s="25">
        <f>IF(ISTEXT(E909),"",IF(ISBLANK(E909),"",IF(ISTEXT(D909),"",IF(A904="Invoice No. : ",INDEX(Sheet2!D$14:D$154,MATCH(B904,Sheet2!A$14:A$154,0)),N908))))</f>
        <v>2</v>
      </c>
      <c r="O909" s="25" t="str">
        <f>IF(ISTEXT(E909),"",IF(ISBLANK(E909),"",IF(ISTEXT(D909),"",IF(A904="Invoice No. : ",INDEX(Sheet2!E$14:E$154,MATCH(B904,Sheet2!A$14:A$154,0)),O908))))</f>
        <v>RUBY</v>
      </c>
      <c r="P909" s="25" t="str">
        <f>IF(ISTEXT(E909),"",IF(ISBLANK(E909),"",IF(ISTEXT(D909),"",IF(A904="Invoice No. : ",INDEX(Sheet2!G$14:G$154,MATCH(B904,Sheet2!A$14:A$154,0)),P908))))</f>
        <v>DAGOHOY, MACARIA SOVEREY</v>
      </c>
      <c r="Q909" s="25">
        <f t="shared" si="55"/>
        <v>128023.12</v>
      </c>
    </row>
    <row r="910" ht="15" spans="1:17">
      <c r="A910" s="24" t="s">
        <v>777</v>
      </c>
      <c r="B910" s="24" t="s">
        <v>778</v>
      </c>
      <c r="C910" s="13">
        <v>1</v>
      </c>
      <c r="D910" s="13">
        <v>132</v>
      </c>
      <c r="E910" s="13">
        <v>132</v>
      </c>
      <c r="F910" s="25">
        <f t="shared" si="52"/>
        <v>2146346</v>
      </c>
      <c r="G910" s="25">
        <f>IF(ISTEXT(E910),"",IF(ISBLANK(E910),"",IF(ISTEXT(D910),"",IF(A905="Invoice No. : ",INDEX(Sheet2!F$14:F$154,MATCH(B905,Sheet2!A$14:A$154,0)),G909))))</f>
        <v>42442</v>
      </c>
      <c r="H910" s="25" t="str">
        <f t="shared" si="53"/>
        <v>01/28/2023</v>
      </c>
      <c r="I910" s="25" t="str">
        <f>IF(ISTEXT(E910),"",IF(ISBLANK(E910),"",IF(ISTEXT(D910),"",IF(A905="Invoice No. : ",TEXT(INDEX(Sheet2!C$14:C$154,MATCH(B905,Sheet2!A$14:A$154,0)),"hh:mm:ss"),I909))))</f>
        <v>10:02:33</v>
      </c>
      <c r="J910" s="25">
        <f t="shared" si="54"/>
        <v>692.25</v>
      </c>
      <c r="K910" s="25">
        <f>IF(ISBLANK(G910),"",IF(ISTEXT(G910),"",INDEX(Sheet2!H$14:H$154,MATCH(F910,Sheet2!A$14:A$154,0))))</f>
        <v>692.25</v>
      </c>
      <c r="L910" s="25">
        <f>IF(ISBLANK(G910),"",IF(ISTEXT(G910),"",INDEX(Sheet2!I$14:I$154,MATCH(F910,Sheet2!A$14:A$154,0))))</f>
        <v>0</v>
      </c>
      <c r="M910" s="25" t="str">
        <f>IF(ISBLANK(G910),"",IF(ISTEXT(G910),"",IF(INDEX(Sheet2!H$14:H$154,MATCH(F910,Sheet2!A$14:A$154,0))&lt;&gt;0,IF(INDEX(Sheet2!I$14:I$154,MATCH(F910,Sheet2!A$14:A$154,0))&lt;&gt;0,"Loan","Loan"),"Cash")))</f>
        <v>Loan</v>
      </c>
      <c r="N910" s="25">
        <f>IF(ISTEXT(E910),"",IF(ISBLANK(E910),"",IF(ISTEXT(D910),"",IF(A905="Invoice No. : ",INDEX(Sheet2!D$14:D$154,MATCH(B905,Sheet2!A$14:A$154,0)),N909))))</f>
        <v>2</v>
      </c>
      <c r="O910" s="25" t="str">
        <f>IF(ISTEXT(E910),"",IF(ISBLANK(E910),"",IF(ISTEXT(D910),"",IF(A905="Invoice No. : ",INDEX(Sheet2!E$14:E$154,MATCH(B905,Sheet2!A$14:A$154,0)),O909))))</f>
        <v>RUBY</v>
      </c>
      <c r="P910" s="25" t="str">
        <f>IF(ISTEXT(E910),"",IF(ISBLANK(E910),"",IF(ISTEXT(D910),"",IF(A905="Invoice No. : ",INDEX(Sheet2!G$14:G$154,MATCH(B905,Sheet2!A$14:A$154,0)),P909))))</f>
        <v>DAGOHOY, MACARIA SOVEREY</v>
      </c>
      <c r="Q910" s="25">
        <f t="shared" si="55"/>
        <v>128023.12</v>
      </c>
    </row>
    <row r="911" ht="15" spans="1:17">
      <c r="A911" s="24" t="s">
        <v>779</v>
      </c>
      <c r="B911" s="24" t="s">
        <v>780</v>
      </c>
      <c r="C911" s="13">
        <v>1</v>
      </c>
      <c r="D911" s="13">
        <v>22.75</v>
      </c>
      <c r="E911" s="13">
        <v>22.75</v>
      </c>
      <c r="F911" s="25">
        <f t="shared" si="52"/>
        <v>2146346</v>
      </c>
      <c r="G911" s="25">
        <f>IF(ISTEXT(E911),"",IF(ISBLANK(E911),"",IF(ISTEXT(D911),"",IF(A906="Invoice No. : ",INDEX(Sheet2!F$14:F$154,MATCH(B906,Sheet2!A$14:A$154,0)),G910))))</f>
        <v>42442</v>
      </c>
      <c r="H911" s="25" t="str">
        <f t="shared" si="53"/>
        <v>01/28/2023</v>
      </c>
      <c r="I911" s="25" t="str">
        <f>IF(ISTEXT(E911),"",IF(ISBLANK(E911),"",IF(ISTEXT(D911),"",IF(A906="Invoice No. : ",TEXT(INDEX(Sheet2!C$14:C$154,MATCH(B906,Sheet2!A$14:A$154,0)),"hh:mm:ss"),I910))))</f>
        <v>10:02:33</v>
      </c>
      <c r="J911" s="25">
        <f t="shared" si="54"/>
        <v>692.25</v>
      </c>
      <c r="K911" s="25">
        <f>IF(ISBLANK(G911),"",IF(ISTEXT(G911),"",INDEX(Sheet2!H$14:H$154,MATCH(F911,Sheet2!A$14:A$154,0))))</f>
        <v>692.25</v>
      </c>
      <c r="L911" s="25">
        <f>IF(ISBLANK(G911),"",IF(ISTEXT(G911),"",INDEX(Sheet2!I$14:I$154,MATCH(F911,Sheet2!A$14:A$154,0))))</f>
        <v>0</v>
      </c>
      <c r="M911" s="25" t="str">
        <f>IF(ISBLANK(G911),"",IF(ISTEXT(G911),"",IF(INDEX(Sheet2!H$14:H$154,MATCH(F911,Sheet2!A$14:A$154,0))&lt;&gt;0,IF(INDEX(Sheet2!I$14:I$154,MATCH(F911,Sheet2!A$14:A$154,0))&lt;&gt;0,"Loan","Loan"),"Cash")))</f>
        <v>Loan</v>
      </c>
      <c r="N911" s="25">
        <f>IF(ISTEXT(E911),"",IF(ISBLANK(E911),"",IF(ISTEXT(D911),"",IF(A906="Invoice No. : ",INDEX(Sheet2!D$14:D$154,MATCH(B906,Sheet2!A$14:A$154,0)),N910))))</f>
        <v>2</v>
      </c>
      <c r="O911" s="25" t="str">
        <f>IF(ISTEXT(E911),"",IF(ISBLANK(E911),"",IF(ISTEXT(D911),"",IF(A906="Invoice No. : ",INDEX(Sheet2!E$14:E$154,MATCH(B906,Sheet2!A$14:A$154,0)),O910))))</f>
        <v>RUBY</v>
      </c>
      <c r="P911" s="25" t="str">
        <f>IF(ISTEXT(E911),"",IF(ISBLANK(E911),"",IF(ISTEXT(D911),"",IF(A906="Invoice No. : ",INDEX(Sheet2!G$14:G$154,MATCH(B906,Sheet2!A$14:A$154,0)),P910))))</f>
        <v>DAGOHOY, MACARIA SOVEREY</v>
      </c>
      <c r="Q911" s="25">
        <f t="shared" si="55"/>
        <v>128023.12</v>
      </c>
    </row>
    <row r="912" ht="15" spans="1:17">
      <c r="A912" s="24" t="s">
        <v>672</v>
      </c>
      <c r="B912" s="24" t="s">
        <v>673</v>
      </c>
      <c r="C912" s="13">
        <v>6</v>
      </c>
      <c r="D912" s="13">
        <v>5</v>
      </c>
      <c r="E912" s="13">
        <v>30</v>
      </c>
      <c r="F912" s="25">
        <f t="shared" si="52"/>
        <v>2146346</v>
      </c>
      <c r="G912" s="25">
        <f>IF(ISTEXT(E912),"",IF(ISBLANK(E912),"",IF(ISTEXT(D912),"",IF(A907="Invoice No. : ",INDEX(Sheet2!F$14:F$154,MATCH(B907,Sheet2!A$14:A$154,0)),G911))))</f>
        <v>42442</v>
      </c>
      <c r="H912" s="25" t="str">
        <f t="shared" si="53"/>
        <v>01/28/2023</v>
      </c>
      <c r="I912" s="25" t="str">
        <f>IF(ISTEXT(E912),"",IF(ISBLANK(E912),"",IF(ISTEXT(D912),"",IF(A907="Invoice No. : ",TEXT(INDEX(Sheet2!C$14:C$154,MATCH(B907,Sheet2!A$14:A$154,0)),"hh:mm:ss"),I911))))</f>
        <v>10:02:33</v>
      </c>
      <c r="J912" s="25">
        <f t="shared" si="54"/>
        <v>692.25</v>
      </c>
      <c r="K912" s="25">
        <f>IF(ISBLANK(G912),"",IF(ISTEXT(G912),"",INDEX(Sheet2!H$14:H$154,MATCH(F912,Sheet2!A$14:A$154,0))))</f>
        <v>692.25</v>
      </c>
      <c r="L912" s="25">
        <f>IF(ISBLANK(G912),"",IF(ISTEXT(G912),"",INDEX(Sheet2!I$14:I$154,MATCH(F912,Sheet2!A$14:A$154,0))))</f>
        <v>0</v>
      </c>
      <c r="M912" s="25" t="str">
        <f>IF(ISBLANK(G912),"",IF(ISTEXT(G912),"",IF(INDEX(Sheet2!H$14:H$154,MATCH(F912,Sheet2!A$14:A$154,0))&lt;&gt;0,IF(INDEX(Sheet2!I$14:I$154,MATCH(F912,Sheet2!A$14:A$154,0))&lt;&gt;0,"Loan","Loan"),"Cash")))</f>
        <v>Loan</v>
      </c>
      <c r="N912" s="25">
        <f>IF(ISTEXT(E912),"",IF(ISBLANK(E912),"",IF(ISTEXT(D912),"",IF(A907="Invoice No. : ",INDEX(Sheet2!D$14:D$154,MATCH(B907,Sheet2!A$14:A$154,0)),N911))))</f>
        <v>2</v>
      </c>
      <c r="O912" s="25" t="str">
        <f>IF(ISTEXT(E912),"",IF(ISBLANK(E912),"",IF(ISTEXT(D912),"",IF(A907="Invoice No. : ",INDEX(Sheet2!E$14:E$154,MATCH(B907,Sheet2!A$14:A$154,0)),O911))))</f>
        <v>RUBY</v>
      </c>
      <c r="P912" s="25" t="str">
        <f>IF(ISTEXT(E912),"",IF(ISBLANK(E912),"",IF(ISTEXT(D912),"",IF(A907="Invoice No. : ",INDEX(Sheet2!G$14:G$154,MATCH(B907,Sheet2!A$14:A$154,0)),P911))))</f>
        <v>DAGOHOY, MACARIA SOVEREY</v>
      </c>
      <c r="Q912" s="25">
        <f t="shared" si="55"/>
        <v>128023.12</v>
      </c>
    </row>
    <row r="913" ht="15" spans="1:17">
      <c r="A913" s="24" t="s">
        <v>781</v>
      </c>
      <c r="B913" s="24" t="s">
        <v>782</v>
      </c>
      <c r="C913" s="13">
        <v>2</v>
      </c>
      <c r="D913" s="13">
        <v>17.25</v>
      </c>
      <c r="E913" s="13">
        <v>34.5</v>
      </c>
      <c r="F913" s="25">
        <f t="shared" ref="F913:F976" si="56">IF(ISTEXT(E913),"",IF(ISBLANK(E913),"",IF(ISTEXT(D913),"",IF(A908="Invoice No. : ",B908,F912))))</f>
        <v>2146346</v>
      </c>
      <c r="G913" s="25">
        <f>IF(ISTEXT(E913),"",IF(ISBLANK(E913),"",IF(ISTEXT(D913),"",IF(A908="Invoice No. : ",INDEX(Sheet2!F$14:F$154,MATCH(B908,Sheet2!A$14:A$154,0)),G912))))</f>
        <v>42442</v>
      </c>
      <c r="H913" s="25" t="str">
        <f t="shared" ref="H913:H976" si="57">IF(ISTEXT(E913),"",IF(ISBLANK(E913),"",IF(ISTEXT(D913),"",IF(A908="Invoice No. : ",TEXT(B909,"mm/dd/yyyy"),H912))))</f>
        <v>01/28/2023</v>
      </c>
      <c r="I913" s="25" t="str">
        <f>IF(ISTEXT(E913),"",IF(ISBLANK(E913),"",IF(ISTEXT(D913),"",IF(A908="Invoice No. : ",TEXT(INDEX(Sheet2!C$14:C$154,MATCH(B908,Sheet2!A$14:A$154,0)),"hh:mm:ss"),I912))))</f>
        <v>10:02:33</v>
      </c>
      <c r="J913" s="25">
        <f t="shared" ref="J913:J976" si="58">IF(D914="Invoice Amount",E914,IF(ISBLANK(D913),"",J914))</f>
        <v>692.25</v>
      </c>
      <c r="K913" s="25">
        <f>IF(ISBLANK(G913),"",IF(ISTEXT(G913),"",INDEX(Sheet2!H$14:H$154,MATCH(F913,Sheet2!A$14:A$154,0))))</f>
        <v>692.25</v>
      </c>
      <c r="L913" s="25">
        <f>IF(ISBLANK(G913),"",IF(ISTEXT(G913),"",INDEX(Sheet2!I$14:I$154,MATCH(F913,Sheet2!A$14:A$154,0))))</f>
        <v>0</v>
      </c>
      <c r="M913" s="25" t="str">
        <f>IF(ISBLANK(G913),"",IF(ISTEXT(G913),"",IF(INDEX(Sheet2!H$14:H$154,MATCH(F913,Sheet2!A$14:A$154,0))&lt;&gt;0,IF(INDEX(Sheet2!I$14:I$154,MATCH(F913,Sheet2!A$14:A$154,0))&lt;&gt;0,"Loan","Loan"),"Cash")))</f>
        <v>Loan</v>
      </c>
      <c r="N913" s="25">
        <f>IF(ISTEXT(E913),"",IF(ISBLANK(E913),"",IF(ISTEXT(D913),"",IF(A908="Invoice No. : ",INDEX(Sheet2!D$14:D$154,MATCH(B908,Sheet2!A$14:A$154,0)),N912))))</f>
        <v>2</v>
      </c>
      <c r="O913" s="25" t="str">
        <f>IF(ISTEXT(E913),"",IF(ISBLANK(E913),"",IF(ISTEXT(D913),"",IF(A908="Invoice No. : ",INDEX(Sheet2!E$14:E$154,MATCH(B908,Sheet2!A$14:A$154,0)),O912))))</f>
        <v>RUBY</v>
      </c>
      <c r="P913" s="25" t="str">
        <f>IF(ISTEXT(E913),"",IF(ISBLANK(E913),"",IF(ISTEXT(D913),"",IF(A908="Invoice No. : ",INDEX(Sheet2!G$14:G$154,MATCH(B908,Sheet2!A$14:A$154,0)),P912))))</f>
        <v>DAGOHOY, MACARIA SOVEREY</v>
      </c>
      <c r="Q913" s="25">
        <f t="shared" ref="Q913:Q976" si="59">IF(ISBLANK(C913),"",IF(ISNUMBER(C913),VLOOKUP("Grand Total : ",D:E,2,FALSE),""))</f>
        <v>128023.12</v>
      </c>
    </row>
    <row r="914" ht="15" spans="1:17">
      <c r="A914" s="24" t="s">
        <v>783</v>
      </c>
      <c r="B914" s="24" t="s">
        <v>784</v>
      </c>
      <c r="C914" s="13">
        <v>2</v>
      </c>
      <c r="D914" s="13">
        <v>28.75</v>
      </c>
      <c r="E914" s="13">
        <v>57.5</v>
      </c>
      <c r="F914" s="25">
        <f t="shared" si="56"/>
        <v>2146346</v>
      </c>
      <c r="G914" s="25">
        <f>IF(ISTEXT(E914),"",IF(ISBLANK(E914),"",IF(ISTEXT(D914),"",IF(A909="Invoice No. : ",INDEX(Sheet2!F$14:F$154,MATCH(B909,Sheet2!A$14:A$154,0)),G913))))</f>
        <v>42442</v>
      </c>
      <c r="H914" s="25" t="str">
        <f t="shared" si="57"/>
        <v>01/28/2023</v>
      </c>
      <c r="I914" s="25" t="str">
        <f>IF(ISTEXT(E914),"",IF(ISBLANK(E914),"",IF(ISTEXT(D914),"",IF(A909="Invoice No. : ",TEXT(INDEX(Sheet2!C$14:C$154,MATCH(B909,Sheet2!A$14:A$154,0)),"hh:mm:ss"),I913))))</f>
        <v>10:02:33</v>
      </c>
      <c r="J914" s="25">
        <f t="shared" si="58"/>
        <v>692.25</v>
      </c>
      <c r="K914" s="25">
        <f>IF(ISBLANK(G914),"",IF(ISTEXT(G914),"",INDEX(Sheet2!H$14:H$154,MATCH(F914,Sheet2!A$14:A$154,0))))</f>
        <v>692.25</v>
      </c>
      <c r="L914" s="25">
        <f>IF(ISBLANK(G914),"",IF(ISTEXT(G914),"",INDEX(Sheet2!I$14:I$154,MATCH(F914,Sheet2!A$14:A$154,0))))</f>
        <v>0</v>
      </c>
      <c r="M914" s="25" t="str">
        <f>IF(ISBLANK(G914),"",IF(ISTEXT(G914),"",IF(INDEX(Sheet2!H$14:H$154,MATCH(F914,Sheet2!A$14:A$154,0))&lt;&gt;0,IF(INDEX(Sheet2!I$14:I$154,MATCH(F914,Sheet2!A$14:A$154,0))&lt;&gt;0,"Loan","Loan"),"Cash")))</f>
        <v>Loan</v>
      </c>
      <c r="N914" s="25">
        <f>IF(ISTEXT(E914),"",IF(ISBLANK(E914),"",IF(ISTEXT(D914),"",IF(A909="Invoice No. : ",INDEX(Sheet2!D$14:D$154,MATCH(B909,Sheet2!A$14:A$154,0)),N913))))</f>
        <v>2</v>
      </c>
      <c r="O914" s="25" t="str">
        <f>IF(ISTEXT(E914),"",IF(ISBLANK(E914),"",IF(ISTEXT(D914),"",IF(A909="Invoice No. : ",INDEX(Sheet2!E$14:E$154,MATCH(B909,Sheet2!A$14:A$154,0)),O913))))</f>
        <v>RUBY</v>
      </c>
      <c r="P914" s="25" t="str">
        <f>IF(ISTEXT(E914),"",IF(ISBLANK(E914),"",IF(ISTEXT(D914),"",IF(A909="Invoice No. : ",INDEX(Sheet2!G$14:G$154,MATCH(B909,Sheet2!A$14:A$154,0)),P913))))</f>
        <v>DAGOHOY, MACARIA SOVEREY</v>
      </c>
      <c r="Q914" s="25">
        <f t="shared" si="59"/>
        <v>128023.12</v>
      </c>
    </row>
    <row r="915" ht="15" spans="1:17">
      <c r="A915" s="24" t="s">
        <v>466</v>
      </c>
      <c r="B915" s="24" t="s">
        <v>467</v>
      </c>
      <c r="C915" s="13">
        <v>1</v>
      </c>
      <c r="D915" s="13">
        <v>66</v>
      </c>
      <c r="E915" s="13">
        <v>66</v>
      </c>
      <c r="F915" s="25">
        <f t="shared" si="56"/>
        <v>2146346</v>
      </c>
      <c r="G915" s="25">
        <f>IF(ISTEXT(E915),"",IF(ISBLANK(E915),"",IF(ISTEXT(D915),"",IF(A910="Invoice No. : ",INDEX(Sheet2!F$14:F$154,MATCH(B910,Sheet2!A$14:A$154,0)),G914))))</f>
        <v>42442</v>
      </c>
      <c r="H915" s="25" t="str">
        <f t="shared" si="57"/>
        <v>01/28/2023</v>
      </c>
      <c r="I915" s="25" t="str">
        <f>IF(ISTEXT(E915),"",IF(ISBLANK(E915),"",IF(ISTEXT(D915),"",IF(A910="Invoice No. : ",TEXT(INDEX(Sheet2!C$14:C$154,MATCH(B910,Sheet2!A$14:A$154,0)),"hh:mm:ss"),I914))))</f>
        <v>10:02:33</v>
      </c>
      <c r="J915" s="25">
        <f t="shared" si="58"/>
        <v>692.25</v>
      </c>
      <c r="K915" s="25">
        <f>IF(ISBLANK(G915),"",IF(ISTEXT(G915),"",INDEX(Sheet2!H$14:H$154,MATCH(F915,Sheet2!A$14:A$154,0))))</f>
        <v>692.25</v>
      </c>
      <c r="L915" s="25">
        <f>IF(ISBLANK(G915),"",IF(ISTEXT(G915),"",INDEX(Sheet2!I$14:I$154,MATCH(F915,Sheet2!A$14:A$154,0))))</f>
        <v>0</v>
      </c>
      <c r="M915" s="25" t="str">
        <f>IF(ISBLANK(G915),"",IF(ISTEXT(G915),"",IF(INDEX(Sheet2!H$14:H$154,MATCH(F915,Sheet2!A$14:A$154,0))&lt;&gt;0,IF(INDEX(Sheet2!I$14:I$154,MATCH(F915,Sheet2!A$14:A$154,0))&lt;&gt;0,"Loan","Loan"),"Cash")))</f>
        <v>Loan</v>
      </c>
      <c r="N915" s="25">
        <f>IF(ISTEXT(E915),"",IF(ISBLANK(E915),"",IF(ISTEXT(D915),"",IF(A910="Invoice No. : ",INDEX(Sheet2!D$14:D$154,MATCH(B910,Sheet2!A$14:A$154,0)),N914))))</f>
        <v>2</v>
      </c>
      <c r="O915" s="25" t="str">
        <f>IF(ISTEXT(E915),"",IF(ISBLANK(E915),"",IF(ISTEXT(D915),"",IF(A910="Invoice No. : ",INDEX(Sheet2!E$14:E$154,MATCH(B910,Sheet2!A$14:A$154,0)),O914))))</f>
        <v>RUBY</v>
      </c>
      <c r="P915" s="25" t="str">
        <f>IF(ISTEXT(E915),"",IF(ISBLANK(E915),"",IF(ISTEXT(D915),"",IF(A910="Invoice No. : ",INDEX(Sheet2!G$14:G$154,MATCH(B910,Sheet2!A$14:A$154,0)),P914))))</f>
        <v>DAGOHOY, MACARIA SOVEREY</v>
      </c>
      <c r="Q915" s="25">
        <f t="shared" si="59"/>
        <v>128023.12</v>
      </c>
    </row>
    <row r="916" ht="15" spans="1:17">
      <c r="A916" s="24" t="s">
        <v>785</v>
      </c>
      <c r="B916" s="24" t="s">
        <v>786</v>
      </c>
      <c r="C916" s="13">
        <v>1</v>
      </c>
      <c r="D916" s="13">
        <v>55</v>
      </c>
      <c r="E916" s="13">
        <v>55</v>
      </c>
      <c r="F916" s="25">
        <f t="shared" si="56"/>
        <v>2146346</v>
      </c>
      <c r="G916" s="25">
        <f>IF(ISTEXT(E916),"",IF(ISBLANK(E916),"",IF(ISTEXT(D916),"",IF(A911="Invoice No. : ",INDEX(Sheet2!F$14:F$154,MATCH(B911,Sheet2!A$14:A$154,0)),G915))))</f>
        <v>42442</v>
      </c>
      <c r="H916" s="25" t="str">
        <f t="shared" si="57"/>
        <v>01/28/2023</v>
      </c>
      <c r="I916" s="25" t="str">
        <f>IF(ISTEXT(E916),"",IF(ISBLANK(E916),"",IF(ISTEXT(D916),"",IF(A911="Invoice No. : ",TEXT(INDEX(Sheet2!C$14:C$154,MATCH(B911,Sheet2!A$14:A$154,0)),"hh:mm:ss"),I915))))</f>
        <v>10:02:33</v>
      </c>
      <c r="J916" s="25">
        <f t="shared" si="58"/>
        <v>692.25</v>
      </c>
      <c r="K916" s="25">
        <f>IF(ISBLANK(G916),"",IF(ISTEXT(G916),"",INDEX(Sheet2!H$14:H$154,MATCH(F916,Sheet2!A$14:A$154,0))))</f>
        <v>692.25</v>
      </c>
      <c r="L916" s="25">
        <f>IF(ISBLANK(G916),"",IF(ISTEXT(G916),"",INDEX(Sheet2!I$14:I$154,MATCH(F916,Sheet2!A$14:A$154,0))))</f>
        <v>0</v>
      </c>
      <c r="M916" s="25" t="str">
        <f>IF(ISBLANK(G916),"",IF(ISTEXT(G916),"",IF(INDEX(Sheet2!H$14:H$154,MATCH(F916,Sheet2!A$14:A$154,0))&lt;&gt;0,IF(INDEX(Sheet2!I$14:I$154,MATCH(F916,Sheet2!A$14:A$154,0))&lt;&gt;0,"Loan","Loan"),"Cash")))</f>
        <v>Loan</v>
      </c>
      <c r="N916" s="25">
        <f>IF(ISTEXT(E916),"",IF(ISBLANK(E916),"",IF(ISTEXT(D916),"",IF(A911="Invoice No. : ",INDEX(Sheet2!D$14:D$154,MATCH(B911,Sheet2!A$14:A$154,0)),N915))))</f>
        <v>2</v>
      </c>
      <c r="O916" s="25" t="str">
        <f>IF(ISTEXT(E916),"",IF(ISBLANK(E916),"",IF(ISTEXT(D916),"",IF(A911="Invoice No. : ",INDEX(Sheet2!E$14:E$154,MATCH(B911,Sheet2!A$14:A$154,0)),O915))))</f>
        <v>RUBY</v>
      </c>
      <c r="P916" s="25" t="str">
        <f>IF(ISTEXT(E916),"",IF(ISBLANK(E916),"",IF(ISTEXT(D916),"",IF(A911="Invoice No. : ",INDEX(Sheet2!G$14:G$154,MATCH(B911,Sheet2!A$14:A$154,0)),P915))))</f>
        <v>DAGOHOY, MACARIA SOVEREY</v>
      </c>
      <c r="Q916" s="25">
        <f t="shared" si="59"/>
        <v>128023.12</v>
      </c>
    </row>
    <row r="917" ht="15" spans="1:17">
      <c r="A917" s="24" t="s">
        <v>252</v>
      </c>
      <c r="B917" s="24" t="s">
        <v>253</v>
      </c>
      <c r="C917" s="13">
        <v>4</v>
      </c>
      <c r="D917" s="13">
        <v>7.25</v>
      </c>
      <c r="E917" s="13">
        <v>29</v>
      </c>
      <c r="F917" s="25">
        <f t="shared" si="56"/>
        <v>2146346</v>
      </c>
      <c r="G917" s="25">
        <f>IF(ISTEXT(E917),"",IF(ISBLANK(E917),"",IF(ISTEXT(D917),"",IF(A912="Invoice No. : ",INDEX(Sheet2!F$14:F$154,MATCH(B912,Sheet2!A$14:A$154,0)),G916))))</f>
        <v>42442</v>
      </c>
      <c r="H917" s="25" t="str">
        <f t="shared" si="57"/>
        <v>01/28/2023</v>
      </c>
      <c r="I917" s="25" t="str">
        <f>IF(ISTEXT(E917),"",IF(ISBLANK(E917),"",IF(ISTEXT(D917),"",IF(A912="Invoice No. : ",TEXT(INDEX(Sheet2!C$14:C$154,MATCH(B912,Sheet2!A$14:A$154,0)),"hh:mm:ss"),I916))))</f>
        <v>10:02:33</v>
      </c>
      <c r="J917" s="25">
        <f t="shared" si="58"/>
        <v>692.25</v>
      </c>
      <c r="K917" s="25">
        <f>IF(ISBLANK(G917),"",IF(ISTEXT(G917),"",INDEX(Sheet2!H$14:H$154,MATCH(F917,Sheet2!A$14:A$154,0))))</f>
        <v>692.25</v>
      </c>
      <c r="L917" s="25">
        <f>IF(ISBLANK(G917),"",IF(ISTEXT(G917),"",INDEX(Sheet2!I$14:I$154,MATCH(F917,Sheet2!A$14:A$154,0))))</f>
        <v>0</v>
      </c>
      <c r="M917" s="25" t="str">
        <f>IF(ISBLANK(G917),"",IF(ISTEXT(G917),"",IF(INDEX(Sheet2!H$14:H$154,MATCH(F917,Sheet2!A$14:A$154,0))&lt;&gt;0,IF(INDEX(Sheet2!I$14:I$154,MATCH(F917,Sheet2!A$14:A$154,0))&lt;&gt;0,"Loan","Loan"),"Cash")))</f>
        <v>Loan</v>
      </c>
      <c r="N917" s="25">
        <f>IF(ISTEXT(E917),"",IF(ISBLANK(E917),"",IF(ISTEXT(D917),"",IF(A912="Invoice No. : ",INDEX(Sheet2!D$14:D$154,MATCH(B912,Sheet2!A$14:A$154,0)),N916))))</f>
        <v>2</v>
      </c>
      <c r="O917" s="25" t="str">
        <f>IF(ISTEXT(E917),"",IF(ISBLANK(E917),"",IF(ISTEXT(D917),"",IF(A912="Invoice No. : ",INDEX(Sheet2!E$14:E$154,MATCH(B912,Sheet2!A$14:A$154,0)),O916))))</f>
        <v>RUBY</v>
      </c>
      <c r="P917" s="25" t="str">
        <f>IF(ISTEXT(E917),"",IF(ISBLANK(E917),"",IF(ISTEXT(D917),"",IF(A912="Invoice No. : ",INDEX(Sheet2!G$14:G$154,MATCH(B912,Sheet2!A$14:A$154,0)),P916))))</f>
        <v>DAGOHOY, MACARIA SOVEREY</v>
      </c>
      <c r="Q917" s="25">
        <f t="shared" si="59"/>
        <v>128023.12</v>
      </c>
    </row>
    <row r="918" ht="15" spans="1:17">
      <c r="A918" s="24" t="s">
        <v>482</v>
      </c>
      <c r="B918" s="24" t="s">
        <v>483</v>
      </c>
      <c r="C918" s="13">
        <v>2</v>
      </c>
      <c r="D918" s="13">
        <v>18.25</v>
      </c>
      <c r="E918" s="13">
        <v>36.5</v>
      </c>
      <c r="F918" s="25">
        <f t="shared" si="56"/>
        <v>2146346</v>
      </c>
      <c r="G918" s="25">
        <f>IF(ISTEXT(E918),"",IF(ISBLANK(E918),"",IF(ISTEXT(D918),"",IF(A913="Invoice No. : ",INDEX(Sheet2!F$14:F$154,MATCH(B913,Sheet2!A$14:A$154,0)),G917))))</f>
        <v>42442</v>
      </c>
      <c r="H918" s="25" t="str">
        <f t="shared" si="57"/>
        <v>01/28/2023</v>
      </c>
      <c r="I918" s="25" t="str">
        <f>IF(ISTEXT(E918),"",IF(ISBLANK(E918),"",IF(ISTEXT(D918),"",IF(A913="Invoice No. : ",TEXT(INDEX(Sheet2!C$14:C$154,MATCH(B913,Sheet2!A$14:A$154,0)),"hh:mm:ss"),I917))))</f>
        <v>10:02:33</v>
      </c>
      <c r="J918" s="25">
        <f t="shared" si="58"/>
        <v>692.25</v>
      </c>
      <c r="K918" s="25">
        <f>IF(ISBLANK(G918),"",IF(ISTEXT(G918),"",INDEX(Sheet2!H$14:H$154,MATCH(F918,Sheet2!A$14:A$154,0))))</f>
        <v>692.25</v>
      </c>
      <c r="L918" s="25">
        <f>IF(ISBLANK(G918),"",IF(ISTEXT(G918),"",INDEX(Sheet2!I$14:I$154,MATCH(F918,Sheet2!A$14:A$154,0))))</f>
        <v>0</v>
      </c>
      <c r="M918" s="25" t="str">
        <f>IF(ISBLANK(G918),"",IF(ISTEXT(G918),"",IF(INDEX(Sheet2!H$14:H$154,MATCH(F918,Sheet2!A$14:A$154,0))&lt;&gt;0,IF(INDEX(Sheet2!I$14:I$154,MATCH(F918,Sheet2!A$14:A$154,0))&lt;&gt;0,"Loan","Loan"),"Cash")))</f>
        <v>Loan</v>
      </c>
      <c r="N918" s="25">
        <f>IF(ISTEXT(E918),"",IF(ISBLANK(E918),"",IF(ISTEXT(D918),"",IF(A913="Invoice No. : ",INDEX(Sheet2!D$14:D$154,MATCH(B913,Sheet2!A$14:A$154,0)),N917))))</f>
        <v>2</v>
      </c>
      <c r="O918" s="25" t="str">
        <f>IF(ISTEXT(E918),"",IF(ISBLANK(E918),"",IF(ISTEXT(D918),"",IF(A913="Invoice No. : ",INDEX(Sheet2!E$14:E$154,MATCH(B913,Sheet2!A$14:A$154,0)),O917))))</f>
        <v>RUBY</v>
      </c>
      <c r="P918" s="25" t="str">
        <f>IF(ISTEXT(E918),"",IF(ISBLANK(E918),"",IF(ISTEXT(D918),"",IF(A913="Invoice No. : ",INDEX(Sheet2!G$14:G$154,MATCH(B913,Sheet2!A$14:A$154,0)),P917))))</f>
        <v>DAGOHOY, MACARIA SOVEREY</v>
      </c>
      <c r="Q918" s="25">
        <f t="shared" si="59"/>
        <v>128023.12</v>
      </c>
    </row>
    <row r="919" ht="15" spans="1:17">
      <c r="A919" s="24" t="s">
        <v>787</v>
      </c>
      <c r="B919" s="24" t="s">
        <v>788</v>
      </c>
      <c r="C919" s="13">
        <v>6</v>
      </c>
      <c r="D919" s="13">
        <v>4.5</v>
      </c>
      <c r="E919" s="13">
        <v>27</v>
      </c>
      <c r="F919" s="25">
        <f t="shared" si="56"/>
        <v>2146346</v>
      </c>
      <c r="G919" s="25">
        <f>IF(ISTEXT(E919),"",IF(ISBLANK(E919),"",IF(ISTEXT(D919),"",IF(A914="Invoice No. : ",INDEX(Sheet2!F$14:F$154,MATCH(B914,Sheet2!A$14:A$154,0)),G918))))</f>
        <v>42442</v>
      </c>
      <c r="H919" s="25" t="str">
        <f t="shared" si="57"/>
        <v>01/28/2023</v>
      </c>
      <c r="I919" s="25" t="str">
        <f>IF(ISTEXT(E919),"",IF(ISBLANK(E919),"",IF(ISTEXT(D919),"",IF(A914="Invoice No. : ",TEXT(INDEX(Sheet2!C$14:C$154,MATCH(B914,Sheet2!A$14:A$154,0)),"hh:mm:ss"),I918))))</f>
        <v>10:02:33</v>
      </c>
      <c r="J919" s="25">
        <f t="shared" si="58"/>
        <v>692.25</v>
      </c>
      <c r="K919" s="25">
        <f>IF(ISBLANK(G919),"",IF(ISTEXT(G919),"",INDEX(Sheet2!H$14:H$154,MATCH(F919,Sheet2!A$14:A$154,0))))</f>
        <v>692.25</v>
      </c>
      <c r="L919" s="25">
        <f>IF(ISBLANK(G919),"",IF(ISTEXT(G919),"",INDEX(Sheet2!I$14:I$154,MATCH(F919,Sheet2!A$14:A$154,0))))</f>
        <v>0</v>
      </c>
      <c r="M919" s="25" t="str">
        <f>IF(ISBLANK(G919),"",IF(ISTEXT(G919),"",IF(INDEX(Sheet2!H$14:H$154,MATCH(F919,Sheet2!A$14:A$154,0))&lt;&gt;0,IF(INDEX(Sheet2!I$14:I$154,MATCH(F919,Sheet2!A$14:A$154,0))&lt;&gt;0,"Loan","Loan"),"Cash")))</f>
        <v>Loan</v>
      </c>
      <c r="N919" s="25">
        <f>IF(ISTEXT(E919),"",IF(ISBLANK(E919),"",IF(ISTEXT(D919),"",IF(A914="Invoice No. : ",INDEX(Sheet2!D$14:D$154,MATCH(B914,Sheet2!A$14:A$154,0)),N918))))</f>
        <v>2</v>
      </c>
      <c r="O919" s="25" t="str">
        <f>IF(ISTEXT(E919),"",IF(ISBLANK(E919),"",IF(ISTEXT(D919),"",IF(A914="Invoice No. : ",INDEX(Sheet2!E$14:E$154,MATCH(B914,Sheet2!A$14:A$154,0)),O918))))</f>
        <v>RUBY</v>
      </c>
      <c r="P919" s="25" t="str">
        <f>IF(ISTEXT(E919),"",IF(ISBLANK(E919),"",IF(ISTEXT(D919),"",IF(A914="Invoice No. : ",INDEX(Sheet2!G$14:G$154,MATCH(B914,Sheet2!A$14:A$154,0)),P918))))</f>
        <v>DAGOHOY, MACARIA SOVEREY</v>
      </c>
      <c r="Q919" s="25">
        <f t="shared" si="59"/>
        <v>128023.12</v>
      </c>
    </row>
    <row r="920" ht="15" spans="1:17">
      <c r="A920" s="24" t="s">
        <v>789</v>
      </c>
      <c r="B920" s="24" t="s">
        <v>790</v>
      </c>
      <c r="C920" s="13">
        <v>1</v>
      </c>
      <c r="D920" s="13">
        <v>56.5</v>
      </c>
      <c r="E920" s="13">
        <v>56.5</v>
      </c>
      <c r="F920" s="25">
        <f t="shared" si="56"/>
        <v>2146346</v>
      </c>
      <c r="G920" s="25">
        <f>IF(ISTEXT(E920),"",IF(ISBLANK(E920),"",IF(ISTEXT(D920),"",IF(A915="Invoice No. : ",INDEX(Sheet2!F$14:F$154,MATCH(B915,Sheet2!A$14:A$154,0)),G919))))</f>
        <v>42442</v>
      </c>
      <c r="H920" s="25" t="str">
        <f t="shared" si="57"/>
        <v>01/28/2023</v>
      </c>
      <c r="I920" s="25" t="str">
        <f>IF(ISTEXT(E920),"",IF(ISBLANK(E920),"",IF(ISTEXT(D920),"",IF(A915="Invoice No. : ",TEXT(INDEX(Sheet2!C$14:C$154,MATCH(B915,Sheet2!A$14:A$154,0)),"hh:mm:ss"),I919))))</f>
        <v>10:02:33</v>
      </c>
      <c r="J920" s="25">
        <f t="shared" si="58"/>
        <v>692.25</v>
      </c>
      <c r="K920" s="25">
        <f>IF(ISBLANK(G920),"",IF(ISTEXT(G920),"",INDEX(Sheet2!H$14:H$154,MATCH(F920,Sheet2!A$14:A$154,0))))</f>
        <v>692.25</v>
      </c>
      <c r="L920" s="25">
        <f>IF(ISBLANK(G920),"",IF(ISTEXT(G920),"",INDEX(Sheet2!I$14:I$154,MATCH(F920,Sheet2!A$14:A$154,0))))</f>
        <v>0</v>
      </c>
      <c r="M920" s="25" t="str">
        <f>IF(ISBLANK(G920),"",IF(ISTEXT(G920),"",IF(INDEX(Sheet2!H$14:H$154,MATCH(F920,Sheet2!A$14:A$154,0))&lt;&gt;0,IF(INDEX(Sheet2!I$14:I$154,MATCH(F920,Sheet2!A$14:A$154,0))&lt;&gt;0,"Loan","Loan"),"Cash")))</f>
        <v>Loan</v>
      </c>
      <c r="N920" s="25">
        <f>IF(ISTEXT(E920),"",IF(ISBLANK(E920),"",IF(ISTEXT(D920),"",IF(A915="Invoice No. : ",INDEX(Sheet2!D$14:D$154,MATCH(B915,Sheet2!A$14:A$154,0)),N919))))</f>
        <v>2</v>
      </c>
      <c r="O920" s="25" t="str">
        <f>IF(ISTEXT(E920),"",IF(ISBLANK(E920),"",IF(ISTEXT(D920),"",IF(A915="Invoice No. : ",INDEX(Sheet2!E$14:E$154,MATCH(B915,Sheet2!A$14:A$154,0)),O919))))</f>
        <v>RUBY</v>
      </c>
      <c r="P920" s="25" t="str">
        <f>IF(ISTEXT(E920),"",IF(ISBLANK(E920),"",IF(ISTEXT(D920),"",IF(A915="Invoice No. : ",INDEX(Sheet2!G$14:G$154,MATCH(B915,Sheet2!A$14:A$154,0)),P919))))</f>
        <v>DAGOHOY, MACARIA SOVEREY</v>
      </c>
      <c r="Q920" s="25">
        <f t="shared" si="59"/>
        <v>128023.12</v>
      </c>
    </row>
    <row r="921" ht="15" spans="1:17">
      <c r="A921" s="24" t="s">
        <v>140</v>
      </c>
      <c r="B921" s="24" t="s">
        <v>141</v>
      </c>
      <c r="C921" s="13">
        <v>1</v>
      </c>
      <c r="D921" s="13">
        <v>85</v>
      </c>
      <c r="E921" s="13">
        <v>85</v>
      </c>
      <c r="F921" s="25">
        <f t="shared" si="56"/>
        <v>2146346</v>
      </c>
      <c r="G921" s="25">
        <f>IF(ISTEXT(E921),"",IF(ISBLANK(E921),"",IF(ISTEXT(D921),"",IF(A916="Invoice No. : ",INDEX(Sheet2!F$14:F$154,MATCH(B916,Sheet2!A$14:A$154,0)),G920))))</f>
        <v>42442</v>
      </c>
      <c r="H921" s="25" t="str">
        <f t="shared" si="57"/>
        <v>01/28/2023</v>
      </c>
      <c r="I921" s="25" t="str">
        <f>IF(ISTEXT(E921),"",IF(ISBLANK(E921),"",IF(ISTEXT(D921),"",IF(A916="Invoice No. : ",TEXT(INDEX(Sheet2!C$14:C$154,MATCH(B916,Sheet2!A$14:A$154,0)),"hh:mm:ss"),I920))))</f>
        <v>10:02:33</v>
      </c>
      <c r="J921" s="25">
        <f t="shared" si="58"/>
        <v>692.25</v>
      </c>
      <c r="K921" s="25">
        <f>IF(ISBLANK(G921),"",IF(ISTEXT(G921),"",INDEX(Sheet2!H$14:H$154,MATCH(F921,Sheet2!A$14:A$154,0))))</f>
        <v>692.25</v>
      </c>
      <c r="L921" s="25">
        <f>IF(ISBLANK(G921),"",IF(ISTEXT(G921),"",INDEX(Sheet2!I$14:I$154,MATCH(F921,Sheet2!A$14:A$154,0))))</f>
        <v>0</v>
      </c>
      <c r="M921" s="25" t="str">
        <f>IF(ISBLANK(G921),"",IF(ISTEXT(G921),"",IF(INDEX(Sheet2!H$14:H$154,MATCH(F921,Sheet2!A$14:A$154,0))&lt;&gt;0,IF(INDEX(Sheet2!I$14:I$154,MATCH(F921,Sheet2!A$14:A$154,0))&lt;&gt;0,"Loan","Loan"),"Cash")))</f>
        <v>Loan</v>
      </c>
      <c r="N921" s="25">
        <f>IF(ISTEXT(E921),"",IF(ISBLANK(E921),"",IF(ISTEXT(D921),"",IF(A916="Invoice No. : ",INDEX(Sheet2!D$14:D$154,MATCH(B916,Sheet2!A$14:A$154,0)),N920))))</f>
        <v>2</v>
      </c>
      <c r="O921" s="25" t="str">
        <f>IF(ISTEXT(E921),"",IF(ISBLANK(E921),"",IF(ISTEXT(D921),"",IF(A916="Invoice No. : ",INDEX(Sheet2!E$14:E$154,MATCH(B916,Sheet2!A$14:A$154,0)),O920))))</f>
        <v>RUBY</v>
      </c>
      <c r="P921" s="25" t="str">
        <f>IF(ISTEXT(E921),"",IF(ISBLANK(E921),"",IF(ISTEXT(D921),"",IF(A916="Invoice No. : ",INDEX(Sheet2!G$14:G$154,MATCH(B916,Sheet2!A$14:A$154,0)),P920))))</f>
        <v>DAGOHOY, MACARIA SOVEREY</v>
      </c>
      <c r="Q921" s="25">
        <f t="shared" si="59"/>
        <v>128023.12</v>
      </c>
    </row>
    <row r="922" ht="15" spans="1:17">
      <c r="A922" s="24" t="s">
        <v>791</v>
      </c>
      <c r="B922" s="24" t="s">
        <v>145</v>
      </c>
      <c r="C922" s="13">
        <v>1</v>
      </c>
      <c r="D922" s="13">
        <v>15</v>
      </c>
      <c r="E922" s="13">
        <v>15</v>
      </c>
      <c r="F922" s="25">
        <f t="shared" si="56"/>
        <v>2146346</v>
      </c>
      <c r="G922" s="25">
        <f>IF(ISTEXT(E922),"",IF(ISBLANK(E922),"",IF(ISTEXT(D922),"",IF(A917="Invoice No. : ",INDEX(Sheet2!F$14:F$154,MATCH(B917,Sheet2!A$14:A$154,0)),G921))))</f>
        <v>42442</v>
      </c>
      <c r="H922" s="25" t="str">
        <f t="shared" si="57"/>
        <v>01/28/2023</v>
      </c>
      <c r="I922" s="25" t="str">
        <f>IF(ISTEXT(E922),"",IF(ISBLANK(E922),"",IF(ISTEXT(D922),"",IF(A917="Invoice No. : ",TEXT(INDEX(Sheet2!C$14:C$154,MATCH(B917,Sheet2!A$14:A$154,0)),"hh:mm:ss"),I921))))</f>
        <v>10:02:33</v>
      </c>
      <c r="J922" s="25">
        <f t="shared" si="58"/>
        <v>692.25</v>
      </c>
      <c r="K922" s="25">
        <f>IF(ISBLANK(G922),"",IF(ISTEXT(G922),"",INDEX(Sheet2!H$14:H$154,MATCH(F922,Sheet2!A$14:A$154,0))))</f>
        <v>692.25</v>
      </c>
      <c r="L922" s="25">
        <f>IF(ISBLANK(G922),"",IF(ISTEXT(G922),"",INDEX(Sheet2!I$14:I$154,MATCH(F922,Sheet2!A$14:A$154,0))))</f>
        <v>0</v>
      </c>
      <c r="M922" s="25" t="str">
        <f>IF(ISBLANK(G922),"",IF(ISTEXT(G922),"",IF(INDEX(Sheet2!H$14:H$154,MATCH(F922,Sheet2!A$14:A$154,0))&lt;&gt;0,IF(INDEX(Sheet2!I$14:I$154,MATCH(F922,Sheet2!A$14:A$154,0))&lt;&gt;0,"Loan","Loan"),"Cash")))</f>
        <v>Loan</v>
      </c>
      <c r="N922" s="25">
        <f>IF(ISTEXT(E922),"",IF(ISBLANK(E922),"",IF(ISTEXT(D922),"",IF(A917="Invoice No. : ",INDEX(Sheet2!D$14:D$154,MATCH(B917,Sheet2!A$14:A$154,0)),N921))))</f>
        <v>2</v>
      </c>
      <c r="O922" s="25" t="str">
        <f>IF(ISTEXT(E922),"",IF(ISBLANK(E922),"",IF(ISTEXT(D922),"",IF(A917="Invoice No. : ",INDEX(Sheet2!E$14:E$154,MATCH(B917,Sheet2!A$14:A$154,0)),O921))))</f>
        <v>RUBY</v>
      </c>
      <c r="P922" s="25" t="str">
        <f>IF(ISTEXT(E922),"",IF(ISBLANK(E922),"",IF(ISTEXT(D922),"",IF(A917="Invoice No. : ",INDEX(Sheet2!G$14:G$154,MATCH(B917,Sheet2!A$14:A$154,0)),P921))))</f>
        <v>DAGOHOY, MACARIA SOVEREY</v>
      </c>
      <c r="Q922" s="25">
        <f t="shared" si="59"/>
        <v>128023.12</v>
      </c>
    </row>
    <row r="923" ht="15" spans="1:17">
      <c r="A923" s="24" t="s">
        <v>792</v>
      </c>
      <c r="B923" s="24" t="s">
        <v>793</v>
      </c>
      <c r="C923" s="13">
        <v>1</v>
      </c>
      <c r="D923" s="13">
        <v>21.5</v>
      </c>
      <c r="E923" s="13">
        <v>21.5</v>
      </c>
      <c r="F923" s="25">
        <f t="shared" si="56"/>
        <v>2146346</v>
      </c>
      <c r="G923" s="25">
        <f>IF(ISTEXT(E923),"",IF(ISBLANK(E923),"",IF(ISTEXT(D923),"",IF(A918="Invoice No. : ",INDEX(Sheet2!F$14:F$154,MATCH(B918,Sheet2!A$14:A$154,0)),G922))))</f>
        <v>42442</v>
      </c>
      <c r="H923" s="25" t="str">
        <f t="shared" si="57"/>
        <v>01/28/2023</v>
      </c>
      <c r="I923" s="25" t="str">
        <f>IF(ISTEXT(E923),"",IF(ISBLANK(E923),"",IF(ISTEXT(D923),"",IF(A918="Invoice No. : ",TEXT(INDEX(Sheet2!C$14:C$154,MATCH(B918,Sheet2!A$14:A$154,0)),"hh:mm:ss"),I922))))</f>
        <v>10:02:33</v>
      </c>
      <c r="J923" s="25">
        <f t="shared" si="58"/>
        <v>692.25</v>
      </c>
      <c r="K923" s="25">
        <f>IF(ISBLANK(G923),"",IF(ISTEXT(G923),"",INDEX(Sheet2!H$14:H$154,MATCH(F923,Sheet2!A$14:A$154,0))))</f>
        <v>692.25</v>
      </c>
      <c r="L923" s="25">
        <f>IF(ISBLANK(G923),"",IF(ISTEXT(G923),"",INDEX(Sheet2!I$14:I$154,MATCH(F923,Sheet2!A$14:A$154,0))))</f>
        <v>0</v>
      </c>
      <c r="M923" s="25" t="str">
        <f>IF(ISBLANK(G923),"",IF(ISTEXT(G923),"",IF(INDEX(Sheet2!H$14:H$154,MATCH(F923,Sheet2!A$14:A$154,0))&lt;&gt;0,IF(INDEX(Sheet2!I$14:I$154,MATCH(F923,Sheet2!A$14:A$154,0))&lt;&gt;0,"Loan","Loan"),"Cash")))</f>
        <v>Loan</v>
      </c>
      <c r="N923" s="25">
        <f>IF(ISTEXT(E923),"",IF(ISBLANK(E923),"",IF(ISTEXT(D923),"",IF(A918="Invoice No. : ",INDEX(Sheet2!D$14:D$154,MATCH(B918,Sheet2!A$14:A$154,0)),N922))))</f>
        <v>2</v>
      </c>
      <c r="O923" s="25" t="str">
        <f>IF(ISTEXT(E923),"",IF(ISBLANK(E923),"",IF(ISTEXT(D923),"",IF(A918="Invoice No. : ",INDEX(Sheet2!E$14:E$154,MATCH(B918,Sheet2!A$14:A$154,0)),O922))))</f>
        <v>RUBY</v>
      </c>
      <c r="P923" s="25" t="str">
        <f>IF(ISTEXT(E923),"",IF(ISBLANK(E923),"",IF(ISTEXT(D923),"",IF(A918="Invoice No. : ",INDEX(Sheet2!G$14:G$154,MATCH(B918,Sheet2!A$14:A$154,0)),P922))))</f>
        <v>DAGOHOY, MACARIA SOVEREY</v>
      </c>
      <c r="Q923" s="25">
        <f t="shared" si="59"/>
        <v>128023.12</v>
      </c>
    </row>
    <row r="924" ht="15" spans="4:17">
      <c r="D924" s="14" t="s">
        <v>18</v>
      </c>
      <c r="E924" s="26">
        <v>692.25</v>
      </c>
      <c r="F924" s="25" t="str">
        <f t="shared" si="56"/>
        <v/>
      </c>
      <c r="G924" s="25" t="str">
        <f>IF(ISTEXT(E924),"",IF(ISBLANK(E924),"",IF(ISTEXT(D924),"",IF(A919="Invoice No. : ",INDEX(Sheet2!F$14:F$154,MATCH(B919,Sheet2!A$14:A$154,0)),G923))))</f>
        <v/>
      </c>
      <c r="H924" s="25" t="str">
        <f t="shared" si="57"/>
        <v/>
      </c>
      <c r="I924" s="25" t="str">
        <f>IF(ISTEXT(E924),"",IF(ISBLANK(E924),"",IF(ISTEXT(D924),"",IF(A919="Invoice No. : ",TEXT(INDEX(Sheet2!C$14:C$154,MATCH(B919,Sheet2!A$14:A$154,0)),"hh:mm:ss"),I923))))</f>
        <v/>
      </c>
      <c r="J924" s="25" t="str">
        <f t="shared" si="58"/>
        <v/>
      </c>
      <c r="K924" s="25" t="str">
        <f>IF(ISBLANK(G924),"",IF(ISTEXT(G924),"",INDEX(Sheet2!H$14:H$154,MATCH(F924,Sheet2!A$14:A$154,0))))</f>
        <v/>
      </c>
      <c r="L924" s="25" t="str">
        <f>IF(ISBLANK(G924),"",IF(ISTEXT(G924),"",INDEX(Sheet2!I$14:I$154,MATCH(F924,Sheet2!A$14:A$154,0))))</f>
        <v/>
      </c>
      <c r="M924" s="25" t="str">
        <f>IF(ISBLANK(G924),"",IF(ISTEXT(G924),"",IF(INDEX(Sheet2!H$14:H$154,MATCH(F924,Sheet2!A$14:A$154,0))&lt;&gt;0,IF(INDEX(Sheet2!I$14:I$154,MATCH(F924,Sheet2!A$14:A$154,0))&lt;&gt;0,"Loan","Loan"),"Cash")))</f>
        <v/>
      </c>
      <c r="N924" s="25" t="str">
        <f>IF(ISTEXT(E924),"",IF(ISBLANK(E924),"",IF(ISTEXT(D924),"",IF(A919="Invoice No. : ",INDEX(Sheet2!D$14:D$154,MATCH(B919,Sheet2!A$14:A$154,0)),N923))))</f>
        <v/>
      </c>
      <c r="O924" s="25" t="str">
        <f>IF(ISTEXT(E924),"",IF(ISBLANK(E924),"",IF(ISTEXT(D924),"",IF(A919="Invoice No. : ",INDEX(Sheet2!E$14:E$154,MATCH(B919,Sheet2!A$14:A$154,0)),O923))))</f>
        <v/>
      </c>
      <c r="P924" s="25" t="str">
        <f>IF(ISTEXT(E924),"",IF(ISBLANK(E924),"",IF(ISTEXT(D924),"",IF(A919="Invoice No. : ",INDEX(Sheet2!G$14:G$154,MATCH(B919,Sheet2!A$14:A$154,0)),P923))))</f>
        <v/>
      </c>
      <c r="Q924" s="25" t="str">
        <f t="shared" si="59"/>
        <v/>
      </c>
    </row>
    <row r="925" ht="15" spans="6:17">
      <c r="F925" s="25" t="str">
        <f t="shared" si="56"/>
        <v/>
      </c>
      <c r="G925" s="25" t="str">
        <f>IF(ISTEXT(E925),"",IF(ISBLANK(E925),"",IF(ISTEXT(D925),"",IF(A920="Invoice No. : ",INDEX(Sheet2!F$14:F$154,MATCH(B920,Sheet2!A$14:A$154,0)),G924))))</f>
        <v/>
      </c>
      <c r="H925" s="25" t="str">
        <f t="shared" si="57"/>
        <v/>
      </c>
      <c r="I925" s="25" t="str">
        <f>IF(ISTEXT(E925),"",IF(ISBLANK(E925),"",IF(ISTEXT(D925),"",IF(A920="Invoice No. : ",TEXT(INDEX(Sheet2!C$14:C$154,MATCH(B920,Sheet2!A$14:A$154,0)),"hh:mm:ss"),I924))))</f>
        <v/>
      </c>
      <c r="J925" s="25" t="str">
        <f t="shared" si="58"/>
        <v/>
      </c>
      <c r="K925" s="25" t="str">
        <f>IF(ISBLANK(G925),"",IF(ISTEXT(G925),"",INDEX(Sheet2!H$14:H$154,MATCH(F925,Sheet2!A$14:A$154,0))))</f>
        <v/>
      </c>
      <c r="L925" s="25" t="str">
        <f>IF(ISBLANK(G925),"",IF(ISTEXT(G925),"",INDEX(Sheet2!I$14:I$154,MATCH(F925,Sheet2!A$14:A$154,0))))</f>
        <v/>
      </c>
      <c r="M925" s="25" t="str">
        <f>IF(ISBLANK(G925),"",IF(ISTEXT(G925),"",IF(INDEX(Sheet2!H$14:H$154,MATCH(F925,Sheet2!A$14:A$154,0))&lt;&gt;0,IF(INDEX(Sheet2!I$14:I$154,MATCH(F925,Sheet2!A$14:A$154,0))&lt;&gt;0,"Loan","Loan"),"Cash")))</f>
        <v/>
      </c>
      <c r="N925" s="25" t="str">
        <f>IF(ISTEXT(E925),"",IF(ISBLANK(E925),"",IF(ISTEXT(D925),"",IF(A920="Invoice No. : ",INDEX(Sheet2!D$14:D$154,MATCH(B920,Sheet2!A$14:A$154,0)),N924))))</f>
        <v/>
      </c>
      <c r="O925" s="25" t="str">
        <f>IF(ISTEXT(E925),"",IF(ISBLANK(E925),"",IF(ISTEXT(D925),"",IF(A920="Invoice No. : ",INDEX(Sheet2!E$14:E$154,MATCH(B920,Sheet2!A$14:A$154,0)),O924))))</f>
        <v/>
      </c>
      <c r="P925" s="25" t="str">
        <f>IF(ISTEXT(E925),"",IF(ISBLANK(E925),"",IF(ISTEXT(D925),"",IF(A920="Invoice No. : ",INDEX(Sheet2!G$14:G$154,MATCH(B920,Sheet2!A$14:A$154,0)),P924))))</f>
        <v/>
      </c>
      <c r="Q925" s="25" t="str">
        <f t="shared" si="59"/>
        <v/>
      </c>
    </row>
    <row r="926" ht="15" spans="6:17">
      <c r="F926" s="25" t="str">
        <f t="shared" si="56"/>
        <v/>
      </c>
      <c r="G926" s="25" t="str">
        <f>IF(ISTEXT(E926),"",IF(ISBLANK(E926),"",IF(ISTEXT(D926),"",IF(A921="Invoice No. : ",INDEX(Sheet2!F$14:F$154,MATCH(B921,Sheet2!A$14:A$154,0)),G925))))</f>
        <v/>
      </c>
      <c r="H926" s="25" t="str">
        <f t="shared" si="57"/>
        <v/>
      </c>
      <c r="I926" s="25" t="str">
        <f>IF(ISTEXT(E926),"",IF(ISBLANK(E926),"",IF(ISTEXT(D926),"",IF(A921="Invoice No. : ",TEXT(INDEX(Sheet2!C$14:C$154,MATCH(B921,Sheet2!A$14:A$154,0)),"hh:mm:ss"),I925))))</f>
        <v/>
      </c>
      <c r="J926" s="25" t="str">
        <f t="shared" si="58"/>
        <v/>
      </c>
      <c r="K926" s="25" t="str">
        <f>IF(ISBLANK(G926),"",IF(ISTEXT(G926),"",INDEX(Sheet2!H$14:H$154,MATCH(F926,Sheet2!A$14:A$154,0))))</f>
        <v/>
      </c>
      <c r="L926" s="25" t="str">
        <f>IF(ISBLANK(G926),"",IF(ISTEXT(G926),"",INDEX(Sheet2!I$14:I$154,MATCH(F926,Sheet2!A$14:A$154,0))))</f>
        <v/>
      </c>
      <c r="M926" s="25" t="str">
        <f>IF(ISBLANK(G926),"",IF(ISTEXT(G926),"",IF(INDEX(Sheet2!H$14:H$154,MATCH(F926,Sheet2!A$14:A$154,0))&lt;&gt;0,IF(INDEX(Sheet2!I$14:I$154,MATCH(F926,Sheet2!A$14:A$154,0))&lt;&gt;0,"Loan","Loan"),"Cash")))</f>
        <v/>
      </c>
      <c r="N926" s="25" t="str">
        <f>IF(ISTEXT(E926),"",IF(ISBLANK(E926),"",IF(ISTEXT(D926),"",IF(A921="Invoice No. : ",INDEX(Sheet2!D$14:D$154,MATCH(B921,Sheet2!A$14:A$154,0)),N925))))</f>
        <v/>
      </c>
      <c r="O926" s="25" t="str">
        <f>IF(ISTEXT(E926),"",IF(ISBLANK(E926),"",IF(ISTEXT(D926),"",IF(A921="Invoice No. : ",INDEX(Sheet2!E$14:E$154,MATCH(B921,Sheet2!A$14:A$154,0)),O925))))</f>
        <v/>
      </c>
      <c r="P926" s="25" t="str">
        <f>IF(ISTEXT(E926),"",IF(ISBLANK(E926),"",IF(ISTEXT(D926),"",IF(A921="Invoice No. : ",INDEX(Sheet2!G$14:G$154,MATCH(B921,Sheet2!A$14:A$154,0)),P925))))</f>
        <v/>
      </c>
      <c r="Q926" s="25" t="str">
        <f t="shared" si="59"/>
        <v/>
      </c>
    </row>
    <row r="927" ht="15" spans="1:17">
      <c r="A927" s="16" t="s">
        <v>4</v>
      </c>
      <c r="B927" s="17">
        <v>2146347</v>
      </c>
      <c r="C927" s="16" t="s">
        <v>5</v>
      </c>
      <c r="D927" s="18" t="s">
        <v>598</v>
      </c>
      <c r="F927" s="25" t="str">
        <f t="shared" si="56"/>
        <v/>
      </c>
      <c r="G927" s="25" t="str">
        <f>IF(ISTEXT(E927),"",IF(ISBLANK(E927),"",IF(ISTEXT(D927),"",IF(A922="Invoice No. : ",INDEX(Sheet2!F$14:F$154,MATCH(B922,Sheet2!A$14:A$154,0)),G926))))</f>
        <v/>
      </c>
      <c r="H927" s="25" t="str">
        <f t="shared" si="57"/>
        <v/>
      </c>
      <c r="I927" s="25" t="str">
        <f>IF(ISTEXT(E927),"",IF(ISBLANK(E927),"",IF(ISTEXT(D927),"",IF(A922="Invoice No. : ",TEXT(INDEX(Sheet2!C$14:C$154,MATCH(B922,Sheet2!A$14:A$154,0)),"hh:mm:ss"),I926))))</f>
        <v/>
      </c>
      <c r="J927" s="25" t="str">
        <f t="shared" si="58"/>
        <v/>
      </c>
      <c r="K927" s="25" t="str">
        <f>IF(ISBLANK(G927),"",IF(ISTEXT(G927),"",INDEX(Sheet2!H$14:H$154,MATCH(F927,Sheet2!A$14:A$154,0))))</f>
        <v/>
      </c>
      <c r="L927" s="25" t="str">
        <f>IF(ISBLANK(G927),"",IF(ISTEXT(G927),"",INDEX(Sheet2!I$14:I$154,MATCH(F927,Sheet2!A$14:A$154,0))))</f>
        <v/>
      </c>
      <c r="M927" s="25" t="str">
        <f>IF(ISBLANK(G927),"",IF(ISTEXT(G927),"",IF(INDEX(Sheet2!H$14:H$154,MATCH(F927,Sheet2!A$14:A$154,0))&lt;&gt;0,IF(INDEX(Sheet2!I$14:I$154,MATCH(F927,Sheet2!A$14:A$154,0))&lt;&gt;0,"Loan","Loan"),"Cash")))</f>
        <v/>
      </c>
      <c r="N927" s="25" t="str">
        <f>IF(ISTEXT(E927),"",IF(ISBLANK(E927),"",IF(ISTEXT(D927),"",IF(A922="Invoice No. : ",INDEX(Sheet2!D$14:D$154,MATCH(B922,Sheet2!A$14:A$154,0)),N926))))</f>
        <v/>
      </c>
      <c r="O927" s="25" t="str">
        <f>IF(ISTEXT(E927),"",IF(ISBLANK(E927),"",IF(ISTEXT(D927),"",IF(A922="Invoice No. : ",INDEX(Sheet2!E$14:E$154,MATCH(B922,Sheet2!A$14:A$154,0)),O926))))</f>
        <v/>
      </c>
      <c r="P927" s="25" t="str">
        <f>IF(ISTEXT(E927),"",IF(ISBLANK(E927),"",IF(ISTEXT(D927),"",IF(A922="Invoice No. : ",INDEX(Sheet2!G$14:G$154,MATCH(B922,Sheet2!A$14:A$154,0)),P926))))</f>
        <v/>
      </c>
      <c r="Q927" s="25" t="str">
        <f t="shared" si="59"/>
        <v/>
      </c>
    </row>
    <row r="928" ht="15" spans="1:17">
      <c r="A928" s="16" t="s">
        <v>7</v>
      </c>
      <c r="B928" s="19">
        <v>44954</v>
      </c>
      <c r="C928" s="16" t="s">
        <v>8</v>
      </c>
      <c r="D928" s="20">
        <v>2</v>
      </c>
      <c r="F928" s="25" t="str">
        <f t="shared" si="56"/>
        <v/>
      </c>
      <c r="G928" s="25" t="str">
        <f>IF(ISTEXT(E928),"",IF(ISBLANK(E928),"",IF(ISTEXT(D928),"",IF(A923="Invoice No. : ",INDEX(Sheet2!F$14:F$154,MATCH(B923,Sheet2!A$14:A$154,0)),G927))))</f>
        <v/>
      </c>
      <c r="H928" s="25" t="str">
        <f t="shared" si="57"/>
        <v/>
      </c>
      <c r="I928" s="25" t="str">
        <f>IF(ISTEXT(E928),"",IF(ISBLANK(E928),"",IF(ISTEXT(D928),"",IF(A923="Invoice No. : ",TEXT(INDEX(Sheet2!C$14:C$154,MATCH(B923,Sheet2!A$14:A$154,0)),"hh:mm:ss"),I927))))</f>
        <v/>
      </c>
      <c r="J928" s="25" t="str">
        <f t="shared" si="58"/>
        <v/>
      </c>
      <c r="K928" s="25" t="str">
        <f>IF(ISBLANK(G928),"",IF(ISTEXT(G928),"",INDEX(Sheet2!H$14:H$154,MATCH(F928,Sheet2!A$14:A$154,0))))</f>
        <v/>
      </c>
      <c r="L928" s="25" t="str">
        <f>IF(ISBLANK(G928),"",IF(ISTEXT(G928),"",INDEX(Sheet2!I$14:I$154,MATCH(F928,Sheet2!A$14:A$154,0))))</f>
        <v/>
      </c>
      <c r="M928" s="25" t="str">
        <f>IF(ISBLANK(G928),"",IF(ISTEXT(G928),"",IF(INDEX(Sheet2!H$14:H$154,MATCH(F928,Sheet2!A$14:A$154,0))&lt;&gt;0,IF(INDEX(Sheet2!I$14:I$154,MATCH(F928,Sheet2!A$14:A$154,0))&lt;&gt;0,"Loan","Loan"),"Cash")))</f>
        <v/>
      </c>
      <c r="N928" s="25" t="str">
        <f>IF(ISTEXT(E928),"",IF(ISBLANK(E928),"",IF(ISTEXT(D928),"",IF(A923="Invoice No. : ",INDEX(Sheet2!D$14:D$154,MATCH(B923,Sheet2!A$14:A$154,0)),N927))))</f>
        <v/>
      </c>
      <c r="O928" s="25" t="str">
        <f>IF(ISTEXT(E928),"",IF(ISBLANK(E928),"",IF(ISTEXT(D928),"",IF(A923="Invoice No. : ",INDEX(Sheet2!E$14:E$154,MATCH(B923,Sheet2!A$14:A$154,0)),O927))))</f>
        <v/>
      </c>
      <c r="P928" s="25" t="str">
        <f>IF(ISTEXT(E928),"",IF(ISBLANK(E928),"",IF(ISTEXT(D928),"",IF(A923="Invoice No. : ",INDEX(Sheet2!G$14:G$154,MATCH(B923,Sheet2!A$14:A$154,0)),P927))))</f>
        <v/>
      </c>
      <c r="Q928" s="25" t="str">
        <f t="shared" si="59"/>
        <v/>
      </c>
    </row>
    <row r="929" ht="15" spans="6:17">
      <c r="F929" s="25" t="str">
        <f t="shared" si="56"/>
        <v/>
      </c>
      <c r="G929" s="25" t="str">
        <f>IF(ISTEXT(E929),"",IF(ISBLANK(E929),"",IF(ISTEXT(D929),"",IF(A924="Invoice No. : ",INDEX(Sheet2!F$14:F$154,MATCH(B924,Sheet2!A$14:A$154,0)),G928))))</f>
        <v/>
      </c>
      <c r="H929" s="25" t="str">
        <f t="shared" si="57"/>
        <v/>
      </c>
      <c r="I929" s="25" t="str">
        <f>IF(ISTEXT(E929),"",IF(ISBLANK(E929),"",IF(ISTEXT(D929),"",IF(A924="Invoice No. : ",TEXT(INDEX(Sheet2!C$14:C$154,MATCH(B924,Sheet2!A$14:A$154,0)),"hh:mm:ss"),I928))))</f>
        <v/>
      </c>
      <c r="J929" s="25" t="str">
        <f t="shared" si="58"/>
        <v/>
      </c>
      <c r="K929" s="25" t="str">
        <f>IF(ISBLANK(G929),"",IF(ISTEXT(G929),"",INDEX(Sheet2!H$14:H$154,MATCH(F929,Sheet2!A$14:A$154,0))))</f>
        <v/>
      </c>
      <c r="L929" s="25" t="str">
        <f>IF(ISBLANK(G929),"",IF(ISTEXT(G929),"",INDEX(Sheet2!I$14:I$154,MATCH(F929,Sheet2!A$14:A$154,0))))</f>
        <v/>
      </c>
      <c r="M929" s="25" t="str">
        <f>IF(ISBLANK(G929),"",IF(ISTEXT(G929),"",IF(INDEX(Sheet2!H$14:H$154,MATCH(F929,Sheet2!A$14:A$154,0))&lt;&gt;0,IF(INDEX(Sheet2!I$14:I$154,MATCH(F929,Sheet2!A$14:A$154,0))&lt;&gt;0,"Loan","Loan"),"Cash")))</f>
        <v/>
      </c>
      <c r="N929" s="25" t="str">
        <f>IF(ISTEXT(E929),"",IF(ISBLANK(E929),"",IF(ISTEXT(D929),"",IF(A924="Invoice No. : ",INDEX(Sheet2!D$14:D$154,MATCH(B924,Sheet2!A$14:A$154,0)),N928))))</f>
        <v/>
      </c>
      <c r="O929" s="25" t="str">
        <f>IF(ISTEXT(E929),"",IF(ISBLANK(E929),"",IF(ISTEXT(D929),"",IF(A924="Invoice No. : ",INDEX(Sheet2!E$14:E$154,MATCH(B924,Sheet2!A$14:A$154,0)),O928))))</f>
        <v/>
      </c>
      <c r="P929" s="25" t="str">
        <f>IF(ISTEXT(E929),"",IF(ISBLANK(E929),"",IF(ISTEXT(D929),"",IF(A924="Invoice No. : ",INDEX(Sheet2!G$14:G$154,MATCH(B924,Sheet2!A$14:A$154,0)),P928))))</f>
        <v/>
      </c>
      <c r="Q929" s="25" t="str">
        <f t="shared" si="59"/>
        <v/>
      </c>
    </row>
    <row r="930" ht="15" spans="1:17">
      <c r="A930" s="21" t="s">
        <v>9</v>
      </c>
      <c r="B930" s="21" t="s">
        <v>10</v>
      </c>
      <c r="C930" s="22" t="s">
        <v>11</v>
      </c>
      <c r="D930" s="22" t="s">
        <v>12</v>
      </c>
      <c r="E930" s="22" t="s">
        <v>13</v>
      </c>
      <c r="F930" s="25" t="str">
        <f t="shared" si="56"/>
        <v/>
      </c>
      <c r="G930" s="25" t="str">
        <f>IF(ISTEXT(E930),"",IF(ISBLANK(E930),"",IF(ISTEXT(D930),"",IF(A925="Invoice No. : ",INDEX(Sheet2!F$14:F$154,MATCH(B925,Sheet2!A$14:A$154,0)),G929))))</f>
        <v/>
      </c>
      <c r="H930" s="25" t="str">
        <f t="shared" si="57"/>
        <v/>
      </c>
      <c r="I930" s="25" t="str">
        <f>IF(ISTEXT(E930),"",IF(ISBLANK(E930),"",IF(ISTEXT(D930),"",IF(A925="Invoice No. : ",TEXT(INDEX(Sheet2!C$14:C$154,MATCH(B925,Sheet2!A$14:A$154,0)),"hh:mm:ss"),I929))))</f>
        <v/>
      </c>
      <c r="J930" s="25" t="str">
        <f t="shared" si="58"/>
        <v/>
      </c>
      <c r="K930" s="25" t="str">
        <f>IF(ISBLANK(G930),"",IF(ISTEXT(G930),"",INDEX(Sheet2!H$14:H$154,MATCH(F930,Sheet2!A$14:A$154,0))))</f>
        <v/>
      </c>
      <c r="L930" s="25" t="str">
        <f>IF(ISBLANK(G930),"",IF(ISTEXT(G930),"",INDEX(Sheet2!I$14:I$154,MATCH(F930,Sheet2!A$14:A$154,0))))</f>
        <v/>
      </c>
      <c r="M930" s="25" t="str">
        <f>IF(ISBLANK(G930),"",IF(ISTEXT(G930),"",IF(INDEX(Sheet2!H$14:H$154,MATCH(F930,Sheet2!A$14:A$154,0))&lt;&gt;0,IF(INDEX(Sheet2!I$14:I$154,MATCH(F930,Sheet2!A$14:A$154,0))&lt;&gt;0,"Loan","Loan"),"Cash")))</f>
        <v/>
      </c>
      <c r="N930" s="25" t="str">
        <f>IF(ISTEXT(E930),"",IF(ISBLANK(E930),"",IF(ISTEXT(D930),"",IF(A925="Invoice No. : ",INDEX(Sheet2!D$14:D$154,MATCH(B925,Sheet2!A$14:A$154,0)),N929))))</f>
        <v/>
      </c>
      <c r="O930" s="25" t="str">
        <f>IF(ISTEXT(E930),"",IF(ISBLANK(E930),"",IF(ISTEXT(D930),"",IF(A925="Invoice No. : ",INDEX(Sheet2!E$14:E$154,MATCH(B925,Sheet2!A$14:A$154,0)),O929))))</f>
        <v/>
      </c>
      <c r="P930" s="25" t="str">
        <f>IF(ISTEXT(E930),"",IF(ISBLANK(E930),"",IF(ISTEXT(D930),"",IF(A925="Invoice No. : ",INDEX(Sheet2!G$14:G$154,MATCH(B925,Sheet2!A$14:A$154,0)),P929))))</f>
        <v/>
      </c>
      <c r="Q930" s="25" t="str">
        <f t="shared" si="59"/>
        <v/>
      </c>
    </row>
    <row r="931" ht="15" spans="6:17">
      <c r="F931" s="25" t="str">
        <f t="shared" si="56"/>
        <v/>
      </c>
      <c r="G931" s="25" t="str">
        <f>IF(ISTEXT(E931),"",IF(ISBLANK(E931),"",IF(ISTEXT(D931),"",IF(A926="Invoice No. : ",INDEX(Sheet2!F$14:F$154,MATCH(B926,Sheet2!A$14:A$154,0)),G930))))</f>
        <v/>
      </c>
      <c r="H931" s="25" t="str">
        <f t="shared" si="57"/>
        <v/>
      </c>
      <c r="I931" s="25" t="str">
        <f>IF(ISTEXT(E931),"",IF(ISBLANK(E931),"",IF(ISTEXT(D931),"",IF(A926="Invoice No. : ",TEXT(INDEX(Sheet2!C$14:C$154,MATCH(B926,Sheet2!A$14:A$154,0)),"hh:mm:ss"),I930))))</f>
        <v/>
      </c>
      <c r="J931" s="25" t="str">
        <f t="shared" si="58"/>
        <v/>
      </c>
      <c r="K931" s="25" t="str">
        <f>IF(ISBLANK(G931),"",IF(ISTEXT(G931),"",INDEX(Sheet2!H$14:H$154,MATCH(F931,Sheet2!A$14:A$154,0))))</f>
        <v/>
      </c>
      <c r="L931" s="25" t="str">
        <f>IF(ISBLANK(G931),"",IF(ISTEXT(G931),"",INDEX(Sheet2!I$14:I$154,MATCH(F931,Sheet2!A$14:A$154,0))))</f>
        <v/>
      </c>
      <c r="M931" s="25" t="str">
        <f>IF(ISBLANK(G931),"",IF(ISTEXT(G931),"",IF(INDEX(Sheet2!H$14:H$154,MATCH(F931,Sheet2!A$14:A$154,0))&lt;&gt;0,IF(INDEX(Sheet2!I$14:I$154,MATCH(F931,Sheet2!A$14:A$154,0))&lt;&gt;0,"Loan","Loan"),"Cash")))</f>
        <v/>
      </c>
      <c r="N931" s="25" t="str">
        <f>IF(ISTEXT(E931),"",IF(ISBLANK(E931),"",IF(ISTEXT(D931),"",IF(A926="Invoice No. : ",INDEX(Sheet2!D$14:D$154,MATCH(B926,Sheet2!A$14:A$154,0)),N930))))</f>
        <v/>
      </c>
      <c r="O931" s="25" t="str">
        <f>IF(ISTEXT(E931),"",IF(ISBLANK(E931),"",IF(ISTEXT(D931),"",IF(A926="Invoice No. : ",INDEX(Sheet2!E$14:E$154,MATCH(B926,Sheet2!A$14:A$154,0)),O930))))</f>
        <v/>
      </c>
      <c r="P931" s="25" t="str">
        <f>IF(ISTEXT(E931),"",IF(ISBLANK(E931),"",IF(ISTEXT(D931),"",IF(A926="Invoice No. : ",INDEX(Sheet2!G$14:G$154,MATCH(B926,Sheet2!A$14:A$154,0)),P930))))</f>
        <v/>
      </c>
      <c r="Q931" s="25" t="str">
        <f t="shared" si="59"/>
        <v/>
      </c>
    </row>
    <row r="932" ht="15" spans="1:17">
      <c r="A932" s="24" t="s">
        <v>290</v>
      </c>
      <c r="B932" s="24" t="s">
        <v>291</v>
      </c>
      <c r="C932" s="13">
        <v>1</v>
      </c>
      <c r="D932" s="13">
        <v>32</v>
      </c>
      <c r="E932" s="13">
        <v>32</v>
      </c>
      <c r="F932" s="25">
        <f t="shared" si="56"/>
        <v>2146347</v>
      </c>
      <c r="G932" s="25">
        <f>IF(ISTEXT(E932),"",IF(ISBLANK(E932),"",IF(ISTEXT(D932),"",IF(A927="Invoice No. : ",INDEX(Sheet2!F$14:F$154,MATCH(B927,Sheet2!A$14:A$154,0)),G931))))</f>
        <v>39193</v>
      </c>
      <c r="H932" s="25" t="str">
        <f t="shared" si="57"/>
        <v>01/28/2023</v>
      </c>
      <c r="I932" s="25" t="str">
        <f>IF(ISTEXT(E932),"",IF(ISBLANK(E932),"",IF(ISTEXT(D932),"",IF(A927="Invoice No. : ",TEXT(INDEX(Sheet2!C$14:C$154,MATCH(B927,Sheet2!A$14:A$154,0)),"hh:mm:ss"),I931))))</f>
        <v>10:06:01</v>
      </c>
      <c r="J932" s="25">
        <f t="shared" si="58"/>
        <v>1592</v>
      </c>
      <c r="K932" s="25">
        <f>IF(ISBLANK(G932),"",IF(ISTEXT(G932),"",INDEX(Sheet2!H$14:H$154,MATCH(F932,Sheet2!A$14:A$154,0))))</f>
        <v>1592</v>
      </c>
      <c r="L932" s="25">
        <f>IF(ISBLANK(G932),"",IF(ISTEXT(G932),"",INDEX(Sheet2!I$14:I$154,MATCH(F932,Sheet2!A$14:A$154,0))))</f>
        <v>0</v>
      </c>
      <c r="M932" s="25" t="str">
        <f>IF(ISBLANK(G932),"",IF(ISTEXT(G932),"",IF(INDEX(Sheet2!H$14:H$154,MATCH(F932,Sheet2!A$14:A$154,0))&lt;&gt;0,IF(INDEX(Sheet2!I$14:I$154,MATCH(F932,Sheet2!A$14:A$154,0))&lt;&gt;0,"Loan","Loan"),"Cash")))</f>
        <v>Loan</v>
      </c>
      <c r="N932" s="25">
        <f>IF(ISTEXT(E932),"",IF(ISBLANK(E932),"",IF(ISTEXT(D932),"",IF(A927="Invoice No. : ",INDEX(Sheet2!D$14:D$154,MATCH(B927,Sheet2!A$14:A$154,0)),N931))))</f>
        <v>2</v>
      </c>
      <c r="O932" s="25" t="str">
        <f>IF(ISTEXT(E932),"",IF(ISBLANK(E932),"",IF(ISTEXT(D932),"",IF(A927="Invoice No. : ",INDEX(Sheet2!E$14:E$154,MATCH(B927,Sheet2!A$14:A$154,0)),O931))))</f>
        <v>RUBY</v>
      </c>
      <c r="P932" s="25" t="str">
        <f>IF(ISTEXT(E932),"",IF(ISBLANK(E932),"",IF(ISTEXT(D932),"",IF(A927="Invoice No. : ",INDEX(Sheet2!G$14:G$154,MATCH(B927,Sheet2!A$14:A$154,0)),P931))))</f>
        <v>DAHIROC, JANICE MANONGDO</v>
      </c>
      <c r="Q932" s="25">
        <f t="shared" si="59"/>
        <v>128023.12</v>
      </c>
    </row>
    <row r="933" ht="15" spans="1:17">
      <c r="A933" s="24" t="s">
        <v>794</v>
      </c>
      <c r="B933" s="24" t="s">
        <v>795</v>
      </c>
      <c r="C933" s="13">
        <v>1</v>
      </c>
      <c r="D933" s="13">
        <v>155</v>
      </c>
      <c r="E933" s="13">
        <v>155</v>
      </c>
      <c r="F933" s="25">
        <f t="shared" si="56"/>
        <v>2146347</v>
      </c>
      <c r="G933" s="25">
        <f>IF(ISTEXT(E933),"",IF(ISBLANK(E933),"",IF(ISTEXT(D933),"",IF(A928="Invoice No. : ",INDEX(Sheet2!F$14:F$154,MATCH(B928,Sheet2!A$14:A$154,0)),G932))))</f>
        <v>39193</v>
      </c>
      <c r="H933" s="25" t="str">
        <f t="shared" si="57"/>
        <v>01/28/2023</v>
      </c>
      <c r="I933" s="25" t="str">
        <f>IF(ISTEXT(E933),"",IF(ISBLANK(E933),"",IF(ISTEXT(D933),"",IF(A928="Invoice No. : ",TEXT(INDEX(Sheet2!C$14:C$154,MATCH(B928,Sheet2!A$14:A$154,0)),"hh:mm:ss"),I932))))</f>
        <v>10:06:01</v>
      </c>
      <c r="J933" s="25">
        <f t="shared" si="58"/>
        <v>1592</v>
      </c>
      <c r="K933" s="25">
        <f>IF(ISBLANK(G933),"",IF(ISTEXT(G933),"",INDEX(Sheet2!H$14:H$154,MATCH(F933,Sheet2!A$14:A$154,0))))</f>
        <v>1592</v>
      </c>
      <c r="L933" s="25">
        <f>IF(ISBLANK(G933),"",IF(ISTEXT(G933),"",INDEX(Sheet2!I$14:I$154,MATCH(F933,Sheet2!A$14:A$154,0))))</f>
        <v>0</v>
      </c>
      <c r="M933" s="25" t="str">
        <f>IF(ISBLANK(G933),"",IF(ISTEXT(G933),"",IF(INDEX(Sheet2!H$14:H$154,MATCH(F933,Sheet2!A$14:A$154,0))&lt;&gt;0,IF(INDEX(Sheet2!I$14:I$154,MATCH(F933,Sheet2!A$14:A$154,0))&lt;&gt;0,"Loan","Loan"),"Cash")))</f>
        <v>Loan</v>
      </c>
      <c r="N933" s="25">
        <f>IF(ISTEXT(E933),"",IF(ISBLANK(E933),"",IF(ISTEXT(D933),"",IF(A928="Invoice No. : ",INDEX(Sheet2!D$14:D$154,MATCH(B928,Sheet2!A$14:A$154,0)),N932))))</f>
        <v>2</v>
      </c>
      <c r="O933" s="25" t="str">
        <f>IF(ISTEXT(E933),"",IF(ISBLANK(E933),"",IF(ISTEXT(D933),"",IF(A928="Invoice No. : ",INDEX(Sheet2!E$14:E$154,MATCH(B928,Sheet2!A$14:A$154,0)),O932))))</f>
        <v>RUBY</v>
      </c>
      <c r="P933" s="25" t="str">
        <f>IF(ISTEXT(E933),"",IF(ISBLANK(E933),"",IF(ISTEXT(D933),"",IF(A928="Invoice No. : ",INDEX(Sheet2!G$14:G$154,MATCH(B928,Sheet2!A$14:A$154,0)),P932))))</f>
        <v>DAHIROC, JANICE MANONGDO</v>
      </c>
      <c r="Q933" s="25">
        <f t="shared" si="59"/>
        <v>128023.12</v>
      </c>
    </row>
    <row r="934" ht="15" spans="1:17">
      <c r="A934" s="24" t="s">
        <v>736</v>
      </c>
      <c r="B934" s="24" t="s">
        <v>737</v>
      </c>
      <c r="C934" s="13">
        <v>12</v>
      </c>
      <c r="D934" s="13">
        <v>4.5</v>
      </c>
      <c r="E934" s="13">
        <v>54</v>
      </c>
      <c r="F934" s="25">
        <f t="shared" si="56"/>
        <v>2146347</v>
      </c>
      <c r="G934" s="25">
        <f>IF(ISTEXT(E934),"",IF(ISBLANK(E934),"",IF(ISTEXT(D934),"",IF(A929="Invoice No. : ",INDEX(Sheet2!F$14:F$154,MATCH(B929,Sheet2!A$14:A$154,0)),G933))))</f>
        <v>39193</v>
      </c>
      <c r="H934" s="25" t="str">
        <f t="shared" si="57"/>
        <v>01/28/2023</v>
      </c>
      <c r="I934" s="25" t="str">
        <f>IF(ISTEXT(E934),"",IF(ISBLANK(E934),"",IF(ISTEXT(D934),"",IF(A929="Invoice No. : ",TEXT(INDEX(Sheet2!C$14:C$154,MATCH(B929,Sheet2!A$14:A$154,0)),"hh:mm:ss"),I933))))</f>
        <v>10:06:01</v>
      </c>
      <c r="J934" s="25">
        <f t="shared" si="58"/>
        <v>1592</v>
      </c>
      <c r="K934" s="25">
        <f>IF(ISBLANK(G934),"",IF(ISTEXT(G934),"",INDEX(Sheet2!H$14:H$154,MATCH(F934,Sheet2!A$14:A$154,0))))</f>
        <v>1592</v>
      </c>
      <c r="L934" s="25">
        <f>IF(ISBLANK(G934),"",IF(ISTEXT(G934),"",INDEX(Sheet2!I$14:I$154,MATCH(F934,Sheet2!A$14:A$154,0))))</f>
        <v>0</v>
      </c>
      <c r="M934" s="25" t="str">
        <f>IF(ISBLANK(G934),"",IF(ISTEXT(G934),"",IF(INDEX(Sheet2!H$14:H$154,MATCH(F934,Sheet2!A$14:A$154,0))&lt;&gt;0,IF(INDEX(Sheet2!I$14:I$154,MATCH(F934,Sheet2!A$14:A$154,0))&lt;&gt;0,"Loan","Loan"),"Cash")))</f>
        <v>Loan</v>
      </c>
      <c r="N934" s="25">
        <f>IF(ISTEXT(E934),"",IF(ISBLANK(E934),"",IF(ISTEXT(D934),"",IF(A929="Invoice No. : ",INDEX(Sheet2!D$14:D$154,MATCH(B929,Sheet2!A$14:A$154,0)),N933))))</f>
        <v>2</v>
      </c>
      <c r="O934" s="25" t="str">
        <f>IF(ISTEXT(E934),"",IF(ISBLANK(E934),"",IF(ISTEXT(D934),"",IF(A929="Invoice No. : ",INDEX(Sheet2!E$14:E$154,MATCH(B929,Sheet2!A$14:A$154,0)),O933))))</f>
        <v>RUBY</v>
      </c>
      <c r="P934" s="25" t="str">
        <f>IF(ISTEXT(E934),"",IF(ISBLANK(E934),"",IF(ISTEXT(D934),"",IF(A929="Invoice No. : ",INDEX(Sheet2!G$14:G$154,MATCH(B929,Sheet2!A$14:A$154,0)),P933))))</f>
        <v>DAHIROC, JANICE MANONGDO</v>
      </c>
      <c r="Q934" s="25">
        <f t="shared" si="59"/>
        <v>128023.12</v>
      </c>
    </row>
    <row r="935" ht="15" spans="1:17">
      <c r="A935" s="24" t="s">
        <v>796</v>
      </c>
      <c r="B935" s="24" t="s">
        <v>797</v>
      </c>
      <c r="C935" s="13">
        <v>1</v>
      </c>
      <c r="D935" s="13">
        <v>57.5</v>
      </c>
      <c r="E935" s="13">
        <v>57.5</v>
      </c>
      <c r="F935" s="25">
        <f t="shared" si="56"/>
        <v>2146347</v>
      </c>
      <c r="G935" s="25">
        <f>IF(ISTEXT(E935),"",IF(ISBLANK(E935),"",IF(ISTEXT(D935),"",IF(A930="Invoice No. : ",INDEX(Sheet2!F$14:F$154,MATCH(B930,Sheet2!A$14:A$154,0)),G934))))</f>
        <v>39193</v>
      </c>
      <c r="H935" s="25" t="str">
        <f t="shared" si="57"/>
        <v>01/28/2023</v>
      </c>
      <c r="I935" s="25" t="str">
        <f>IF(ISTEXT(E935),"",IF(ISBLANK(E935),"",IF(ISTEXT(D935),"",IF(A930="Invoice No. : ",TEXT(INDEX(Sheet2!C$14:C$154,MATCH(B930,Sheet2!A$14:A$154,0)),"hh:mm:ss"),I934))))</f>
        <v>10:06:01</v>
      </c>
      <c r="J935" s="25">
        <f t="shared" si="58"/>
        <v>1592</v>
      </c>
      <c r="K935" s="25">
        <f>IF(ISBLANK(G935),"",IF(ISTEXT(G935),"",INDEX(Sheet2!H$14:H$154,MATCH(F935,Sheet2!A$14:A$154,0))))</f>
        <v>1592</v>
      </c>
      <c r="L935" s="25">
        <f>IF(ISBLANK(G935),"",IF(ISTEXT(G935),"",INDEX(Sheet2!I$14:I$154,MATCH(F935,Sheet2!A$14:A$154,0))))</f>
        <v>0</v>
      </c>
      <c r="M935" s="25" t="str">
        <f>IF(ISBLANK(G935),"",IF(ISTEXT(G935),"",IF(INDEX(Sheet2!H$14:H$154,MATCH(F935,Sheet2!A$14:A$154,0))&lt;&gt;0,IF(INDEX(Sheet2!I$14:I$154,MATCH(F935,Sheet2!A$14:A$154,0))&lt;&gt;0,"Loan","Loan"),"Cash")))</f>
        <v>Loan</v>
      </c>
      <c r="N935" s="25">
        <f>IF(ISTEXT(E935),"",IF(ISBLANK(E935),"",IF(ISTEXT(D935),"",IF(A930="Invoice No. : ",INDEX(Sheet2!D$14:D$154,MATCH(B930,Sheet2!A$14:A$154,0)),N934))))</f>
        <v>2</v>
      </c>
      <c r="O935" s="25" t="str">
        <f>IF(ISTEXT(E935),"",IF(ISBLANK(E935),"",IF(ISTEXT(D935),"",IF(A930="Invoice No. : ",INDEX(Sheet2!E$14:E$154,MATCH(B930,Sheet2!A$14:A$154,0)),O934))))</f>
        <v>RUBY</v>
      </c>
      <c r="P935" s="25" t="str">
        <f>IF(ISTEXT(E935),"",IF(ISBLANK(E935),"",IF(ISTEXT(D935),"",IF(A930="Invoice No. : ",INDEX(Sheet2!G$14:G$154,MATCH(B930,Sheet2!A$14:A$154,0)),P934))))</f>
        <v>DAHIROC, JANICE MANONGDO</v>
      </c>
      <c r="Q935" s="25">
        <f t="shared" si="59"/>
        <v>128023.12</v>
      </c>
    </row>
    <row r="936" ht="15" spans="1:17">
      <c r="A936" s="24" t="s">
        <v>759</v>
      </c>
      <c r="B936" s="24" t="s">
        <v>760</v>
      </c>
      <c r="C936" s="13">
        <v>2</v>
      </c>
      <c r="D936" s="13">
        <v>39.25</v>
      </c>
      <c r="E936" s="13">
        <v>78.5</v>
      </c>
      <c r="F936" s="25">
        <f t="shared" si="56"/>
        <v>2146347</v>
      </c>
      <c r="G936" s="25">
        <f>IF(ISTEXT(E936),"",IF(ISBLANK(E936),"",IF(ISTEXT(D936),"",IF(A931="Invoice No. : ",INDEX(Sheet2!F$14:F$154,MATCH(B931,Sheet2!A$14:A$154,0)),G935))))</f>
        <v>39193</v>
      </c>
      <c r="H936" s="25" t="str">
        <f t="shared" si="57"/>
        <v>01/28/2023</v>
      </c>
      <c r="I936" s="25" t="str">
        <f>IF(ISTEXT(E936),"",IF(ISBLANK(E936),"",IF(ISTEXT(D936),"",IF(A931="Invoice No. : ",TEXT(INDEX(Sheet2!C$14:C$154,MATCH(B931,Sheet2!A$14:A$154,0)),"hh:mm:ss"),I935))))</f>
        <v>10:06:01</v>
      </c>
      <c r="J936" s="25">
        <f t="shared" si="58"/>
        <v>1592</v>
      </c>
      <c r="K936" s="25">
        <f>IF(ISBLANK(G936),"",IF(ISTEXT(G936),"",INDEX(Sheet2!H$14:H$154,MATCH(F936,Sheet2!A$14:A$154,0))))</f>
        <v>1592</v>
      </c>
      <c r="L936" s="25">
        <f>IF(ISBLANK(G936),"",IF(ISTEXT(G936),"",INDEX(Sheet2!I$14:I$154,MATCH(F936,Sheet2!A$14:A$154,0))))</f>
        <v>0</v>
      </c>
      <c r="M936" s="25" t="str">
        <f>IF(ISBLANK(G936),"",IF(ISTEXT(G936),"",IF(INDEX(Sheet2!H$14:H$154,MATCH(F936,Sheet2!A$14:A$154,0))&lt;&gt;0,IF(INDEX(Sheet2!I$14:I$154,MATCH(F936,Sheet2!A$14:A$154,0))&lt;&gt;0,"Loan","Loan"),"Cash")))</f>
        <v>Loan</v>
      </c>
      <c r="N936" s="25">
        <f>IF(ISTEXT(E936),"",IF(ISBLANK(E936),"",IF(ISTEXT(D936),"",IF(A931="Invoice No. : ",INDEX(Sheet2!D$14:D$154,MATCH(B931,Sheet2!A$14:A$154,0)),N935))))</f>
        <v>2</v>
      </c>
      <c r="O936" s="25" t="str">
        <f>IF(ISTEXT(E936),"",IF(ISBLANK(E936),"",IF(ISTEXT(D936),"",IF(A931="Invoice No. : ",INDEX(Sheet2!E$14:E$154,MATCH(B931,Sheet2!A$14:A$154,0)),O935))))</f>
        <v>RUBY</v>
      </c>
      <c r="P936" s="25" t="str">
        <f>IF(ISTEXT(E936),"",IF(ISBLANK(E936),"",IF(ISTEXT(D936),"",IF(A931="Invoice No. : ",INDEX(Sheet2!G$14:G$154,MATCH(B931,Sheet2!A$14:A$154,0)),P935))))</f>
        <v>DAHIROC, JANICE MANONGDO</v>
      </c>
      <c r="Q936" s="25">
        <f t="shared" si="59"/>
        <v>128023.12</v>
      </c>
    </row>
    <row r="937" ht="15" spans="1:17">
      <c r="A937" s="24" t="s">
        <v>798</v>
      </c>
      <c r="B937" s="24" t="s">
        <v>799</v>
      </c>
      <c r="C937" s="13">
        <v>1</v>
      </c>
      <c r="D937" s="13">
        <v>36.5</v>
      </c>
      <c r="E937" s="13">
        <v>36.5</v>
      </c>
      <c r="F937" s="25">
        <f t="shared" si="56"/>
        <v>2146347</v>
      </c>
      <c r="G937" s="25">
        <f>IF(ISTEXT(E937),"",IF(ISBLANK(E937),"",IF(ISTEXT(D937),"",IF(A932="Invoice No. : ",INDEX(Sheet2!F$14:F$154,MATCH(B932,Sheet2!A$14:A$154,0)),G936))))</f>
        <v>39193</v>
      </c>
      <c r="H937" s="25" t="str">
        <f t="shared" si="57"/>
        <v>01/28/2023</v>
      </c>
      <c r="I937" s="25" t="str">
        <f>IF(ISTEXT(E937),"",IF(ISBLANK(E937),"",IF(ISTEXT(D937),"",IF(A932="Invoice No. : ",TEXT(INDEX(Sheet2!C$14:C$154,MATCH(B932,Sheet2!A$14:A$154,0)),"hh:mm:ss"),I936))))</f>
        <v>10:06:01</v>
      </c>
      <c r="J937" s="25">
        <f t="shared" si="58"/>
        <v>1592</v>
      </c>
      <c r="K937" s="25">
        <f>IF(ISBLANK(G937),"",IF(ISTEXT(G937),"",INDEX(Sheet2!H$14:H$154,MATCH(F937,Sheet2!A$14:A$154,0))))</f>
        <v>1592</v>
      </c>
      <c r="L937" s="25">
        <f>IF(ISBLANK(G937),"",IF(ISTEXT(G937),"",INDEX(Sheet2!I$14:I$154,MATCH(F937,Sheet2!A$14:A$154,0))))</f>
        <v>0</v>
      </c>
      <c r="M937" s="25" t="str">
        <f>IF(ISBLANK(G937),"",IF(ISTEXT(G937),"",IF(INDEX(Sheet2!H$14:H$154,MATCH(F937,Sheet2!A$14:A$154,0))&lt;&gt;0,IF(INDEX(Sheet2!I$14:I$154,MATCH(F937,Sheet2!A$14:A$154,0))&lt;&gt;0,"Loan","Loan"),"Cash")))</f>
        <v>Loan</v>
      </c>
      <c r="N937" s="25">
        <f>IF(ISTEXT(E937),"",IF(ISBLANK(E937),"",IF(ISTEXT(D937),"",IF(A932="Invoice No. : ",INDEX(Sheet2!D$14:D$154,MATCH(B932,Sheet2!A$14:A$154,0)),N936))))</f>
        <v>2</v>
      </c>
      <c r="O937" s="25" t="str">
        <f>IF(ISTEXT(E937),"",IF(ISBLANK(E937),"",IF(ISTEXT(D937),"",IF(A932="Invoice No. : ",INDEX(Sheet2!E$14:E$154,MATCH(B932,Sheet2!A$14:A$154,0)),O936))))</f>
        <v>RUBY</v>
      </c>
      <c r="P937" s="25" t="str">
        <f>IF(ISTEXT(E937),"",IF(ISBLANK(E937),"",IF(ISTEXT(D937),"",IF(A932="Invoice No. : ",INDEX(Sheet2!G$14:G$154,MATCH(B932,Sheet2!A$14:A$154,0)),P936))))</f>
        <v>DAHIROC, JANICE MANONGDO</v>
      </c>
      <c r="Q937" s="25">
        <f t="shared" si="59"/>
        <v>128023.12</v>
      </c>
    </row>
    <row r="938" ht="15" spans="1:17">
      <c r="A938" s="24" t="s">
        <v>800</v>
      </c>
      <c r="B938" s="24" t="s">
        <v>801</v>
      </c>
      <c r="C938" s="13">
        <v>12</v>
      </c>
      <c r="D938" s="13">
        <v>6.5</v>
      </c>
      <c r="E938" s="13">
        <v>78</v>
      </c>
      <c r="F938" s="25">
        <f t="shared" si="56"/>
        <v>2146347</v>
      </c>
      <c r="G938" s="25">
        <f>IF(ISTEXT(E938),"",IF(ISBLANK(E938),"",IF(ISTEXT(D938),"",IF(A933="Invoice No. : ",INDEX(Sheet2!F$14:F$154,MATCH(B933,Sheet2!A$14:A$154,0)),G937))))</f>
        <v>39193</v>
      </c>
      <c r="H938" s="25" t="str">
        <f t="shared" si="57"/>
        <v>01/28/2023</v>
      </c>
      <c r="I938" s="25" t="str">
        <f>IF(ISTEXT(E938),"",IF(ISBLANK(E938),"",IF(ISTEXT(D938),"",IF(A933="Invoice No. : ",TEXT(INDEX(Sheet2!C$14:C$154,MATCH(B933,Sheet2!A$14:A$154,0)),"hh:mm:ss"),I937))))</f>
        <v>10:06:01</v>
      </c>
      <c r="J938" s="25">
        <f t="shared" si="58"/>
        <v>1592</v>
      </c>
      <c r="K938" s="25">
        <f>IF(ISBLANK(G938),"",IF(ISTEXT(G938),"",INDEX(Sheet2!H$14:H$154,MATCH(F938,Sheet2!A$14:A$154,0))))</f>
        <v>1592</v>
      </c>
      <c r="L938" s="25">
        <f>IF(ISBLANK(G938),"",IF(ISTEXT(G938),"",INDEX(Sheet2!I$14:I$154,MATCH(F938,Sheet2!A$14:A$154,0))))</f>
        <v>0</v>
      </c>
      <c r="M938" s="25" t="str">
        <f>IF(ISBLANK(G938),"",IF(ISTEXT(G938),"",IF(INDEX(Sheet2!H$14:H$154,MATCH(F938,Sheet2!A$14:A$154,0))&lt;&gt;0,IF(INDEX(Sheet2!I$14:I$154,MATCH(F938,Sheet2!A$14:A$154,0))&lt;&gt;0,"Loan","Loan"),"Cash")))</f>
        <v>Loan</v>
      </c>
      <c r="N938" s="25">
        <f>IF(ISTEXT(E938),"",IF(ISBLANK(E938),"",IF(ISTEXT(D938),"",IF(A933="Invoice No. : ",INDEX(Sheet2!D$14:D$154,MATCH(B933,Sheet2!A$14:A$154,0)),N937))))</f>
        <v>2</v>
      </c>
      <c r="O938" s="25" t="str">
        <f>IF(ISTEXT(E938),"",IF(ISBLANK(E938),"",IF(ISTEXT(D938),"",IF(A933="Invoice No. : ",INDEX(Sheet2!E$14:E$154,MATCH(B933,Sheet2!A$14:A$154,0)),O937))))</f>
        <v>RUBY</v>
      </c>
      <c r="P938" s="25" t="str">
        <f>IF(ISTEXT(E938),"",IF(ISBLANK(E938),"",IF(ISTEXT(D938),"",IF(A933="Invoice No. : ",INDEX(Sheet2!G$14:G$154,MATCH(B933,Sheet2!A$14:A$154,0)),P937))))</f>
        <v>DAHIROC, JANICE MANONGDO</v>
      </c>
      <c r="Q938" s="25">
        <f t="shared" si="59"/>
        <v>128023.12</v>
      </c>
    </row>
    <row r="939" ht="15" spans="1:17">
      <c r="A939" s="24" t="s">
        <v>802</v>
      </c>
      <c r="B939" s="24" t="s">
        <v>803</v>
      </c>
      <c r="C939" s="13">
        <v>1</v>
      </c>
      <c r="D939" s="13">
        <v>112.5</v>
      </c>
      <c r="E939" s="13">
        <v>112.5</v>
      </c>
      <c r="F939" s="25">
        <f t="shared" si="56"/>
        <v>2146347</v>
      </c>
      <c r="G939" s="25">
        <f>IF(ISTEXT(E939),"",IF(ISBLANK(E939),"",IF(ISTEXT(D939),"",IF(A934="Invoice No. : ",INDEX(Sheet2!F$14:F$154,MATCH(B934,Sheet2!A$14:A$154,0)),G938))))</f>
        <v>39193</v>
      </c>
      <c r="H939" s="25" t="str">
        <f t="shared" si="57"/>
        <v>01/28/2023</v>
      </c>
      <c r="I939" s="25" t="str">
        <f>IF(ISTEXT(E939),"",IF(ISBLANK(E939),"",IF(ISTEXT(D939),"",IF(A934="Invoice No. : ",TEXT(INDEX(Sheet2!C$14:C$154,MATCH(B934,Sheet2!A$14:A$154,0)),"hh:mm:ss"),I938))))</f>
        <v>10:06:01</v>
      </c>
      <c r="J939" s="25">
        <f t="shared" si="58"/>
        <v>1592</v>
      </c>
      <c r="K939" s="25">
        <f>IF(ISBLANK(G939),"",IF(ISTEXT(G939),"",INDEX(Sheet2!H$14:H$154,MATCH(F939,Sheet2!A$14:A$154,0))))</f>
        <v>1592</v>
      </c>
      <c r="L939" s="25">
        <f>IF(ISBLANK(G939),"",IF(ISTEXT(G939),"",INDEX(Sheet2!I$14:I$154,MATCH(F939,Sheet2!A$14:A$154,0))))</f>
        <v>0</v>
      </c>
      <c r="M939" s="25" t="str">
        <f>IF(ISBLANK(G939),"",IF(ISTEXT(G939),"",IF(INDEX(Sheet2!H$14:H$154,MATCH(F939,Sheet2!A$14:A$154,0))&lt;&gt;0,IF(INDEX(Sheet2!I$14:I$154,MATCH(F939,Sheet2!A$14:A$154,0))&lt;&gt;0,"Loan","Loan"),"Cash")))</f>
        <v>Loan</v>
      </c>
      <c r="N939" s="25">
        <f>IF(ISTEXT(E939),"",IF(ISBLANK(E939),"",IF(ISTEXT(D939),"",IF(A934="Invoice No. : ",INDEX(Sheet2!D$14:D$154,MATCH(B934,Sheet2!A$14:A$154,0)),N938))))</f>
        <v>2</v>
      </c>
      <c r="O939" s="25" t="str">
        <f>IF(ISTEXT(E939),"",IF(ISBLANK(E939),"",IF(ISTEXT(D939),"",IF(A934="Invoice No. : ",INDEX(Sheet2!E$14:E$154,MATCH(B934,Sheet2!A$14:A$154,0)),O938))))</f>
        <v>RUBY</v>
      </c>
      <c r="P939" s="25" t="str">
        <f>IF(ISTEXT(E939),"",IF(ISBLANK(E939),"",IF(ISTEXT(D939),"",IF(A934="Invoice No. : ",INDEX(Sheet2!G$14:G$154,MATCH(B934,Sheet2!A$14:A$154,0)),P938))))</f>
        <v>DAHIROC, JANICE MANONGDO</v>
      </c>
      <c r="Q939" s="25">
        <f t="shared" si="59"/>
        <v>128023.12</v>
      </c>
    </row>
    <row r="940" ht="15" spans="1:17">
      <c r="A940" s="24" t="s">
        <v>804</v>
      </c>
      <c r="B940" s="24" t="s">
        <v>805</v>
      </c>
      <c r="C940" s="13">
        <v>1</v>
      </c>
      <c r="D940" s="13">
        <v>54.5</v>
      </c>
      <c r="E940" s="13">
        <v>54.5</v>
      </c>
      <c r="F940" s="25">
        <f t="shared" si="56"/>
        <v>2146347</v>
      </c>
      <c r="G940" s="25">
        <f>IF(ISTEXT(E940),"",IF(ISBLANK(E940),"",IF(ISTEXT(D940),"",IF(A935="Invoice No. : ",INDEX(Sheet2!F$14:F$154,MATCH(B935,Sheet2!A$14:A$154,0)),G939))))</f>
        <v>39193</v>
      </c>
      <c r="H940" s="25" t="str">
        <f t="shared" si="57"/>
        <v>01/28/2023</v>
      </c>
      <c r="I940" s="25" t="str">
        <f>IF(ISTEXT(E940),"",IF(ISBLANK(E940),"",IF(ISTEXT(D940),"",IF(A935="Invoice No. : ",TEXT(INDEX(Sheet2!C$14:C$154,MATCH(B935,Sheet2!A$14:A$154,0)),"hh:mm:ss"),I939))))</f>
        <v>10:06:01</v>
      </c>
      <c r="J940" s="25">
        <f t="shared" si="58"/>
        <v>1592</v>
      </c>
      <c r="K940" s="25">
        <f>IF(ISBLANK(G940),"",IF(ISTEXT(G940),"",INDEX(Sheet2!H$14:H$154,MATCH(F940,Sheet2!A$14:A$154,0))))</f>
        <v>1592</v>
      </c>
      <c r="L940" s="25">
        <f>IF(ISBLANK(G940),"",IF(ISTEXT(G940),"",INDEX(Sheet2!I$14:I$154,MATCH(F940,Sheet2!A$14:A$154,0))))</f>
        <v>0</v>
      </c>
      <c r="M940" s="25" t="str">
        <f>IF(ISBLANK(G940),"",IF(ISTEXT(G940),"",IF(INDEX(Sheet2!H$14:H$154,MATCH(F940,Sheet2!A$14:A$154,0))&lt;&gt;0,IF(INDEX(Sheet2!I$14:I$154,MATCH(F940,Sheet2!A$14:A$154,0))&lt;&gt;0,"Loan","Loan"),"Cash")))</f>
        <v>Loan</v>
      </c>
      <c r="N940" s="25">
        <f>IF(ISTEXT(E940),"",IF(ISBLANK(E940),"",IF(ISTEXT(D940),"",IF(A935="Invoice No. : ",INDEX(Sheet2!D$14:D$154,MATCH(B935,Sheet2!A$14:A$154,0)),N939))))</f>
        <v>2</v>
      </c>
      <c r="O940" s="25" t="str">
        <f>IF(ISTEXT(E940),"",IF(ISBLANK(E940),"",IF(ISTEXT(D940),"",IF(A935="Invoice No. : ",INDEX(Sheet2!E$14:E$154,MATCH(B935,Sheet2!A$14:A$154,0)),O939))))</f>
        <v>RUBY</v>
      </c>
      <c r="P940" s="25" t="str">
        <f>IF(ISTEXT(E940),"",IF(ISBLANK(E940),"",IF(ISTEXT(D940),"",IF(A935="Invoice No. : ",INDEX(Sheet2!G$14:G$154,MATCH(B935,Sheet2!A$14:A$154,0)),P939))))</f>
        <v>DAHIROC, JANICE MANONGDO</v>
      </c>
      <c r="Q940" s="25">
        <f t="shared" si="59"/>
        <v>128023.12</v>
      </c>
    </row>
    <row r="941" ht="15" spans="1:17">
      <c r="A941" s="24" t="s">
        <v>806</v>
      </c>
      <c r="B941" s="24" t="s">
        <v>807</v>
      </c>
      <c r="C941" s="13">
        <v>2</v>
      </c>
      <c r="D941" s="13">
        <v>26</v>
      </c>
      <c r="E941" s="13">
        <v>52</v>
      </c>
      <c r="F941" s="25">
        <f t="shared" si="56"/>
        <v>2146347</v>
      </c>
      <c r="G941" s="25">
        <f>IF(ISTEXT(E941),"",IF(ISBLANK(E941),"",IF(ISTEXT(D941),"",IF(A936="Invoice No. : ",INDEX(Sheet2!F$14:F$154,MATCH(B936,Sheet2!A$14:A$154,0)),G940))))</f>
        <v>39193</v>
      </c>
      <c r="H941" s="25" t="str">
        <f t="shared" si="57"/>
        <v>01/28/2023</v>
      </c>
      <c r="I941" s="25" t="str">
        <f>IF(ISTEXT(E941),"",IF(ISBLANK(E941),"",IF(ISTEXT(D941),"",IF(A936="Invoice No. : ",TEXT(INDEX(Sheet2!C$14:C$154,MATCH(B936,Sheet2!A$14:A$154,0)),"hh:mm:ss"),I940))))</f>
        <v>10:06:01</v>
      </c>
      <c r="J941" s="25">
        <f t="shared" si="58"/>
        <v>1592</v>
      </c>
      <c r="K941" s="25">
        <f>IF(ISBLANK(G941),"",IF(ISTEXT(G941),"",INDEX(Sheet2!H$14:H$154,MATCH(F941,Sheet2!A$14:A$154,0))))</f>
        <v>1592</v>
      </c>
      <c r="L941" s="25">
        <f>IF(ISBLANK(G941),"",IF(ISTEXT(G941),"",INDEX(Sheet2!I$14:I$154,MATCH(F941,Sheet2!A$14:A$154,0))))</f>
        <v>0</v>
      </c>
      <c r="M941" s="25" t="str">
        <f>IF(ISBLANK(G941),"",IF(ISTEXT(G941),"",IF(INDEX(Sheet2!H$14:H$154,MATCH(F941,Sheet2!A$14:A$154,0))&lt;&gt;0,IF(INDEX(Sheet2!I$14:I$154,MATCH(F941,Sheet2!A$14:A$154,0))&lt;&gt;0,"Loan","Loan"),"Cash")))</f>
        <v>Loan</v>
      </c>
      <c r="N941" s="25">
        <f>IF(ISTEXT(E941),"",IF(ISBLANK(E941),"",IF(ISTEXT(D941),"",IF(A936="Invoice No. : ",INDEX(Sheet2!D$14:D$154,MATCH(B936,Sheet2!A$14:A$154,0)),N940))))</f>
        <v>2</v>
      </c>
      <c r="O941" s="25" t="str">
        <f>IF(ISTEXT(E941),"",IF(ISBLANK(E941),"",IF(ISTEXT(D941),"",IF(A936="Invoice No. : ",INDEX(Sheet2!E$14:E$154,MATCH(B936,Sheet2!A$14:A$154,0)),O940))))</f>
        <v>RUBY</v>
      </c>
      <c r="P941" s="25" t="str">
        <f>IF(ISTEXT(E941),"",IF(ISBLANK(E941),"",IF(ISTEXT(D941),"",IF(A936="Invoice No. : ",INDEX(Sheet2!G$14:G$154,MATCH(B936,Sheet2!A$14:A$154,0)),P940))))</f>
        <v>DAHIROC, JANICE MANONGDO</v>
      </c>
      <c r="Q941" s="25">
        <f t="shared" si="59"/>
        <v>128023.12</v>
      </c>
    </row>
    <row r="942" ht="15" spans="1:17">
      <c r="A942" s="24" t="s">
        <v>808</v>
      </c>
      <c r="B942" s="24" t="s">
        <v>809</v>
      </c>
      <c r="C942" s="13">
        <v>1</v>
      </c>
      <c r="D942" s="13">
        <v>101</v>
      </c>
      <c r="E942" s="13">
        <v>101</v>
      </c>
      <c r="F942" s="25">
        <f t="shared" si="56"/>
        <v>2146347</v>
      </c>
      <c r="G942" s="25">
        <f>IF(ISTEXT(E942),"",IF(ISBLANK(E942),"",IF(ISTEXT(D942),"",IF(A937="Invoice No. : ",INDEX(Sheet2!F$14:F$154,MATCH(B937,Sheet2!A$14:A$154,0)),G941))))</f>
        <v>39193</v>
      </c>
      <c r="H942" s="25" t="str">
        <f t="shared" si="57"/>
        <v>01/28/2023</v>
      </c>
      <c r="I942" s="25" t="str">
        <f>IF(ISTEXT(E942),"",IF(ISBLANK(E942),"",IF(ISTEXT(D942),"",IF(A937="Invoice No. : ",TEXT(INDEX(Sheet2!C$14:C$154,MATCH(B937,Sheet2!A$14:A$154,0)),"hh:mm:ss"),I941))))</f>
        <v>10:06:01</v>
      </c>
      <c r="J942" s="25">
        <f t="shared" si="58"/>
        <v>1592</v>
      </c>
      <c r="K942" s="25">
        <f>IF(ISBLANK(G942),"",IF(ISTEXT(G942),"",INDEX(Sheet2!H$14:H$154,MATCH(F942,Sheet2!A$14:A$154,0))))</f>
        <v>1592</v>
      </c>
      <c r="L942" s="25">
        <f>IF(ISBLANK(G942),"",IF(ISTEXT(G942),"",INDEX(Sheet2!I$14:I$154,MATCH(F942,Sheet2!A$14:A$154,0))))</f>
        <v>0</v>
      </c>
      <c r="M942" s="25" t="str">
        <f>IF(ISBLANK(G942),"",IF(ISTEXT(G942),"",IF(INDEX(Sheet2!H$14:H$154,MATCH(F942,Sheet2!A$14:A$154,0))&lt;&gt;0,IF(INDEX(Sheet2!I$14:I$154,MATCH(F942,Sheet2!A$14:A$154,0))&lt;&gt;0,"Loan","Loan"),"Cash")))</f>
        <v>Loan</v>
      </c>
      <c r="N942" s="25">
        <f>IF(ISTEXT(E942),"",IF(ISBLANK(E942),"",IF(ISTEXT(D942),"",IF(A937="Invoice No. : ",INDEX(Sheet2!D$14:D$154,MATCH(B937,Sheet2!A$14:A$154,0)),N941))))</f>
        <v>2</v>
      </c>
      <c r="O942" s="25" t="str">
        <f>IF(ISTEXT(E942),"",IF(ISBLANK(E942),"",IF(ISTEXT(D942),"",IF(A937="Invoice No. : ",INDEX(Sheet2!E$14:E$154,MATCH(B937,Sheet2!A$14:A$154,0)),O941))))</f>
        <v>RUBY</v>
      </c>
      <c r="P942" s="25" t="str">
        <f>IF(ISTEXT(E942),"",IF(ISBLANK(E942),"",IF(ISTEXT(D942),"",IF(A937="Invoice No. : ",INDEX(Sheet2!G$14:G$154,MATCH(B937,Sheet2!A$14:A$154,0)),P941))))</f>
        <v>DAHIROC, JANICE MANONGDO</v>
      </c>
      <c r="Q942" s="25">
        <f t="shared" si="59"/>
        <v>128023.12</v>
      </c>
    </row>
    <row r="943" ht="15" spans="1:17">
      <c r="A943" s="24" t="s">
        <v>810</v>
      </c>
      <c r="B943" s="24" t="s">
        <v>811</v>
      </c>
      <c r="C943" s="13">
        <v>1</v>
      </c>
      <c r="D943" s="13">
        <v>98.75</v>
      </c>
      <c r="E943" s="13">
        <v>98.75</v>
      </c>
      <c r="F943" s="25">
        <f t="shared" si="56"/>
        <v>2146347</v>
      </c>
      <c r="G943" s="25">
        <f>IF(ISTEXT(E943),"",IF(ISBLANK(E943),"",IF(ISTEXT(D943),"",IF(A938="Invoice No. : ",INDEX(Sheet2!F$14:F$154,MATCH(B938,Sheet2!A$14:A$154,0)),G942))))</f>
        <v>39193</v>
      </c>
      <c r="H943" s="25" t="str">
        <f t="shared" si="57"/>
        <v>01/28/2023</v>
      </c>
      <c r="I943" s="25" t="str">
        <f>IF(ISTEXT(E943),"",IF(ISBLANK(E943),"",IF(ISTEXT(D943),"",IF(A938="Invoice No. : ",TEXT(INDEX(Sheet2!C$14:C$154,MATCH(B938,Sheet2!A$14:A$154,0)),"hh:mm:ss"),I942))))</f>
        <v>10:06:01</v>
      </c>
      <c r="J943" s="25">
        <f t="shared" si="58"/>
        <v>1592</v>
      </c>
      <c r="K943" s="25">
        <f>IF(ISBLANK(G943),"",IF(ISTEXT(G943),"",INDEX(Sheet2!H$14:H$154,MATCH(F943,Sheet2!A$14:A$154,0))))</f>
        <v>1592</v>
      </c>
      <c r="L943" s="25">
        <f>IF(ISBLANK(G943),"",IF(ISTEXT(G943),"",INDEX(Sheet2!I$14:I$154,MATCH(F943,Sheet2!A$14:A$154,0))))</f>
        <v>0</v>
      </c>
      <c r="M943" s="25" t="str">
        <f>IF(ISBLANK(G943),"",IF(ISTEXT(G943),"",IF(INDEX(Sheet2!H$14:H$154,MATCH(F943,Sheet2!A$14:A$154,0))&lt;&gt;0,IF(INDEX(Sheet2!I$14:I$154,MATCH(F943,Sheet2!A$14:A$154,0))&lt;&gt;0,"Loan","Loan"),"Cash")))</f>
        <v>Loan</v>
      </c>
      <c r="N943" s="25">
        <f>IF(ISTEXT(E943),"",IF(ISBLANK(E943),"",IF(ISTEXT(D943),"",IF(A938="Invoice No. : ",INDEX(Sheet2!D$14:D$154,MATCH(B938,Sheet2!A$14:A$154,0)),N942))))</f>
        <v>2</v>
      </c>
      <c r="O943" s="25" t="str">
        <f>IF(ISTEXT(E943),"",IF(ISBLANK(E943),"",IF(ISTEXT(D943),"",IF(A938="Invoice No. : ",INDEX(Sheet2!E$14:E$154,MATCH(B938,Sheet2!A$14:A$154,0)),O942))))</f>
        <v>RUBY</v>
      </c>
      <c r="P943" s="25" t="str">
        <f>IF(ISTEXT(E943),"",IF(ISBLANK(E943),"",IF(ISTEXT(D943),"",IF(A938="Invoice No. : ",INDEX(Sheet2!G$14:G$154,MATCH(B938,Sheet2!A$14:A$154,0)),P942))))</f>
        <v>DAHIROC, JANICE MANONGDO</v>
      </c>
      <c r="Q943" s="25">
        <f t="shared" si="59"/>
        <v>128023.12</v>
      </c>
    </row>
    <row r="944" ht="15" spans="1:17">
      <c r="A944" s="24" t="s">
        <v>812</v>
      </c>
      <c r="B944" s="24" t="s">
        <v>813</v>
      </c>
      <c r="C944" s="13">
        <v>1</v>
      </c>
      <c r="D944" s="13">
        <v>18.5</v>
      </c>
      <c r="E944" s="13">
        <v>18.5</v>
      </c>
      <c r="F944" s="25">
        <f t="shared" si="56"/>
        <v>2146347</v>
      </c>
      <c r="G944" s="25">
        <f>IF(ISTEXT(E944),"",IF(ISBLANK(E944),"",IF(ISTEXT(D944),"",IF(A939="Invoice No. : ",INDEX(Sheet2!F$14:F$154,MATCH(B939,Sheet2!A$14:A$154,0)),G943))))</f>
        <v>39193</v>
      </c>
      <c r="H944" s="25" t="str">
        <f t="shared" si="57"/>
        <v>01/28/2023</v>
      </c>
      <c r="I944" s="25" t="str">
        <f>IF(ISTEXT(E944),"",IF(ISBLANK(E944),"",IF(ISTEXT(D944),"",IF(A939="Invoice No. : ",TEXT(INDEX(Sheet2!C$14:C$154,MATCH(B939,Sheet2!A$14:A$154,0)),"hh:mm:ss"),I943))))</f>
        <v>10:06:01</v>
      </c>
      <c r="J944" s="25">
        <f t="shared" si="58"/>
        <v>1592</v>
      </c>
      <c r="K944" s="25">
        <f>IF(ISBLANK(G944),"",IF(ISTEXT(G944),"",INDEX(Sheet2!H$14:H$154,MATCH(F944,Sheet2!A$14:A$154,0))))</f>
        <v>1592</v>
      </c>
      <c r="L944" s="25">
        <f>IF(ISBLANK(G944),"",IF(ISTEXT(G944),"",INDEX(Sheet2!I$14:I$154,MATCH(F944,Sheet2!A$14:A$154,0))))</f>
        <v>0</v>
      </c>
      <c r="M944" s="25" t="str">
        <f>IF(ISBLANK(G944),"",IF(ISTEXT(G944),"",IF(INDEX(Sheet2!H$14:H$154,MATCH(F944,Sheet2!A$14:A$154,0))&lt;&gt;0,IF(INDEX(Sheet2!I$14:I$154,MATCH(F944,Sheet2!A$14:A$154,0))&lt;&gt;0,"Loan","Loan"),"Cash")))</f>
        <v>Loan</v>
      </c>
      <c r="N944" s="25">
        <f>IF(ISTEXT(E944),"",IF(ISBLANK(E944),"",IF(ISTEXT(D944),"",IF(A939="Invoice No. : ",INDEX(Sheet2!D$14:D$154,MATCH(B939,Sheet2!A$14:A$154,0)),N943))))</f>
        <v>2</v>
      </c>
      <c r="O944" s="25" t="str">
        <f>IF(ISTEXT(E944),"",IF(ISBLANK(E944),"",IF(ISTEXT(D944),"",IF(A939="Invoice No. : ",INDEX(Sheet2!E$14:E$154,MATCH(B939,Sheet2!A$14:A$154,0)),O943))))</f>
        <v>RUBY</v>
      </c>
      <c r="P944" s="25" t="str">
        <f>IF(ISTEXT(E944),"",IF(ISBLANK(E944),"",IF(ISTEXT(D944),"",IF(A939="Invoice No. : ",INDEX(Sheet2!G$14:G$154,MATCH(B939,Sheet2!A$14:A$154,0)),P943))))</f>
        <v>DAHIROC, JANICE MANONGDO</v>
      </c>
      <c r="Q944" s="25">
        <f t="shared" si="59"/>
        <v>128023.12</v>
      </c>
    </row>
    <row r="945" ht="15" spans="1:17">
      <c r="A945" s="24" t="s">
        <v>814</v>
      </c>
      <c r="B945" s="24" t="s">
        <v>815</v>
      </c>
      <c r="C945" s="13">
        <v>1</v>
      </c>
      <c r="D945" s="13">
        <v>126</v>
      </c>
      <c r="E945" s="13">
        <v>126</v>
      </c>
      <c r="F945" s="25">
        <f t="shared" si="56"/>
        <v>2146347</v>
      </c>
      <c r="G945" s="25">
        <f>IF(ISTEXT(E945),"",IF(ISBLANK(E945),"",IF(ISTEXT(D945),"",IF(A940="Invoice No. : ",INDEX(Sheet2!F$14:F$154,MATCH(B940,Sheet2!A$14:A$154,0)),G944))))</f>
        <v>39193</v>
      </c>
      <c r="H945" s="25" t="str">
        <f t="shared" si="57"/>
        <v>01/28/2023</v>
      </c>
      <c r="I945" s="25" t="str">
        <f>IF(ISTEXT(E945),"",IF(ISBLANK(E945),"",IF(ISTEXT(D945),"",IF(A940="Invoice No. : ",TEXT(INDEX(Sheet2!C$14:C$154,MATCH(B940,Sheet2!A$14:A$154,0)),"hh:mm:ss"),I944))))</f>
        <v>10:06:01</v>
      </c>
      <c r="J945" s="25">
        <f t="shared" si="58"/>
        <v>1592</v>
      </c>
      <c r="K945" s="25">
        <f>IF(ISBLANK(G945),"",IF(ISTEXT(G945),"",INDEX(Sheet2!H$14:H$154,MATCH(F945,Sheet2!A$14:A$154,0))))</f>
        <v>1592</v>
      </c>
      <c r="L945" s="25">
        <f>IF(ISBLANK(G945),"",IF(ISTEXT(G945),"",INDEX(Sheet2!I$14:I$154,MATCH(F945,Sheet2!A$14:A$154,0))))</f>
        <v>0</v>
      </c>
      <c r="M945" s="25" t="str">
        <f>IF(ISBLANK(G945),"",IF(ISTEXT(G945),"",IF(INDEX(Sheet2!H$14:H$154,MATCH(F945,Sheet2!A$14:A$154,0))&lt;&gt;0,IF(INDEX(Sheet2!I$14:I$154,MATCH(F945,Sheet2!A$14:A$154,0))&lt;&gt;0,"Loan","Loan"),"Cash")))</f>
        <v>Loan</v>
      </c>
      <c r="N945" s="25">
        <f>IF(ISTEXT(E945),"",IF(ISBLANK(E945),"",IF(ISTEXT(D945),"",IF(A940="Invoice No. : ",INDEX(Sheet2!D$14:D$154,MATCH(B940,Sheet2!A$14:A$154,0)),N944))))</f>
        <v>2</v>
      </c>
      <c r="O945" s="25" t="str">
        <f>IF(ISTEXT(E945),"",IF(ISBLANK(E945),"",IF(ISTEXT(D945),"",IF(A940="Invoice No. : ",INDEX(Sheet2!E$14:E$154,MATCH(B940,Sheet2!A$14:A$154,0)),O944))))</f>
        <v>RUBY</v>
      </c>
      <c r="P945" s="25" t="str">
        <f>IF(ISTEXT(E945),"",IF(ISBLANK(E945),"",IF(ISTEXT(D945),"",IF(A940="Invoice No. : ",INDEX(Sheet2!G$14:G$154,MATCH(B940,Sheet2!A$14:A$154,0)),P944))))</f>
        <v>DAHIROC, JANICE MANONGDO</v>
      </c>
      <c r="Q945" s="25">
        <f t="shared" si="59"/>
        <v>128023.12</v>
      </c>
    </row>
    <row r="946" ht="15" spans="1:17">
      <c r="A946" s="24" t="s">
        <v>256</v>
      </c>
      <c r="B946" s="24" t="s">
        <v>257</v>
      </c>
      <c r="C946" s="13">
        <v>1</v>
      </c>
      <c r="D946" s="13">
        <v>46</v>
      </c>
      <c r="E946" s="13">
        <v>46</v>
      </c>
      <c r="F946" s="25">
        <f t="shared" si="56"/>
        <v>2146347</v>
      </c>
      <c r="G946" s="25">
        <f>IF(ISTEXT(E946),"",IF(ISBLANK(E946),"",IF(ISTEXT(D946),"",IF(A941="Invoice No. : ",INDEX(Sheet2!F$14:F$154,MATCH(B941,Sheet2!A$14:A$154,0)),G945))))</f>
        <v>39193</v>
      </c>
      <c r="H946" s="25" t="str">
        <f t="shared" si="57"/>
        <v>01/28/2023</v>
      </c>
      <c r="I946" s="25" t="str">
        <f>IF(ISTEXT(E946),"",IF(ISBLANK(E946),"",IF(ISTEXT(D946),"",IF(A941="Invoice No. : ",TEXT(INDEX(Sheet2!C$14:C$154,MATCH(B941,Sheet2!A$14:A$154,0)),"hh:mm:ss"),I945))))</f>
        <v>10:06:01</v>
      </c>
      <c r="J946" s="25">
        <f t="shared" si="58"/>
        <v>1592</v>
      </c>
      <c r="K946" s="25">
        <f>IF(ISBLANK(G946),"",IF(ISTEXT(G946),"",INDEX(Sheet2!H$14:H$154,MATCH(F946,Sheet2!A$14:A$154,0))))</f>
        <v>1592</v>
      </c>
      <c r="L946" s="25">
        <f>IF(ISBLANK(G946),"",IF(ISTEXT(G946),"",INDEX(Sheet2!I$14:I$154,MATCH(F946,Sheet2!A$14:A$154,0))))</f>
        <v>0</v>
      </c>
      <c r="M946" s="25" t="str">
        <f>IF(ISBLANK(G946),"",IF(ISTEXT(G946),"",IF(INDEX(Sheet2!H$14:H$154,MATCH(F946,Sheet2!A$14:A$154,0))&lt;&gt;0,IF(INDEX(Sheet2!I$14:I$154,MATCH(F946,Sheet2!A$14:A$154,0))&lt;&gt;0,"Loan","Loan"),"Cash")))</f>
        <v>Loan</v>
      </c>
      <c r="N946" s="25">
        <f>IF(ISTEXT(E946),"",IF(ISBLANK(E946),"",IF(ISTEXT(D946),"",IF(A941="Invoice No. : ",INDEX(Sheet2!D$14:D$154,MATCH(B941,Sheet2!A$14:A$154,0)),N945))))</f>
        <v>2</v>
      </c>
      <c r="O946" s="25" t="str">
        <f>IF(ISTEXT(E946),"",IF(ISBLANK(E946),"",IF(ISTEXT(D946),"",IF(A941="Invoice No. : ",INDEX(Sheet2!E$14:E$154,MATCH(B941,Sheet2!A$14:A$154,0)),O945))))</f>
        <v>RUBY</v>
      </c>
      <c r="P946" s="25" t="str">
        <f>IF(ISTEXT(E946),"",IF(ISBLANK(E946),"",IF(ISTEXT(D946),"",IF(A941="Invoice No. : ",INDEX(Sheet2!G$14:G$154,MATCH(B941,Sheet2!A$14:A$154,0)),P945))))</f>
        <v>DAHIROC, JANICE MANONGDO</v>
      </c>
      <c r="Q946" s="25">
        <f t="shared" si="59"/>
        <v>128023.12</v>
      </c>
    </row>
    <row r="947" ht="15" spans="1:17">
      <c r="A947" s="24" t="s">
        <v>816</v>
      </c>
      <c r="B947" s="24" t="s">
        <v>817</v>
      </c>
      <c r="C947" s="13">
        <v>1</v>
      </c>
      <c r="D947" s="13">
        <v>338.25</v>
      </c>
      <c r="E947" s="13">
        <v>338.25</v>
      </c>
      <c r="F947" s="25">
        <f t="shared" si="56"/>
        <v>2146347</v>
      </c>
      <c r="G947" s="25">
        <f>IF(ISTEXT(E947),"",IF(ISBLANK(E947),"",IF(ISTEXT(D947),"",IF(A942="Invoice No. : ",INDEX(Sheet2!F$14:F$154,MATCH(B942,Sheet2!A$14:A$154,0)),G946))))</f>
        <v>39193</v>
      </c>
      <c r="H947" s="25" t="str">
        <f t="shared" si="57"/>
        <v>01/28/2023</v>
      </c>
      <c r="I947" s="25" t="str">
        <f>IF(ISTEXT(E947),"",IF(ISBLANK(E947),"",IF(ISTEXT(D947),"",IF(A942="Invoice No. : ",TEXT(INDEX(Sheet2!C$14:C$154,MATCH(B942,Sheet2!A$14:A$154,0)),"hh:mm:ss"),I946))))</f>
        <v>10:06:01</v>
      </c>
      <c r="J947" s="25">
        <f t="shared" si="58"/>
        <v>1592</v>
      </c>
      <c r="K947" s="25">
        <f>IF(ISBLANK(G947),"",IF(ISTEXT(G947),"",INDEX(Sheet2!H$14:H$154,MATCH(F947,Sheet2!A$14:A$154,0))))</f>
        <v>1592</v>
      </c>
      <c r="L947" s="25">
        <f>IF(ISBLANK(G947),"",IF(ISTEXT(G947),"",INDEX(Sheet2!I$14:I$154,MATCH(F947,Sheet2!A$14:A$154,0))))</f>
        <v>0</v>
      </c>
      <c r="M947" s="25" t="str">
        <f>IF(ISBLANK(G947),"",IF(ISTEXT(G947),"",IF(INDEX(Sheet2!H$14:H$154,MATCH(F947,Sheet2!A$14:A$154,0))&lt;&gt;0,IF(INDEX(Sheet2!I$14:I$154,MATCH(F947,Sheet2!A$14:A$154,0))&lt;&gt;0,"Loan","Loan"),"Cash")))</f>
        <v>Loan</v>
      </c>
      <c r="N947" s="25">
        <f>IF(ISTEXT(E947),"",IF(ISBLANK(E947),"",IF(ISTEXT(D947),"",IF(A942="Invoice No. : ",INDEX(Sheet2!D$14:D$154,MATCH(B942,Sheet2!A$14:A$154,0)),N946))))</f>
        <v>2</v>
      </c>
      <c r="O947" s="25" t="str">
        <f>IF(ISTEXT(E947),"",IF(ISBLANK(E947),"",IF(ISTEXT(D947),"",IF(A942="Invoice No. : ",INDEX(Sheet2!E$14:E$154,MATCH(B942,Sheet2!A$14:A$154,0)),O946))))</f>
        <v>RUBY</v>
      </c>
      <c r="P947" s="25" t="str">
        <f>IF(ISTEXT(E947),"",IF(ISBLANK(E947),"",IF(ISTEXT(D947),"",IF(A942="Invoice No. : ",INDEX(Sheet2!G$14:G$154,MATCH(B942,Sheet2!A$14:A$154,0)),P946))))</f>
        <v>DAHIROC, JANICE MANONGDO</v>
      </c>
      <c r="Q947" s="25">
        <f t="shared" si="59"/>
        <v>128023.12</v>
      </c>
    </row>
    <row r="948" ht="15" spans="1:17">
      <c r="A948" s="24" t="s">
        <v>488</v>
      </c>
      <c r="B948" s="24" t="s">
        <v>489</v>
      </c>
      <c r="C948" s="13">
        <v>1</v>
      </c>
      <c r="D948" s="13">
        <v>36</v>
      </c>
      <c r="E948" s="13">
        <v>36</v>
      </c>
      <c r="F948" s="25">
        <f t="shared" si="56"/>
        <v>2146347</v>
      </c>
      <c r="G948" s="25">
        <f>IF(ISTEXT(E948),"",IF(ISBLANK(E948),"",IF(ISTEXT(D948),"",IF(A943="Invoice No. : ",INDEX(Sheet2!F$14:F$154,MATCH(B943,Sheet2!A$14:A$154,0)),G947))))</f>
        <v>39193</v>
      </c>
      <c r="H948" s="25" t="str">
        <f t="shared" si="57"/>
        <v>01/28/2023</v>
      </c>
      <c r="I948" s="25" t="str">
        <f>IF(ISTEXT(E948),"",IF(ISBLANK(E948),"",IF(ISTEXT(D948),"",IF(A943="Invoice No. : ",TEXT(INDEX(Sheet2!C$14:C$154,MATCH(B943,Sheet2!A$14:A$154,0)),"hh:mm:ss"),I947))))</f>
        <v>10:06:01</v>
      </c>
      <c r="J948" s="25">
        <f t="shared" si="58"/>
        <v>1592</v>
      </c>
      <c r="K948" s="25">
        <f>IF(ISBLANK(G948),"",IF(ISTEXT(G948),"",INDEX(Sheet2!H$14:H$154,MATCH(F948,Sheet2!A$14:A$154,0))))</f>
        <v>1592</v>
      </c>
      <c r="L948" s="25">
        <f>IF(ISBLANK(G948),"",IF(ISTEXT(G948),"",INDEX(Sheet2!I$14:I$154,MATCH(F948,Sheet2!A$14:A$154,0))))</f>
        <v>0</v>
      </c>
      <c r="M948" s="25" t="str">
        <f>IF(ISBLANK(G948),"",IF(ISTEXT(G948),"",IF(INDEX(Sheet2!H$14:H$154,MATCH(F948,Sheet2!A$14:A$154,0))&lt;&gt;0,IF(INDEX(Sheet2!I$14:I$154,MATCH(F948,Sheet2!A$14:A$154,0))&lt;&gt;0,"Loan","Loan"),"Cash")))</f>
        <v>Loan</v>
      </c>
      <c r="N948" s="25">
        <f>IF(ISTEXT(E948),"",IF(ISBLANK(E948),"",IF(ISTEXT(D948),"",IF(A943="Invoice No. : ",INDEX(Sheet2!D$14:D$154,MATCH(B943,Sheet2!A$14:A$154,0)),N947))))</f>
        <v>2</v>
      </c>
      <c r="O948" s="25" t="str">
        <f>IF(ISTEXT(E948),"",IF(ISBLANK(E948),"",IF(ISTEXT(D948),"",IF(A943="Invoice No. : ",INDEX(Sheet2!E$14:E$154,MATCH(B943,Sheet2!A$14:A$154,0)),O947))))</f>
        <v>RUBY</v>
      </c>
      <c r="P948" s="25" t="str">
        <f>IF(ISTEXT(E948),"",IF(ISBLANK(E948),"",IF(ISTEXT(D948),"",IF(A943="Invoice No. : ",INDEX(Sheet2!G$14:G$154,MATCH(B943,Sheet2!A$14:A$154,0)),P947))))</f>
        <v>DAHIROC, JANICE MANONGDO</v>
      </c>
      <c r="Q948" s="25">
        <f t="shared" si="59"/>
        <v>128023.12</v>
      </c>
    </row>
    <row r="949" ht="15" spans="1:17">
      <c r="A949" s="24" t="s">
        <v>818</v>
      </c>
      <c r="B949" s="24" t="s">
        <v>819</v>
      </c>
      <c r="C949" s="13">
        <v>1</v>
      </c>
      <c r="D949" s="13">
        <v>30</v>
      </c>
      <c r="E949" s="13">
        <v>30</v>
      </c>
      <c r="F949" s="25">
        <f t="shared" si="56"/>
        <v>2146347</v>
      </c>
      <c r="G949" s="25">
        <f>IF(ISTEXT(E949),"",IF(ISBLANK(E949),"",IF(ISTEXT(D949),"",IF(A944="Invoice No. : ",INDEX(Sheet2!F$14:F$154,MATCH(B944,Sheet2!A$14:A$154,0)),G948))))</f>
        <v>39193</v>
      </c>
      <c r="H949" s="25" t="str">
        <f t="shared" si="57"/>
        <v>01/28/2023</v>
      </c>
      <c r="I949" s="25" t="str">
        <f>IF(ISTEXT(E949),"",IF(ISBLANK(E949),"",IF(ISTEXT(D949),"",IF(A944="Invoice No. : ",TEXT(INDEX(Sheet2!C$14:C$154,MATCH(B944,Sheet2!A$14:A$154,0)),"hh:mm:ss"),I948))))</f>
        <v>10:06:01</v>
      </c>
      <c r="J949" s="25">
        <f t="shared" si="58"/>
        <v>1592</v>
      </c>
      <c r="K949" s="25">
        <f>IF(ISBLANK(G949),"",IF(ISTEXT(G949),"",INDEX(Sheet2!H$14:H$154,MATCH(F949,Sheet2!A$14:A$154,0))))</f>
        <v>1592</v>
      </c>
      <c r="L949" s="25">
        <f>IF(ISBLANK(G949),"",IF(ISTEXT(G949),"",INDEX(Sheet2!I$14:I$154,MATCH(F949,Sheet2!A$14:A$154,0))))</f>
        <v>0</v>
      </c>
      <c r="M949" s="25" t="str">
        <f>IF(ISBLANK(G949),"",IF(ISTEXT(G949),"",IF(INDEX(Sheet2!H$14:H$154,MATCH(F949,Sheet2!A$14:A$154,0))&lt;&gt;0,IF(INDEX(Sheet2!I$14:I$154,MATCH(F949,Sheet2!A$14:A$154,0))&lt;&gt;0,"Loan","Loan"),"Cash")))</f>
        <v>Loan</v>
      </c>
      <c r="N949" s="25">
        <f>IF(ISTEXT(E949),"",IF(ISBLANK(E949),"",IF(ISTEXT(D949),"",IF(A944="Invoice No. : ",INDEX(Sheet2!D$14:D$154,MATCH(B944,Sheet2!A$14:A$154,0)),N948))))</f>
        <v>2</v>
      </c>
      <c r="O949" s="25" t="str">
        <f>IF(ISTEXT(E949),"",IF(ISBLANK(E949),"",IF(ISTEXT(D949),"",IF(A944="Invoice No. : ",INDEX(Sheet2!E$14:E$154,MATCH(B944,Sheet2!A$14:A$154,0)),O948))))</f>
        <v>RUBY</v>
      </c>
      <c r="P949" s="25" t="str">
        <f>IF(ISTEXT(E949),"",IF(ISBLANK(E949),"",IF(ISTEXT(D949),"",IF(A944="Invoice No. : ",INDEX(Sheet2!G$14:G$154,MATCH(B944,Sheet2!A$14:A$154,0)),P948))))</f>
        <v>DAHIROC, JANICE MANONGDO</v>
      </c>
      <c r="Q949" s="25">
        <f t="shared" si="59"/>
        <v>128023.12</v>
      </c>
    </row>
    <row r="950" ht="15" spans="1:17">
      <c r="A950" s="24" t="s">
        <v>820</v>
      </c>
      <c r="B950" s="24" t="s">
        <v>821</v>
      </c>
      <c r="C950" s="13">
        <v>1</v>
      </c>
      <c r="D950" s="13">
        <v>30</v>
      </c>
      <c r="E950" s="13">
        <v>30</v>
      </c>
      <c r="F950" s="25">
        <f t="shared" si="56"/>
        <v>2146347</v>
      </c>
      <c r="G950" s="25">
        <f>IF(ISTEXT(E950),"",IF(ISBLANK(E950),"",IF(ISTEXT(D950),"",IF(A945="Invoice No. : ",INDEX(Sheet2!F$14:F$154,MATCH(B945,Sheet2!A$14:A$154,0)),G949))))</f>
        <v>39193</v>
      </c>
      <c r="H950" s="25" t="str">
        <f t="shared" si="57"/>
        <v>01/28/2023</v>
      </c>
      <c r="I950" s="25" t="str">
        <f>IF(ISTEXT(E950),"",IF(ISBLANK(E950),"",IF(ISTEXT(D950),"",IF(A945="Invoice No. : ",TEXT(INDEX(Sheet2!C$14:C$154,MATCH(B945,Sheet2!A$14:A$154,0)),"hh:mm:ss"),I949))))</f>
        <v>10:06:01</v>
      </c>
      <c r="J950" s="25">
        <f t="shared" si="58"/>
        <v>1592</v>
      </c>
      <c r="K950" s="25">
        <f>IF(ISBLANK(G950),"",IF(ISTEXT(G950),"",INDEX(Sheet2!H$14:H$154,MATCH(F950,Sheet2!A$14:A$154,0))))</f>
        <v>1592</v>
      </c>
      <c r="L950" s="25">
        <f>IF(ISBLANK(G950),"",IF(ISTEXT(G950),"",INDEX(Sheet2!I$14:I$154,MATCH(F950,Sheet2!A$14:A$154,0))))</f>
        <v>0</v>
      </c>
      <c r="M950" s="25" t="str">
        <f>IF(ISBLANK(G950),"",IF(ISTEXT(G950),"",IF(INDEX(Sheet2!H$14:H$154,MATCH(F950,Sheet2!A$14:A$154,0))&lt;&gt;0,IF(INDEX(Sheet2!I$14:I$154,MATCH(F950,Sheet2!A$14:A$154,0))&lt;&gt;0,"Loan","Loan"),"Cash")))</f>
        <v>Loan</v>
      </c>
      <c r="N950" s="25">
        <f>IF(ISTEXT(E950),"",IF(ISBLANK(E950),"",IF(ISTEXT(D950),"",IF(A945="Invoice No. : ",INDEX(Sheet2!D$14:D$154,MATCH(B945,Sheet2!A$14:A$154,0)),N949))))</f>
        <v>2</v>
      </c>
      <c r="O950" s="25" t="str">
        <f>IF(ISTEXT(E950),"",IF(ISBLANK(E950),"",IF(ISTEXT(D950),"",IF(A945="Invoice No. : ",INDEX(Sheet2!E$14:E$154,MATCH(B945,Sheet2!A$14:A$154,0)),O949))))</f>
        <v>RUBY</v>
      </c>
      <c r="P950" s="25" t="str">
        <f>IF(ISTEXT(E950),"",IF(ISBLANK(E950),"",IF(ISTEXT(D950),"",IF(A945="Invoice No. : ",INDEX(Sheet2!G$14:G$154,MATCH(B945,Sheet2!A$14:A$154,0)),P949))))</f>
        <v>DAHIROC, JANICE MANONGDO</v>
      </c>
      <c r="Q950" s="25">
        <f t="shared" si="59"/>
        <v>128023.12</v>
      </c>
    </row>
    <row r="951" ht="15" spans="1:17">
      <c r="A951" s="24" t="s">
        <v>822</v>
      </c>
      <c r="B951" s="24" t="s">
        <v>823</v>
      </c>
      <c r="C951" s="13">
        <v>1</v>
      </c>
      <c r="D951" s="13">
        <v>30.25</v>
      </c>
      <c r="E951" s="13">
        <v>30.25</v>
      </c>
      <c r="F951" s="25">
        <f t="shared" si="56"/>
        <v>2146347</v>
      </c>
      <c r="G951" s="25">
        <f>IF(ISTEXT(E951),"",IF(ISBLANK(E951),"",IF(ISTEXT(D951),"",IF(A946="Invoice No. : ",INDEX(Sheet2!F$14:F$154,MATCH(B946,Sheet2!A$14:A$154,0)),G950))))</f>
        <v>39193</v>
      </c>
      <c r="H951" s="25" t="str">
        <f t="shared" si="57"/>
        <v>01/28/2023</v>
      </c>
      <c r="I951" s="25" t="str">
        <f>IF(ISTEXT(E951),"",IF(ISBLANK(E951),"",IF(ISTEXT(D951),"",IF(A946="Invoice No. : ",TEXT(INDEX(Sheet2!C$14:C$154,MATCH(B946,Sheet2!A$14:A$154,0)),"hh:mm:ss"),I950))))</f>
        <v>10:06:01</v>
      </c>
      <c r="J951" s="25">
        <f t="shared" si="58"/>
        <v>1592</v>
      </c>
      <c r="K951" s="25">
        <f>IF(ISBLANK(G951),"",IF(ISTEXT(G951),"",INDEX(Sheet2!H$14:H$154,MATCH(F951,Sheet2!A$14:A$154,0))))</f>
        <v>1592</v>
      </c>
      <c r="L951" s="25">
        <f>IF(ISBLANK(G951),"",IF(ISTEXT(G951),"",INDEX(Sheet2!I$14:I$154,MATCH(F951,Sheet2!A$14:A$154,0))))</f>
        <v>0</v>
      </c>
      <c r="M951" s="25" t="str">
        <f>IF(ISBLANK(G951),"",IF(ISTEXT(G951),"",IF(INDEX(Sheet2!H$14:H$154,MATCH(F951,Sheet2!A$14:A$154,0))&lt;&gt;0,IF(INDEX(Sheet2!I$14:I$154,MATCH(F951,Sheet2!A$14:A$154,0))&lt;&gt;0,"Loan","Loan"),"Cash")))</f>
        <v>Loan</v>
      </c>
      <c r="N951" s="25">
        <f>IF(ISTEXT(E951),"",IF(ISBLANK(E951),"",IF(ISTEXT(D951),"",IF(A946="Invoice No. : ",INDEX(Sheet2!D$14:D$154,MATCH(B946,Sheet2!A$14:A$154,0)),N950))))</f>
        <v>2</v>
      </c>
      <c r="O951" s="25" t="str">
        <f>IF(ISTEXT(E951),"",IF(ISBLANK(E951),"",IF(ISTEXT(D951),"",IF(A946="Invoice No. : ",INDEX(Sheet2!E$14:E$154,MATCH(B946,Sheet2!A$14:A$154,0)),O950))))</f>
        <v>RUBY</v>
      </c>
      <c r="P951" s="25" t="str">
        <f>IF(ISTEXT(E951),"",IF(ISBLANK(E951),"",IF(ISTEXT(D951),"",IF(A946="Invoice No. : ",INDEX(Sheet2!G$14:G$154,MATCH(B946,Sheet2!A$14:A$154,0)),P950))))</f>
        <v>DAHIROC, JANICE MANONGDO</v>
      </c>
      <c r="Q951" s="25">
        <f t="shared" si="59"/>
        <v>128023.12</v>
      </c>
    </row>
    <row r="952" ht="15" spans="1:17">
      <c r="A952" s="24" t="s">
        <v>824</v>
      </c>
      <c r="B952" s="24" t="s">
        <v>825</v>
      </c>
      <c r="C952" s="13">
        <v>1</v>
      </c>
      <c r="D952" s="13">
        <v>26.75</v>
      </c>
      <c r="E952" s="13">
        <v>26.75</v>
      </c>
      <c r="F952" s="25">
        <f t="shared" si="56"/>
        <v>2146347</v>
      </c>
      <c r="G952" s="25">
        <f>IF(ISTEXT(E952),"",IF(ISBLANK(E952),"",IF(ISTEXT(D952),"",IF(A947="Invoice No. : ",INDEX(Sheet2!F$14:F$154,MATCH(B947,Sheet2!A$14:A$154,0)),G951))))</f>
        <v>39193</v>
      </c>
      <c r="H952" s="25" t="str">
        <f t="shared" si="57"/>
        <v>01/28/2023</v>
      </c>
      <c r="I952" s="25" t="str">
        <f>IF(ISTEXT(E952),"",IF(ISBLANK(E952),"",IF(ISTEXT(D952),"",IF(A947="Invoice No. : ",TEXT(INDEX(Sheet2!C$14:C$154,MATCH(B947,Sheet2!A$14:A$154,0)),"hh:mm:ss"),I951))))</f>
        <v>10:06:01</v>
      </c>
      <c r="J952" s="25">
        <f t="shared" si="58"/>
        <v>1592</v>
      </c>
      <c r="K952" s="25">
        <f>IF(ISBLANK(G952),"",IF(ISTEXT(G952),"",INDEX(Sheet2!H$14:H$154,MATCH(F952,Sheet2!A$14:A$154,0))))</f>
        <v>1592</v>
      </c>
      <c r="L952" s="25">
        <f>IF(ISBLANK(G952),"",IF(ISTEXT(G952),"",INDEX(Sheet2!I$14:I$154,MATCH(F952,Sheet2!A$14:A$154,0))))</f>
        <v>0</v>
      </c>
      <c r="M952" s="25" t="str">
        <f>IF(ISBLANK(G952),"",IF(ISTEXT(G952),"",IF(INDEX(Sheet2!H$14:H$154,MATCH(F952,Sheet2!A$14:A$154,0))&lt;&gt;0,IF(INDEX(Sheet2!I$14:I$154,MATCH(F952,Sheet2!A$14:A$154,0))&lt;&gt;0,"Loan","Loan"),"Cash")))</f>
        <v>Loan</v>
      </c>
      <c r="N952" s="25">
        <f>IF(ISTEXT(E952),"",IF(ISBLANK(E952),"",IF(ISTEXT(D952),"",IF(A947="Invoice No. : ",INDEX(Sheet2!D$14:D$154,MATCH(B947,Sheet2!A$14:A$154,0)),N951))))</f>
        <v>2</v>
      </c>
      <c r="O952" s="25" t="str">
        <f>IF(ISTEXT(E952),"",IF(ISBLANK(E952),"",IF(ISTEXT(D952),"",IF(A947="Invoice No. : ",INDEX(Sheet2!E$14:E$154,MATCH(B947,Sheet2!A$14:A$154,0)),O951))))</f>
        <v>RUBY</v>
      </c>
      <c r="P952" s="25" t="str">
        <f>IF(ISTEXT(E952),"",IF(ISBLANK(E952),"",IF(ISTEXT(D952),"",IF(A947="Invoice No. : ",INDEX(Sheet2!G$14:G$154,MATCH(B947,Sheet2!A$14:A$154,0)),P951))))</f>
        <v>DAHIROC, JANICE MANONGDO</v>
      </c>
      <c r="Q952" s="25">
        <f t="shared" si="59"/>
        <v>128023.12</v>
      </c>
    </row>
    <row r="953" ht="15" spans="4:17">
      <c r="D953" s="14" t="s">
        <v>18</v>
      </c>
      <c r="E953" s="26">
        <v>1592</v>
      </c>
      <c r="F953" s="25" t="str">
        <f t="shared" si="56"/>
        <v/>
      </c>
      <c r="G953" s="25" t="str">
        <f>IF(ISTEXT(E953),"",IF(ISBLANK(E953),"",IF(ISTEXT(D953),"",IF(A948="Invoice No. : ",INDEX(Sheet2!F$14:F$154,MATCH(B948,Sheet2!A$14:A$154,0)),G952))))</f>
        <v/>
      </c>
      <c r="H953" s="25" t="str">
        <f t="shared" si="57"/>
        <v/>
      </c>
      <c r="I953" s="25" t="str">
        <f>IF(ISTEXT(E953),"",IF(ISBLANK(E953),"",IF(ISTEXT(D953),"",IF(A948="Invoice No. : ",TEXT(INDEX(Sheet2!C$14:C$154,MATCH(B948,Sheet2!A$14:A$154,0)),"hh:mm:ss"),I952))))</f>
        <v/>
      </c>
      <c r="J953" s="25" t="str">
        <f t="shared" si="58"/>
        <v/>
      </c>
      <c r="K953" s="25" t="str">
        <f>IF(ISBLANK(G953),"",IF(ISTEXT(G953),"",INDEX(Sheet2!H$14:H$154,MATCH(F953,Sheet2!A$14:A$154,0))))</f>
        <v/>
      </c>
      <c r="L953" s="25" t="str">
        <f>IF(ISBLANK(G953),"",IF(ISTEXT(G953),"",INDEX(Sheet2!I$14:I$154,MATCH(F953,Sheet2!A$14:A$154,0))))</f>
        <v/>
      </c>
      <c r="M953" s="25" t="str">
        <f>IF(ISBLANK(G953),"",IF(ISTEXT(G953),"",IF(INDEX(Sheet2!H$14:H$154,MATCH(F953,Sheet2!A$14:A$154,0))&lt;&gt;0,IF(INDEX(Sheet2!I$14:I$154,MATCH(F953,Sheet2!A$14:A$154,0))&lt;&gt;0,"Loan","Loan"),"Cash")))</f>
        <v/>
      </c>
      <c r="N953" s="25" t="str">
        <f>IF(ISTEXT(E953),"",IF(ISBLANK(E953),"",IF(ISTEXT(D953),"",IF(A948="Invoice No. : ",INDEX(Sheet2!D$14:D$154,MATCH(B948,Sheet2!A$14:A$154,0)),N952))))</f>
        <v/>
      </c>
      <c r="O953" s="25" t="str">
        <f>IF(ISTEXT(E953),"",IF(ISBLANK(E953),"",IF(ISTEXT(D953),"",IF(A948="Invoice No. : ",INDEX(Sheet2!E$14:E$154,MATCH(B948,Sheet2!A$14:A$154,0)),O952))))</f>
        <v/>
      </c>
      <c r="P953" s="25" t="str">
        <f>IF(ISTEXT(E953),"",IF(ISBLANK(E953),"",IF(ISTEXT(D953),"",IF(A948="Invoice No. : ",INDEX(Sheet2!G$14:G$154,MATCH(B948,Sheet2!A$14:A$154,0)),P952))))</f>
        <v/>
      </c>
      <c r="Q953" s="25" t="str">
        <f t="shared" si="59"/>
        <v/>
      </c>
    </row>
    <row r="954" ht="15" spans="6:17">
      <c r="F954" s="25" t="str">
        <f t="shared" si="56"/>
        <v/>
      </c>
      <c r="G954" s="25" t="str">
        <f>IF(ISTEXT(E954),"",IF(ISBLANK(E954),"",IF(ISTEXT(D954),"",IF(A949="Invoice No. : ",INDEX(Sheet2!F$14:F$154,MATCH(B949,Sheet2!A$14:A$154,0)),G953))))</f>
        <v/>
      </c>
      <c r="H954" s="25" t="str">
        <f t="shared" si="57"/>
        <v/>
      </c>
      <c r="I954" s="25" t="str">
        <f>IF(ISTEXT(E954),"",IF(ISBLANK(E954),"",IF(ISTEXT(D954),"",IF(A949="Invoice No. : ",TEXT(INDEX(Sheet2!C$14:C$154,MATCH(B949,Sheet2!A$14:A$154,0)),"hh:mm:ss"),I953))))</f>
        <v/>
      </c>
      <c r="J954" s="25" t="str">
        <f t="shared" si="58"/>
        <v/>
      </c>
      <c r="K954" s="25" t="str">
        <f>IF(ISBLANK(G954),"",IF(ISTEXT(G954),"",INDEX(Sheet2!H$14:H$154,MATCH(F954,Sheet2!A$14:A$154,0))))</f>
        <v/>
      </c>
      <c r="L954" s="25" t="str">
        <f>IF(ISBLANK(G954),"",IF(ISTEXT(G954),"",INDEX(Sheet2!I$14:I$154,MATCH(F954,Sheet2!A$14:A$154,0))))</f>
        <v/>
      </c>
      <c r="M954" s="25" t="str">
        <f>IF(ISBLANK(G954),"",IF(ISTEXT(G954),"",IF(INDEX(Sheet2!H$14:H$154,MATCH(F954,Sheet2!A$14:A$154,0))&lt;&gt;0,IF(INDEX(Sheet2!I$14:I$154,MATCH(F954,Sheet2!A$14:A$154,0))&lt;&gt;0,"Loan","Loan"),"Cash")))</f>
        <v/>
      </c>
      <c r="N954" s="25" t="str">
        <f>IF(ISTEXT(E954),"",IF(ISBLANK(E954),"",IF(ISTEXT(D954),"",IF(A949="Invoice No. : ",INDEX(Sheet2!D$14:D$154,MATCH(B949,Sheet2!A$14:A$154,0)),N953))))</f>
        <v/>
      </c>
      <c r="O954" s="25" t="str">
        <f>IF(ISTEXT(E954),"",IF(ISBLANK(E954),"",IF(ISTEXT(D954),"",IF(A949="Invoice No. : ",INDEX(Sheet2!E$14:E$154,MATCH(B949,Sheet2!A$14:A$154,0)),O953))))</f>
        <v/>
      </c>
      <c r="P954" s="25" t="str">
        <f>IF(ISTEXT(E954),"",IF(ISBLANK(E954),"",IF(ISTEXT(D954),"",IF(A949="Invoice No. : ",INDEX(Sheet2!G$14:G$154,MATCH(B949,Sheet2!A$14:A$154,0)),P953))))</f>
        <v/>
      </c>
      <c r="Q954" s="25" t="str">
        <f t="shared" si="59"/>
        <v/>
      </c>
    </row>
    <row r="955" ht="15" spans="6:17">
      <c r="F955" s="25" t="str">
        <f t="shared" si="56"/>
        <v/>
      </c>
      <c r="G955" s="25" t="str">
        <f>IF(ISTEXT(E955),"",IF(ISBLANK(E955),"",IF(ISTEXT(D955),"",IF(A950="Invoice No. : ",INDEX(Sheet2!F$14:F$154,MATCH(B950,Sheet2!A$14:A$154,0)),G954))))</f>
        <v/>
      </c>
      <c r="H955" s="25" t="str">
        <f t="shared" si="57"/>
        <v/>
      </c>
      <c r="I955" s="25" t="str">
        <f>IF(ISTEXT(E955),"",IF(ISBLANK(E955),"",IF(ISTEXT(D955),"",IF(A950="Invoice No. : ",TEXT(INDEX(Sheet2!C$14:C$154,MATCH(B950,Sheet2!A$14:A$154,0)),"hh:mm:ss"),I954))))</f>
        <v/>
      </c>
      <c r="J955" s="25" t="str">
        <f t="shared" si="58"/>
        <v/>
      </c>
      <c r="K955" s="25" t="str">
        <f>IF(ISBLANK(G955),"",IF(ISTEXT(G955),"",INDEX(Sheet2!H$14:H$154,MATCH(F955,Sheet2!A$14:A$154,0))))</f>
        <v/>
      </c>
      <c r="L955" s="25" t="str">
        <f>IF(ISBLANK(G955),"",IF(ISTEXT(G955),"",INDEX(Sheet2!I$14:I$154,MATCH(F955,Sheet2!A$14:A$154,0))))</f>
        <v/>
      </c>
      <c r="M955" s="25" t="str">
        <f>IF(ISBLANK(G955),"",IF(ISTEXT(G955),"",IF(INDEX(Sheet2!H$14:H$154,MATCH(F955,Sheet2!A$14:A$154,0))&lt;&gt;0,IF(INDEX(Sheet2!I$14:I$154,MATCH(F955,Sheet2!A$14:A$154,0))&lt;&gt;0,"Loan","Loan"),"Cash")))</f>
        <v/>
      </c>
      <c r="N955" s="25" t="str">
        <f>IF(ISTEXT(E955),"",IF(ISBLANK(E955),"",IF(ISTEXT(D955),"",IF(A950="Invoice No. : ",INDEX(Sheet2!D$14:D$154,MATCH(B950,Sheet2!A$14:A$154,0)),N954))))</f>
        <v/>
      </c>
      <c r="O955" s="25" t="str">
        <f>IF(ISTEXT(E955),"",IF(ISBLANK(E955),"",IF(ISTEXT(D955),"",IF(A950="Invoice No. : ",INDEX(Sheet2!E$14:E$154,MATCH(B950,Sheet2!A$14:A$154,0)),O954))))</f>
        <v/>
      </c>
      <c r="P955" s="25" t="str">
        <f>IF(ISTEXT(E955),"",IF(ISBLANK(E955),"",IF(ISTEXT(D955),"",IF(A950="Invoice No. : ",INDEX(Sheet2!G$14:G$154,MATCH(B950,Sheet2!A$14:A$154,0)),P954))))</f>
        <v/>
      </c>
      <c r="Q955" s="25" t="str">
        <f t="shared" si="59"/>
        <v/>
      </c>
    </row>
    <row r="956" ht="15" spans="1:17">
      <c r="A956" s="16" t="s">
        <v>4</v>
      </c>
      <c r="B956" s="17">
        <v>2146348</v>
      </c>
      <c r="C956" s="16" t="s">
        <v>5</v>
      </c>
      <c r="D956" s="18" t="s">
        <v>598</v>
      </c>
      <c r="F956" s="25" t="str">
        <f t="shared" si="56"/>
        <v/>
      </c>
      <c r="G956" s="25" t="str">
        <f>IF(ISTEXT(E956),"",IF(ISBLANK(E956),"",IF(ISTEXT(D956),"",IF(A951="Invoice No. : ",INDEX(Sheet2!F$14:F$154,MATCH(B951,Sheet2!A$14:A$154,0)),G955))))</f>
        <v/>
      </c>
      <c r="H956" s="25" t="str">
        <f t="shared" si="57"/>
        <v/>
      </c>
      <c r="I956" s="25" t="str">
        <f>IF(ISTEXT(E956),"",IF(ISBLANK(E956),"",IF(ISTEXT(D956),"",IF(A951="Invoice No. : ",TEXT(INDEX(Sheet2!C$14:C$154,MATCH(B951,Sheet2!A$14:A$154,0)),"hh:mm:ss"),I955))))</f>
        <v/>
      </c>
      <c r="J956" s="25" t="str">
        <f t="shared" si="58"/>
        <v/>
      </c>
      <c r="K956" s="25" t="str">
        <f>IF(ISBLANK(G956),"",IF(ISTEXT(G956),"",INDEX(Sheet2!H$14:H$154,MATCH(F956,Sheet2!A$14:A$154,0))))</f>
        <v/>
      </c>
      <c r="L956" s="25" t="str">
        <f>IF(ISBLANK(G956),"",IF(ISTEXT(G956),"",INDEX(Sheet2!I$14:I$154,MATCH(F956,Sheet2!A$14:A$154,0))))</f>
        <v/>
      </c>
      <c r="M956" s="25" t="str">
        <f>IF(ISBLANK(G956),"",IF(ISTEXT(G956),"",IF(INDEX(Sheet2!H$14:H$154,MATCH(F956,Sheet2!A$14:A$154,0))&lt;&gt;0,IF(INDEX(Sheet2!I$14:I$154,MATCH(F956,Sheet2!A$14:A$154,0))&lt;&gt;0,"Loan","Loan"),"Cash")))</f>
        <v/>
      </c>
      <c r="N956" s="25" t="str">
        <f>IF(ISTEXT(E956),"",IF(ISBLANK(E956),"",IF(ISTEXT(D956),"",IF(A951="Invoice No. : ",INDEX(Sheet2!D$14:D$154,MATCH(B951,Sheet2!A$14:A$154,0)),N955))))</f>
        <v/>
      </c>
      <c r="O956" s="25" t="str">
        <f>IF(ISTEXT(E956),"",IF(ISBLANK(E956),"",IF(ISTEXT(D956),"",IF(A951="Invoice No. : ",INDEX(Sheet2!E$14:E$154,MATCH(B951,Sheet2!A$14:A$154,0)),O955))))</f>
        <v/>
      </c>
      <c r="P956" s="25" t="str">
        <f>IF(ISTEXT(E956),"",IF(ISBLANK(E956),"",IF(ISTEXT(D956),"",IF(A951="Invoice No. : ",INDEX(Sheet2!G$14:G$154,MATCH(B951,Sheet2!A$14:A$154,0)),P955))))</f>
        <v/>
      </c>
      <c r="Q956" s="25" t="str">
        <f t="shared" si="59"/>
        <v/>
      </c>
    </row>
    <row r="957" ht="15" spans="1:17">
      <c r="A957" s="16" t="s">
        <v>7</v>
      </c>
      <c r="B957" s="19">
        <v>44954</v>
      </c>
      <c r="C957" s="16" t="s">
        <v>8</v>
      </c>
      <c r="D957" s="20">
        <v>2</v>
      </c>
      <c r="F957" s="25" t="str">
        <f t="shared" si="56"/>
        <v/>
      </c>
      <c r="G957" s="25" t="str">
        <f>IF(ISTEXT(E957),"",IF(ISBLANK(E957),"",IF(ISTEXT(D957),"",IF(A952="Invoice No. : ",INDEX(Sheet2!F$14:F$154,MATCH(B952,Sheet2!A$14:A$154,0)),G956))))</f>
        <v/>
      </c>
      <c r="H957" s="25" t="str">
        <f t="shared" si="57"/>
        <v/>
      </c>
      <c r="I957" s="25" t="str">
        <f>IF(ISTEXT(E957),"",IF(ISBLANK(E957),"",IF(ISTEXT(D957),"",IF(A952="Invoice No. : ",TEXT(INDEX(Sheet2!C$14:C$154,MATCH(B952,Sheet2!A$14:A$154,0)),"hh:mm:ss"),I956))))</f>
        <v/>
      </c>
      <c r="J957" s="25" t="str">
        <f t="shared" si="58"/>
        <v/>
      </c>
      <c r="K957" s="25" t="str">
        <f>IF(ISBLANK(G957),"",IF(ISTEXT(G957),"",INDEX(Sheet2!H$14:H$154,MATCH(F957,Sheet2!A$14:A$154,0))))</f>
        <v/>
      </c>
      <c r="L957" s="25" t="str">
        <f>IF(ISBLANK(G957),"",IF(ISTEXT(G957),"",INDEX(Sheet2!I$14:I$154,MATCH(F957,Sheet2!A$14:A$154,0))))</f>
        <v/>
      </c>
      <c r="M957" s="25" t="str">
        <f>IF(ISBLANK(G957),"",IF(ISTEXT(G957),"",IF(INDEX(Sheet2!H$14:H$154,MATCH(F957,Sheet2!A$14:A$154,0))&lt;&gt;0,IF(INDEX(Sheet2!I$14:I$154,MATCH(F957,Sheet2!A$14:A$154,0))&lt;&gt;0,"Loan","Loan"),"Cash")))</f>
        <v/>
      </c>
      <c r="N957" s="25" t="str">
        <f>IF(ISTEXT(E957),"",IF(ISBLANK(E957),"",IF(ISTEXT(D957),"",IF(A952="Invoice No. : ",INDEX(Sheet2!D$14:D$154,MATCH(B952,Sheet2!A$14:A$154,0)),N956))))</f>
        <v/>
      </c>
      <c r="O957" s="25" t="str">
        <f>IF(ISTEXT(E957),"",IF(ISBLANK(E957),"",IF(ISTEXT(D957),"",IF(A952="Invoice No. : ",INDEX(Sheet2!E$14:E$154,MATCH(B952,Sheet2!A$14:A$154,0)),O956))))</f>
        <v/>
      </c>
      <c r="P957" s="25" t="str">
        <f>IF(ISTEXT(E957),"",IF(ISBLANK(E957),"",IF(ISTEXT(D957),"",IF(A952="Invoice No. : ",INDEX(Sheet2!G$14:G$154,MATCH(B952,Sheet2!A$14:A$154,0)),P956))))</f>
        <v/>
      </c>
      <c r="Q957" s="25" t="str">
        <f t="shared" si="59"/>
        <v/>
      </c>
    </row>
    <row r="958" ht="15" spans="6:17">
      <c r="F958" s="25" t="str">
        <f t="shared" si="56"/>
        <v/>
      </c>
      <c r="G958" s="25" t="str">
        <f>IF(ISTEXT(E958),"",IF(ISBLANK(E958),"",IF(ISTEXT(D958),"",IF(A953="Invoice No. : ",INDEX(Sheet2!F$14:F$154,MATCH(B953,Sheet2!A$14:A$154,0)),G957))))</f>
        <v/>
      </c>
      <c r="H958" s="25" t="str">
        <f t="shared" si="57"/>
        <v/>
      </c>
      <c r="I958" s="25" t="str">
        <f>IF(ISTEXT(E958),"",IF(ISBLANK(E958),"",IF(ISTEXT(D958),"",IF(A953="Invoice No. : ",TEXT(INDEX(Sheet2!C$14:C$154,MATCH(B953,Sheet2!A$14:A$154,0)),"hh:mm:ss"),I957))))</f>
        <v/>
      </c>
      <c r="J958" s="25" t="str">
        <f t="shared" si="58"/>
        <v/>
      </c>
      <c r="K958" s="25" t="str">
        <f>IF(ISBLANK(G958),"",IF(ISTEXT(G958),"",INDEX(Sheet2!H$14:H$154,MATCH(F958,Sheet2!A$14:A$154,0))))</f>
        <v/>
      </c>
      <c r="L958" s="25" t="str">
        <f>IF(ISBLANK(G958),"",IF(ISTEXT(G958),"",INDEX(Sheet2!I$14:I$154,MATCH(F958,Sheet2!A$14:A$154,0))))</f>
        <v/>
      </c>
      <c r="M958" s="25" t="str">
        <f>IF(ISBLANK(G958),"",IF(ISTEXT(G958),"",IF(INDEX(Sheet2!H$14:H$154,MATCH(F958,Sheet2!A$14:A$154,0))&lt;&gt;0,IF(INDEX(Sheet2!I$14:I$154,MATCH(F958,Sheet2!A$14:A$154,0))&lt;&gt;0,"Loan","Loan"),"Cash")))</f>
        <v/>
      </c>
      <c r="N958" s="25" t="str">
        <f>IF(ISTEXT(E958),"",IF(ISBLANK(E958),"",IF(ISTEXT(D958),"",IF(A953="Invoice No. : ",INDEX(Sheet2!D$14:D$154,MATCH(B953,Sheet2!A$14:A$154,0)),N957))))</f>
        <v/>
      </c>
      <c r="O958" s="25" t="str">
        <f>IF(ISTEXT(E958),"",IF(ISBLANK(E958),"",IF(ISTEXT(D958),"",IF(A953="Invoice No. : ",INDEX(Sheet2!E$14:E$154,MATCH(B953,Sheet2!A$14:A$154,0)),O957))))</f>
        <v/>
      </c>
      <c r="P958" s="25" t="str">
        <f>IF(ISTEXT(E958),"",IF(ISBLANK(E958),"",IF(ISTEXT(D958),"",IF(A953="Invoice No. : ",INDEX(Sheet2!G$14:G$154,MATCH(B953,Sheet2!A$14:A$154,0)),P957))))</f>
        <v/>
      </c>
      <c r="Q958" s="25" t="str">
        <f t="shared" si="59"/>
        <v/>
      </c>
    </row>
    <row r="959" ht="15" spans="1:17">
      <c r="A959" s="21" t="s">
        <v>9</v>
      </c>
      <c r="B959" s="21" t="s">
        <v>10</v>
      </c>
      <c r="C959" s="22" t="s">
        <v>11</v>
      </c>
      <c r="D959" s="22" t="s">
        <v>12</v>
      </c>
      <c r="E959" s="22" t="s">
        <v>13</v>
      </c>
      <c r="F959" s="25" t="str">
        <f t="shared" si="56"/>
        <v/>
      </c>
      <c r="G959" s="25" t="str">
        <f>IF(ISTEXT(E959),"",IF(ISBLANK(E959),"",IF(ISTEXT(D959),"",IF(A954="Invoice No. : ",INDEX(Sheet2!F$14:F$154,MATCH(B954,Sheet2!A$14:A$154,0)),G958))))</f>
        <v/>
      </c>
      <c r="H959" s="25" t="str">
        <f t="shared" si="57"/>
        <v/>
      </c>
      <c r="I959" s="25" t="str">
        <f>IF(ISTEXT(E959),"",IF(ISBLANK(E959),"",IF(ISTEXT(D959),"",IF(A954="Invoice No. : ",TEXT(INDEX(Sheet2!C$14:C$154,MATCH(B954,Sheet2!A$14:A$154,0)),"hh:mm:ss"),I958))))</f>
        <v/>
      </c>
      <c r="J959" s="25" t="str">
        <f t="shared" si="58"/>
        <v/>
      </c>
      <c r="K959" s="25" t="str">
        <f>IF(ISBLANK(G959),"",IF(ISTEXT(G959),"",INDEX(Sheet2!H$14:H$154,MATCH(F959,Sheet2!A$14:A$154,0))))</f>
        <v/>
      </c>
      <c r="L959" s="25" t="str">
        <f>IF(ISBLANK(G959),"",IF(ISTEXT(G959),"",INDEX(Sheet2!I$14:I$154,MATCH(F959,Sheet2!A$14:A$154,0))))</f>
        <v/>
      </c>
      <c r="M959" s="25" t="str">
        <f>IF(ISBLANK(G959),"",IF(ISTEXT(G959),"",IF(INDEX(Sheet2!H$14:H$154,MATCH(F959,Sheet2!A$14:A$154,0))&lt;&gt;0,IF(INDEX(Sheet2!I$14:I$154,MATCH(F959,Sheet2!A$14:A$154,0))&lt;&gt;0,"Loan","Loan"),"Cash")))</f>
        <v/>
      </c>
      <c r="N959" s="25" t="str">
        <f>IF(ISTEXT(E959),"",IF(ISBLANK(E959),"",IF(ISTEXT(D959),"",IF(A954="Invoice No. : ",INDEX(Sheet2!D$14:D$154,MATCH(B954,Sheet2!A$14:A$154,0)),N958))))</f>
        <v/>
      </c>
      <c r="O959" s="25" t="str">
        <f>IF(ISTEXT(E959),"",IF(ISBLANK(E959),"",IF(ISTEXT(D959),"",IF(A954="Invoice No. : ",INDEX(Sheet2!E$14:E$154,MATCH(B954,Sheet2!A$14:A$154,0)),O958))))</f>
        <v/>
      </c>
      <c r="P959" s="25" t="str">
        <f>IF(ISTEXT(E959),"",IF(ISBLANK(E959),"",IF(ISTEXT(D959),"",IF(A954="Invoice No. : ",INDEX(Sheet2!G$14:G$154,MATCH(B954,Sheet2!A$14:A$154,0)),P958))))</f>
        <v/>
      </c>
      <c r="Q959" s="25" t="str">
        <f t="shared" si="59"/>
        <v/>
      </c>
    </row>
    <row r="960" ht="15" spans="6:17">
      <c r="F960" s="25" t="str">
        <f t="shared" si="56"/>
        <v/>
      </c>
      <c r="G960" s="25" t="str">
        <f>IF(ISTEXT(E960),"",IF(ISBLANK(E960),"",IF(ISTEXT(D960),"",IF(A955="Invoice No. : ",INDEX(Sheet2!F$14:F$154,MATCH(B955,Sheet2!A$14:A$154,0)),G959))))</f>
        <v/>
      </c>
      <c r="H960" s="25" t="str">
        <f t="shared" si="57"/>
        <v/>
      </c>
      <c r="I960" s="25" t="str">
        <f>IF(ISTEXT(E960),"",IF(ISBLANK(E960),"",IF(ISTEXT(D960),"",IF(A955="Invoice No. : ",TEXT(INDEX(Sheet2!C$14:C$154,MATCH(B955,Sheet2!A$14:A$154,0)),"hh:mm:ss"),I959))))</f>
        <v/>
      </c>
      <c r="J960" s="25" t="str">
        <f t="shared" si="58"/>
        <v/>
      </c>
      <c r="K960" s="25" t="str">
        <f>IF(ISBLANK(G960),"",IF(ISTEXT(G960),"",INDEX(Sheet2!H$14:H$154,MATCH(F960,Sheet2!A$14:A$154,0))))</f>
        <v/>
      </c>
      <c r="L960" s="25" t="str">
        <f>IF(ISBLANK(G960),"",IF(ISTEXT(G960),"",INDEX(Sheet2!I$14:I$154,MATCH(F960,Sheet2!A$14:A$154,0))))</f>
        <v/>
      </c>
      <c r="M960" s="25" t="str">
        <f>IF(ISBLANK(G960),"",IF(ISTEXT(G960),"",IF(INDEX(Sheet2!H$14:H$154,MATCH(F960,Sheet2!A$14:A$154,0))&lt;&gt;0,IF(INDEX(Sheet2!I$14:I$154,MATCH(F960,Sheet2!A$14:A$154,0))&lt;&gt;0,"Loan","Loan"),"Cash")))</f>
        <v/>
      </c>
      <c r="N960" s="25" t="str">
        <f>IF(ISTEXT(E960),"",IF(ISBLANK(E960),"",IF(ISTEXT(D960),"",IF(A955="Invoice No. : ",INDEX(Sheet2!D$14:D$154,MATCH(B955,Sheet2!A$14:A$154,0)),N959))))</f>
        <v/>
      </c>
      <c r="O960" s="25" t="str">
        <f>IF(ISTEXT(E960),"",IF(ISBLANK(E960),"",IF(ISTEXT(D960),"",IF(A955="Invoice No. : ",INDEX(Sheet2!E$14:E$154,MATCH(B955,Sheet2!A$14:A$154,0)),O959))))</f>
        <v/>
      </c>
      <c r="P960" s="25" t="str">
        <f>IF(ISTEXT(E960),"",IF(ISBLANK(E960),"",IF(ISTEXT(D960),"",IF(A955="Invoice No. : ",INDEX(Sheet2!G$14:G$154,MATCH(B955,Sheet2!A$14:A$154,0)),P959))))</f>
        <v/>
      </c>
      <c r="Q960" s="25" t="str">
        <f t="shared" si="59"/>
        <v/>
      </c>
    </row>
    <row r="961" ht="15" spans="1:17">
      <c r="A961" s="24" t="s">
        <v>826</v>
      </c>
      <c r="B961" s="24" t="s">
        <v>827</v>
      </c>
      <c r="C961" s="13">
        <v>1</v>
      </c>
      <c r="D961" s="13">
        <v>30.5</v>
      </c>
      <c r="E961" s="13">
        <v>30.5</v>
      </c>
      <c r="F961" s="25">
        <f t="shared" si="56"/>
        <v>2146348</v>
      </c>
      <c r="G961" s="25">
        <f>IF(ISTEXT(E961),"",IF(ISBLANK(E961),"",IF(ISTEXT(D961),"",IF(A956="Invoice No. : ",INDEX(Sheet2!F$14:F$154,MATCH(B956,Sheet2!A$14:A$154,0)),G960))))</f>
        <v>50905</v>
      </c>
      <c r="H961" s="25" t="str">
        <f t="shared" si="57"/>
        <v>01/28/2023</v>
      </c>
      <c r="I961" s="25" t="str">
        <f>IF(ISTEXT(E961),"",IF(ISBLANK(E961),"",IF(ISTEXT(D961),"",IF(A956="Invoice No. : ",TEXT(INDEX(Sheet2!C$14:C$154,MATCH(B956,Sheet2!A$14:A$154,0)),"hh:mm:ss"),I960))))</f>
        <v>10:08:10</v>
      </c>
      <c r="J961" s="25">
        <f t="shared" si="58"/>
        <v>30.5</v>
      </c>
      <c r="K961" s="25">
        <f>IF(ISBLANK(G961),"",IF(ISTEXT(G961),"",INDEX(Sheet2!H$14:H$154,MATCH(F961,Sheet2!A$14:A$154,0))))</f>
        <v>0</v>
      </c>
      <c r="L961" s="25">
        <f>IF(ISBLANK(G961),"",IF(ISTEXT(G961),"",INDEX(Sheet2!I$14:I$154,MATCH(F961,Sheet2!A$14:A$154,0))))</f>
        <v>30.5</v>
      </c>
      <c r="M961" s="25" t="str">
        <f>IF(ISBLANK(G961),"",IF(ISTEXT(G961),"",IF(INDEX(Sheet2!H$14:H$154,MATCH(F961,Sheet2!A$14:A$154,0))&lt;&gt;0,IF(INDEX(Sheet2!I$14:I$154,MATCH(F961,Sheet2!A$14:A$154,0))&lt;&gt;0,"Loan","Loan"),"Cash")))</f>
        <v>Cash</v>
      </c>
      <c r="N961" s="25">
        <f>IF(ISTEXT(E961),"",IF(ISBLANK(E961),"",IF(ISTEXT(D961),"",IF(A956="Invoice No. : ",INDEX(Sheet2!D$14:D$154,MATCH(B956,Sheet2!A$14:A$154,0)),N960))))</f>
        <v>2</v>
      </c>
      <c r="O961" s="25" t="str">
        <f>IF(ISTEXT(E961),"",IF(ISBLANK(E961),"",IF(ISTEXT(D961),"",IF(A956="Invoice No. : ",INDEX(Sheet2!E$14:E$154,MATCH(B956,Sheet2!A$14:A$154,0)),O960))))</f>
        <v>RUBY</v>
      </c>
      <c r="P961" s="25" t="str">
        <f>IF(ISTEXT(E961),"",IF(ISBLANK(E961),"",IF(ISTEXT(D961),"",IF(A956="Invoice No. : ",INDEX(Sheet2!G$14:G$154,MATCH(B956,Sheet2!A$14:A$154,0)),P960))))</f>
        <v>DALIS, LAILA CALUMINGA</v>
      </c>
      <c r="Q961" s="25">
        <f t="shared" si="59"/>
        <v>128023.12</v>
      </c>
    </row>
    <row r="962" ht="15" spans="4:17">
      <c r="D962" s="14" t="s">
        <v>18</v>
      </c>
      <c r="E962" s="26">
        <v>30.5</v>
      </c>
      <c r="F962" s="25" t="str">
        <f t="shared" si="56"/>
        <v/>
      </c>
      <c r="G962" s="25" t="str">
        <f>IF(ISTEXT(E962),"",IF(ISBLANK(E962),"",IF(ISTEXT(D962),"",IF(A957="Invoice No. : ",INDEX(Sheet2!F$14:F$154,MATCH(B957,Sheet2!A$14:A$154,0)),G961))))</f>
        <v/>
      </c>
      <c r="H962" s="25" t="str">
        <f t="shared" si="57"/>
        <v/>
      </c>
      <c r="I962" s="25" t="str">
        <f>IF(ISTEXT(E962),"",IF(ISBLANK(E962),"",IF(ISTEXT(D962),"",IF(A957="Invoice No. : ",TEXT(INDEX(Sheet2!C$14:C$154,MATCH(B957,Sheet2!A$14:A$154,0)),"hh:mm:ss"),I961))))</f>
        <v/>
      </c>
      <c r="J962" s="25" t="str">
        <f t="shared" si="58"/>
        <v/>
      </c>
      <c r="K962" s="25" t="str">
        <f>IF(ISBLANK(G962),"",IF(ISTEXT(G962),"",INDEX(Sheet2!H$14:H$154,MATCH(F962,Sheet2!A$14:A$154,0))))</f>
        <v/>
      </c>
      <c r="L962" s="25" t="str">
        <f>IF(ISBLANK(G962),"",IF(ISTEXT(G962),"",INDEX(Sheet2!I$14:I$154,MATCH(F962,Sheet2!A$14:A$154,0))))</f>
        <v/>
      </c>
      <c r="M962" s="25" t="str">
        <f>IF(ISBLANK(G962),"",IF(ISTEXT(G962),"",IF(INDEX(Sheet2!H$14:H$154,MATCH(F962,Sheet2!A$14:A$154,0))&lt;&gt;0,IF(INDEX(Sheet2!I$14:I$154,MATCH(F962,Sheet2!A$14:A$154,0))&lt;&gt;0,"Loan","Loan"),"Cash")))</f>
        <v/>
      </c>
      <c r="N962" s="25" t="str">
        <f>IF(ISTEXT(E962),"",IF(ISBLANK(E962),"",IF(ISTEXT(D962),"",IF(A957="Invoice No. : ",INDEX(Sheet2!D$14:D$154,MATCH(B957,Sheet2!A$14:A$154,0)),N961))))</f>
        <v/>
      </c>
      <c r="O962" s="25" t="str">
        <f>IF(ISTEXT(E962),"",IF(ISBLANK(E962),"",IF(ISTEXT(D962),"",IF(A957="Invoice No. : ",INDEX(Sheet2!E$14:E$154,MATCH(B957,Sheet2!A$14:A$154,0)),O961))))</f>
        <v/>
      </c>
      <c r="P962" s="25" t="str">
        <f>IF(ISTEXT(E962),"",IF(ISBLANK(E962),"",IF(ISTEXT(D962),"",IF(A957="Invoice No. : ",INDEX(Sheet2!G$14:G$154,MATCH(B957,Sheet2!A$14:A$154,0)),P961))))</f>
        <v/>
      </c>
      <c r="Q962" s="25" t="str">
        <f t="shared" si="59"/>
        <v/>
      </c>
    </row>
    <row r="963" ht="15" spans="6:17">
      <c r="F963" s="25" t="str">
        <f t="shared" si="56"/>
        <v/>
      </c>
      <c r="G963" s="25" t="str">
        <f>IF(ISTEXT(E963),"",IF(ISBLANK(E963),"",IF(ISTEXT(D963),"",IF(A958="Invoice No. : ",INDEX(Sheet2!F$14:F$154,MATCH(B958,Sheet2!A$14:A$154,0)),G962))))</f>
        <v/>
      </c>
      <c r="H963" s="25" t="str">
        <f t="shared" si="57"/>
        <v/>
      </c>
      <c r="I963" s="25" t="str">
        <f>IF(ISTEXT(E963),"",IF(ISBLANK(E963),"",IF(ISTEXT(D963),"",IF(A958="Invoice No. : ",TEXT(INDEX(Sheet2!C$14:C$154,MATCH(B958,Sheet2!A$14:A$154,0)),"hh:mm:ss"),I962))))</f>
        <v/>
      </c>
      <c r="J963" s="25" t="str">
        <f t="shared" si="58"/>
        <v/>
      </c>
      <c r="K963" s="25" t="str">
        <f>IF(ISBLANK(G963),"",IF(ISTEXT(G963),"",INDEX(Sheet2!H$14:H$154,MATCH(F963,Sheet2!A$14:A$154,0))))</f>
        <v/>
      </c>
      <c r="L963" s="25" t="str">
        <f>IF(ISBLANK(G963),"",IF(ISTEXT(G963),"",INDEX(Sheet2!I$14:I$154,MATCH(F963,Sheet2!A$14:A$154,0))))</f>
        <v/>
      </c>
      <c r="M963" s="25" t="str">
        <f>IF(ISBLANK(G963),"",IF(ISTEXT(G963),"",IF(INDEX(Sheet2!H$14:H$154,MATCH(F963,Sheet2!A$14:A$154,0))&lt;&gt;0,IF(INDEX(Sheet2!I$14:I$154,MATCH(F963,Sheet2!A$14:A$154,0))&lt;&gt;0,"Loan","Loan"),"Cash")))</f>
        <v/>
      </c>
      <c r="N963" s="25" t="str">
        <f>IF(ISTEXT(E963),"",IF(ISBLANK(E963),"",IF(ISTEXT(D963),"",IF(A958="Invoice No. : ",INDEX(Sheet2!D$14:D$154,MATCH(B958,Sheet2!A$14:A$154,0)),N962))))</f>
        <v/>
      </c>
      <c r="O963" s="25" t="str">
        <f>IF(ISTEXT(E963),"",IF(ISBLANK(E963),"",IF(ISTEXT(D963),"",IF(A958="Invoice No. : ",INDEX(Sheet2!E$14:E$154,MATCH(B958,Sheet2!A$14:A$154,0)),O962))))</f>
        <v/>
      </c>
      <c r="P963" s="25" t="str">
        <f>IF(ISTEXT(E963),"",IF(ISBLANK(E963),"",IF(ISTEXT(D963),"",IF(A958="Invoice No. : ",INDEX(Sheet2!G$14:G$154,MATCH(B958,Sheet2!A$14:A$154,0)),P962))))</f>
        <v/>
      </c>
      <c r="Q963" s="25" t="str">
        <f t="shared" si="59"/>
        <v/>
      </c>
    </row>
    <row r="964" ht="15" spans="6:17">
      <c r="F964" s="25" t="str">
        <f t="shared" si="56"/>
        <v/>
      </c>
      <c r="G964" s="25" t="str">
        <f>IF(ISTEXT(E964),"",IF(ISBLANK(E964),"",IF(ISTEXT(D964),"",IF(A959="Invoice No. : ",INDEX(Sheet2!F$14:F$154,MATCH(B959,Sheet2!A$14:A$154,0)),G963))))</f>
        <v/>
      </c>
      <c r="H964" s="25" t="str">
        <f t="shared" si="57"/>
        <v/>
      </c>
      <c r="I964" s="25" t="str">
        <f>IF(ISTEXT(E964),"",IF(ISBLANK(E964),"",IF(ISTEXT(D964),"",IF(A959="Invoice No. : ",TEXT(INDEX(Sheet2!C$14:C$154,MATCH(B959,Sheet2!A$14:A$154,0)),"hh:mm:ss"),I963))))</f>
        <v/>
      </c>
      <c r="J964" s="25" t="str">
        <f t="shared" si="58"/>
        <v/>
      </c>
      <c r="K964" s="25" t="str">
        <f>IF(ISBLANK(G964),"",IF(ISTEXT(G964),"",INDEX(Sheet2!H$14:H$154,MATCH(F964,Sheet2!A$14:A$154,0))))</f>
        <v/>
      </c>
      <c r="L964" s="25" t="str">
        <f>IF(ISBLANK(G964),"",IF(ISTEXT(G964),"",INDEX(Sheet2!I$14:I$154,MATCH(F964,Sheet2!A$14:A$154,0))))</f>
        <v/>
      </c>
      <c r="M964" s="25" t="str">
        <f>IF(ISBLANK(G964),"",IF(ISTEXT(G964),"",IF(INDEX(Sheet2!H$14:H$154,MATCH(F964,Sheet2!A$14:A$154,0))&lt;&gt;0,IF(INDEX(Sheet2!I$14:I$154,MATCH(F964,Sheet2!A$14:A$154,0))&lt;&gt;0,"Loan","Loan"),"Cash")))</f>
        <v/>
      </c>
      <c r="N964" s="25" t="str">
        <f>IF(ISTEXT(E964),"",IF(ISBLANK(E964),"",IF(ISTEXT(D964),"",IF(A959="Invoice No. : ",INDEX(Sheet2!D$14:D$154,MATCH(B959,Sheet2!A$14:A$154,0)),N963))))</f>
        <v/>
      </c>
      <c r="O964" s="25" t="str">
        <f>IF(ISTEXT(E964),"",IF(ISBLANK(E964),"",IF(ISTEXT(D964),"",IF(A959="Invoice No. : ",INDEX(Sheet2!E$14:E$154,MATCH(B959,Sheet2!A$14:A$154,0)),O963))))</f>
        <v/>
      </c>
      <c r="P964" s="25" t="str">
        <f>IF(ISTEXT(E964),"",IF(ISBLANK(E964),"",IF(ISTEXT(D964),"",IF(A959="Invoice No. : ",INDEX(Sheet2!G$14:G$154,MATCH(B959,Sheet2!A$14:A$154,0)),P963))))</f>
        <v/>
      </c>
      <c r="Q964" s="25" t="str">
        <f t="shared" si="59"/>
        <v/>
      </c>
    </row>
    <row r="965" ht="15" spans="1:17">
      <c r="A965" s="16" t="s">
        <v>4</v>
      </c>
      <c r="B965" s="17">
        <v>2146349</v>
      </c>
      <c r="C965" s="16" t="s">
        <v>5</v>
      </c>
      <c r="D965" s="18" t="s">
        <v>598</v>
      </c>
      <c r="F965" s="25" t="str">
        <f t="shared" si="56"/>
        <v/>
      </c>
      <c r="G965" s="25" t="str">
        <f>IF(ISTEXT(E965),"",IF(ISBLANK(E965),"",IF(ISTEXT(D965),"",IF(A960="Invoice No. : ",INDEX(Sheet2!F$14:F$154,MATCH(B960,Sheet2!A$14:A$154,0)),G964))))</f>
        <v/>
      </c>
      <c r="H965" s="25" t="str">
        <f t="shared" si="57"/>
        <v/>
      </c>
      <c r="I965" s="25" t="str">
        <f>IF(ISTEXT(E965),"",IF(ISBLANK(E965),"",IF(ISTEXT(D965),"",IF(A960="Invoice No. : ",TEXT(INDEX(Sheet2!C$14:C$154,MATCH(B960,Sheet2!A$14:A$154,0)),"hh:mm:ss"),I964))))</f>
        <v/>
      </c>
      <c r="J965" s="25" t="str">
        <f t="shared" si="58"/>
        <v/>
      </c>
      <c r="K965" s="25" t="str">
        <f>IF(ISBLANK(G965),"",IF(ISTEXT(G965),"",INDEX(Sheet2!H$14:H$154,MATCH(F965,Sheet2!A$14:A$154,0))))</f>
        <v/>
      </c>
      <c r="L965" s="25" t="str">
        <f>IF(ISBLANK(G965),"",IF(ISTEXT(G965),"",INDEX(Sheet2!I$14:I$154,MATCH(F965,Sheet2!A$14:A$154,0))))</f>
        <v/>
      </c>
      <c r="M965" s="25" t="str">
        <f>IF(ISBLANK(G965),"",IF(ISTEXT(G965),"",IF(INDEX(Sheet2!H$14:H$154,MATCH(F965,Sheet2!A$14:A$154,0))&lt;&gt;0,IF(INDEX(Sheet2!I$14:I$154,MATCH(F965,Sheet2!A$14:A$154,0))&lt;&gt;0,"Loan","Loan"),"Cash")))</f>
        <v/>
      </c>
      <c r="N965" s="25" t="str">
        <f>IF(ISTEXT(E965),"",IF(ISBLANK(E965),"",IF(ISTEXT(D965),"",IF(A960="Invoice No. : ",INDEX(Sheet2!D$14:D$154,MATCH(B960,Sheet2!A$14:A$154,0)),N964))))</f>
        <v/>
      </c>
      <c r="O965" s="25" t="str">
        <f>IF(ISTEXT(E965),"",IF(ISBLANK(E965),"",IF(ISTEXT(D965),"",IF(A960="Invoice No. : ",INDEX(Sheet2!E$14:E$154,MATCH(B960,Sheet2!A$14:A$154,0)),O964))))</f>
        <v/>
      </c>
      <c r="P965" s="25" t="str">
        <f>IF(ISTEXT(E965),"",IF(ISBLANK(E965),"",IF(ISTEXT(D965),"",IF(A960="Invoice No. : ",INDEX(Sheet2!G$14:G$154,MATCH(B960,Sheet2!A$14:A$154,0)),P964))))</f>
        <v/>
      </c>
      <c r="Q965" s="25" t="str">
        <f t="shared" si="59"/>
        <v/>
      </c>
    </row>
    <row r="966" ht="15" spans="1:17">
      <c r="A966" s="16" t="s">
        <v>7</v>
      </c>
      <c r="B966" s="19">
        <v>44954</v>
      </c>
      <c r="C966" s="16" t="s">
        <v>8</v>
      </c>
      <c r="D966" s="20">
        <v>2</v>
      </c>
      <c r="F966" s="25" t="str">
        <f t="shared" si="56"/>
        <v/>
      </c>
      <c r="G966" s="25" t="str">
        <f>IF(ISTEXT(E966),"",IF(ISBLANK(E966),"",IF(ISTEXT(D966),"",IF(A961="Invoice No. : ",INDEX(Sheet2!F$14:F$154,MATCH(B961,Sheet2!A$14:A$154,0)),G965))))</f>
        <v/>
      </c>
      <c r="H966" s="25" t="str">
        <f t="shared" si="57"/>
        <v/>
      </c>
      <c r="I966" s="25" t="str">
        <f>IF(ISTEXT(E966),"",IF(ISBLANK(E966),"",IF(ISTEXT(D966),"",IF(A961="Invoice No. : ",TEXT(INDEX(Sheet2!C$14:C$154,MATCH(B961,Sheet2!A$14:A$154,0)),"hh:mm:ss"),I965))))</f>
        <v/>
      </c>
      <c r="J966" s="25" t="str">
        <f t="shared" si="58"/>
        <v/>
      </c>
      <c r="K966" s="25" t="str">
        <f>IF(ISBLANK(G966),"",IF(ISTEXT(G966),"",INDEX(Sheet2!H$14:H$154,MATCH(F966,Sheet2!A$14:A$154,0))))</f>
        <v/>
      </c>
      <c r="L966" s="25" t="str">
        <f>IF(ISBLANK(G966),"",IF(ISTEXT(G966),"",INDEX(Sheet2!I$14:I$154,MATCH(F966,Sheet2!A$14:A$154,0))))</f>
        <v/>
      </c>
      <c r="M966" s="25" t="str">
        <f>IF(ISBLANK(G966),"",IF(ISTEXT(G966),"",IF(INDEX(Sheet2!H$14:H$154,MATCH(F966,Sheet2!A$14:A$154,0))&lt;&gt;0,IF(INDEX(Sheet2!I$14:I$154,MATCH(F966,Sheet2!A$14:A$154,0))&lt;&gt;0,"Loan","Loan"),"Cash")))</f>
        <v/>
      </c>
      <c r="N966" s="25" t="str">
        <f>IF(ISTEXT(E966),"",IF(ISBLANK(E966),"",IF(ISTEXT(D966),"",IF(A961="Invoice No. : ",INDEX(Sheet2!D$14:D$154,MATCH(B961,Sheet2!A$14:A$154,0)),N965))))</f>
        <v/>
      </c>
      <c r="O966" s="25" t="str">
        <f>IF(ISTEXT(E966),"",IF(ISBLANK(E966),"",IF(ISTEXT(D966),"",IF(A961="Invoice No. : ",INDEX(Sheet2!E$14:E$154,MATCH(B961,Sheet2!A$14:A$154,0)),O965))))</f>
        <v/>
      </c>
      <c r="P966" s="25" t="str">
        <f>IF(ISTEXT(E966),"",IF(ISBLANK(E966),"",IF(ISTEXT(D966),"",IF(A961="Invoice No. : ",INDEX(Sheet2!G$14:G$154,MATCH(B961,Sheet2!A$14:A$154,0)),P965))))</f>
        <v/>
      </c>
      <c r="Q966" s="25" t="str">
        <f t="shared" si="59"/>
        <v/>
      </c>
    </row>
    <row r="967" ht="15" spans="6:17">
      <c r="F967" s="25" t="str">
        <f t="shared" si="56"/>
        <v/>
      </c>
      <c r="G967" s="25" t="str">
        <f>IF(ISTEXT(E967),"",IF(ISBLANK(E967),"",IF(ISTEXT(D967),"",IF(A962="Invoice No. : ",INDEX(Sheet2!F$14:F$154,MATCH(B962,Sheet2!A$14:A$154,0)),G966))))</f>
        <v/>
      </c>
      <c r="H967" s="25" t="str">
        <f t="shared" si="57"/>
        <v/>
      </c>
      <c r="I967" s="25" t="str">
        <f>IF(ISTEXT(E967),"",IF(ISBLANK(E967),"",IF(ISTEXT(D967),"",IF(A962="Invoice No. : ",TEXT(INDEX(Sheet2!C$14:C$154,MATCH(B962,Sheet2!A$14:A$154,0)),"hh:mm:ss"),I966))))</f>
        <v/>
      </c>
      <c r="J967" s="25" t="str">
        <f t="shared" si="58"/>
        <v/>
      </c>
      <c r="K967" s="25" t="str">
        <f>IF(ISBLANK(G967),"",IF(ISTEXT(G967),"",INDEX(Sheet2!H$14:H$154,MATCH(F967,Sheet2!A$14:A$154,0))))</f>
        <v/>
      </c>
      <c r="L967" s="25" t="str">
        <f>IF(ISBLANK(G967),"",IF(ISTEXT(G967),"",INDEX(Sheet2!I$14:I$154,MATCH(F967,Sheet2!A$14:A$154,0))))</f>
        <v/>
      </c>
      <c r="M967" s="25" t="str">
        <f>IF(ISBLANK(G967),"",IF(ISTEXT(G967),"",IF(INDEX(Sheet2!H$14:H$154,MATCH(F967,Sheet2!A$14:A$154,0))&lt;&gt;0,IF(INDEX(Sheet2!I$14:I$154,MATCH(F967,Sheet2!A$14:A$154,0))&lt;&gt;0,"Loan","Loan"),"Cash")))</f>
        <v/>
      </c>
      <c r="N967" s="25" t="str">
        <f>IF(ISTEXT(E967),"",IF(ISBLANK(E967),"",IF(ISTEXT(D967),"",IF(A962="Invoice No. : ",INDEX(Sheet2!D$14:D$154,MATCH(B962,Sheet2!A$14:A$154,0)),N966))))</f>
        <v/>
      </c>
      <c r="O967" s="25" t="str">
        <f>IF(ISTEXT(E967),"",IF(ISBLANK(E967),"",IF(ISTEXT(D967),"",IF(A962="Invoice No. : ",INDEX(Sheet2!E$14:E$154,MATCH(B962,Sheet2!A$14:A$154,0)),O966))))</f>
        <v/>
      </c>
      <c r="P967" s="25" t="str">
        <f>IF(ISTEXT(E967),"",IF(ISBLANK(E967),"",IF(ISTEXT(D967),"",IF(A962="Invoice No. : ",INDEX(Sheet2!G$14:G$154,MATCH(B962,Sheet2!A$14:A$154,0)),P966))))</f>
        <v/>
      </c>
      <c r="Q967" s="25" t="str">
        <f t="shared" si="59"/>
        <v/>
      </c>
    </row>
    <row r="968" ht="15" spans="1:17">
      <c r="A968" s="21" t="s">
        <v>9</v>
      </c>
      <c r="B968" s="21" t="s">
        <v>10</v>
      </c>
      <c r="C968" s="22" t="s">
        <v>11</v>
      </c>
      <c r="D968" s="22" t="s">
        <v>12</v>
      </c>
      <c r="E968" s="22" t="s">
        <v>13</v>
      </c>
      <c r="F968" s="25" t="str">
        <f t="shared" si="56"/>
        <v/>
      </c>
      <c r="G968" s="25" t="str">
        <f>IF(ISTEXT(E968),"",IF(ISBLANK(E968),"",IF(ISTEXT(D968),"",IF(A963="Invoice No. : ",INDEX(Sheet2!F$14:F$154,MATCH(B963,Sheet2!A$14:A$154,0)),G967))))</f>
        <v/>
      </c>
      <c r="H968" s="25" t="str">
        <f t="shared" si="57"/>
        <v/>
      </c>
      <c r="I968" s="25" t="str">
        <f>IF(ISTEXT(E968),"",IF(ISBLANK(E968),"",IF(ISTEXT(D968),"",IF(A963="Invoice No. : ",TEXT(INDEX(Sheet2!C$14:C$154,MATCH(B963,Sheet2!A$14:A$154,0)),"hh:mm:ss"),I967))))</f>
        <v/>
      </c>
      <c r="J968" s="25" t="str">
        <f t="shared" si="58"/>
        <v/>
      </c>
      <c r="K968" s="25" t="str">
        <f>IF(ISBLANK(G968),"",IF(ISTEXT(G968),"",INDEX(Sheet2!H$14:H$154,MATCH(F968,Sheet2!A$14:A$154,0))))</f>
        <v/>
      </c>
      <c r="L968" s="25" t="str">
        <f>IF(ISBLANK(G968),"",IF(ISTEXT(G968),"",INDEX(Sheet2!I$14:I$154,MATCH(F968,Sheet2!A$14:A$154,0))))</f>
        <v/>
      </c>
      <c r="M968" s="25" t="str">
        <f>IF(ISBLANK(G968),"",IF(ISTEXT(G968),"",IF(INDEX(Sheet2!H$14:H$154,MATCH(F968,Sheet2!A$14:A$154,0))&lt;&gt;0,IF(INDEX(Sheet2!I$14:I$154,MATCH(F968,Sheet2!A$14:A$154,0))&lt;&gt;0,"Loan","Loan"),"Cash")))</f>
        <v/>
      </c>
      <c r="N968" s="25" t="str">
        <f>IF(ISTEXT(E968),"",IF(ISBLANK(E968),"",IF(ISTEXT(D968),"",IF(A963="Invoice No. : ",INDEX(Sheet2!D$14:D$154,MATCH(B963,Sheet2!A$14:A$154,0)),N967))))</f>
        <v/>
      </c>
      <c r="O968" s="25" t="str">
        <f>IF(ISTEXT(E968),"",IF(ISBLANK(E968),"",IF(ISTEXT(D968),"",IF(A963="Invoice No. : ",INDEX(Sheet2!E$14:E$154,MATCH(B963,Sheet2!A$14:A$154,0)),O967))))</f>
        <v/>
      </c>
      <c r="P968" s="25" t="str">
        <f>IF(ISTEXT(E968),"",IF(ISBLANK(E968),"",IF(ISTEXT(D968),"",IF(A963="Invoice No. : ",INDEX(Sheet2!G$14:G$154,MATCH(B963,Sheet2!A$14:A$154,0)),P967))))</f>
        <v/>
      </c>
      <c r="Q968" s="25" t="str">
        <f t="shared" si="59"/>
        <v/>
      </c>
    </row>
    <row r="969" ht="15" spans="6:17">
      <c r="F969" s="25" t="str">
        <f t="shared" si="56"/>
        <v/>
      </c>
      <c r="G969" s="25" t="str">
        <f>IF(ISTEXT(E969),"",IF(ISBLANK(E969),"",IF(ISTEXT(D969),"",IF(A964="Invoice No. : ",INDEX(Sheet2!F$14:F$154,MATCH(B964,Sheet2!A$14:A$154,0)),G968))))</f>
        <v/>
      </c>
      <c r="H969" s="25" t="str">
        <f t="shared" si="57"/>
        <v/>
      </c>
      <c r="I969" s="25" t="str">
        <f>IF(ISTEXT(E969),"",IF(ISBLANK(E969),"",IF(ISTEXT(D969),"",IF(A964="Invoice No. : ",TEXT(INDEX(Sheet2!C$14:C$154,MATCH(B964,Sheet2!A$14:A$154,0)),"hh:mm:ss"),I968))))</f>
        <v/>
      </c>
      <c r="J969" s="25" t="str">
        <f t="shared" si="58"/>
        <v/>
      </c>
      <c r="K969" s="25" t="str">
        <f>IF(ISBLANK(G969),"",IF(ISTEXT(G969),"",INDEX(Sheet2!H$14:H$154,MATCH(F969,Sheet2!A$14:A$154,0))))</f>
        <v/>
      </c>
      <c r="L969" s="25" t="str">
        <f>IF(ISBLANK(G969),"",IF(ISTEXT(G969),"",INDEX(Sheet2!I$14:I$154,MATCH(F969,Sheet2!A$14:A$154,0))))</f>
        <v/>
      </c>
      <c r="M969" s="25" t="str">
        <f>IF(ISBLANK(G969),"",IF(ISTEXT(G969),"",IF(INDEX(Sheet2!H$14:H$154,MATCH(F969,Sheet2!A$14:A$154,0))&lt;&gt;0,IF(INDEX(Sheet2!I$14:I$154,MATCH(F969,Sheet2!A$14:A$154,0))&lt;&gt;0,"Loan","Loan"),"Cash")))</f>
        <v/>
      </c>
      <c r="N969" s="25" t="str">
        <f>IF(ISTEXT(E969),"",IF(ISBLANK(E969),"",IF(ISTEXT(D969),"",IF(A964="Invoice No. : ",INDEX(Sheet2!D$14:D$154,MATCH(B964,Sheet2!A$14:A$154,0)),N968))))</f>
        <v/>
      </c>
      <c r="O969" s="25" t="str">
        <f>IF(ISTEXT(E969),"",IF(ISBLANK(E969),"",IF(ISTEXT(D969),"",IF(A964="Invoice No. : ",INDEX(Sheet2!E$14:E$154,MATCH(B964,Sheet2!A$14:A$154,0)),O968))))</f>
        <v/>
      </c>
      <c r="P969" s="25" t="str">
        <f>IF(ISTEXT(E969),"",IF(ISBLANK(E969),"",IF(ISTEXT(D969),"",IF(A964="Invoice No. : ",INDEX(Sheet2!G$14:G$154,MATCH(B964,Sheet2!A$14:A$154,0)),P968))))</f>
        <v/>
      </c>
      <c r="Q969" s="25" t="str">
        <f t="shared" si="59"/>
        <v/>
      </c>
    </row>
    <row r="970" ht="15" spans="1:17">
      <c r="A970" s="24" t="s">
        <v>828</v>
      </c>
      <c r="B970" s="24" t="s">
        <v>829</v>
      </c>
      <c r="C970" s="13">
        <v>1</v>
      </c>
      <c r="D970" s="13">
        <v>8.25</v>
      </c>
      <c r="E970" s="13">
        <v>8.25</v>
      </c>
      <c r="F970" s="25">
        <f t="shared" si="56"/>
        <v>2146349</v>
      </c>
      <c r="G970" s="25">
        <f>IF(ISTEXT(E970),"",IF(ISBLANK(E970),"",IF(ISTEXT(D970),"",IF(A965="Invoice No. : ",INDEX(Sheet2!F$14:F$154,MATCH(B965,Sheet2!A$14:A$154,0)),G969))))</f>
        <v>50905</v>
      </c>
      <c r="H970" s="25" t="str">
        <f t="shared" si="57"/>
        <v>01/28/2023</v>
      </c>
      <c r="I970" s="25" t="str">
        <f>IF(ISTEXT(E970),"",IF(ISBLANK(E970),"",IF(ISTEXT(D970),"",IF(A965="Invoice No. : ",TEXT(INDEX(Sheet2!C$14:C$154,MATCH(B965,Sheet2!A$14:A$154,0)),"hh:mm:ss"),I969))))</f>
        <v>10:08:38</v>
      </c>
      <c r="J970" s="25">
        <f t="shared" si="58"/>
        <v>17</v>
      </c>
      <c r="K970" s="25">
        <f>IF(ISBLANK(G970),"",IF(ISTEXT(G970),"",INDEX(Sheet2!H$14:H$154,MATCH(F970,Sheet2!A$14:A$154,0))))</f>
        <v>0</v>
      </c>
      <c r="L970" s="25">
        <f>IF(ISBLANK(G970),"",IF(ISTEXT(G970),"",INDEX(Sheet2!I$14:I$154,MATCH(F970,Sheet2!A$14:A$154,0))))</f>
        <v>17</v>
      </c>
      <c r="M970" s="25" t="str">
        <f>IF(ISBLANK(G970),"",IF(ISTEXT(G970),"",IF(INDEX(Sheet2!H$14:H$154,MATCH(F970,Sheet2!A$14:A$154,0))&lt;&gt;0,IF(INDEX(Sheet2!I$14:I$154,MATCH(F970,Sheet2!A$14:A$154,0))&lt;&gt;0,"Loan","Loan"),"Cash")))</f>
        <v>Cash</v>
      </c>
      <c r="N970" s="25">
        <f>IF(ISTEXT(E970),"",IF(ISBLANK(E970),"",IF(ISTEXT(D970),"",IF(A965="Invoice No. : ",INDEX(Sheet2!D$14:D$154,MATCH(B965,Sheet2!A$14:A$154,0)),N969))))</f>
        <v>2</v>
      </c>
      <c r="O970" s="25" t="str">
        <f>IF(ISTEXT(E970),"",IF(ISBLANK(E970),"",IF(ISTEXT(D970),"",IF(A965="Invoice No. : ",INDEX(Sheet2!E$14:E$154,MATCH(B965,Sheet2!A$14:A$154,0)),O969))))</f>
        <v>RUBY</v>
      </c>
      <c r="P970" s="25" t="str">
        <f>IF(ISTEXT(E970),"",IF(ISBLANK(E970),"",IF(ISTEXT(D970),"",IF(A965="Invoice No. : ",INDEX(Sheet2!G$14:G$154,MATCH(B965,Sheet2!A$14:A$154,0)),P969))))</f>
        <v>DALIS, LAILA CALUMINGA</v>
      </c>
      <c r="Q970" s="25">
        <f t="shared" si="59"/>
        <v>128023.12</v>
      </c>
    </row>
    <row r="971" ht="15" spans="1:17">
      <c r="A971" s="24" t="s">
        <v>667</v>
      </c>
      <c r="B971" s="24" t="s">
        <v>553</v>
      </c>
      <c r="C971" s="13">
        <v>1</v>
      </c>
      <c r="D971" s="13">
        <v>8.75</v>
      </c>
      <c r="E971" s="13">
        <v>8.75</v>
      </c>
      <c r="F971" s="25">
        <f t="shared" si="56"/>
        <v>2146349</v>
      </c>
      <c r="G971" s="25">
        <f>IF(ISTEXT(E971),"",IF(ISBLANK(E971),"",IF(ISTEXT(D971),"",IF(A966="Invoice No. : ",INDEX(Sheet2!F$14:F$154,MATCH(B966,Sheet2!A$14:A$154,0)),G970))))</f>
        <v>50905</v>
      </c>
      <c r="H971" s="25" t="str">
        <f t="shared" si="57"/>
        <v>01/28/2023</v>
      </c>
      <c r="I971" s="25" t="str">
        <f>IF(ISTEXT(E971),"",IF(ISBLANK(E971),"",IF(ISTEXT(D971),"",IF(A966="Invoice No. : ",TEXT(INDEX(Sheet2!C$14:C$154,MATCH(B966,Sheet2!A$14:A$154,0)),"hh:mm:ss"),I970))))</f>
        <v>10:08:38</v>
      </c>
      <c r="J971" s="25">
        <f t="shared" si="58"/>
        <v>17</v>
      </c>
      <c r="K971" s="25">
        <f>IF(ISBLANK(G971),"",IF(ISTEXT(G971),"",INDEX(Sheet2!H$14:H$154,MATCH(F971,Sheet2!A$14:A$154,0))))</f>
        <v>0</v>
      </c>
      <c r="L971" s="25">
        <f>IF(ISBLANK(G971),"",IF(ISTEXT(G971),"",INDEX(Sheet2!I$14:I$154,MATCH(F971,Sheet2!A$14:A$154,0))))</f>
        <v>17</v>
      </c>
      <c r="M971" s="25" t="str">
        <f>IF(ISBLANK(G971),"",IF(ISTEXT(G971),"",IF(INDEX(Sheet2!H$14:H$154,MATCH(F971,Sheet2!A$14:A$154,0))&lt;&gt;0,IF(INDEX(Sheet2!I$14:I$154,MATCH(F971,Sheet2!A$14:A$154,0))&lt;&gt;0,"Loan","Loan"),"Cash")))</f>
        <v>Cash</v>
      </c>
      <c r="N971" s="25">
        <f>IF(ISTEXT(E971),"",IF(ISBLANK(E971),"",IF(ISTEXT(D971),"",IF(A966="Invoice No. : ",INDEX(Sheet2!D$14:D$154,MATCH(B966,Sheet2!A$14:A$154,0)),N970))))</f>
        <v>2</v>
      </c>
      <c r="O971" s="25" t="str">
        <f>IF(ISTEXT(E971),"",IF(ISBLANK(E971),"",IF(ISTEXT(D971),"",IF(A966="Invoice No. : ",INDEX(Sheet2!E$14:E$154,MATCH(B966,Sheet2!A$14:A$154,0)),O970))))</f>
        <v>RUBY</v>
      </c>
      <c r="P971" s="25" t="str">
        <f>IF(ISTEXT(E971),"",IF(ISBLANK(E971),"",IF(ISTEXT(D971),"",IF(A966="Invoice No. : ",INDEX(Sheet2!G$14:G$154,MATCH(B966,Sheet2!A$14:A$154,0)),P970))))</f>
        <v>DALIS, LAILA CALUMINGA</v>
      </c>
      <c r="Q971" s="25">
        <f t="shared" si="59"/>
        <v>128023.12</v>
      </c>
    </row>
    <row r="972" ht="15" spans="4:17">
      <c r="D972" s="14" t="s">
        <v>18</v>
      </c>
      <c r="E972" s="26">
        <v>17</v>
      </c>
      <c r="F972" s="25" t="str">
        <f t="shared" si="56"/>
        <v/>
      </c>
      <c r="G972" s="25" t="str">
        <f>IF(ISTEXT(E972),"",IF(ISBLANK(E972),"",IF(ISTEXT(D972),"",IF(A967="Invoice No. : ",INDEX(Sheet2!F$14:F$154,MATCH(B967,Sheet2!A$14:A$154,0)),G971))))</f>
        <v/>
      </c>
      <c r="H972" s="25" t="str">
        <f t="shared" si="57"/>
        <v/>
      </c>
      <c r="I972" s="25" t="str">
        <f>IF(ISTEXT(E972),"",IF(ISBLANK(E972),"",IF(ISTEXT(D972),"",IF(A967="Invoice No. : ",TEXT(INDEX(Sheet2!C$14:C$154,MATCH(B967,Sheet2!A$14:A$154,0)),"hh:mm:ss"),I971))))</f>
        <v/>
      </c>
      <c r="J972" s="25" t="str">
        <f t="shared" si="58"/>
        <v/>
      </c>
      <c r="K972" s="25" t="str">
        <f>IF(ISBLANK(G972),"",IF(ISTEXT(G972),"",INDEX(Sheet2!H$14:H$154,MATCH(F972,Sheet2!A$14:A$154,0))))</f>
        <v/>
      </c>
      <c r="L972" s="25" t="str">
        <f>IF(ISBLANK(G972),"",IF(ISTEXT(G972),"",INDEX(Sheet2!I$14:I$154,MATCH(F972,Sheet2!A$14:A$154,0))))</f>
        <v/>
      </c>
      <c r="M972" s="25" t="str">
        <f>IF(ISBLANK(G972),"",IF(ISTEXT(G972),"",IF(INDEX(Sheet2!H$14:H$154,MATCH(F972,Sheet2!A$14:A$154,0))&lt;&gt;0,IF(INDEX(Sheet2!I$14:I$154,MATCH(F972,Sheet2!A$14:A$154,0))&lt;&gt;0,"Loan","Loan"),"Cash")))</f>
        <v/>
      </c>
      <c r="N972" s="25" t="str">
        <f>IF(ISTEXT(E972),"",IF(ISBLANK(E972),"",IF(ISTEXT(D972),"",IF(A967="Invoice No. : ",INDEX(Sheet2!D$14:D$154,MATCH(B967,Sheet2!A$14:A$154,0)),N971))))</f>
        <v/>
      </c>
      <c r="O972" s="25" t="str">
        <f>IF(ISTEXT(E972),"",IF(ISBLANK(E972),"",IF(ISTEXT(D972),"",IF(A967="Invoice No. : ",INDEX(Sheet2!E$14:E$154,MATCH(B967,Sheet2!A$14:A$154,0)),O971))))</f>
        <v/>
      </c>
      <c r="P972" s="25" t="str">
        <f>IF(ISTEXT(E972),"",IF(ISBLANK(E972),"",IF(ISTEXT(D972),"",IF(A967="Invoice No. : ",INDEX(Sheet2!G$14:G$154,MATCH(B967,Sheet2!A$14:A$154,0)),P971))))</f>
        <v/>
      </c>
      <c r="Q972" s="25" t="str">
        <f t="shared" si="59"/>
        <v/>
      </c>
    </row>
    <row r="973" ht="15" spans="6:17">
      <c r="F973" s="25" t="str">
        <f t="shared" si="56"/>
        <v/>
      </c>
      <c r="G973" s="25" t="str">
        <f>IF(ISTEXT(E973),"",IF(ISBLANK(E973),"",IF(ISTEXT(D973),"",IF(A968="Invoice No. : ",INDEX(Sheet2!F$14:F$154,MATCH(B968,Sheet2!A$14:A$154,0)),G972))))</f>
        <v/>
      </c>
      <c r="H973" s="25" t="str">
        <f t="shared" si="57"/>
        <v/>
      </c>
      <c r="I973" s="25" t="str">
        <f>IF(ISTEXT(E973),"",IF(ISBLANK(E973),"",IF(ISTEXT(D973),"",IF(A968="Invoice No. : ",TEXT(INDEX(Sheet2!C$14:C$154,MATCH(B968,Sheet2!A$14:A$154,0)),"hh:mm:ss"),I972))))</f>
        <v/>
      </c>
      <c r="J973" s="25" t="str">
        <f t="shared" si="58"/>
        <v/>
      </c>
      <c r="K973" s="25" t="str">
        <f>IF(ISBLANK(G973),"",IF(ISTEXT(G973),"",INDEX(Sheet2!H$14:H$154,MATCH(F973,Sheet2!A$14:A$154,0))))</f>
        <v/>
      </c>
      <c r="L973" s="25" t="str">
        <f>IF(ISBLANK(G973),"",IF(ISTEXT(G973),"",INDEX(Sheet2!I$14:I$154,MATCH(F973,Sheet2!A$14:A$154,0))))</f>
        <v/>
      </c>
      <c r="M973" s="25" t="str">
        <f>IF(ISBLANK(G973),"",IF(ISTEXT(G973),"",IF(INDEX(Sheet2!H$14:H$154,MATCH(F973,Sheet2!A$14:A$154,0))&lt;&gt;0,IF(INDEX(Sheet2!I$14:I$154,MATCH(F973,Sheet2!A$14:A$154,0))&lt;&gt;0,"Loan","Loan"),"Cash")))</f>
        <v/>
      </c>
      <c r="N973" s="25" t="str">
        <f>IF(ISTEXT(E973),"",IF(ISBLANK(E973),"",IF(ISTEXT(D973),"",IF(A968="Invoice No. : ",INDEX(Sheet2!D$14:D$154,MATCH(B968,Sheet2!A$14:A$154,0)),N972))))</f>
        <v/>
      </c>
      <c r="O973" s="25" t="str">
        <f>IF(ISTEXT(E973),"",IF(ISBLANK(E973),"",IF(ISTEXT(D973),"",IF(A968="Invoice No. : ",INDEX(Sheet2!E$14:E$154,MATCH(B968,Sheet2!A$14:A$154,0)),O972))))</f>
        <v/>
      </c>
      <c r="P973" s="25" t="str">
        <f>IF(ISTEXT(E973),"",IF(ISBLANK(E973),"",IF(ISTEXT(D973),"",IF(A968="Invoice No. : ",INDEX(Sheet2!G$14:G$154,MATCH(B968,Sheet2!A$14:A$154,0)),P972))))</f>
        <v/>
      </c>
      <c r="Q973" s="25" t="str">
        <f t="shared" si="59"/>
        <v/>
      </c>
    </row>
    <row r="974" ht="15" spans="6:17">
      <c r="F974" s="25" t="str">
        <f t="shared" si="56"/>
        <v/>
      </c>
      <c r="G974" s="25" t="str">
        <f>IF(ISTEXT(E974),"",IF(ISBLANK(E974),"",IF(ISTEXT(D974),"",IF(A969="Invoice No. : ",INDEX(Sheet2!F$14:F$154,MATCH(B969,Sheet2!A$14:A$154,0)),G973))))</f>
        <v/>
      </c>
      <c r="H974" s="25" t="str">
        <f t="shared" si="57"/>
        <v/>
      </c>
      <c r="I974" s="25" t="str">
        <f>IF(ISTEXT(E974),"",IF(ISBLANK(E974),"",IF(ISTEXT(D974),"",IF(A969="Invoice No. : ",TEXT(INDEX(Sheet2!C$14:C$154,MATCH(B969,Sheet2!A$14:A$154,0)),"hh:mm:ss"),I973))))</f>
        <v/>
      </c>
      <c r="J974" s="25" t="str">
        <f t="shared" si="58"/>
        <v/>
      </c>
      <c r="K974" s="25" t="str">
        <f>IF(ISBLANK(G974),"",IF(ISTEXT(G974),"",INDEX(Sheet2!H$14:H$154,MATCH(F974,Sheet2!A$14:A$154,0))))</f>
        <v/>
      </c>
      <c r="L974" s="25" t="str">
        <f>IF(ISBLANK(G974),"",IF(ISTEXT(G974),"",INDEX(Sheet2!I$14:I$154,MATCH(F974,Sheet2!A$14:A$154,0))))</f>
        <v/>
      </c>
      <c r="M974" s="25" t="str">
        <f>IF(ISBLANK(G974),"",IF(ISTEXT(G974),"",IF(INDEX(Sheet2!H$14:H$154,MATCH(F974,Sheet2!A$14:A$154,0))&lt;&gt;0,IF(INDEX(Sheet2!I$14:I$154,MATCH(F974,Sheet2!A$14:A$154,0))&lt;&gt;0,"Loan","Loan"),"Cash")))</f>
        <v/>
      </c>
      <c r="N974" s="25" t="str">
        <f>IF(ISTEXT(E974),"",IF(ISBLANK(E974),"",IF(ISTEXT(D974),"",IF(A969="Invoice No. : ",INDEX(Sheet2!D$14:D$154,MATCH(B969,Sheet2!A$14:A$154,0)),N973))))</f>
        <v/>
      </c>
      <c r="O974" s="25" t="str">
        <f>IF(ISTEXT(E974),"",IF(ISBLANK(E974),"",IF(ISTEXT(D974),"",IF(A969="Invoice No. : ",INDEX(Sheet2!E$14:E$154,MATCH(B969,Sheet2!A$14:A$154,0)),O973))))</f>
        <v/>
      </c>
      <c r="P974" s="25" t="str">
        <f>IF(ISTEXT(E974),"",IF(ISBLANK(E974),"",IF(ISTEXT(D974),"",IF(A969="Invoice No. : ",INDEX(Sheet2!G$14:G$154,MATCH(B969,Sheet2!A$14:A$154,0)),P973))))</f>
        <v/>
      </c>
      <c r="Q974" s="25" t="str">
        <f t="shared" si="59"/>
        <v/>
      </c>
    </row>
    <row r="975" ht="15" spans="1:17">
      <c r="A975" s="16" t="s">
        <v>4</v>
      </c>
      <c r="B975" s="17">
        <v>2146350</v>
      </c>
      <c r="C975" s="16" t="s">
        <v>5</v>
      </c>
      <c r="D975" s="18" t="s">
        <v>598</v>
      </c>
      <c r="F975" s="25" t="str">
        <f t="shared" si="56"/>
        <v/>
      </c>
      <c r="G975" s="25" t="str">
        <f>IF(ISTEXT(E975),"",IF(ISBLANK(E975),"",IF(ISTEXT(D975),"",IF(A970="Invoice No. : ",INDEX(Sheet2!F$14:F$154,MATCH(B970,Sheet2!A$14:A$154,0)),G974))))</f>
        <v/>
      </c>
      <c r="H975" s="25" t="str">
        <f t="shared" si="57"/>
        <v/>
      </c>
      <c r="I975" s="25" t="str">
        <f>IF(ISTEXT(E975),"",IF(ISBLANK(E975),"",IF(ISTEXT(D975),"",IF(A970="Invoice No. : ",TEXT(INDEX(Sheet2!C$14:C$154,MATCH(B970,Sheet2!A$14:A$154,0)),"hh:mm:ss"),I974))))</f>
        <v/>
      </c>
      <c r="J975" s="25" t="str">
        <f t="shared" si="58"/>
        <v/>
      </c>
      <c r="K975" s="25" t="str">
        <f>IF(ISBLANK(G975),"",IF(ISTEXT(G975),"",INDEX(Sheet2!H$14:H$154,MATCH(F975,Sheet2!A$14:A$154,0))))</f>
        <v/>
      </c>
      <c r="L975" s="25" t="str">
        <f>IF(ISBLANK(G975),"",IF(ISTEXT(G975),"",INDEX(Sheet2!I$14:I$154,MATCH(F975,Sheet2!A$14:A$154,0))))</f>
        <v/>
      </c>
      <c r="M975" s="25" t="str">
        <f>IF(ISBLANK(G975),"",IF(ISTEXT(G975),"",IF(INDEX(Sheet2!H$14:H$154,MATCH(F975,Sheet2!A$14:A$154,0))&lt;&gt;0,IF(INDEX(Sheet2!I$14:I$154,MATCH(F975,Sheet2!A$14:A$154,0))&lt;&gt;0,"Loan","Loan"),"Cash")))</f>
        <v/>
      </c>
      <c r="N975" s="25" t="str">
        <f>IF(ISTEXT(E975),"",IF(ISBLANK(E975),"",IF(ISTEXT(D975),"",IF(A970="Invoice No. : ",INDEX(Sheet2!D$14:D$154,MATCH(B970,Sheet2!A$14:A$154,0)),N974))))</f>
        <v/>
      </c>
      <c r="O975" s="25" t="str">
        <f>IF(ISTEXT(E975),"",IF(ISBLANK(E975),"",IF(ISTEXT(D975),"",IF(A970="Invoice No. : ",INDEX(Sheet2!E$14:E$154,MATCH(B970,Sheet2!A$14:A$154,0)),O974))))</f>
        <v/>
      </c>
      <c r="P975" s="25" t="str">
        <f>IF(ISTEXT(E975),"",IF(ISBLANK(E975),"",IF(ISTEXT(D975),"",IF(A970="Invoice No. : ",INDEX(Sheet2!G$14:G$154,MATCH(B970,Sheet2!A$14:A$154,0)),P974))))</f>
        <v/>
      </c>
      <c r="Q975" s="25" t="str">
        <f t="shared" si="59"/>
        <v/>
      </c>
    </row>
    <row r="976" ht="15" spans="1:17">
      <c r="A976" s="16" t="s">
        <v>7</v>
      </c>
      <c r="B976" s="19">
        <v>44954</v>
      </c>
      <c r="C976" s="16" t="s">
        <v>8</v>
      </c>
      <c r="D976" s="20">
        <v>2</v>
      </c>
      <c r="F976" s="25" t="str">
        <f t="shared" si="56"/>
        <v/>
      </c>
      <c r="G976" s="25" t="str">
        <f>IF(ISTEXT(E976),"",IF(ISBLANK(E976),"",IF(ISTEXT(D976),"",IF(A971="Invoice No. : ",INDEX(Sheet2!F$14:F$154,MATCH(B971,Sheet2!A$14:A$154,0)),G975))))</f>
        <v/>
      </c>
      <c r="H976" s="25" t="str">
        <f t="shared" si="57"/>
        <v/>
      </c>
      <c r="I976" s="25" t="str">
        <f>IF(ISTEXT(E976),"",IF(ISBLANK(E976),"",IF(ISTEXT(D976),"",IF(A971="Invoice No. : ",TEXT(INDEX(Sheet2!C$14:C$154,MATCH(B971,Sheet2!A$14:A$154,0)),"hh:mm:ss"),I975))))</f>
        <v/>
      </c>
      <c r="J976" s="25" t="str">
        <f t="shared" si="58"/>
        <v/>
      </c>
      <c r="K976" s="25" t="str">
        <f>IF(ISBLANK(G976),"",IF(ISTEXT(G976),"",INDEX(Sheet2!H$14:H$154,MATCH(F976,Sheet2!A$14:A$154,0))))</f>
        <v/>
      </c>
      <c r="L976" s="25" t="str">
        <f>IF(ISBLANK(G976),"",IF(ISTEXT(G976),"",INDEX(Sheet2!I$14:I$154,MATCH(F976,Sheet2!A$14:A$154,0))))</f>
        <v/>
      </c>
      <c r="M976" s="25" t="str">
        <f>IF(ISBLANK(G976),"",IF(ISTEXT(G976),"",IF(INDEX(Sheet2!H$14:H$154,MATCH(F976,Sheet2!A$14:A$154,0))&lt;&gt;0,IF(INDEX(Sheet2!I$14:I$154,MATCH(F976,Sheet2!A$14:A$154,0))&lt;&gt;0,"Loan","Loan"),"Cash")))</f>
        <v/>
      </c>
      <c r="N976" s="25" t="str">
        <f>IF(ISTEXT(E976),"",IF(ISBLANK(E976),"",IF(ISTEXT(D976),"",IF(A971="Invoice No. : ",INDEX(Sheet2!D$14:D$154,MATCH(B971,Sheet2!A$14:A$154,0)),N975))))</f>
        <v/>
      </c>
      <c r="O976" s="25" t="str">
        <f>IF(ISTEXT(E976),"",IF(ISBLANK(E976),"",IF(ISTEXT(D976),"",IF(A971="Invoice No. : ",INDEX(Sheet2!E$14:E$154,MATCH(B971,Sheet2!A$14:A$154,0)),O975))))</f>
        <v/>
      </c>
      <c r="P976" s="25" t="str">
        <f>IF(ISTEXT(E976),"",IF(ISBLANK(E976),"",IF(ISTEXT(D976),"",IF(A971="Invoice No. : ",INDEX(Sheet2!G$14:G$154,MATCH(B971,Sheet2!A$14:A$154,0)),P975))))</f>
        <v/>
      </c>
      <c r="Q976" s="25" t="str">
        <f t="shared" si="59"/>
        <v/>
      </c>
    </row>
    <row r="977" ht="15" spans="6:17">
      <c r="F977" s="25" t="str">
        <f t="shared" ref="F977:F1040" si="60">IF(ISTEXT(E977),"",IF(ISBLANK(E977),"",IF(ISTEXT(D977),"",IF(A972="Invoice No. : ",B972,F976))))</f>
        <v/>
      </c>
      <c r="G977" s="25" t="str">
        <f>IF(ISTEXT(E977),"",IF(ISBLANK(E977),"",IF(ISTEXT(D977),"",IF(A972="Invoice No. : ",INDEX(Sheet2!F$14:F$154,MATCH(B972,Sheet2!A$14:A$154,0)),G976))))</f>
        <v/>
      </c>
      <c r="H977" s="25" t="str">
        <f t="shared" ref="H977:H1040" si="61">IF(ISTEXT(E977),"",IF(ISBLANK(E977),"",IF(ISTEXT(D977),"",IF(A972="Invoice No. : ",TEXT(B973,"mm/dd/yyyy"),H976))))</f>
        <v/>
      </c>
      <c r="I977" s="25" t="str">
        <f>IF(ISTEXT(E977),"",IF(ISBLANK(E977),"",IF(ISTEXT(D977),"",IF(A972="Invoice No. : ",TEXT(INDEX(Sheet2!C$14:C$154,MATCH(B972,Sheet2!A$14:A$154,0)),"hh:mm:ss"),I976))))</f>
        <v/>
      </c>
      <c r="J977" s="25" t="str">
        <f t="shared" ref="J977:J1040" si="62">IF(D978="Invoice Amount",E978,IF(ISBLANK(D977),"",J978))</f>
        <v/>
      </c>
      <c r="K977" s="25" t="str">
        <f>IF(ISBLANK(G977),"",IF(ISTEXT(G977),"",INDEX(Sheet2!H$14:H$154,MATCH(F977,Sheet2!A$14:A$154,0))))</f>
        <v/>
      </c>
      <c r="L977" s="25" t="str">
        <f>IF(ISBLANK(G977),"",IF(ISTEXT(G977),"",INDEX(Sheet2!I$14:I$154,MATCH(F977,Sheet2!A$14:A$154,0))))</f>
        <v/>
      </c>
      <c r="M977" s="25" t="str">
        <f>IF(ISBLANK(G977),"",IF(ISTEXT(G977),"",IF(INDEX(Sheet2!H$14:H$154,MATCH(F977,Sheet2!A$14:A$154,0))&lt;&gt;0,IF(INDEX(Sheet2!I$14:I$154,MATCH(F977,Sheet2!A$14:A$154,0))&lt;&gt;0,"Loan","Loan"),"Cash")))</f>
        <v/>
      </c>
      <c r="N977" s="25" t="str">
        <f>IF(ISTEXT(E977),"",IF(ISBLANK(E977),"",IF(ISTEXT(D977),"",IF(A972="Invoice No. : ",INDEX(Sheet2!D$14:D$154,MATCH(B972,Sheet2!A$14:A$154,0)),N976))))</f>
        <v/>
      </c>
      <c r="O977" s="25" t="str">
        <f>IF(ISTEXT(E977),"",IF(ISBLANK(E977),"",IF(ISTEXT(D977),"",IF(A972="Invoice No. : ",INDEX(Sheet2!E$14:E$154,MATCH(B972,Sheet2!A$14:A$154,0)),O976))))</f>
        <v/>
      </c>
      <c r="P977" s="25" t="str">
        <f>IF(ISTEXT(E977),"",IF(ISBLANK(E977),"",IF(ISTEXT(D977),"",IF(A972="Invoice No. : ",INDEX(Sheet2!G$14:G$154,MATCH(B972,Sheet2!A$14:A$154,0)),P976))))</f>
        <v/>
      </c>
      <c r="Q977" s="25" t="str">
        <f t="shared" ref="Q977:Q1040" si="63">IF(ISBLANK(C977),"",IF(ISNUMBER(C977),VLOOKUP("Grand Total : ",D:E,2,FALSE),""))</f>
        <v/>
      </c>
    </row>
    <row r="978" ht="15" spans="1:17">
      <c r="A978" s="21" t="s">
        <v>9</v>
      </c>
      <c r="B978" s="21" t="s">
        <v>10</v>
      </c>
      <c r="C978" s="22" t="s">
        <v>11</v>
      </c>
      <c r="D978" s="22" t="s">
        <v>12</v>
      </c>
      <c r="E978" s="22" t="s">
        <v>13</v>
      </c>
      <c r="F978" s="25" t="str">
        <f t="shared" si="60"/>
        <v/>
      </c>
      <c r="G978" s="25" t="str">
        <f>IF(ISTEXT(E978),"",IF(ISBLANK(E978),"",IF(ISTEXT(D978),"",IF(A973="Invoice No. : ",INDEX(Sheet2!F$14:F$154,MATCH(B973,Sheet2!A$14:A$154,0)),G977))))</f>
        <v/>
      </c>
      <c r="H978" s="25" t="str">
        <f t="shared" si="61"/>
        <v/>
      </c>
      <c r="I978" s="25" t="str">
        <f>IF(ISTEXT(E978),"",IF(ISBLANK(E978),"",IF(ISTEXT(D978),"",IF(A973="Invoice No. : ",TEXT(INDEX(Sheet2!C$14:C$154,MATCH(B973,Sheet2!A$14:A$154,0)),"hh:mm:ss"),I977))))</f>
        <v/>
      </c>
      <c r="J978" s="25" t="str">
        <f t="shared" si="62"/>
        <v/>
      </c>
      <c r="K978" s="25" t="str">
        <f>IF(ISBLANK(G978),"",IF(ISTEXT(G978),"",INDEX(Sheet2!H$14:H$154,MATCH(F978,Sheet2!A$14:A$154,0))))</f>
        <v/>
      </c>
      <c r="L978" s="25" t="str">
        <f>IF(ISBLANK(G978),"",IF(ISTEXT(G978),"",INDEX(Sheet2!I$14:I$154,MATCH(F978,Sheet2!A$14:A$154,0))))</f>
        <v/>
      </c>
      <c r="M978" s="25" t="str">
        <f>IF(ISBLANK(G978),"",IF(ISTEXT(G978),"",IF(INDEX(Sheet2!H$14:H$154,MATCH(F978,Sheet2!A$14:A$154,0))&lt;&gt;0,IF(INDEX(Sheet2!I$14:I$154,MATCH(F978,Sheet2!A$14:A$154,0))&lt;&gt;0,"Loan","Loan"),"Cash")))</f>
        <v/>
      </c>
      <c r="N978" s="25" t="str">
        <f>IF(ISTEXT(E978),"",IF(ISBLANK(E978),"",IF(ISTEXT(D978),"",IF(A973="Invoice No. : ",INDEX(Sheet2!D$14:D$154,MATCH(B973,Sheet2!A$14:A$154,0)),N977))))</f>
        <v/>
      </c>
      <c r="O978" s="25" t="str">
        <f>IF(ISTEXT(E978),"",IF(ISBLANK(E978),"",IF(ISTEXT(D978),"",IF(A973="Invoice No. : ",INDEX(Sheet2!E$14:E$154,MATCH(B973,Sheet2!A$14:A$154,0)),O977))))</f>
        <v/>
      </c>
      <c r="P978" s="25" t="str">
        <f>IF(ISTEXT(E978),"",IF(ISBLANK(E978),"",IF(ISTEXT(D978),"",IF(A973="Invoice No. : ",INDEX(Sheet2!G$14:G$154,MATCH(B973,Sheet2!A$14:A$154,0)),P977))))</f>
        <v/>
      </c>
      <c r="Q978" s="25" t="str">
        <f t="shared" si="63"/>
        <v/>
      </c>
    </row>
    <row r="979" ht="15" spans="6:17">
      <c r="F979" s="25" t="str">
        <f t="shared" si="60"/>
        <v/>
      </c>
      <c r="G979" s="25" t="str">
        <f>IF(ISTEXT(E979),"",IF(ISBLANK(E979),"",IF(ISTEXT(D979),"",IF(A974="Invoice No. : ",INDEX(Sheet2!F$14:F$154,MATCH(B974,Sheet2!A$14:A$154,0)),G978))))</f>
        <v/>
      </c>
      <c r="H979" s="25" t="str">
        <f t="shared" si="61"/>
        <v/>
      </c>
      <c r="I979" s="25" t="str">
        <f>IF(ISTEXT(E979),"",IF(ISBLANK(E979),"",IF(ISTEXT(D979),"",IF(A974="Invoice No. : ",TEXT(INDEX(Sheet2!C$14:C$154,MATCH(B974,Sheet2!A$14:A$154,0)),"hh:mm:ss"),I978))))</f>
        <v/>
      </c>
      <c r="J979" s="25" t="str">
        <f t="shared" si="62"/>
        <v/>
      </c>
      <c r="K979" s="25" t="str">
        <f>IF(ISBLANK(G979),"",IF(ISTEXT(G979),"",INDEX(Sheet2!H$14:H$154,MATCH(F979,Sheet2!A$14:A$154,0))))</f>
        <v/>
      </c>
      <c r="L979" s="25" t="str">
        <f>IF(ISBLANK(G979),"",IF(ISTEXT(G979),"",INDEX(Sheet2!I$14:I$154,MATCH(F979,Sheet2!A$14:A$154,0))))</f>
        <v/>
      </c>
      <c r="M979" s="25" t="str">
        <f>IF(ISBLANK(G979),"",IF(ISTEXT(G979),"",IF(INDEX(Sheet2!H$14:H$154,MATCH(F979,Sheet2!A$14:A$154,0))&lt;&gt;0,IF(INDEX(Sheet2!I$14:I$154,MATCH(F979,Sheet2!A$14:A$154,0))&lt;&gt;0,"Loan","Loan"),"Cash")))</f>
        <v/>
      </c>
      <c r="N979" s="25" t="str">
        <f>IF(ISTEXT(E979),"",IF(ISBLANK(E979),"",IF(ISTEXT(D979),"",IF(A974="Invoice No. : ",INDEX(Sheet2!D$14:D$154,MATCH(B974,Sheet2!A$14:A$154,0)),N978))))</f>
        <v/>
      </c>
      <c r="O979" s="25" t="str">
        <f>IF(ISTEXT(E979),"",IF(ISBLANK(E979),"",IF(ISTEXT(D979),"",IF(A974="Invoice No. : ",INDEX(Sheet2!E$14:E$154,MATCH(B974,Sheet2!A$14:A$154,0)),O978))))</f>
        <v/>
      </c>
      <c r="P979" s="25" t="str">
        <f>IF(ISTEXT(E979),"",IF(ISBLANK(E979),"",IF(ISTEXT(D979),"",IF(A974="Invoice No. : ",INDEX(Sheet2!G$14:G$154,MATCH(B974,Sheet2!A$14:A$154,0)),P978))))</f>
        <v/>
      </c>
      <c r="Q979" s="25" t="str">
        <f t="shared" si="63"/>
        <v/>
      </c>
    </row>
    <row r="980" ht="15" spans="1:17">
      <c r="A980" s="24" t="s">
        <v>757</v>
      </c>
      <c r="B980" s="24" t="s">
        <v>758</v>
      </c>
      <c r="C980" s="13">
        <v>1</v>
      </c>
      <c r="D980" s="13">
        <v>191</v>
      </c>
      <c r="E980" s="13">
        <v>191</v>
      </c>
      <c r="F980" s="25">
        <f t="shared" si="60"/>
        <v>2146350</v>
      </c>
      <c r="G980" s="25">
        <f>IF(ISTEXT(E980),"",IF(ISBLANK(E980),"",IF(ISTEXT(D980),"",IF(A975="Invoice No. : ",INDEX(Sheet2!F$14:F$154,MATCH(B975,Sheet2!A$14:A$154,0)),G979))))</f>
        <v>47737</v>
      </c>
      <c r="H980" s="25" t="str">
        <f t="shared" si="61"/>
        <v>01/28/2023</v>
      </c>
      <c r="I980" s="25" t="str">
        <f>IF(ISTEXT(E980),"",IF(ISBLANK(E980),"",IF(ISTEXT(D980),"",IF(A975="Invoice No. : ",TEXT(INDEX(Sheet2!C$14:C$154,MATCH(B975,Sheet2!A$14:A$154,0)),"hh:mm:ss"),I979))))</f>
        <v>10:19:02</v>
      </c>
      <c r="J980" s="25">
        <f t="shared" si="62"/>
        <v>4092.25</v>
      </c>
      <c r="K980" s="25">
        <f>IF(ISBLANK(G980),"",IF(ISTEXT(G980),"",INDEX(Sheet2!H$14:H$154,MATCH(F980,Sheet2!A$14:A$154,0))))</f>
        <v>3500</v>
      </c>
      <c r="L980" s="25">
        <f>IF(ISBLANK(G980),"",IF(ISTEXT(G980),"",INDEX(Sheet2!I$14:I$154,MATCH(F980,Sheet2!A$14:A$154,0))))</f>
        <v>592.25</v>
      </c>
      <c r="M980" s="25" t="str">
        <f>IF(ISBLANK(G980),"",IF(ISTEXT(G980),"",IF(INDEX(Sheet2!H$14:H$154,MATCH(F980,Sheet2!A$14:A$154,0))&lt;&gt;0,IF(INDEX(Sheet2!I$14:I$154,MATCH(F980,Sheet2!A$14:A$154,0))&lt;&gt;0,"Loan","Loan"),"Cash")))</f>
        <v>Loan</v>
      </c>
      <c r="N980" s="25">
        <f>IF(ISTEXT(E980),"",IF(ISBLANK(E980),"",IF(ISTEXT(D980),"",IF(A975="Invoice No. : ",INDEX(Sheet2!D$14:D$154,MATCH(B975,Sheet2!A$14:A$154,0)),N979))))</f>
        <v>2</v>
      </c>
      <c r="O980" s="25" t="str">
        <f>IF(ISTEXT(E980),"",IF(ISBLANK(E980),"",IF(ISTEXT(D980),"",IF(A975="Invoice No. : ",INDEX(Sheet2!E$14:E$154,MATCH(B975,Sheet2!A$14:A$154,0)),O979))))</f>
        <v>RUBY</v>
      </c>
      <c r="P980" s="25" t="str">
        <f>IF(ISTEXT(E980),"",IF(ISBLANK(E980),"",IF(ISTEXT(D980),"",IF(A975="Invoice No. : ",INDEX(Sheet2!G$14:G$154,MATCH(B975,Sheet2!A$14:A$154,0)),P979))))</f>
        <v>SAB-IT, JOEL CACAY</v>
      </c>
      <c r="Q980" s="25">
        <f t="shared" si="63"/>
        <v>128023.12</v>
      </c>
    </row>
    <row r="981" ht="15" spans="1:17">
      <c r="A981" s="24" t="s">
        <v>830</v>
      </c>
      <c r="B981" s="24" t="s">
        <v>831</v>
      </c>
      <c r="C981" s="13">
        <v>1</v>
      </c>
      <c r="D981" s="13">
        <v>197</v>
      </c>
      <c r="E981" s="13">
        <v>197</v>
      </c>
      <c r="F981" s="25">
        <f t="shared" si="60"/>
        <v>2146350</v>
      </c>
      <c r="G981" s="25">
        <f>IF(ISTEXT(E981),"",IF(ISBLANK(E981),"",IF(ISTEXT(D981),"",IF(A976="Invoice No. : ",INDEX(Sheet2!F$14:F$154,MATCH(B976,Sheet2!A$14:A$154,0)),G980))))</f>
        <v>47737</v>
      </c>
      <c r="H981" s="25" t="str">
        <f t="shared" si="61"/>
        <v>01/28/2023</v>
      </c>
      <c r="I981" s="25" t="str">
        <f>IF(ISTEXT(E981),"",IF(ISBLANK(E981),"",IF(ISTEXT(D981),"",IF(A976="Invoice No. : ",TEXT(INDEX(Sheet2!C$14:C$154,MATCH(B976,Sheet2!A$14:A$154,0)),"hh:mm:ss"),I980))))</f>
        <v>10:19:02</v>
      </c>
      <c r="J981" s="25">
        <f t="shared" si="62"/>
        <v>4092.25</v>
      </c>
      <c r="K981" s="25">
        <f>IF(ISBLANK(G981),"",IF(ISTEXT(G981),"",INDEX(Sheet2!H$14:H$154,MATCH(F981,Sheet2!A$14:A$154,0))))</f>
        <v>3500</v>
      </c>
      <c r="L981" s="25">
        <f>IF(ISBLANK(G981),"",IF(ISTEXT(G981),"",INDEX(Sheet2!I$14:I$154,MATCH(F981,Sheet2!A$14:A$154,0))))</f>
        <v>592.25</v>
      </c>
      <c r="M981" s="25" t="str">
        <f>IF(ISBLANK(G981),"",IF(ISTEXT(G981),"",IF(INDEX(Sheet2!H$14:H$154,MATCH(F981,Sheet2!A$14:A$154,0))&lt;&gt;0,IF(INDEX(Sheet2!I$14:I$154,MATCH(F981,Sheet2!A$14:A$154,0))&lt;&gt;0,"Loan","Loan"),"Cash")))</f>
        <v>Loan</v>
      </c>
      <c r="N981" s="25">
        <f>IF(ISTEXT(E981),"",IF(ISBLANK(E981),"",IF(ISTEXT(D981),"",IF(A976="Invoice No. : ",INDEX(Sheet2!D$14:D$154,MATCH(B976,Sheet2!A$14:A$154,0)),N980))))</f>
        <v>2</v>
      </c>
      <c r="O981" s="25" t="str">
        <f>IF(ISTEXT(E981),"",IF(ISBLANK(E981),"",IF(ISTEXT(D981),"",IF(A976="Invoice No. : ",INDEX(Sheet2!E$14:E$154,MATCH(B976,Sheet2!A$14:A$154,0)),O980))))</f>
        <v>RUBY</v>
      </c>
      <c r="P981" s="25" t="str">
        <f>IF(ISTEXT(E981),"",IF(ISBLANK(E981),"",IF(ISTEXT(D981),"",IF(A976="Invoice No. : ",INDEX(Sheet2!G$14:G$154,MATCH(B976,Sheet2!A$14:A$154,0)),P980))))</f>
        <v>SAB-IT, JOEL CACAY</v>
      </c>
      <c r="Q981" s="25">
        <f t="shared" si="63"/>
        <v>128023.12</v>
      </c>
    </row>
    <row r="982" ht="15" spans="1:17">
      <c r="A982" s="24" t="s">
        <v>404</v>
      </c>
      <c r="B982" s="24" t="s">
        <v>405</v>
      </c>
      <c r="C982" s="13">
        <v>6</v>
      </c>
      <c r="D982" s="13">
        <v>30</v>
      </c>
      <c r="E982" s="13">
        <v>180</v>
      </c>
      <c r="F982" s="25">
        <f t="shared" si="60"/>
        <v>2146350</v>
      </c>
      <c r="G982" s="25">
        <f>IF(ISTEXT(E982),"",IF(ISBLANK(E982),"",IF(ISTEXT(D982),"",IF(A977="Invoice No. : ",INDEX(Sheet2!F$14:F$154,MATCH(B977,Sheet2!A$14:A$154,0)),G981))))</f>
        <v>47737</v>
      </c>
      <c r="H982" s="25" t="str">
        <f t="shared" si="61"/>
        <v>01/28/2023</v>
      </c>
      <c r="I982" s="25" t="str">
        <f>IF(ISTEXT(E982),"",IF(ISBLANK(E982),"",IF(ISTEXT(D982),"",IF(A977="Invoice No. : ",TEXT(INDEX(Sheet2!C$14:C$154,MATCH(B977,Sheet2!A$14:A$154,0)),"hh:mm:ss"),I981))))</f>
        <v>10:19:02</v>
      </c>
      <c r="J982" s="25">
        <f t="shared" si="62"/>
        <v>4092.25</v>
      </c>
      <c r="K982" s="25">
        <f>IF(ISBLANK(G982),"",IF(ISTEXT(G982),"",INDEX(Sheet2!H$14:H$154,MATCH(F982,Sheet2!A$14:A$154,0))))</f>
        <v>3500</v>
      </c>
      <c r="L982" s="25">
        <f>IF(ISBLANK(G982),"",IF(ISTEXT(G982),"",INDEX(Sheet2!I$14:I$154,MATCH(F982,Sheet2!A$14:A$154,0))))</f>
        <v>592.25</v>
      </c>
      <c r="M982" s="25" t="str">
        <f>IF(ISBLANK(G982),"",IF(ISTEXT(G982),"",IF(INDEX(Sheet2!H$14:H$154,MATCH(F982,Sheet2!A$14:A$154,0))&lt;&gt;0,IF(INDEX(Sheet2!I$14:I$154,MATCH(F982,Sheet2!A$14:A$154,0))&lt;&gt;0,"Loan","Loan"),"Cash")))</f>
        <v>Loan</v>
      </c>
      <c r="N982" s="25">
        <f>IF(ISTEXT(E982),"",IF(ISBLANK(E982),"",IF(ISTEXT(D982),"",IF(A977="Invoice No. : ",INDEX(Sheet2!D$14:D$154,MATCH(B977,Sheet2!A$14:A$154,0)),N981))))</f>
        <v>2</v>
      </c>
      <c r="O982" s="25" t="str">
        <f>IF(ISTEXT(E982),"",IF(ISBLANK(E982),"",IF(ISTEXT(D982),"",IF(A977="Invoice No. : ",INDEX(Sheet2!E$14:E$154,MATCH(B977,Sheet2!A$14:A$154,0)),O981))))</f>
        <v>RUBY</v>
      </c>
      <c r="P982" s="25" t="str">
        <f>IF(ISTEXT(E982),"",IF(ISBLANK(E982),"",IF(ISTEXT(D982),"",IF(A977="Invoice No. : ",INDEX(Sheet2!G$14:G$154,MATCH(B977,Sheet2!A$14:A$154,0)),P981))))</f>
        <v>SAB-IT, JOEL CACAY</v>
      </c>
      <c r="Q982" s="25">
        <f t="shared" si="63"/>
        <v>128023.12</v>
      </c>
    </row>
    <row r="983" ht="15" spans="1:17">
      <c r="A983" s="24" t="s">
        <v>34</v>
      </c>
      <c r="B983" s="24" t="s">
        <v>35</v>
      </c>
      <c r="C983" s="13">
        <v>1</v>
      </c>
      <c r="D983" s="13">
        <v>56.75</v>
      </c>
      <c r="E983" s="13">
        <v>56.75</v>
      </c>
      <c r="F983" s="25">
        <f t="shared" si="60"/>
        <v>2146350</v>
      </c>
      <c r="G983" s="25">
        <f>IF(ISTEXT(E983),"",IF(ISBLANK(E983),"",IF(ISTEXT(D983),"",IF(A978="Invoice No. : ",INDEX(Sheet2!F$14:F$154,MATCH(B978,Sheet2!A$14:A$154,0)),G982))))</f>
        <v>47737</v>
      </c>
      <c r="H983" s="25" t="str">
        <f t="shared" si="61"/>
        <v>01/28/2023</v>
      </c>
      <c r="I983" s="25" t="str">
        <f>IF(ISTEXT(E983),"",IF(ISBLANK(E983),"",IF(ISTEXT(D983),"",IF(A978="Invoice No. : ",TEXT(INDEX(Sheet2!C$14:C$154,MATCH(B978,Sheet2!A$14:A$154,0)),"hh:mm:ss"),I982))))</f>
        <v>10:19:02</v>
      </c>
      <c r="J983" s="25">
        <f t="shared" si="62"/>
        <v>4092.25</v>
      </c>
      <c r="K983" s="25">
        <f>IF(ISBLANK(G983),"",IF(ISTEXT(G983),"",INDEX(Sheet2!H$14:H$154,MATCH(F983,Sheet2!A$14:A$154,0))))</f>
        <v>3500</v>
      </c>
      <c r="L983" s="25">
        <f>IF(ISBLANK(G983),"",IF(ISTEXT(G983),"",INDEX(Sheet2!I$14:I$154,MATCH(F983,Sheet2!A$14:A$154,0))))</f>
        <v>592.25</v>
      </c>
      <c r="M983" s="25" t="str">
        <f>IF(ISBLANK(G983),"",IF(ISTEXT(G983),"",IF(INDEX(Sheet2!H$14:H$154,MATCH(F983,Sheet2!A$14:A$154,0))&lt;&gt;0,IF(INDEX(Sheet2!I$14:I$154,MATCH(F983,Sheet2!A$14:A$154,0))&lt;&gt;0,"Loan","Loan"),"Cash")))</f>
        <v>Loan</v>
      </c>
      <c r="N983" s="25">
        <f>IF(ISTEXT(E983),"",IF(ISBLANK(E983),"",IF(ISTEXT(D983),"",IF(A978="Invoice No. : ",INDEX(Sheet2!D$14:D$154,MATCH(B978,Sheet2!A$14:A$154,0)),N982))))</f>
        <v>2</v>
      </c>
      <c r="O983" s="25" t="str">
        <f>IF(ISTEXT(E983),"",IF(ISBLANK(E983),"",IF(ISTEXT(D983),"",IF(A978="Invoice No. : ",INDEX(Sheet2!E$14:E$154,MATCH(B978,Sheet2!A$14:A$154,0)),O982))))</f>
        <v>RUBY</v>
      </c>
      <c r="P983" s="25" t="str">
        <f>IF(ISTEXT(E983),"",IF(ISBLANK(E983),"",IF(ISTEXT(D983),"",IF(A978="Invoice No. : ",INDEX(Sheet2!G$14:G$154,MATCH(B978,Sheet2!A$14:A$154,0)),P982))))</f>
        <v>SAB-IT, JOEL CACAY</v>
      </c>
      <c r="Q983" s="25">
        <f t="shared" si="63"/>
        <v>128023.12</v>
      </c>
    </row>
    <row r="984" ht="15" spans="1:17">
      <c r="A984" s="24" t="s">
        <v>832</v>
      </c>
      <c r="B984" s="24" t="s">
        <v>833</v>
      </c>
      <c r="C984" s="13">
        <v>1</v>
      </c>
      <c r="D984" s="13">
        <v>85</v>
      </c>
      <c r="E984" s="13">
        <v>85</v>
      </c>
      <c r="F984" s="25">
        <f t="shared" si="60"/>
        <v>2146350</v>
      </c>
      <c r="G984" s="25">
        <f>IF(ISTEXT(E984),"",IF(ISBLANK(E984),"",IF(ISTEXT(D984),"",IF(A979="Invoice No. : ",INDEX(Sheet2!F$14:F$154,MATCH(B979,Sheet2!A$14:A$154,0)),G983))))</f>
        <v>47737</v>
      </c>
      <c r="H984" s="25" t="str">
        <f t="shared" si="61"/>
        <v>01/28/2023</v>
      </c>
      <c r="I984" s="25" t="str">
        <f>IF(ISTEXT(E984),"",IF(ISBLANK(E984),"",IF(ISTEXT(D984),"",IF(A979="Invoice No. : ",TEXT(INDEX(Sheet2!C$14:C$154,MATCH(B979,Sheet2!A$14:A$154,0)),"hh:mm:ss"),I983))))</f>
        <v>10:19:02</v>
      </c>
      <c r="J984" s="25">
        <f t="shared" si="62"/>
        <v>4092.25</v>
      </c>
      <c r="K984" s="25">
        <f>IF(ISBLANK(G984),"",IF(ISTEXT(G984),"",INDEX(Sheet2!H$14:H$154,MATCH(F984,Sheet2!A$14:A$154,0))))</f>
        <v>3500</v>
      </c>
      <c r="L984" s="25">
        <f>IF(ISBLANK(G984),"",IF(ISTEXT(G984),"",INDEX(Sheet2!I$14:I$154,MATCH(F984,Sheet2!A$14:A$154,0))))</f>
        <v>592.25</v>
      </c>
      <c r="M984" s="25" t="str">
        <f>IF(ISBLANK(G984),"",IF(ISTEXT(G984),"",IF(INDEX(Sheet2!H$14:H$154,MATCH(F984,Sheet2!A$14:A$154,0))&lt;&gt;0,IF(INDEX(Sheet2!I$14:I$154,MATCH(F984,Sheet2!A$14:A$154,0))&lt;&gt;0,"Loan","Loan"),"Cash")))</f>
        <v>Loan</v>
      </c>
      <c r="N984" s="25">
        <f>IF(ISTEXT(E984),"",IF(ISBLANK(E984),"",IF(ISTEXT(D984),"",IF(A979="Invoice No. : ",INDEX(Sheet2!D$14:D$154,MATCH(B979,Sheet2!A$14:A$154,0)),N983))))</f>
        <v>2</v>
      </c>
      <c r="O984" s="25" t="str">
        <f>IF(ISTEXT(E984),"",IF(ISBLANK(E984),"",IF(ISTEXT(D984),"",IF(A979="Invoice No. : ",INDEX(Sheet2!E$14:E$154,MATCH(B979,Sheet2!A$14:A$154,0)),O983))))</f>
        <v>RUBY</v>
      </c>
      <c r="P984" s="25" t="str">
        <f>IF(ISTEXT(E984),"",IF(ISBLANK(E984),"",IF(ISTEXT(D984),"",IF(A979="Invoice No. : ",INDEX(Sheet2!G$14:G$154,MATCH(B979,Sheet2!A$14:A$154,0)),P983))))</f>
        <v>SAB-IT, JOEL CACAY</v>
      </c>
      <c r="Q984" s="25">
        <f t="shared" si="63"/>
        <v>128023.12</v>
      </c>
    </row>
    <row r="985" ht="15" spans="1:17">
      <c r="A985" s="24" t="s">
        <v>834</v>
      </c>
      <c r="B985" s="24" t="s">
        <v>835</v>
      </c>
      <c r="C985" s="13">
        <v>1</v>
      </c>
      <c r="D985" s="13">
        <v>186.5</v>
      </c>
      <c r="E985" s="13">
        <v>186.5</v>
      </c>
      <c r="F985" s="25">
        <f t="shared" si="60"/>
        <v>2146350</v>
      </c>
      <c r="G985" s="25">
        <f>IF(ISTEXT(E985),"",IF(ISBLANK(E985),"",IF(ISTEXT(D985),"",IF(A980="Invoice No. : ",INDEX(Sheet2!F$14:F$154,MATCH(B980,Sheet2!A$14:A$154,0)),G984))))</f>
        <v>47737</v>
      </c>
      <c r="H985" s="25" t="str">
        <f t="shared" si="61"/>
        <v>01/28/2023</v>
      </c>
      <c r="I985" s="25" t="str">
        <f>IF(ISTEXT(E985),"",IF(ISBLANK(E985),"",IF(ISTEXT(D985),"",IF(A980="Invoice No. : ",TEXT(INDEX(Sheet2!C$14:C$154,MATCH(B980,Sheet2!A$14:A$154,0)),"hh:mm:ss"),I984))))</f>
        <v>10:19:02</v>
      </c>
      <c r="J985" s="25">
        <f t="shared" si="62"/>
        <v>4092.25</v>
      </c>
      <c r="K985" s="25">
        <f>IF(ISBLANK(G985),"",IF(ISTEXT(G985),"",INDEX(Sheet2!H$14:H$154,MATCH(F985,Sheet2!A$14:A$154,0))))</f>
        <v>3500</v>
      </c>
      <c r="L985" s="25">
        <f>IF(ISBLANK(G985),"",IF(ISTEXT(G985),"",INDEX(Sheet2!I$14:I$154,MATCH(F985,Sheet2!A$14:A$154,0))))</f>
        <v>592.25</v>
      </c>
      <c r="M985" s="25" t="str">
        <f>IF(ISBLANK(G985),"",IF(ISTEXT(G985),"",IF(INDEX(Sheet2!H$14:H$154,MATCH(F985,Sheet2!A$14:A$154,0))&lt;&gt;0,IF(INDEX(Sheet2!I$14:I$154,MATCH(F985,Sheet2!A$14:A$154,0))&lt;&gt;0,"Loan","Loan"),"Cash")))</f>
        <v>Loan</v>
      </c>
      <c r="N985" s="25">
        <f>IF(ISTEXT(E985),"",IF(ISBLANK(E985),"",IF(ISTEXT(D985),"",IF(A980="Invoice No. : ",INDEX(Sheet2!D$14:D$154,MATCH(B980,Sheet2!A$14:A$154,0)),N984))))</f>
        <v>2</v>
      </c>
      <c r="O985" s="25" t="str">
        <f>IF(ISTEXT(E985),"",IF(ISBLANK(E985),"",IF(ISTEXT(D985),"",IF(A980="Invoice No. : ",INDEX(Sheet2!E$14:E$154,MATCH(B980,Sheet2!A$14:A$154,0)),O984))))</f>
        <v>RUBY</v>
      </c>
      <c r="P985" s="25" t="str">
        <f>IF(ISTEXT(E985),"",IF(ISBLANK(E985),"",IF(ISTEXT(D985),"",IF(A980="Invoice No. : ",INDEX(Sheet2!G$14:G$154,MATCH(B980,Sheet2!A$14:A$154,0)),P984))))</f>
        <v>SAB-IT, JOEL CACAY</v>
      </c>
      <c r="Q985" s="25">
        <f t="shared" si="63"/>
        <v>128023.12</v>
      </c>
    </row>
    <row r="986" ht="15" spans="1:17">
      <c r="A986" s="24" t="s">
        <v>836</v>
      </c>
      <c r="B986" s="24" t="s">
        <v>837</v>
      </c>
      <c r="C986" s="13">
        <v>1</v>
      </c>
      <c r="D986" s="13">
        <v>203.25</v>
      </c>
      <c r="E986" s="13">
        <v>203.25</v>
      </c>
      <c r="F986" s="25">
        <f t="shared" si="60"/>
        <v>2146350</v>
      </c>
      <c r="G986" s="25">
        <f>IF(ISTEXT(E986),"",IF(ISBLANK(E986),"",IF(ISTEXT(D986),"",IF(A981="Invoice No. : ",INDEX(Sheet2!F$14:F$154,MATCH(B981,Sheet2!A$14:A$154,0)),G985))))</f>
        <v>47737</v>
      </c>
      <c r="H986" s="25" t="str">
        <f t="shared" si="61"/>
        <v>01/28/2023</v>
      </c>
      <c r="I986" s="25" t="str">
        <f>IF(ISTEXT(E986),"",IF(ISBLANK(E986),"",IF(ISTEXT(D986),"",IF(A981="Invoice No. : ",TEXT(INDEX(Sheet2!C$14:C$154,MATCH(B981,Sheet2!A$14:A$154,0)),"hh:mm:ss"),I985))))</f>
        <v>10:19:02</v>
      </c>
      <c r="J986" s="25">
        <f t="shared" si="62"/>
        <v>4092.25</v>
      </c>
      <c r="K986" s="25">
        <f>IF(ISBLANK(G986),"",IF(ISTEXT(G986),"",INDEX(Sheet2!H$14:H$154,MATCH(F986,Sheet2!A$14:A$154,0))))</f>
        <v>3500</v>
      </c>
      <c r="L986" s="25">
        <f>IF(ISBLANK(G986),"",IF(ISTEXT(G986),"",INDEX(Sheet2!I$14:I$154,MATCH(F986,Sheet2!A$14:A$154,0))))</f>
        <v>592.25</v>
      </c>
      <c r="M986" s="25" t="str">
        <f>IF(ISBLANK(G986),"",IF(ISTEXT(G986),"",IF(INDEX(Sheet2!H$14:H$154,MATCH(F986,Sheet2!A$14:A$154,0))&lt;&gt;0,IF(INDEX(Sheet2!I$14:I$154,MATCH(F986,Sheet2!A$14:A$154,0))&lt;&gt;0,"Loan","Loan"),"Cash")))</f>
        <v>Loan</v>
      </c>
      <c r="N986" s="25">
        <f>IF(ISTEXT(E986),"",IF(ISBLANK(E986),"",IF(ISTEXT(D986),"",IF(A981="Invoice No. : ",INDEX(Sheet2!D$14:D$154,MATCH(B981,Sheet2!A$14:A$154,0)),N985))))</f>
        <v>2</v>
      </c>
      <c r="O986" s="25" t="str">
        <f>IF(ISTEXT(E986),"",IF(ISBLANK(E986),"",IF(ISTEXT(D986),"",IF(A981="Invoice No. : ",INDEX(Sheet2!E$14:E$154,MATCH(B981,Sheet2!A$14:A$154,0)),O985))))</f>
        <v>RUBY</v>
      </c>
      <c r="P986" s="25" t="str">
        <f>IF(ISTEXT(E986),"",IF(ISBLANK(E986),"",IF(ISTEXT(D986),"",IF(A981="Invoice No. : ",INDEX(Sheet2!G$14:G$154,MATCH(B981,Sheet2!A$14:A$154,0)),P985))))</f>
        <v>SAB-IT, JOEL CACAY</v>
      </c>
      <c r="Q986" s="25">
        <f t="shared" si="63"/>
        <v>128023.12</v>
      </c>
    </row>
    <row r="987" ht="15" spans="1:17">
      <c r="A987" s="24" t="s">
        <v>838</v>
      </c>
      <c r="B987" s="24" t="s">
        <v>839</v>
      </c>
      <c r="C987" s="13">
        <v>1</v>
      </c>
      <c r="D987" s="13">
        <v>166</v>
      </c>
      <c r="E987" s="13">
        <v>166</v>
      </c>
      <c r="F987" s="25">
        <f t="shared" si="60"/>
        <v>2146350</v>
      </c>
      <c r="G987" s="25">
        <f>IF(ISTEXT(E987),"",IF(ISBLANK(E987),"",IF(ISTEXT(D987),"",IF(A982="Invoice No. : ",INDEX(Sheet2!F$14:F$154,MATCH(B982,Sheet2!A$14:A$154,0)),G986))))</f>
        <v>47737</v>
      </c>
      <c r="H987" s="25" t="str">
        <f t="shared" si="61"/>
        <v>01/28/2023</v>
      </c>
      <c r="I987" s="25" t="str">
        <f>IF(ISTEXT(E987),"",IF(ISBLANK(E987),"",IF(ISTEXT(D987),"",IF(A982="Invoice No. : ",TEXT(INDEX(Sheet2!C$14:C$154,MATCH(B982,Sheet2!A$14:A$154,0)),"hh:mm:ss"),I986))))</f>
        <v>10:19:02</v>
      </c>
      <c r="J987" s="25">
        <f t="shared" si="62"/>
        <v>4092.25</v>
      </c>
      <c r="K987" s="25">
        <f>IF(ISBLANK(G987),"",IF(ISTEXT(G987),"",INDEX(Sheet2!H$14:H$154,MATCH(F987,Sheet2!A$14:A$154,0))))</f>
        <v>3500</v>
      </c>
      <c r="L987" s="25">
        <f>IF(ISBLANK(G987),"",IF(ISTEXT(G987),"",INDEX(Sheet2!I$14:I$154,MATCH(F987,Sheet2!A$14:A$154,0))))</f>
        <v>592.25</v>
      </c>
      <c r="M987" s="25" t="str">
        <f>IF(ISBLANK(G987),"",IF(ISTEXT(G987),"",IF(INDEX(Sheet2!H$14:H$154,MATCH(F987,Sheet2!A$14:A$154,0))&lt;&gt;0,IF(INDEX(Sheet2!I$14:I$154,MATCH(F987,Sheet2!A$14:A$154,0))&lt;&gt;0,"Loan","Loan"),"Cash")))</f>
        <v>Loan</v>
      </c>
      <c r="N987" s="25">
        <f>IF(ISTEXT(E987),"",IF(ISBLANK(E987),"",IF(ISTEXT(D987),"",IF(A982="Invoice No. : ",INDEX(Sheet2!D$14:D$154,MATCH(B982,Sheet2!A$14:A$154,0)),N986))))</f>
        <v>2</v>
      </c>
      <c r="O987" s="25" t="str">
        <f>IF(ISTEXT(E987),"",IF(ISBLANK(E987),"",IF(ISTEXT(D987),"",IF(A982="Invoice No. : ",INDEX(Sheet2!E$14:E$154,MATCH(B982,Sheet2!A$14:A$154,0)),O986))))</f>
        <v>RUBY</v>
      </c>
      <c r="P987" s="25" t="str">
        <f>IF(ISTEXT(E987),"",IF(ISBLANK(E987),"",IF(ISTEXT(D987),"",IF(A982="Invoice No. : ",INDEX(Sheet2!G$14:G$154,MATCH(B982,Sheet2!A$14:A$154,0)),P986))))</f>
        <v>SAB-IT, JOEL CACAY</v>
      </c>
      <c r="Q987" s="25">
        <f t="shared" si="63"/>
        <v>128023.12</v>
      </c>
    </row>
    <row r="988" ht="15" spans="1:17">
      <c r="A988" s="24" t="s">
        <v>424</v>
      </c>
      <c r="B988" s="24" t="s">
        <v>425</v>
      </c>
      <c r="C988" s="13">
        <v>3</v>
      </c>
      <c r="D988" s="13">
        <v>35.25</v>
      </c>
      <c r="E988" s="13">
        <v>105.75</v>
      </c>
      <c r="F988" s="25">
        <f t="shared" si="60"/>
        <v>2146350</v>
      </c>
      <c r="G988" s="25">
        <f>IF(ISTEXT(E988),"",IF(ISBLANK(E988),"",IF(ISTEXT(D988),"",IF(A983="Invoice No. : ",INDEX(Sheet2!F$14:F$154,MATCH(B983,Sheet2!A$14:A$154,0)),G987))))</f>
        <v>47737</v>
      </c>
      <c r="H988" s="25" t="str">
        <f t="shared" si="61"/>
        <v>01/28/2023</v>
      </c>
      <c r="I988" s="25" t="str">
        <f>IF(ISTEXT(E988),"",IF(ISBLANK(E988),"",IF(ISTEXT(D988),"",IF(A983="Invoice No. : ",TEXT(INDEX(Sheet2!C$14:C$154,MATCH(B983,Sheet2!A$14:A$154,0)),"hh:mm:ss"),I987))))</f>
        <v>10:19:02</v>
      </c>
      <c r="J988" s="25">
        <f t="shared" si="62"/>
        <v>4092.25</v>
      </c>
      <c r="K988" s="25">
        <f>IF(ISBLANK(G988),"",IF(ISTEXT(G988),"",INDEX(Sheet2!H$14:H$154,MATCH(F988,Sheet2!A$14:A$154,0))))</f>
        <v>3500</v>
      </c>
      <c r="L988" s="25">
        <f>IF(ISBLANK(G988),"",IF(ISTEXT(G988),"",INDEX(Sheet2!I$14:I$154,MATCH(F988,Sheet2!A$14:A$154,0))))</f>
        <v>592.25</v>
      </c>
      <c r="M988" s="25" t="str">
        <f>IF(ISBLANK(G988),"",IF(ISTEXT(G988),"",IF(INDEX(Sheet2!H$14:H$154,MATCH(F988,Sheet2!A$14:A$154,0))&lt;&gt;0,IF(INDEX(Sheet2!I$14:I$154,MATCH(F988,Sheet2!A$14:A$154,0))&lt;&gt;0,"Loan","Loan"),"Cash")))</f>
        <v>Loan</v>
      </c>
      <c r="N988" s="25">
        <f>IF(ISTEXT(E988),"",IF(ISBLANK(E988),"",IF(ISTEXT(D988),"",IF(A983="Invoice No. : ",INDEX(Sheet2!D$14:D$154,MATCH(B983,Sheet2!A$14:A$154,0)),N987))))</f>
        <v>2</v>
      </c>
      <c r="O988" s="25" t="str">
        <f>IF(ISTEXT(E988),"",IF(ISBLANK(E988),"",IF(ISTEXT(D988),"",IF(A983="Invoice No. : ",INDEX(Sheet2!E$14:E$154,MATCH(B983,Sheet2!A$14:A$154,0)),O987))))</f>
        <v>RUBY</v>
      </c>
      <c r="P988" s="25" t="str">
        <f>IF(ISTEXT(E988),"",IF(ISBLANK(E988),"",IF(ISTEXT(D988),"",IF(A983="Invoice No. : ",INDEX(Sheet2!G$14:G$154,MATCH(B983,Sheet2!A$14:A$154,0)),P987))))</f>
        <v>SAB-IT, JOEL CACAY</v>
      </c>
      <c r="Q988" s="25">
        <f t="shared" si="63"/>
        <v>128023.12</v>
      </c>
    </row>
    <row r="989" ht="15" spans="1:17">
      <c r="A989" s="24" t="s">
        <v>840</v>
      </c>
      <c r="B989" s="24" t="s">
        <v>841</v>
      </c>
      <c r="C989" s="13">
        <v>2</v>
      </c>
      <c r="D989" s="13">
        <v>69.5</v>
      </c>
      <c r="E989" s="13">
        <v>139</v>
      </c>
      <c r="F989" s="25">
        <f t="shared" si="60"/>
        <v>2146350</v>
      </c>
      <c r="G989" s="25">
        <f>IF(ISTEXT(E989),"",IF(ISBLANK(E989),"",IF(ISTEXT(D989),"",IF(A984="Invoice No. : ",INDEX(Sheet2!F$14:F$154,MATCH(B984,Sheet2!A$14:A$154,0)),G988))))</f>
        <v>47737</v>
      </c>
      <c r="H989" s="25" t="str">
        <f t="shared" si="61"/>
        <v>01/28/2023</v>
      </c>
      <c r="I989" s="25" t="str">
        <f>IF(ISTEXT(E989),"",IF(ISBLANK(E989),"",IF(ISTEXT(D989),"",IF(A984="Invoice No. : ",TEXT(INDEX(Sheet2!C$14:C$154,MATCH(B984,Sheet2!A$14:A$154,0)),"hh:mm:ss"),I988))))</f>
        <v>10:19:02</v>
      </c>
      <c r="J989" s="25">
        <f t="shared" si="62"/>
        <v>4092.25</v>
      </c>
      <c r="K989" s="25">
        <f>IF(ISBLANK(G989),"",IF(ISTEXT(G989),"",INDEX(Sheet2!H$14:H$154,MATCH(F989,Sheet2!A$14:A$154,0))))</f>
        <v>3500</v>
      </c>
      <c r="L989" s="25">
        <f>IF(ISBLANK(G989),"",IF(ISTEXT(G989),"",INDEX(Sheet2!I$14:I$154,MATCH(F989,Sheet2!A$14:A$154,0))))</f>
        <v>592.25</v>
      </c>
      <c r="M989" s="25" t="str">
        <f>IF(ISBLANK(G989),"",IF(ISTEXT(G989),"",IF(INDEX(Sheet2!H$14:H$154,MATCH(F989,Sheet2!A$14:A$154,0))&lt;&gt;0,IF(INDEX(Sheet2!I$14:I$154,MATCH(F989,Sheet2!A$14:A$154,0))&lt;&gt;0,"Loan","Loan"),"Cash")))</f>
        <v>Loan</v>
      </c>
      <c r="N989" s="25">
        <f>IF(ISTEXT(E989),"",IF(ISBLANK(E989),"",IF(ISTEXT(D989),"",IF(A984="Invoice No. : ",INDEX(Sheet2!D$14:D$154,MATCH(B984,Sheet2!A$14:A$154,0)),N988))))</f>
        <v>2</v>
      </c>
      <c r="O989" s="25" t="str">
        <f>IF(ISTEXT(E989),"",IF(ISBLANK(E989),"",IF(ISTEXT(D989),"",IF(A984="Invoice No. : ",INDEX(Sheet2!E$14:E$154,MATCH(B984,Sheet2!A$14:A$154,0)),O988))))</f>
        <v>RUBY</v>
      </c>
      <c r="P989" s="25" t="str">
        <f>IF(ISTEXT(E989),"",IF(ISBLANK(E989),"",IF(ISTEXT(D989),"",IF(A984="Invoice No. : ",INDEX(Sheet2!G$14:G$154,MATCH(B984,Sheet2!A$14:A$154,0)),P988))))</f>
        <v>SAB-IT, JOEL CACAY</v>
      </c>
      <c r="Q989" s="25">
        <f t="shared" si="63"/>
        <v>128023.12</v>
      </c>
    </row>
    <row r="990" ht="15" spans="1:17">
      <c r="A990" s="24" t="s">
        <v>842</v>
      </c>
      <c r="B990" s="24" t="s">
        <v>843</v>
      </c>
      <c r="C990" s="13">
        <v>1</v>
      </c>
      <c r="D990" s="13">
        <v>53</v>
      </c>
      <c r="E990" s="13">
        <v>53</v>
      </c>
      <c r="F990" s="25">
        <f t="shared" si="60"/>
        <v>2146350</v>
      </c>
      <c r="G990" s="25">
        <f>IF(ISTEXT(E990),"",IF(ISBLANK(E990),"",IF(ISTEXT(D990),"",IF(A985="Invoice No. : ",INDEX(Sheet2!F$14:F$154,MATCH(B985,Sheet2!A$14:A$154,0)),G989))))</f>
        <v>47737</v>
      </c>
      <c r="H990" s="25" t="str">
        <f t="shared" si="61"/>
        <v>01/28/2023</v>
      </c>
      <c r="I990" s="25" t="str">
        <f>IF(ISTEXT(E990),"",IF(ISBLANK(E990),"",IF(ISTEXT(D990),"",IF(A985="Invoice No. : ",TEXT(INDEX(Sheet2!C$14:C$154,MATCH(B985,Sheet2!A$14:A$154,0)),"hh:mm:ss"),I989))))</f>
        <v>10:19:02</v>
      </c>
      <c r="J990" s="25">
        <f t="shared" si="62"/>
        <v>4092.25</v>
      </c>
      <c r="K990" s="25">
        <f>IF(ISBLANK(G990),"",IF(ISTEXT(G990),"",INDEX(Sheet2!H$14:H$154,MATCH(F990,Sheet2!A$14:A$154,0))))</f>
        <v>3500</v>
      </c>
      <c r="L990" s="25">
        <f>IF(ISBLANK(G990),"",IF(ISTEXT(G990),"",INDEX(Sheet2!I$14:I$154,MATCH(F990,Sheet2!A$14:A$154,0))))</f>
        <v>592.25</v>
      </c>
      <c r="M990" s="25" t="str">
        <f>IF(ISBLANK(G990),"",IF(ISTEXT(G990),"",IF(INDEX(Sheet2!H$14:H$154,MATCH(F990,Sheet2!A$14:A$154,0))&lt;&gt;0,IF(INDEX(Sheet2!I$14:I$154,MATCH(F990,Sheet2!A$14:A$154,0))&lt;&gt;0,"Loan","Loan"),"Cash")))</f>
        <v>Loan</v>
      </c>
      <c r="N990" s="25">
        <f>IF(ISTEXT(E990),"",IF(ISBLANK(E990),"",IF(ISTEXT(D990),"",IF(A985="Invoice No. : ",INDEX(Sheet2!D$14:D$154,MATCH(B985,Sheet2!A$14:A$154,0)),N989))))</f>
        <v>2</v>
      </c>
      <c r="O990" s="25" t="str">
        <f>IF(ISTEXT(E990),"",IF(ISBLANK(E990),"",IF(ISTEXT(D990),"",IF(A985="Invoice No. : ",INDEX(Sheet2!E$14:E$154,MATCH(B985,Sheet2!A$14:A$154,0)),O989))))</f>
        <v>RUBY</v>
      </c>
      <c r="P990" s="25" t="str">
        <f>IF(ISTEXT(E990),"",IF(ISBLANK(E990),"",IF(ISTEXT(D990),"",IF(A985="Invoice No. : ",INDEX(Sheet2!G$14:G$154,MATCH(B985,Sheet2!A$14:A$154,0)),P989))))</f>
        <v>SAB-IT, JOEL CACAY</v>
      </c>
      <c r="Q990" s="25">
        <f t="shared" si="63"/>
        <v>128023.12</v>
      </c>
    </row>
    <row r="991" ht="15" spans="1:17">
      <c r="A991" s="24" t="s">
        <v>844</v>
      </c>
      <c r="B991" s="24" t="s">
        <v>845</v>
      </c>
      <c r="C991" s="13">
        <v>1</v>
      </c>
      <c r="D991" s="13">
        <v>68.25</v>
      </c>
      <c r="E991" s="13">
        <v>68.25</v>
      </c>
      <c r="F991" s="25">
        <f t="shared" si="60"/>
        <v>2146350</v>
      </c>
      <c r="G991" s="25">
        <f>IF(ISTEXT(E991),"",IF(ISBLANK(E991),"",IF(ISTEXT(D991),"",IF(A986="Invoice No. : ",INDEX(Sheet2!F$14:F$154,MATCH(B986,Sheet2!A$14:A$154,0)),G990))))</f>
        <v>47737</v>
      </c>
      <c r="H991" s="25" t="str">
        <f t="shared" si="61"/>
        <v>01/28/2023</v>
      </c>
      <c r="I991" s="25" t="str">
        <f>IF(ISTEXT(E991),"",IF(ISBLANK(E991),"",IF(ISTEXT(D991),"",IF(A986="Invoice No. : ",TEXT(INDEX(Sheet2!C$14:C$154,MATCH(B986,Sheet2!A$14:A$154,0)),"hh:mm:ss"),I990))))</f>
        <v>10:19:02</v>
      </c>
      <c r="J991" s="25">
        <f t="shared" si="62"/>
        <v>4092.25</v>
      </c>
      <c r="K991" s="25">
        <f>IF(ISBLANK(G991),"",IF(ISTEXT(G991),"",INDEX(Sheet2!H$14:H$154,MATCH(F991,Sheet2!A$14:A$154,0))))</f>
        <v>3500</v>
      </c>
      <c r="L991" s="25">
        <f>IF(ISBLANK(G991),"",IF(ISTEXT(G991),"",INDEX(Sheet2!I$14:I$154,MATCH(F991,Sheet2!A$14:A$154,0))))</f>
        <v>592.25</v>
      </c>
      <c r="M991" s="25" t="str">
        <f>IF(ISBLANK(G991),"",IF(ISTEXT(G991),"",IF(INDEX(Sheet2!H$14:H$154,MATCH(F991,Sheet2!A$14:A$154,0))&lt;&gt;0,IF(INDEX(Sheet2!I$14:I$154,MATCH(F991,Sheet2!A$14:A$154,0))&lt;&gt;0,"Loan","Loan"),"Cash")))</f>
        <v>Loan</v>
      </c>
      <c r="N991" s="25">
        <f>IF(ISTEXT(E991),"",IF(ISBLANK(E991),"",IF(ISTEXT(D991),"",IF(A986="Invoice No. : ",INDEX(Sheet2!D$14:D$154,MATCH(B986,Sheet2!A$14:A$154,0)),N990))))</f>
        <v>2</v>
      </c>
      <c r="O991" s="25" t="str">
        <f>IF(ISTEXT(E991),"",IF(ISBLANK(E991),"",IF(ISTEXT(D991),"",IF(A986="Invoice No. : ",INDEX(Sheet2!E$14:E$154,MATCH(B986,Sheet2!A$14:A$154,0)),O990))))</f>
        <v>RUBY</v>
      </c>
      <c r="P991" s="25" t="str">
        <f>IF(ISTEXT(E991),"",IF(ISBLANK(E991),"",IF(ISTEXT(D991),"",IF(A986="Invoice No. : ",INDEX(Sheet2!G$14:G$154,MATCH(B986,Sheet2!A$14:A$154,0)),P990))))</f>
        <v>SAB-IT, JOEL CACAY</v>
      </c>
      <c r="Q991" s="25">
        <f t="shared" si="63"/>
        <v>128023.12</v>
      </c>
    </row>
    <row r="992" ht="15" spans="1:17">
      <c r="A992" s="24" t="s">
        <v>846</v>
      </c>
      <c r="B992" s="24" t="s">
        <v>847</v>
      </c>
      <c r="C992" s="13">
        <v>2</v>
      </c>
      <c r="D992" s="13">
        <v>124.25</v>
      </c>
      <c r="E992" s="13">
        <v>248.5</v>
      </c>
      <c r="F992" s="25">
        <f t="shared" si="60"/>
        <v>2146350</v>
      </c>
      <c r="G992" s="25">
        <f>IF(ISTEXT(E992),"",IF(ISBLANK(E992),"",IF(ISTEXT(D992),"",IF(A987="Invoice No. : ",INDEX(Sheet2!F$14:F$154,MATCH(B987,Sheet2!A$14:A$154,0)),G991))))</f>
        <v>47737</v>
      </c>
      <c r="H992" s="25" t="str">
        <f t="shared" si="61"/>
        <v>01/28/2023</v>
      </c>
      <c r="I992" s="25" t="str">
        <f>IF(ISTEXT(E992),"",IF(ISBLANK(E992),"",IF(ISTEXT(D992),"",IF(A987="Invoice No. : ",TEXT(INDEX(Sheet2!C$14:C$154,MATCH(B987,Sheet2!A$14:A$154,0)),"hh:mm:ss"),I991))))</f>
        <v>10:19:02</v>
      </c>
      <c r="J992" s="25">
        <f t="shared" si="62"/>
        <v>4092.25</v>
      </c>
      <c r="K992" s="25">
        <f>IF(ISBLANK(G992),"",IF(ISTEXT(G992),"",INDEX(Sheet2!H$14:H$154,MATCH(F992,Sheet2!A$14:A$154,0))))</f>
        <v>3500</v>
      </c>
      <c r="L992" s="25">
        <f>IF(ISBLANK(G992),"",IF(ISTEXT(G992),"",INDEX(Sheet2!I$14:I$154,MATCH(F992,Sheet2!A$14:A$154,0))))</f>
        <v>592.25</v>
      </c>
      <c r="M992" s="25" t="str">
        <f>IF(ISBLANK(G992),"",IF(ISTEXT(G992),"",IF(INDEX(Sheet2!H$14:H$154,MATCH(F992,Sheet2!A$14:A$154,0))&lt;&gt;0,IF(INDEX(Sheet2!I$14:I$154,MATCH(F992,Sheet2!A$14:A$154,0))&lt;&gt;0,"Loan","Loan"),"Cash")))</f>
        <v>Loan</v>
      </c>
      <c r="N992" s="25">
        <f>IF(ISTEXT(E992),"",IF(ISBLANK(E992),"",IF(ISTEXT(D992),"",IF(A987="Invoice No. : ",INDEX(Sheet2!D$14:D$154,MATCH(B987,Sheet2!A$14:A$154,0)),N991))))</f>
        <v>2</v>
      </c>
      <c r="O992" s="25" t="str">
        <f>IF(ISTEXT(E992),"",IF(ISBLANK(E992),"",IF(ISTEXT(D992),"",IF(A987="Invoice No. : ",INDEX(Sheet2!E$14:E$154,MATCH(B987,Sheet2!A$14:A$154,0)),O991))))</f>
        <v>RUBY</v>
      </c>
      <c r="P992" s="25" t="str">
        <f>IF(ISTEXT(E992),"",IF(ISBLANK(E992),"",IF(ISTEXT(D992),"",IF(A987="Invoice No. : ",INDEX(Sheet2!G$14:G$154,MATCH(B987,Sheet2!A$14:A$154,0)),P991))))</f>
        <v>SAB-IT, JOEL CACAY</v>
      </c>
      <c r="Q992" s="25">
        <f t="shared" si="63"/>
        <v>128023.12</v>
      </c>
    </row>
    <row r="993" ht="15" spans="1:17">
      <c r="A993" s="24" t="s">
        <v>848</v>
      </c>
      <c r="B993" s="24" t="s">
        <v>849</v>
      </c>
      <c r="C993" s="13">
        <v>1</v>
      </c>
      <c r="D993" s="13">
        <v>24.25</v>
      </c>
      <c r="E993" s="13">
        <v>24.25</v>
      </c>
      <c r="F993" s="25">
        <f t="shared" si="60"/>
        <v>2146350</v>
      </c>
      <c r="G993" s="25">
        <f>IF(ISTEXT(E993),"",IF(ISBLANK(E993),"",IF(ISTEXT(D993),"",IF(A988="Invoice No. : ",INDEX(Sheet2!F$14:F$154,MATCH(B988,Sheet2!A$14:A$154,0)),G992))))</f>
        <v>47737</v>
      </c>
      <c r="H993" s="25" t="str">
        <f t="shared" si="61"/>
        <v>01/28/2023</v>
      </c>
      <c r="I993" s="25" t="str">
        <f>IF(ISTEXT(E993),"",IF(ISBLANK(E993),"",IF(ISTEXT(D993),"",IF(A988="Invoice No. : ",TEXT(INDEX(Sheet2!C$14:C$154,MATCH(B988,Sheet2!A$14:A$154,0)),"hh:mm:ss"),I992))))</f>
        <v>10:19:02</v>
      </c>
      <c r="J993" s="25">
        <f t="shared" si="62"/>
        <v>4092.25</v>
      </c>
      <c r="K993" s="25">
        <f>IF(ISBLANK(G993),"",IF(ISTEXT(G993),"",INDEX(Sheet2!H$14:H$154,MATCH(F993,Sheet2!A$14:A$154,0))))</f>
        <v>3500</v>
      </c>
      <c r="L993" s="25">
        <f>IF(ISBLANK(G993),"",IF(ISTEXT(G993),"",INDEX(Sheet2!I$14:I$154,MATCH(F993,Sheet2!A$14:A$154,0))))</f>
        <v>592.25</v>
      </c>
      <c r="M993" s="25" t="str">
        <f>IF(ISBLANK(G993),"",IF(ISTEXT(G993),"",IF(INDEX(Sheet2!H$14:H$154,MATCH(F993,Sheet2!A$14:A$154,0))&lt;&gt;0,IF(INDEX(Sheet2!I$14:I$154,MATCH(F993,Sheet2!A$14:A$154,0))&lt;&gt;0,"Loan","Loan"),"Cash")))</f>
        <v>Loan</v>
      </c>
      <c r="N993" s="25">
        <f>IF(ISTEXT(E993),"",IF(ISBLANK(E993),"",IF(ISTEXT(D993),"",IF(A988="Invoice No. : ",INDEX(Sheet2!D$14:D$154,MATCH(B988,Sheet2!A$14:A$154,0)),N992))))</f>
        <v>2</v>
      </c>
      <c r="O993" s="25" t="str">
        <f>IF(ISTEXT(E993),"",IF(ISBLANK(E993),"",IF(ISTEXT(D993),"",IF(A988="Invoice No. : ",INDEX(Sheet2!E$14:E$154,MATCH(B988,Sheet2!A$14:A$154,0)),O992))))</f>
        <v>RUBY</v>
      </c>
      <c r="P993" s="25" t="str">
        <f>IF(ISTEXT(E993),"",IF(ISBLANK(E993),"",IF(ISTEXT(D993),"",IF(A988="Invoice No. : ",INDEX(Sheet2!G$14:G$154,MATCH(B988,Sheet2!A$14:A$154,0)),P992))))</f>
        <v>SAB-IT, JOEL CACAY</v>
      </c>
      <c r="Q993" s="25">
        <f t="shared" si="63"/>
        <v>128023.12</v>
      </c>
    </row>
    <row r="994" ht="15" spans="1:17">
      <c r="A994" s="24" t="s">
        <v>238</v>
      </c>
      <c r="B994" s="24" t="s">
        <v>239</v>
      </c>
      <c r="C994" s="13">
        <v>2</v>
      </c>
      <c r="D994" s="13">
        <v>321.5</v>
      </c>
      <c r="E994" s="13">
        <v>643</v>
      </c>
      <c r="F994" s="25">
        <f t="shared" si="60"/>
        <v>2146350</v>
      </c>
      <c r="G994" s="25">
        <f>IF(ISTEXT(E994),"",IF(ISBLANK(E994),"",IF(ISTEXT(D994),"",IF(A989="Invoice No. : ",INDEX(Sheet2!F$14:F$154,MATCH(B989,Sheet2!A$14:A$154,0)),G993))))</f>
        <v>47737</v>
      </c>
      <c r="H994" s="25" t="str">
        <f t="shared" si="61"/>
        <v>01/28/2023</v>
      </c>
      <c r="I994" s="25" t="str">
        <f>IF(ISTEXT(E994),"",IF(ISBLANK(E994),"",IF(ISTEXT(D994),"",IF(A989="Invoice No. : ",TEXT(INDEX(Sheet2!C$14:C$154,MATCH(B989,Sheet2!A$14:A$154,0)),"hh:mm:ss"),I993))))</f>
        <v>10:19:02</v>
      </c>
      <c r="J994" s="25">
        <f t="shared" si="62"/>
        <v>4092.25</v>
      </c>
      <c r="K994" s="25">
        <f>IF(ISBLANK(G994),"",IF(ISTEXT(G994),"",INDEX(Sheet2!H$14:H$154,MATCH(F994,Sheet2!A$14:A$154,0))))</f>
        <v>3500</v>
      </c>
      <c r="L994" s="25">
        <f>IF(ISBLANK(G994),"",IF(ISTEXT(G994),"",INDEX(Sheet2!I$14:I$154,MATCH(F994,Sheet2!A$14:A$154,0))))</f>
        <v>592.25</v>
      </c>
      <c r="M994" s="25" t="str">
        <f>IF(ISBLANK(G994),"",IF(ISTEXT(G994),"",IF(INDEX(Sheet2!H$14:H$154,MATCH(F994,Sheet2!A$14:A$154,0))&lt;&gt;0,IF(INDEX(Sheet2!I$14:I$154,MATCH(F994,Sheet2!A$14:A$154,0))&lt;&gt;0,"Loan","Loan"),"Cash")))</f>
        <v>Loan</v>
      </c>
      <c r="N994" s="25">
        <f>IF(ISTEXT(E994),"",IF(ISBLANK(E994),"",IF(ISTEXT(D994),"",IF(A989="Invoice No. : ",INDEX(Sheet2!D$14:D$154,MATCH(B989,Sheet2!A$14:A$154,0)),N993))))</f>
        <v>2</v>
      </c>
      <c r="O994" s="25" t="str">
        <f>IF(ISTEXT(E994),"",IF(ISBLANK(E994),"",IF(ISTEXT(D994),"",IF(A989="Invoice No. : ",INDEX(Sheet2!E$14:E$154,MATCH(B989,Sheet2!A$14:A$154,0)),O993))))</f>
        <v>RUBY</v>
      </c>
      <c r="P994" s="25" t="str">
        <f>IF(ISTEXT(E994),"",IF(ISBLANK(E994),"",IF(ISTEXT(D994),"",IF(A989="Invoice No. : ",INDEX(Sheet2!G$14:G$154,MATCH(B989,Sheet2!A$14:A$154,0)),P993))))</f>
        <v>SAB-IT, JOEL CACAY</v>
      </c>
      <c r="Q994" s="25">
        <f t="shared" si="63"/>
        <v>128023.12</v>
      </c>
    </row>
    <row r="995" ht="15" spans="1:17">
      <c r="A995" s="24" t="s">
        <v>850</v>
      </c>
      <c r="B995" s="24" t="s">
        <v>851</v>
      </c>
      <c r="C995" s="13">
        <v>1</v>
      </c>
      <c r="D995" s="13">
        <v>228.25</v>
      </c>
      <c r="E995" s="13">
        <v>228.25</v>
      </c>
      <c r="F995" s="25">
        <f t="shared" si="60"/>
        <v>2146350</v>
      </c>
      <c r="G995" s="25">
        <f>IF(ISTEXT(E995),"",IF(ISBLANK(E995),"",IF(ISTEXT(D995),"",IF(A990="Invoice No. : ",INDEX(Sheet2!F$14:F$154,MATCH(B990,Sheet2!A$14:A$154,0)),G994))))</f>
        <v>47737</v>
      </c>
      <c r="H995" s="25" t="str">
        <f t="shared" si="61"/>
        <v>01/28/2023</v>
      </c>
      <c r="I995" s="25" t="str">
        <f>IF(ISTEXT(E995),"",IF(ISBLANK(E995),"",IF(ISTEXT(D995),"",IF(A990="Invoice No. : ",TEXT(INDEX(Sheet2!C$14:C$154,MATCH(B990,Sheet2!A$14:A$154,0)),"hh:mm:ss"),I994))))</f>
        <v>10:19:02</v>
      </c>
      <c r="J995" s="25">
        <f t="shared" si="62"/>
        <v>4092.25</v>
      </c>
      <c r="K995" s="25">
        <f>IF(ISBLANK(G995),"",IF(ISTEXT(G995),"",INDEX(Sheet2!H$14:H$154,MATCH(F995,Sheet2!A$14:A$154,0))))</f>
        <v>3500</v>
      </c>
      <c r="L995" s="25">
        <f>IF(ISBLANK(G995),"",IF(ISTEXT(G995),"",INDEX(Sheet2!I$14:I$154,MATCH(F995,Sheet2!A$14:A$154,0))))</f>
        <v>592.25</v>
      </c>
      <c r="M995" s="25" t="str">
        <f>IF(ISBLANK(G995),"",IF(ISTEXT(G995),"",IF(INDEX(Sheet2!H$14:H$154,MATCH(F995,Sheet2!A$14:A$154,0))&lt;&gt;0,IF(INDEX(Sheet2!I$14:I$154,MATCH(F995,Sheet2!A$14:A$154,0))&lt;&gt;0,"Loan","Loan"),"Cash")))</f>
        <v>Loan</v>
      </c>
      <c r="N995" s="25">
        <f>IF(ISTEXT(E995),"",IF(ISBLANK(E995),"",IF(ISTEXT(D995),"",IF(A990="Invoice No. : ",INDEX(Sheet2!D$14:D$154,MATCH(B990,Sheet2!A$14:A$154,0)),N994))))</f>
        <v>2</v>
      </c>
      <c r="O995" s="25" t="str">
        <f>IF(ISTEXT(E995),"",IF(ISBLANK(E995),"",IF(ISTEXT(D995),"",IF(A990="Invoice No. : ",INDEX(Sheet2!E$14:E$154,MATCH(B990,Sheet2!A$14:A$154,0)),O994))))</f>
        <v>RUBY</v>
      </c>
      <c r="P995" s="25" t="str">
        <f>IF(ISTEXT(E995),"",IF(ISBLANK(E995),"",IF(ISTEXT(D995),"",IF(A990="Invoice No. : ",INDEX(Sheet2!G$14:G$154,MATCH(B990,Sheet2!A$14:A$154,0)),P994))))</f>
        <v>SAB-IT, JOEL CACAY</v>
      </c>
      <c r="Q995" s="25">
        <f t="shared" si="63"/>
        <v>128023.12</v>
      </c>
    </row>
    <row r="996" ht="15" spans="1:17">
      <c r="A996" s="24" t="s">
        <v>852</v>
      </c>
      <c r="B996" s="24" t="s">
        <v>853</v>
      </c>
      <c r="C996" s="13">
        <v>2</v>
      </c>
      <c r="D996" s="13">
        <v>163.25</v>
      </c>
      <c r="E996" s="13">
        <v>326.5</v>
      </c>
      <c r="F996" s="25">
        <f t="shared" si="60"/>
        <v>2146350</v>
      </c>
      <c r="G996" s="25">
        <f>IF(ISTEXT(E996),"",IF(ISBLANK(E996),"",IF(ISTEXT(D996),"",IF(A991="Invoice No. : ",INDEX(Sheet2!F$14:F$154,MATCH(B991,Sheet2!A$14:A$154,0)),G995))))</f>
        <v>47737</v>
      </c>
      <c r="H996" s="25" t="str">
        <f t="shared" si="61"/>
        <v>01/28/2023</v>
      </c>
      <c r="I996" s="25" t="str">
        <f>IF(ISTEXT(E996),"",IF(ISBLANK(E996),"",IF(ISTEXT(D996),"",IF(A991="Invoice No. : ",TEXT(INDEX(Sheet2!C$14:C$154,MATCH(B991,Sheet2!A$14:A$154,0)),"hh:mm:ss"),I995))))</f>
        <v>10:19:02</v>
      </c>
      <c r="J996" s="25">
        <f t="shared" si="62"/>
        <v>4092.25</v>
      </c>
      <c r="K996" s="25">
        <f>IF(ISBLANK(G996),"",IF(ISTEXT(G996),"",INDEX(Sheet2!H$14:H$154,MATCH(F996,Sheet2!A$14:A$154,0))))</f>
        <v>3500</v>
      </c>
      <c r="L996" s="25">
        <f>IF(ISBLANK(G996),"",IF(ISTEXT(G996),"",INDEX(Sheet2!I$14:I$154,MATCH(F996,Sheet2!A$14:A$154,0))))</f>
        <v>592.25</v>
      </c>
      <c r="M996" s="25" t="str">
        <f>IF(ISBLANK(G996),"",IF(ISTEXT(G996),"",IF(INDEX(Sheet2!H$14:H$154,MATCH(F996,Sheet2!A$14:A$154,0))&lt;&gt;0,IF(INDEX(Sheet2!I$14:I$154,MATCH(F996,Sheet2!A$14:A$154,0))&lt;&gt;0,"Loan","Loan"),"Cash")))</f>
        <v>Loan</v>
      </c>
      <c r="N996" s="25">
        <f>IF(ISTEXT(E996),"",IF(ISBLANK(E996),"",IF(ISTEXT(D996),"",IF(A991="Invoice No. : ",INDEX(Sheet2!D$14:D$154,MATCH(B991,Sheet2!A$14:A$154,0)),N995))))</f>
        <v>2</v>
      </c>
      <c r="O996" s="25" t="str">
        <f>IF(ISTEXT(E996),"",IF(ISBLANK(E996),"",IF(ISTEXT(D996),"",IF(A991="Invoice No. : ",INDEX(Sheet2!E$14:E$154,MATCH(B991,Sheet2!A$14:A$154,0)),O995))))</f>
        <v>RUBY</v>
      </c>
      <c r="P996" s="25" t="str">
        <f>IF(ISTEXT(E996),"",IF(ISBLANK(E996),"",IF(ISTEXT(D996),"",IF(A991="Invoice No. : ",INDEX(Sheet2!G$14:G$154,MATCH(B991,Sheet2!A$14:A$154,0)),P995))))</f>
        <v>SAB-IT, JOEL CACAY</v>
      </c>
      <c r="Q996" s="25">
        <f t="shared" si="63"/>
        <v>128023.12</v>
      </c>
    </row>
    <row r="997" ht="15" spans="1:17">
      <c r="A997" s="24" t="s">
        <v>854</v>
      </c>
      <c r="B997" s="24" t="s">
        <v>855</v>
      </c>
      <c r="C997" s="13">
        <v>1</v>
      </c>
      <c r="D997" s="13">
        <v>74.5</v>
      </c>
      <c r="E997" s="13">
        <v>74.5</v>
      </c>
      <c r="F997" s="25">
        <f t="shared" si="60"/>
        <v>2146350</v>
      </c>
      <c r="G997" s="25">
        <f>IF(ISTEXT(E997),"",IF(ISBLANK(E997),"",IF(ISTEXT(D997),"",IF(A992="Invoice No. : ",INDEX(Sheet2!F$14:F$154,MATCH(B992,Sheet2!A$14:A$154,0)),G996))))</f>
        <v>47737</v>
      </c>
      <c r="H997" s="25" t="str">
        <f t="shared" si="61"/>
        <v>01/28/2023</v>
      </c>
      <c r="I997" s="25" t="str">
        <f>IF(ISTEXT(E997),"",IF(ISBLANK(E997),"",IF(ISTEXT(D997),"",IF(A992="Invoice No. : ",TEXT(INDEX(Sheet2!C$14:C$154,MATCH(B992,Sheet2!A$14:A$154,0)),"hh:mm:ss"),I996))))</f>
        <v>10:19:02</v>
      </c>
      <c r="J997" s="25">
        <f t="shared" si="62"/>
        <v>4092.25</v>
      </c>
      <c r="K997" s="25">
        <f>IF(ISBLANK(G997),"",IF(ISTEXT(G997),"",INDEX(Sheet2!H$14:H$154,MATCH(F997,Sheet2!A$14:A$154,0))))</f>
        <v>3500</v>
      </c>
      <c r="L997" s="25">
        <f>IF(ISBLANK(G997),"",IF(ISTEXT(G997),"",INDEX(Sheet2!I$14:I$154,MATCH(F997,Sheet2!A$14:A$154,0))))</f>
        <v>592.25</v>
      </c>
      <c r="M997" s="25" t="str">
        <f>IF(ISBLANK(G997),"",IF(ISTEXT(G997),"",IF(INDEX(Sheet2!H$14:H$154,MATCH(F997,Sheet2!A$14:A$154,0))&lt;&gt;0,IF(INDEX(Sheet2!I$14:I$154,MATCH(F997,Sheet2!A$14:A$154,0))&lt;&gt;0,"Loan","Loan"),"Cash")))</f>
        <v>Loan</v>
      </c>
      <c r="N997" s="25">
        <f>IF(ISTEXT(E997),"",IF(ISBLANK(E997),"",IF(ISTEXT(D997),"",IF(A992="Invoice No. : ",INDEX(Sheet2!D$14:D$154,MATCH(B992,Sheet2!A$14:A$154,0)),N996))))</f>
        <v>2</v>
      </c>
      <c r="O997" s="25" t="str">
        <f>IF(ISTEXT(E997),"",IF(ISBLANK(E997),"",IF(ISTEXT(D997),"",IF(A992="Invoice No. : ",INDEX(Sheet2!E$14:E$154,MATCH(B992,Sheet2!A$14:A$154,0)),O996))))</f>
        <v>RUBY</v>
      </c>
      <c r="P997" s="25" t="str">
        <f>IF(ISTEXT(E997),"",IF(ISBLANK(E997),"",IF(ISTEXT(D997),"",IF(A992="Invoice No. : ",INDEX(Sheet2!G$14:G$154,MATCH(B992,Sheet2!A$14:A$154,0)),P996))))</f>
        <v>SAB-IT, JOEL CACAY</v>
      </c>
      <c r="Q997" s="25">
        <f t="shared" si="63"/>
        <v>128023.12</v>
      </c>
    </row>
    <row r="998" ht="15" spans="1:17">
      <c r="A998" s="24" t="s">
        <v>605</v>
      </c>
      <c r="B998" s="24" t="s">
        <v>606</v>
      </c>
      <c r="C998" s="13">
        <v>1</v>
      </c>
      <c r="D998" s="13">
        <v>291.5</v>
      </c>
      <c r="E998" s="13">
        <v>291.5</v>
      </c>
      <c r="F998" s="25">
        <f t="shared" si="60"/>
        <v>2146350</v>
      </c>
      <c r="G998" s="25">
        <f>IF(ISTEXT(E998),"",IF(ISBLANK(E998),"",IF(ISTEXT(D998),"",IF(A993="Invoice No. : ",INDEX(Sheet2!F$14:F$154,MATCH(B993,Sheet2!A$14:A$154,0)),G997))))</f>
        <v>47737</v>
      </c>
      <c r="H998" s="25" t="str">
        <f t="shared" si="61"/>
        <v>01/28/2023</v>
      </c>
      <c r="I998" s="25" t="str">
        <f>IF(ISTEXT(E998),"",IF(ISBLANK(E998),"",IF(ISTEXT(D998),"",IF(A993="Invoice No. : ",TEXT(INDEX(Sheet2!C$14:C$154,MATCH(B993,Sheet2!A$14:A$154,0)),"hh:mm:ss"),I997))))</f>
        <v>10:19:02</v>
      </c>
      <c r="J998" s="25">
        <f t="shared" si="62"/>
        <v>4092.25</v>
      </c>
      <c r="K998" s="25">
        <f>IF(ISBLANK(G998),"",IF(ISTEXT(G998),"",INDEX(Sheet2!H$14:H$154,MATCH(F998,Sheet2!A$14:A$154,0))))</f>
        <v>3500</v>
      </c>
      <c r="L998" s="25">
        <f>IF(ISBLANK(G998),"",IF(ISTEXT(G998),"",INDEX(Sheet2!I$14:I$154,MATCH(F998,Sheet2!A$14:A$154,0))))</f>
        <v>592.25</v>
      </c>
      <c r="M998" s="25" t="str">
        <f>IF(ISBLANK(G998),"",IF(ISTEXT(G998),"",IF(INDEX(Sheet2!H$14:H$154,MATCH(F998,Sheet2!A$14:A$154,0))&lt;&gt;0,IF(INDEX(Sheet2!I$14:I$154,MATCH(F998,Sheet2!A$14:A$154,0))&lt;&gt;0,"Loan","Loan"),"Cash")))</f>
        <v>Loan</v>
      </c>
      <c r="N998" s="25">
        <f>IF(ISTEXT(E998),"",IF(ISBLANK(E998),"",IF(ISTEXT(D998),"",IF(A993="Invoice No. : ",INDEX(Sheet2!D$14:D$154,MATCH(B993,Sheet2!A$14:A$154,0)),N997))))</f>
        <v>2</v>
      </c>
      <c r="O998" s="25" t="str">
        <f>IF(ISTEXT(E998),"",IF(ISBLANK(E998),"",IF(ISTEXT(D998),"",IF(A993="Invoice No. : ",INDEX(Sheet2!E$14:E$154,MATCH(B993,Sheet2!A$14:A$154,0)),O997))))</f>
        <v>RUBY</v>
      </c>
      <c r="P998" s="25" t="str">
        <f>IF(ISTEXT(E998),"",IF(ISBLANK(E998),"",IF(ISTEXT(D998),"",IF(A993="Invoice No. : ",INDEX(Sheet2!G$14:G$154,MATCH(B993,Sheet2!A$14:A$154,0)),P997))))</f>
        <v>SAB-IT, JOEL CACAY</v>
      </c>
      <c r="Q998" s="25">
        <f t="shared" si="63"/>
        <v>128023.12</v>
      </c>
    </row>
    <row r="999" ht="15" spans="1:17">
      <c r="A999" s="24" t="s">
        <v>856</v>
      </c>
      <c r="B999" s="24" t="s">
        <v>857</v>
      </c>
      <c r="C999" s="13">
        <v>1</v>
      </c>
      <c r="D999" s="13">
        <v>132.25</v>
      </c>
      <c r="E999" s="13">
        <v>132.25</v>
      </c>
      <c r="F999" s="25">
        <f t="shared" si="60"/>
        <v>2146350</v>
      </c>
      <c r="G999" s="25">
        <f>IF(ISTEXT(E999),"",IF(ISBLANK(E999),"",IF(ISTEXT(D999),"",IF(A994="Invoice No. : ",INDEX(Sheet2!F$14:F$154,MATCH(B994,Sheet2!A$14:A$154,0)),G998))))</f>
        <v>47737</v>
      </c>
      <c r="H999" s="25" t="str">
        <f t="shared" si="61"/>
        <v>01/28/2023</v>
      </c>
      <c r="I999" s="25" t="str">
        <f>IF(ISTEXT(E999),"",IF(ISBLANK(E999),"",IF(ISTEXT(D999),"",IF(A994="Invoice No. : ",TEXT(INDEX(Sheet2!C$14:C$154,MATCH(B994,Sheet2!A$14:A$154,0)),"hh:mm:ss"),I998))))</f>
        <v>10:19:02</v>
      </c>
      <c r="J999" s="25">
        <f t="shared" si="62"/>
        <v>4092.25</v>
      </c>
      <c r="K999" s="25">
        <f>IF(ISBLANK(G999),"",IF(ISTEXT(G999),"",INDEX(Sheet2!H$14:H$154,MATCH(F999,Sheet2!A$14:A$154,0))))</f>
        <v>3500</v>
      </c>
      <c r="L999" s="25">
        <f>IF(ISBLANK(G999),"",IF(ISTEXT(G999),"",INDEX(Sheet2!I$14:I$154,MATCH(F999,Sheet2!A$14:A$154,0))))</f>
        <v>592.25</v>
      </c>
      <c r="M999" s="25" t="str">
        <f>IF(ISBLANK(G999),"",IF(ISTEXT(G999),"",IF(INDEX(Sheet2!H$14:H$154,MATCH(F999,Sheet2!A$14:A$154,0))&lt;&gt;0,IF(INDEX(Sheet2!I$14:I$154,MATCH(F999,Sheet2!A$14:A$154,0))&lt;&gt;0,"Loan","Loan"),"Cash")))</f>
        <v>Loan</v>
      </c>
      <c r="N999" s="25">
        <f>IF(ISTEXT(E999),"",IF(ISBLANK(E999),"",IF(ISTEXT(D999),"",IF(A994="Invoice No. : ",INDEX(Sheet2!D$14:D$154,MATCH(B994,Sheet2!A$14:A$154,0)),N998))))</f>
        <v>2</v>
      </c>
      <c r="O999" s="25" t="str">
        <f>IF(ISTEXT(E999),"",IF(ISBLANK(E999),"",IF(ISTEXT(D999),"",IF(A994="Invoice No. : ",INDEX(Sheet2!E$14:E$154,MATCH(B994,Sheet2!A$14:A$154,0)),O998))))</f>
        <v>RUBY</v>
      </c>
      <c r="P999" s="25" t="str">
        <f>IF(ISTEXT(E999),"",IF(ISBLANK(E999),"",IF(ISTEXT(D999),"",IF(A994="Invoice No. : ",INDEX(Sheet2!G$14:G$154,MATCH(B994,Sheet2!A$14:A$154,0)),P998))))</f>
        <v>SAB-IT, JOEL CACAY</v>
      </c>
      <c r="Q999" s="25">
        <f t="shared" si="63"/>
        <v>128023.12</v>
      </c>
    </row>
    <row r="1000" ht="15" spans="1:17">
      <c r="A1000" s="24" t="s">
        <v>372</v>
      </c>
      <c r="B1000" s="24" t="s">
        <v>373</v>
      </c>
      <c r="C1000" s="13">
        <v>4</v>
      </c>
      <c r="D1000" s="13">
        <v>93</v>
      </c>
      <c r="E1000" s="13">
        <v>372</v>
      </c>
      <c r="F1000" s="25">
        <f t="shared" si="60"/>
        <v>2146350</v>
      </c>
      <c r="G1000" s="25">
        <f>IF(ISTEXT(E1000),"",IF(ISBLANK(E1000),"",IF(ISTEXT(D1000),"",IF(A995="Invoice No. : ",INDEX(Sheet2!F$14:F$154,MATCH(B995,Sheet2!A$14:A$154,0)),G999))))</f>
        <v>47737</v>
      </c>
      <c r="H1000" s="25" t="str">
        <f t="shared" si="61"/>
        <v>01/28/2023</v>
      </c>
      <c r="I1000" s="25" t="str">
        <f>IF(ISTEXT(E1000),"",IF(ISBLANK(E1000),"",IF(ISTEXT(D1000),"",IF(A995="Invoice No. : ",TEXT(INDEX(Sheet2!C$14:C$154,MATCH(B995,Sheet2!A$14:A$154,0)),"hh:mm:ss"),I999))))</f>
        <v>10:19:02</v>
      </c>
      <c r="J1000" s="25">
        <f t="shared" si="62"/>
        <v>4092.25</v>
      </c>
      <c r="K1000" s="25">
        <f>IF(ISBLANK(G1000),"",IF(ISTEXT(G1000),"",INDEX(Sheet2!H$14:H$154,MATCH(F1000,Sheet2!A$14:A$154,0))))</f>
        <v>3500</v>
      </c>
      <c r="L1000" s="25">
        <f>IF(ISBLANK(G1000),"",IF(ISTEXT(G1000),"",INDEX(Sheet2!I$14:I$154,MATCH(F1000,Sheet2!A$14:A$154,0))))</f>
        <v>592.25</v>
      </c>
      <c r="M1000" s="25" t="str">
        <f>IF(ISBLANK(G1000),"",IF(ISTEXT(G1000),"",IF(INDEX(Sheet2!H$14:H$154,MATCH(F1000,Sheet2!A$14:A$154,0))&lt;&gt;0,IF(INDEX(Sheet2!I$14:I$154,MATCH(F1000,Sheet2!A$14:A$154,0))&lt;&gt;0,"Loan","Loan"),"Cash")))</f>
        <v>Loan</v>
      </c>
      <c r="N1000" s="25">
        <f>IF(ISTEXT(E1000),"",IF(ISBLANK(E1000),"",IF(ISTEXT(D1000),"",IF(A995="Invoice No. : ",INDEX(Sheet2!D$14:D$154,MATCH(B995,Sheet2!A$14:A$154,0)),N999))))</f>
        <v>2</v>
      </c>
      <c r="O1000" s="25" t="str">
        <f>IF(ISTEXT(E1000),"",IF(ISBLANK(E1000),"",IF(ISTEXT(D1000),"",IF(A995="Invoice No. : ",INDEX(Sheet2!E$14:E$154,MATCH(B995,Sheet2!A$14:A$154,0)),O999))))</f>
        <v>RUBY</v>
      </c>
      <c r="P1000" s="25" t="str">
        <f>IF(ISTEXT(E1000),"",IF(ISBLANK(E1000),"",IF(ISTEXT(D1000),"",IF(A995="Invoice No. : ",INDEX(Sheet2!G$14:G$154,MATCH(B995,Sheet2!A$14:A$154,0)),P999))))</f>
        <v>SAB-IT, JOEL CACAY</v>
      </c>
      <c r="Q1000" s="25">
        <f t="shared" si="63"/>
        <v>128023.12</v>
      </c>
    </row>
    <row r="1001" ht="15" spans="1:17">
      <c r="A1001" s="24" t="s">
        <v>858</v>
      </c>
      <c r="B1001" s="24" t="s">
        <v>859</v>
      </c>
      <c r="C1001" s="13">
        <v>3</v>
      </c>
      <c r="D1001" s="13">
        <v>40</v>
      </c>
      <c r="E1001" s="13">
        <v>120</v>
      </c>
      <c r="F1001" s="25">
        <f t="shared" si="60"/>
        <v>2146350</v>
      </c>
      <c r="G1001" s="25">
        <f>IF(ISTEXT(E1001),"",IF(ISBLANK(E1001),"",IF(ISTEXT(D1001),"",IF(A996="Invoice No. : ",INDEX(Sheet2!F$14:F$154,MATCH(B996,Sheet2!A$14:A$154,0)),G1000))))</f>
        <v>47737</v>
      </c>
      <c r="H1001" s="25" t="str">
        <f t="shared" si="61"/>
        <v>01/28/2023</v>
      </c>
      <c r="I1001" s="25" t="str">
        <f>IF(ISTEXT(E1001),"",IF(ISBLANK(E1001),"",IF(ISTEXT(D1001),"",IF(A996="Invoice No. : ",TEXT(INDEX(Sheet2!C$14:C$154,MATCH(B996,Sheet2!A$14:A$154,0)),"hh:mm:ss"),I1000))))</f>
        <v>10:19:02</v>
      </c>
      <c r="J1001" s="25">
        <f t="shared" si="62"/>
        <v>4092.25</v>
      </c>
      <c r="K1001" s="25">
        <f>IF(ISBLANK(G1001),"",IF(ISTEXT(G1001),"",INDEX(Sheet2!H$14:H$154,MATCH(F1001,Sheet2!A$14:A$154,0))))</f>
        <v>3500</v>
      </c>
      <c r="L1001" s="25">
        <f>IF(ISBLANK(G1001),"",IF(ISTEXT(G1001),"",INDEX(Sheet2!I$14:I$154,MATCH(F1001,Sheet2!A$14:A$154,0))))</f>
        <v>592.25</v>
      </c>
      <c r="M1001" s="25" t="str">
        <f>IF(ISBLANK(G1001),"",IF(ISTEXT(G1001),"",IF(INDEX(Sheet2!H$14:H$154,MATCH(F1001,Sheet2!A$14:A$154,0))&lt;&gt;0,IF(INDEX(Sheet2!I$14:I$154,MATCH(F1001,Sheet2!A$14:A$154,0))&lt;&gt;0,"Loan","Loan"),"Cash")))</f>
        <v>Loan</v>
      </c>
      <c r="N1001" s="25">
        <f>IF(ISTEXT(E1001),"",IF(ISBLANK(E1001),"",IF(ISTEXT(D1001),"",IF(A996="Invoice No. : ",INDEX(Sheet2!D$14:D$154,MATCH(B996,Sheet2!A$14:A$154,0)),N1000))))</f>
        <v>2</v>
      </c>
      <c r="O1001" s="25" t="str">
        <f>IF(ISTEXT(E1001),"",IF(ISBLANK(E1001),"",IF(ISTEXT(D1001),"",IF(A996="Invoice No. : ",INDEX(Sheet2!E$14:E$154,MATCH(B996,Sheet2!A$14:A$154,0)),O1000))))</f>
        <v>RUBY</v>
      </c>
      <c r="P1001" s="25" t="str">
        <f>IF(ISTEXT(E1001),"",IF(ISBLANK(E1001),"",IF(ISTEXT(D1001),"",IF(A996="Invoice No. : ",INDEX(Sheet2!G$14:G$154,MATCH(B996,Sheet2!A$14:A$154,0)),P1000))))</f>
        <v>SAB-IT, JOEL CACAY</v>
      </c>
      <c r="Q1001" s="25">
        <f t="shared" si="63"/>
        <v>128023.12</v>
      </c>
    </row>
    <row r="1002" ht="15" spans="4:17">
      <c r="D1002" s="14" t="s">
        <v>18</v>
      </c>
      <c r="E1002" s="26">
        <v>4092.25</v>
      </c>
      <c r="F1002" s="25" t="str">
        <f t="shared" si="60"/>
        <v/>
      </c>
      <c r="G1002" s="25" t="str">
        <f>IF(ISTEXT(E1002),"",IF(ISBLANK(E1002),"",IF(ISTEXT(D1002),"",IF(A997="Invoice No. : ",INDEX(Sheet2!F$14:F$154,MATCH(B997,Sheet2!A$14:A$154,0)),G1001))))</f>
        <v/>
      </c>
      <c r="H1002" s="25" t="str">
        <f t="shared" si="61"/>
        <v/>
      </c>
      <c r="I1002" s="25" t="str">
        <f>IF(ISTEXT(E1002),"",IF(ISBLANK(E1002),"",IF(ISTEXT(D1002),"",IF(A997="Invoice No. : ",TEXT(INDEX(Sheet2!C$14:C$154,MATCH(B997,Sheet2!A$14:A$154,0)),"hh:mm:ss"),I1001))))</f>
        <v/>
      </c>
      <c r="J1002" s="25" t="str">
        <f t="shared" si="62"/>
        <v/>
      </c>
      <c r="K1002" s="25" t="str">
        <f>IF(ISBLANK(G1002),"",IF(ISTEXT(G1002),"",INDEX(Sheet2!H$14:H$154,MATCH(F1002,Sheet2!A$14:A$154,0))))</f>
        <v/>
      </c>
      <c r="L1002" s="25" t="str">
        <f>IF(ISBLANK(G1002),"",IF(ISTEXT(G1002),"",INDEX(Sheet2!I$14:I$154,MATCH(F1002,Sheet2!A$14:A$154,0))))</f>
        <v/>
      </c>
      <c r="M1002" s="25" t="str">
        <f>IF(ISBLANK(G1002),"",IF(ISTEXT(G1002),"",IF(INDEX(Sheet2!H$14:H$154,MATCH(F1002,Sheet2!A$14:A$154,0))&lt;&gt;0,IF(INDEX(Sheet2!I$14:I$154,MATCH(F1002,Sheet2!A$14:A$154,0))&lt;&gt;0,"Loan","Loan"),"Cash")))</f>
        <v/>
      </c>
      <c r="N1002" s="25" t="str">
        <f>IF(ISTEXT(E1002),"",IF(ISBLANK(E1002),"",IF(ISTEXT(D1002),"",IF(A997="Invoice No. : ",INDEX(Sheet2!D$14:D$154,MATCH(B997,Sheet2!A$14:A$154,0)),N1001))))</f>
        <v/>
      </c>
      <c r="O1002" s="25" t="str">
        <f>IF(ISTEXT(E1002),"",IF(ISBLANK(E1002),"",IF(ISTEXT(D1002),"",IF(A997="Invoice No. : ",INDEX(Sheet2!E$14:E$154,MATCH(B997,Sheet2!A$14:A$154,0)),O1001))))</f>
        <v/>
      </c>
      <c r="P1002" s="25" t="str">
        <f>IF(ISTEXT(E1002),"",IF(ISBLANK(E1002),"",IF(ISTEXT(D1002),"",IF(A997="Invoice No. : ",INDEX(Sheet2!G$14:G$154,MATCH(B997,Sheet2!A$14:A$154,0)),P1001))))</f>
        <v/>
      </c>
      <c r="Q1002" s="25" t="str">
        <f t="shared" si="63"/>
        <v/>
      </c>
    </row>
    <row r="1003" ht="15" spans="6:17">
      <c r="F1003" s="25" t="str">
        <f t="shared" si="60"/>
        <v/>
      </c>
      <c r="G1003" s="25" t="str">
        <f>IF(ISTEXT(E1003),"",IF(ISBLANK(E1003),"",IF(ISTEXT(D1003),"",IF(A998="Invoice No. : ",INDEX(Sheet2!F$14:F$154,MATCH(B998,Sheet2!A$14:A$154,0)),G1002))))</f>
        <v/>
      </c>
      <c r="H1003" s="25" t="str">
        <f t="shared" si="61"/>
        <v/>
      </c>
      <c r="I1003" s="25" t="str">
        <f>IF(ISTEXT(E1003),"",IF(ISBLANK(E1003),"",IF(ISTEXT(D1003),"",IF(A998="Invoice No. : ",TEXT(INDEX(Sheet2!C$14:C$154,MATCH(B998,Sheet2!A$14:A$154,0)),"hh:mm:ss"),I1002))))</f>
        <v/>
      </c>
      <c r="J1003" s="25" t="str">
        <f t="shared" si="62"/>
        <v/>
      </c>
      <c r="K1003" s="25" t="str">
        <f>IF(ISBLANK(G1003),"",IF(ISTEXT(G1003),"",INDEX(Sheet2!H$14:H$154,MATCH(F1003,Sheet2!A$14:A$154,0))))</f>
        <v/>
      </c>
      <c r="L1003" s="25" t="str">
        <f>IF(ISBLANK(G1003),"",IF(ISTEXT(G1003),"",INDEX(Sheet2!I$14:I$154,MATCH(F1003,Sheet2!A$14:A$154,0))))</f>
        <v/>
      </c>
      <c r="M1003" s="25" t="str">
        <f>IF(ISBLANK(G1003),"",IF(ISTEXT(G1003),"",IF(INDEX(Sheet2!H$14:H$154,MATCH(F1003,Sheet2!A$14:A$154,0))&lt;&gt;0,IF(INDEX(Sheet2!I$14:I$154,MATCH(F1003,Sheet2!A$14:A$154,0))&lt;&gt;0,"Loan","Loan"),"Cash")))</f>
        <v/>
      </c>
      <c r="N1003" s="25" t="str">
        <f>IF(ISTEXT(E1003),"",IF(ISBLANK(E1003),"",IF(ISTEXT(D1003),"",IF(A998="Invoice No. : ",INDEX(Sheet2!D$14:D$154,MATCH(B998,Sheet2!A$14:A$154,0)),N1002))))</f>
        <v/>
      </c>
      <c r="O1003" s="25" t="str">
        <f>IF(ISTEXT(E1003),"",IF(ISBLANK(E1003),"",IF(ISTEXT(D1003),"",IF(A998="Invoice No. : ",INDEX(Sheet2!E$14:E$154,MATCH(B998,Sheet2!A$14:A$154,0)),O1002))))</f>
        <v/>
      </c>
      <c r="P1003" s="25" t="str">
        <f>IF(ISTEXT(E1003),"",IF(ISBLANK(E1003),"",IF(ISTEXT(D1003),"",IF(A998="Invoice No. : ",INDEX(Sheet2!G$14:G$154,MATCH(B998,Sheet2!A$14:A$154,0)),P1002))))</f>
        <v/>
      </c>
      <c r="Q1003" s="25" t="str">
        <f t="shared" si="63"/>
        <v/>
      </c>
    </row>
    <row r="1004" ht="15" spans="6:17">
      <c r="F1004" s="25" t="str">
        <f t="shared" si="60"/>
        <v/>
      </c>
      <c r="G1004" s="25" t="str">
        <f>IF(ISTEXT(E1004),"",IF(ISBLANK(E1004),"",IF(ISTEXT(D1004),"",IF(A999="Invoice No. : ",INDEX(Sheet2!F$14:F$154,MATCH(B999,Sheet2!A$14:A$154,0)),G1003))))</f>
        <v/>
      </c>
      <c r="H1004" s="25" t="str">
        <f t="shared" si="61"/>
        <v/>
      </c>
      <c r="I1004" s="25" t="str">
        <f>IF(ISTEXT(E1004),"",IF(ISBLANK(E1004),"",IF(ISTEXT(D1004),"",IF(A999="Invoice No. : ",TEXT(INDEX(Sheet2!C$14:C$154,MATCH(B999,Sheet2!A$14:A$154,0)),"hh:mm:ss"),I1003))))</f>
        <v/>
      </c>
      <c r="J1004" s="25" t="str">
        <f t="shared" si="62"/>
        <v/>
      </c>
      <c r="K1004" s="25" t="str">
        <f>IF(ISBLANK(G1004),"",IF(ISTEXT(G1004),"",INDEX(Sheet2!H$14:H$154,MATCH(F1004,Sheet2!A$14:A$154,0))))</f>
        <v/>
      </c>
      <c r="L1004" s="25" t="str">
        <f>IF(ISBLANK(G1004),"",IF(ISTEXT(G1004),"",INDEX(Sheet2!I$14:I$154,MATCH(F1004,Sheet2!A$14:A$154,0))))</f>
        <v/>
      </c>
      <c r="M1004" s="25" t="str">
        <f>IF(ISBLANK(G1004),"",IF(ISTEXT(G1004),"",IF(INDEX(Sheet2!H$14:H$154,MATCH(F1004,Sheet2!A$14:A$154,0))&lt;&gt;0,IF(INDEX(Sheet2!I$14:I$154,MATCH(F1004,Sheet2!A$14:A$154,0))&lt;&gt;0,"Loan","Loan"),"Cash")))</f>
        <v/>
      </c>
      <c r="N1004" s="25" t="str">
        <f>IF(ISTEXT(E1004),"",IF(ISBLANK(E1004),"",IF(ISTEXT(D1004),"",IF(A999="Invoice No. : ",INDEX(Sheet2!D$14:D$154,MATCH(B999,Sheet2!A$14:A$154,0)),N1003))))</f>
        <v/>
      </c>
      <c r="O1004" s="25" t="str">
        <f>IF(ISTEXT(E1004),"",IF(ISBLANK(E1004),"",IF(ISTEXT(D1004),"",IF(A999="Invoice No. : ",INDEX(Sheet2!E$14:E$154,MATCH(B999,Sheet2!A$14:A$154,0)),O1003))))</f>
        <v/>
      </c>
      <c r="P1004" s="25" t="str">
        <f>IF(ISTEXT(E1004),"",IF(ISBLANK(E1004),"",IF(ISTEXT(D1004),"",IF(A999="Invoice No. : ",INDEX(Sheet2!G$14:G$154,MATCH(B999,Sheet2!A$14:A$154,0)),P1003))))</f>
        <v/>
      </c>
      <c r="Q1004" s="25" t="str">
        <f t="shared" si="63"/>
        <v/>
      </c>
    </row>
    <row r="1005" ht="15" spans="1:17">
      <c r="A1005" s="16" t="s">
        <v>4</v>
      </c>
      <c r="B1005" s="17">
        <v>2146351</v>
      </c>
      <c r="C1005" s="16" t="s">
        <v>5</v>
      </c>
      <c r="D1005" s="18" t="s">
        <v>598</v>
      </c>
      <c r="F1005" s="25" t="str">
        <f t="shared" si="60"/>
        <v/>
      </c>
      <c r="G1005" s="25" t="str">
        <f>IF(ISTEXT(E1005),"",IF(ISBLANK(E1005),"",IF(ISTEXT(D1005),"",IF(A1000="Invoice No. : ",INDEX(Sheet2!F$14:F$154,MATCH(B1000,Sheet2!A$14:A$154,0)),G1004))))</f>
        <v/>
      </c>
      <c r="H1005" s="25" t="str">
        <f t="shared" si="61"/>
        <v/>
      </c>
      <c r="I1005" s="25" t="str">
        <f>IF(ISTEXT(E1005),"",IF(ISBLANK(E1005),"",IF(ISTEXT(D1005),"",IF(A1000="Invoice No. : ",TEXT(INDEX(Sheet2!C$14:C$154,MATCH(B1000,Sheet2!A$14:A$154,0)),"hh:mm:ss"),I1004))))</f>
        <v/>
      </c>
      <c r="J1005" s="25" t="str">
        <f t="shared" si="62"/>
        <v/>
      </c>
      <c r="K1005" s="25" t="str">
        <f>IF(ISBLANK(G1005),"",IF(ISTEXT(G1005),"",INDEX(Sheet2!H$14:H$154,MATCH(F1005,Sheet2!A$14:A$154,0))))</f>
        <v/>
      </c>
      <c r="L1005" s="25" t="str">
        <f>IF(ISBLANK(G1005),"",IF(ISTEXT(G1005),"",INDEX(Sheet2!I$14:I$154,MATCH(F1005,Sheet2!A$14:A$154,0))))</f>
        <v/>
      </c>
      <c r="M1005" s="25" t="str">
        <f>IF(ISBLANK(G1005),"",IF(ISTEXT(G1005),"",IF(INDEX(Sheet2!H$14:H$154,MATCH(F1005,Sheet2!A$14:A$154,0))&lt;&gt;0,IF(INDEX(Sheet2!I$14:I$154,MATCH(F1005,Sheet2!A$14:A$154,0))&lt;&gt;0,"Loan","Loan"),"Cash")))</f>
        <v/>
      </c>
      <c r="N1005" s="25" t="str">
        <f>IF(ISTEXT(E1005),"",IF(ISBLANK(E1005),"",IF(ISTEXT(D1005),"",IF(A1000="Invoice No. : ",INDEX(Sheet2!D$14:D$154,MATCH(B1000,Sheet2!A$14:A$154,0)),N1004))))</f>
        <v/>
      </c>
      <c r="O1005" s="25" t="str">
        <f>IF(ISTEXT(E1005),"",IF(ISBLANK(E1005),"",IF(ISTEXT(D1005),"",IF(A1000="Invoice No. : ",INDEX(Sheet2!E$14:E$154,MATCH(B1000,Sheet2!A$14:A$154,0)),O1004))))</f>
        <v/>
      </c>
      <c r="P1005" s="25" t="str">
        <f>IF(ISTEXT(E1005),"",IF(ISBLANK(E1005),"",IF(ISTEXT(D1005),"",IF(A1000="Invoice No. : ",INDEX(Sheet2!G$14:G$154,MATCH(B1000,Sheet2!A$14:A$154,0)),P1004))))</f>
        <v/>
      </c>
      <c r="Q1005" s="25" t="str">
        <f t="shared" si="63"/>
        <v/>
      </c>
    </row>
    <row r="1006" ht="15" spans="1:17">
      <c r="A1006" s="16" t="s">
        <v>7</v>
      </c>
      <c r="B1006" s="19">
        <v>44954</v>
      </c>
      <c r="C1006" s="16" t="s">
        <v>8</v>
      </c>
      <c r="D1006" s="20">
        <v>2</v>
      </c>
      <c r="F1006" s="25" t="str">
        <f t="shared" si="60"/>
        <v/>
      </c>
      <c r="G1006" s="25" t="str">
        <f>IF(ISTEXT(E1006),"",IF(ISBLANK(E1006),"",IF(ISTEXT(D1006),"",IF(A1001="Invoice No. : ",INDEX(Sheet2!F$14:F$154,MATCH(B1001,Sheet2!A$14:A$154,0)),G1005))))</f>
        <v/>
      </c>
      <c r="H1006" s="25" t="str">
        <f t="shared" si="61"/>
        <v/>
      </c>
      <c r="I1006" s="25" t="str">
        <f>IF(ISTEXT(E1006),"",IF(ISBLANK(E1006),"",IF(ISTEXT(D1006),"",IF(A1001="Invoice No. : ",TEXT(INDEX(Sheet2!C$14:C$154,MATCH(B1001,Sheet2!A$14:A$154,0)),"hh:mm:ss"),I1005))))</f>
        <v/>
      </c>
      <c r="J1006" s="25" t="str">
        <f t="shared" si="62"/>
        <v/>
      </c>
      <c r="K1006" s="25" t="str">
        <f>IF(ISBLANK(G1006),"",IF(ISTEXT(G1006),"",INDEX(Sheet2!H$14:H$154,MATCH(F1006,Sheet2!A$14:A$154,0))))</f>
        <v/>
      </c>
      <c r="L1006" s="25" t="str">
        <f>IF(ISBLANK(G1006),"",IF(ISTEXT(G1006),"",INDEX(Sheet2!I$14:I$154,MATCH(F1006,Sheet2!A$14:A$154,0))))</f>
        <v/>
      </c>
      <c r="M1006" s="25" t="str">
        <f>IF(ISBLANK(G1006),"",IF(ISTEXT(G1006),"",IF(INDEX(Sheet2!H$14:H$154,MATCH(F1006,Sheet2!A$14:A$154,0))&lt;&gt;0,IF(INDEX(Sheet2!I$14:I$154,MATCH(F1006,Sheet2!A$14:A$154,0))&lt;&gt;0,"Loan","Loan"),"Cash")))</f>
        <v/>
      </c>
      <c r="N1006" s="25" t="str">
        <f>IF(ISTEXT(E1006),"",IF(ISBLANK(E1006),"",IF(ISTEXT(D1006),"",IF(A1001="Invoice No. : ",INDEX(Sheet2!D$14:D$154,MATCH(B1001,Sheet2!A$14:A$154,0)),N1005))))</f>
        <v/>
      </c>
      <c r="O1006" s="25" t="str">
        <f>IF(ISTEXT(E1006),"",IF(ISBLANK(E1006),"",IF(ISTEXT(D1006),"",IF(A1001="Invoice No. : ",INDEX(Sheet2!E$14:E$154,MATCH(B1001,Sheet2!A$14:A$154,0)),O1005))))</f>
        <v/>
      </c>
      <c r="P1006" s="25" t="str">
        <f>IF(ISTEXT(E1006),"",IF(ISBLANK(E1006),"",IF(ISTEXT(D1006),"",IF(A1001="Invoice No. : ",INDEX(Sheet2!G$14:G$154,MATCH(B1001,Sheet2!A$14:A$154,0)),P1005))))</f>
        <v/>
      </c>
      <c r="Q1006" s="25" t="str">
        <f t="shared" si="63"/>
        <v/>
      </c>
    </row>
    <row r="1007" ht="15" spans="6:17">
      <c r="F1007" s="25" t="str">
        <f t="shared" si="60"/>
        <v/>
      </c>
      <c r="G1007" s="25" t="str">
        <f>IF(ISTEXT(E1007),"",IF(ISBLANK(E1007),"",IF(ISTEXT(D1007),"",IF(A1002="Invoice No. : ",INDEX(Sheet2!F$14:F$154,MATCH(B1002,Sheet2!A$14:A$154,0)),G1006))))</f>
        <v/>
      </c>
      <c r="H1007" s="25" t="str">
        <f t="shared" si="61"/>
        <v/>
      </c>
      <c r="I1007" s="25" t="str">
        <f>IF(ISTEXT(E1007),"",IF(ISBLANK(E1007),"",IF(ISTEXT(D1007),"",IF(A1002="Invoice No. : ",TEXT(INDEX(Sheet2!C$14:C$154,MATCH(B1002,Sheet2!A$14:A$154,0)),"hh:mm:ss"),I1006))))</f>
        <v/>
      </c>
      <c r="J1007" s="25" t="str">
        <f t="shared" si="62"/>
        <v/>
      </c>
      <c r="K1007" s="25" t="str">
        <f>IF(ISBLANK(G1007),"",IF(ISTEXT(G1007),"",INDEX(Sheet2!H$14:H$154,MATCH(F1007,Sheet2!A$14:A$154,0))))</f>
        <v/>
      </c>
      <c r="L1007" s="25" t="str">
        <f>IF(ISBLANK(G1007),"",IF(ISTEXT(G1007),"",INDEX(Sheet2!I$14:I$154,MATCH(F1007,Sheet2!A$14:A$154,0))))</f>
        <v/>
      </c>
      <c r="M1007" s="25" t="str">
        <f>IF(ISBLANK(G1007),"",IF(ISTEXT(G1007),"",IF(INDEX(Sheet2!H$14:H$154,MATCH(F1007,Sheet2!A$14:A$154,0))&lt;&gt;0,IF(INDEX(Sheet2!I$14:I$154,MATCH(F1007,Sheet2!A$14:A$154,0))&lt;&gt;0,"Loan","Loan"),"Cash")))</f>
        <v/>
      </c>
      <c r="N1007" s="25" t="str">
        <f>IF(ISTEXT(E1007),"",IF(ISBLANK(E1007),"",IF(ISTEXT(D1007),"",IF(A1002="Invoice No. : ",INDEX(Sheet2!D$14:D$154,MATCH(B1002,Sheet2!A$14:A$154,0)),N1006))))</f>
        <v/>
      </c>
      <c r="O1007" s="25" t="str">
        <f>IF(ISTEXT(E1007),"",IF(ISBLANK(E1007),"",IF(ISTEXT(D1007),"",IF(A1002="Invoice No. : ",INDEX(Sheet2!E$14:E$154,MATCH(B1002,Sheet2!A$14:A$154,0)),O1006))))</f>
        <v/>
      </c>
      <c r="P1007" s="25" t="str">
        <f>IF(ISTEXT(E1007),"",IF(ISBLANK(E1007),"",IF(ISTEXT(D1007),"",IF(A1002="Invoice No. : ",INDEX(Sheet2!G$14:G$154,MATCH(B1002,Sheet2!A$14:A$154,0)),P1006))))</f>
        <v/>
      </c>
      <c r="Q1007" s="25" t="str">
        <f t="shared" si="63"/>
        <v/>
      </c>
    </row>
    <row r="1008" ht="15" spans="1:17">
      <c r="A1008" s="21" t="s">
        <v>9</v>
      </c>
      <c r="B1008" s="21" t="s">
        <v>10</v>
      </c>
      <c r="C1008" s="22" t="s">
        <v>11</v>
      </c>
      <c r="D1008" s="22" t="s">
        <v>12</v>
      </c>
      <c r="E1008" s="22" t="s">
        <v>13</v>
      </c>
      <c r="F1008" s="25" t="str">
        <f t="shared" si="60"/>
        <v/>
      </c>
      <c r="G1008" s="25" t="str">
        <f>IF(ISTEXT(E1008),"",IF(ISBLANK(E1008),"",IF(ISTEXT(D1008),"",IF(A1003="Invoice No. : ",INDEX(Sheet2!F$14:F$154,MATCH(B1003,Sheet2!A$14:A$154,0)),G1007))))</f>
        <v/>
      </c>
      <c r="H1008" s="25" t="str">
        <f t="shared" si="61"/>
        <v/>
      </c>
      <c r="I1008" s="25" t="str">
        <f>IF(ISTEXT(E1008),"",IF(ISBLANK(E1008),"",IF(ISTEXT(D1008),"",IF(A1003="Invoice No. : ",TEXT(INDEX(Sheet2!C$14:C$154,MATCH(B1003,Sheet2!A$14:A$154,0)),"hh:mm:ss"),I1007))))</f>
        <v/>
      </c>
      <c r="J1008" s="25" t="str">
        <f t="shared" si="62"/>
        <v/>
      </c>
      <c r="K1008" s="25" t="str">
        <f>IF(ISBLANK(G1008),"",IF(ISTEXT(G1008),"",INDEX(Sheet2!H$14:H$154,MATCH(F1008,Sheet2!A$14:A$154,0))))</f>
        <v/>
      </c>
      <c r="L1008" s="25" t="str">
        <f>IF(ISBLANK(G1008),"",IF(ISTEXT(G1008),"",INDEX(Sheet2!I$14:I$154,MATCH(F1008,Sheet2!A$14:A$154,0))))</f>
        <v/>
      </c>
      <c r="M1008" s="25" t="str">
        <f>IF(ISBLANK(G1008),"",IF(ISTEXT(G1008),"",IF(INDEX(Sheet2!H$14:H$154,MATCH(F1008,Sheet2!A$14:A$154,0))&lt;&gt;0,IF(INDEX(Sheet2!I$14:I$154,MATCH(F1008,Sheet2!A$14:A$154,0))&lt;&gt;0,"Loan","Loan"),"Cash")))</f>
        <v/>
      </c>
      <c r="N1008" s="25" t="str">
        <f>IF(ISTEXT(E1008),"",IF(ISBLANK(E1008),"",IF(ISTEXT(D1008),"",IF(A1003="Invoice No. : ",INDEX(Sheet2!D$14:D$154,MATCH(B1003,Sheet2!A$14:A$154,0)),N1007))))</f>
        <v/>
      </c>
      <c r="O1008" s="25" t="str">
        <f>IF(ISTEXT(E1008),"",IF(ISBLANK(E1008),"",IF(ISTEXT(D1008),"",IF(A1003="Invoice No. : ",INDEX(Sheet2!E$14:E$154,MATCH(B1003,Sheet2!A$14:A$154,0)),O1007))))</f>
        <v/>
      </c>
      <c r="P1008" s="25" t="str">
        <f>IF(ISTEXT(E1008),"",IF(ISBLANK(E1008),"",IF(ISTEXT(D1008),"",IF(A1003="Invoice No. : ",INDEX(Sheet2!G$14:G$154,MATCH(B1003,Sheet2!A$14:A$154,0)),P1007))))</f>
        <v/>
      </c>
      <c r="Q1008" s="25" t="str">
        <f t="shared" si="63"/>
        <v/>
      </c>
    </row>
    <row r="1009" ht="15" spans="6:17">
      <c r="F1009" s="25" t="str">
        <f t="shared" si="60"/>
        <v/>
      </c>
      <c r="G1009" s="25" t="str">
        <f>IF(ISTEXT(E1009),"",IF(ISBLANK(E1009),"",IF(ISTEXT(D1009),"",IF(A1004="Invoice No. : ",INDEX(Sheet2!F$14:F$154,MATCH(B1004,Sheet2!A$14:A$154,0)),G1008))))</f>
        <v/>
      </c>
      <c r="H1009" s="25" t="str">
        <f t="shared" si="61"/>
        <v/>
      </c>
      <c r="I1009" s="25" t="str">
        <f>IF(ISTEXT(E1009),"",IF(ISBLANK(E1009),"",IF(ISTEXT(D1009),"",IF(A1004="Invoice No. : ",TEXT(INDEX(Sheet2!C$14:C$154,MATCH(B1004,Sheet2!A$14:A$154,0)),"hh:mm:ss"),I1008))))</f>
        <v/>
      </c>
      <c r="J1009" s="25" t="str">
        <f t="shared" si="62"/>
        <v/>
      </c>
      <c r="K1009" s="25" t="str">
        <f>IF(ISBLANK(G1009),"",IF(ISTEXT(G1009),"",INDEX(Sheet2!H$14:H$154,MATCH(F1009,Sheet2!A$14:A$154,0))))</f>
        <v/>
      </c>
      <c r="L1009" s="25" t="str">
        <f>IF(ISBLANK(G1009),"",IF(ISTEXT(G1009),"",INDEX(Sheet2!I$14:I$154,MATCH(F1009,Sheet2!A$14:A$154,0))))</f>
        <v/>
      </c>
      <c r="M1009" s="25" t="str">
        <f>IF(ISBLANK(G1009),"",IF(ISTEXT(G1009),"",IF(INDEX(Sheet2!H$14:H$154,MATCH(F1009,Sheet2!A$14:A$154,0))&lt;&gt;0,IF(INDEX(Sheet2!I$14:I$154,MATCH(F1009,Sheet2!A$14:A$154,0))&lt;&gt;0,"Loan","Loan"),"Cash")))</f>
        <v/>
      </c>
      <c r="N1009" s="25" t="str">
        <f>IF(ISTEXT(E1009),"",IF(ISBLANK(E1009),"",IF(ISTEXT(D1009),"",IF(A1004="Invoice No. : ",INDEX(Sheet2!D$14:D$154,MATCH(B1004,Sheet2!A$14:A$154,0)),N1008))))</f>
        <v/>
      </c>
      <c r="O1009" s="25" t="str">
        <f>IF(ISTEXT(E1009),"",IF(ISBLANK(E1009),"",IF(ISTEXT(D1009),"",IF(A1004="Invoice No. : ",INDEX(Sheet2!E$14:E$154,MATCH(B1004,Sheet2!A$14:A$154,0)),O1008))))</f>
        <v/>
      </c>
      <c r="P1009" s="25" t="str">
        <f>IF(ISTEXT(E1009),"",IF(ISBLANK(E1009),"",IF(ISTEXT(D1009),"",IF(A1004="Invoice No. : ",INDEX(Sheet2!G$14:G$154,MATCH(B1004,Sheet2!A$14:A$154,0)),P1008))))</f>
        <v/>
      </c>
      <c r="Q1009" s="25" t="str">
        <f t="shared" si="63"/>
        <v/>
      </c>
    </row>
    <row r="1010" ht="15" spans="1:17">
      <c r="A1010" s="24" t="s">
        <v>50</v>
      </c>
      <c r="B1010" s="24" t="s">
        <v>51</v>
      </c>
      <c r="C1010" s="13">
        <v>2</v>
      </c>
      <c r="D1010" s="13">
        <v>1020</v>
      </c>
      <c r="E1010" s="13">
        <v>2040</v>
      </c>
      <c r="F1010" s="25">
        <f t="shared" si="60"/>
        <v>2146351</v>
      </c>
      <c r="G1010" s="25">
        <f>IF(ISTEXT(E1010),"",IF(ISBLANK(E1010),"",IF(ISTEXT(D1010),"",IF(A1005="Invoice No. : ",INDEX(Sheet2!F$14:F$154,MATCH(B1005,Sheet2!A$14:A$154,0)),G1009))))</f>
        <v>10940</v>
      </c>
      <c r="H1010" s="25" t="str">
        <f t="shared" si="61"/>
        <v>01/28/2023</v>
      </c>
      <c r="I1010" s="25" t="str">
        <f>IF(ISTEXT(E1010),"",IF(ISBLANK(E1010),"",IF(ISTEXT(D1010),"",IF(A1005="Invoice No. : ",TEXT(INDEX(Sheet2!C$14:C$154,MATCH(B1005,Sheet2!A$14:A$154,0)),"hh:mm:ss"),I1009))))</f>
        <v>10:21:51</v>
      </c>
      <c r="J1010" s="25">
        <f t="shared" si="62"/>
        <v>2040</v>
      </c>
      <c r="K1010" s="25">
        <f>IF(ISBLANK(G1010),"",IF(ISTEXT(G1010),"",INDEX(Sheet2!H$14:H$154,MATCH(F1010,Sheet2!A$14:A$154,0))))</f>
        <v>2040</v>
      </c>
      <c r="L1010" s="25">
        <f>IF(ISBLANK(G1010),"",IF(ISTEXT(G1010),"",INDEX(Sheet2!I$14:I$154,MATCH(F1010,Sheet2!A$14:A$154,0))))</f>
        <v>0</v>
      </c>
      <c r="M1010" s="25" t="str">
        <f>IF(ISBLANK(G1010),"",IF(ISTEXT(G1010),"",IF(INDEX(Sheet2!H$14:H$154,MATCH(F1010,Sheet2!A$14:A$154,0))&lt;&gt;0,IF(INDEX(Sheet2!I$14:I$154,MATCH(F1010,Sheet2!A$14:A$154,0))&lt;&gt;0,"Loan","Loan"),"Cash")))</f>
        <v>Loan</v>
      </c>
      <c r="N1010" s="25">
        <f>IF(ISTEXT(E1010),"",IF(ISBLANK(E1010),"",IF(ISTEXT(D1010),"",IF(A1005="Invoice No. : ",INDEX(Sheet2!D$14:D$154,MATCH(B1005,Sheet2!A$14:A$154,0)),N1009))))</f>
        <v>2</v>
      </c>
      <c r="O1010" s="25" t="str">
        <f>IF(ISTEXT(E1010),"",IF(ISBLANK(E1010),"",IF(ISTEXT(D1010),"",IF(A1005="Invoice No. : ",INDEX(Sheet2!E$14:E$154,MATCH(B1005,Sheet2!A$14:A$154,0)),O1009))))</f>
        <v>RUBY</v>
      </c>
      <c r="P1010" s="25" t="str">
        <f>IF(ISTEXT(E1010),"",IF(ISBLANK(E1010),"",IF(ISTEXT(D1010),"",IF(A1005="Invoice No. : ",INDEX(Sheet2!G$14:G$154,MATCH(B1005,Sheet2!A$14:A$154,0)),P1009))))</f>
        <v>TADEO, ANGELINE DEPANOS</v>
      </c>
      <c r="Q1010" s="25">
        <f t="shared" si="63"/>
        <v>128023.12</v>
      </c>
    </row>
    <row r="1011" ht="15" spans="4:17">
      <c r="D1011" s="14" t="s">
        <v>18</v>
      </c>
      <c r="E1011" s="26">
        <v>2040</v>
      </c>
      <c r="F1011" s="25" t="str">
        <f t="shared" si="60"/>
        <v/>
      </c>
      <c r="G1011" s="25" t="str">
        <f>IF(ISTEXT(E1011),"",IF(ISBLANK(E1011),"",IF(ISTEXT(D1011),"",IF(A1006="Invoice No. : ",INDEX(Sheet2!F$14:F$154,MATCH(B1006,Sheet2!A$14:A$154,0)),G1010))))</f>
        <v/>
      </c>
      <c r="H1011" s="25" t="str">
        <f t="shared" si="61"/>
        <v/>
      </c>
      <c r="I1011" s="25" t="str">
        <f>IF(ISTEXT(E1011),"",IF(ISBLANK(E1011),"",IF(ISTEXT(D1011),"",IF(A1006="Invoice No. : ",TEXT(INDEX(Sheet2!C$14:C$154,MATCH(B1006,Sheet2!A$14:A$154,0)),"hh:mm:ss"),I1010))))</f>
        <v/>
      </c>
      <c r="J1011" s="25" t="str">
        <f t="shared" si="62"/>
        <v/>
      </c>
      <c r="K1011" s="25" t="str">
        <f>IF(ISBLANK(G1011),"",IF(ISTEXT(G1011),"",INDEX(Sheet2!H$14:H$154,MATCH(F1011,Sheet2!A$14:A$154,0))))</f>
        <v/>
      </c>
      <c r="L1011" s="25" t="str">
        <f>IF(ISBLANK(G1011),"",IF(ISTEXT(G1011),"",INDEX(Sheet2!I$14:I$154,MATCH(F1011,Sheet2!A$14:A$154,0))))</f>
        <v/>
      </c>
      <c r="M1011" s="25" t="str">
        <f>IF(ISBLANK(G1011),"",IF(ISTEXT(G1011),"",IF(INDEX(Sheet2!H$14:H$154,MATCH(F1011,Sheet2!A$14:A$154,0))&lt;&gt;0,IF(INDEX(Sheet2!I$14:I$154,MATCH(F1011,Sheet2!A$14:A$154,0))&lt;&gt;0,"Loan","Loan"),"Cash")))</f>
        <v/>
      </c>
      <c r="N1011" s="25" t="str">
        <f>IF(ISTEXT(E1011),"",IF(ISBLANK(E1011),"",IF(ISTEXT(D1011),"",IF(A1006="Invoice No. : ",INDEX(Sheet2!D$14:D$154,MATCH(B1006,Sheet2!A$14:A$154,0)),N1010))))</f>
        <v/>
      </c>
      <c r="O1011" s="25" t="str">
        <f>IF(ISTEXT(E1011),"",IF(ISBLANK(E1011),"",IF(ISTEXT(D1011),"",IF(A1006="Invoice No. : ",INDEX(Sheet2!E$14:E$154,MATCH(B1006,Sheet2!A$14:A$154,0)),O1010))))</f>
        <v/>
      </c>
      <c r="P1011" s="25" t="str">
        <f>IF(ISTEXT(E1011),"",IF(ISBLANK(E1011),"",IF(ISTEXT(D1011),"",IF(A1006="Invoice No. : ",INDEX(Sheet2!G$14:G$154,MATCH(B1006,Sheet2!A$14:A$154,0)),P1010))))</f>
        <v/>
      </c>
      <c r="Q1011" s="25" t="str">
        <f t="shared" si="63"/>
        <v/>
      </c>
    </row>
    <row r="1012" ht="15" spans="6:17">
      <c r="F1012" s="25" t="str">
        <f t="shared" si="60"/>
        <v/>
      </c>
      <c r="G1012" s="25" t="str">
        <f>IF(ISTEXT(E1012),"",IF(ISBLANK(E1012),"",IF(ISTEXT(D1012),"",IF(A1007="Invoice No. : ",INDEX(Sheet2!F$14:F$154,MATCH(B1007,Sheet2!A$14:A$154,0)),G1011))))</f>
        <v/>
      </c>
      <c r="H1012" s="25" t="str">
        <f t="shared" si="61"/>
        <v/>
      </c>
      <c r="I1012" s="25" t="str">
        <f>IF(ISTEXT(E1012),"",IF(ISBLANK(E1012),"",IF(ISTEXT(D1012),"",IF(A1007="Invoice No. : ",TEXT(INDEX(Sheet2!C$14:C$154,MATCH(B1007,Sheet2!A$14:A$154,0)),"hh:mm:ss"),I1011))))</f>
        <v/>
      </c>
      <c r="J1012" s="25" t="str">
        <f t="shared" si="62"/>
        <v/>
      </c>
      <c r="K1012" s="25" t="str">
        <f>IF(ISBLANK(G1012),"",IF(ISTEXT(G1012),"",INDEX(Sheet2!H$14:H$154,MATCH(F1012,Sheet2!A$14:A$154,0))))</f>
        <v/>
      </c>
      <c r="L1012" s="25" t="str">
        <f>IF(ISBLANK(G1012),"",IF(ISTEXT(G1012),"",INDEX(Sheet2!I$14:I$154,MATCH(F1012,Sheet2!A$14:A$154,0))))</f>
        <v/>
      </c>
      <c r="M1012" s="25" t="str">
        <f>IF(ISBLANK(G1012),"",IF(ISTEXT(G1012),"",IF(INDEX(Sheet2!H$14:H$154,MATCH(F1012,Sheet2!A$14:A$154,0))&lt;&gt;0,IF(INDEX(Sheet2!I$14:I$154,MATCH(F1012,Sheet2!A$14:A$154,0))&lt;&gt;0,"Loan","Loan"),"Cash")))</f>
        <v/>
      </c>
      <c r="N1012" s="25" t="str">
        <f>IF(ISTEXT(E1012),"",IF(ISBLANK(E1012),"",IF(ISTEXT(D1012),"",IF(A1007="Invoice No. : ",INDEX(Sheet2!D$14:D$154,MATCH(B1007,Sheet2!A$14:A$154,0)),N1011))))</f>
        <v/>
      </c>
      <c r="O1012" s="25" t="str">
        <f>IF(ISTEXT(E1012),"",IF(ISBLANK(E1012),"",IF(ISTEXT(D1012),"",IF(A1007="Invoice No. : ",INDEX(Sheet2!E$14:E$154,MATCH(B1007,Sheet2!A$14:A$154,0)),O1011))))</f>
        <v/>
      </c>
      <c r="P1012" s="25" t="str">
        <f>IF(ISTEXT(E1012),"",IF(ISBLANK(E1012),"",IF(ISTEXT(D1012),"",IF(A1007="Invoice No. : ",INDEX(Sheet2!G$14:G$154,MATCH(B1007,Sheet2!A$14:A$154,0)),P1011))))</f>
        <v/>
      </c>
      <c r="Q1012" s="25" t="str">
        <f t="shared" si="63"/>
        <v/>
      </c>
    </row>
    <row r="1013" ht="15" spans="6:17">
      <c r="F1013" s="25" t="str">
        <f t="shared" si="60"/>
        <v/>
      </c>
      <c r="G1013" s="25" t="str">
        <f>IF(ISTEXT(E1013),"",IF(ISBLANK(E1013),"",IF(ISTEXT(D1013),"",IF(A1008="Invoice No. : ",INDEX(Sheet2!F$14:F$154,MATCH(B1008,Sheet2!A$14:A$154,0)),G1012))))</f>
        <v/>
      </c>
      <c r="H1013" s="25" t="str">
        <f t="shared" si="61"/>
        <v/>
      </c>
      <c r="I1013" s="25" t="str">
        <f>IF(ISTEXT(E1013),"",IF(ISBLANK(E1013),"",IF(ISTEXT(D1013),"",IF(A1008="Invoice No. : ",TEXT(INDEX(Sheet2!C$14:C$154,MATCH(B1008,Sheet2!A$14:A$154,0)),"hh:mm:ss"),I1012))))</f>
        <v/>
      </c>
      <c r="J1013" s="25" t="str">
        <f t="shared" si="62"/>
        <v/>
      </c>
      <c r="K1013" s="25" t="str">
        <f>IF(ISBLANK(G1013),"",IF(ISTEXT(G1013),"",INDEX(Sheet2!H$14:H$154,MATCH(F1013,Sheet2!A$14:A$154,0))))</f>
        <v/>
      </c>
      <c r="L1013" s="25" t="str">
        <f>IF(ISBLANK(G1013),"",IF(ISTEXT(G1013),"",INDEX(Sheet2!I$14:I$154,MATCH(F1013,Sheet2!A$14:A$154,0))))</f>
        <v/>
      </c>
      <c r="M1013" s="25" t="str">
        <f>IF(ISBLANK(G1013),"",IF(ISTEXT(G1013),"",IF(INDEX(Sheet2!H$14:H$154,MATCH(F1013,Sheet2!A$14:A$154,0))&lt;&gt;0,IF(INDEX(Sheet2!I$14:I$154,MATCH(F1013,Sheet2!A$14:A$154,0))&lt;&gt;0,"Loan","Loan"),"Cash")))</f>
        <v/>
      </c>
      <c r="N1013" s="25" t="str">
        <f>IF(ISTEXT(E1013),"",IF(ISBLANK(E1013),"",IF(ISTEXT(D1013),"",IF(A1008="Invoice No. : ",INDEX(Sheet2!D$14:D$154,MATCH(B1008,Sheet2!A$14:A$154,0)),N1012))))</f>
        <v/>
      </c>
      <c r="O1013" s="25" t="str">
        <f>IF(ISTEXT(E1013),"",IF(ISBLANK(E1013),"",IF(ISTEXT(D1013),"",IF(A1008="Invoice No. : ",INDEX(Sheet2!E$14:E$154,MATCH(B1008,Sheet2!A$14:A$154,0)),O1012))))</f>
        <v/>
      </c>
      <c r="P1013" s="25" t="str">
        <f>IF(ISTEXT(E1013),"",IF(ISBLANK(E1013),"",IF(ISTEXT(D1013),"",IF(A1008="Invoice No. : ",INDEX(Sheet2!G$14:G$154,MATCH(B1008,Sheet2!A$14:A$154,0)),P1012))))</f>
        <v/>
      </c>
      <c r="Q1013" s="25" t="str">
        <f t="shared" si="63"/>
        <v/>
      </c>
    </row>
    <row r="1014" ht="15" spans="1:17">
      <c r="A1014" s="16" t="s">
        <v>4</v>
      </c>
      <c r="B1014" s="17">
        <v>2146352</v>
      </c>
      <c r="C1014" s="16" t="s">
        <v>5</v>
      </c>
      <c r="D1014" s="18" t="s">
        <v>598</v>
      </c>
      <c r="F1014" s="25" t="str">
        <f t="shared" si="60"/>
        <v/>
      </c>
      <c r="G1014" s="25" t="str">
        <f>IF(ISTEXT(E1014),"",IF(ISBLANK(E1014),"",IF(ISTEXT(D1014),"",IF(A1009="Invoice No. : ",INDEX(Sheet2!F$14:F$154,MATCH(B1009,Sheet2!A$14:A$154,0)),G1013))))</f>
        <v/>
      </c>
      <c r="H1014" s="25" t="str">
        <f t="shared" si="61"/>
        <v/>
      </c>
      <c r="I1014" s="25" t="str">
        <f>IF(ISTEXT(E1014),"",IF(ISBLANK(E1014),"",IF(ISTEXT(D1014),"",IF(A1009="Invoice No. : ",TEXT(INDEX(Sheet2!C$14:C$154,MATCH(B1009,Sheet2!A$14:A$154,0)),"hh:mm:ss"),I1013))))</f>
        <v/>
      </c>
      <c r="J1014" s="25" t="str">
        <f t="shared" si="62"/>
        <v/>
      </c>
      <c r="K1014" s="25" t="str">
        <f>IF(ISBLANK(G1014),"",IF(ISTEXT(G1014),"",INDEX(Sheet2!H$14:H$154,MATCH(F1014,Sheet2!A$14:A$154,0))))</f>
        <v/>
      </c>
      <c r="L1014" s="25" t="str">
        <f>IF(ISBLANK(G1014),"",IF(ISTEXT(G1014),"",INDEX(Sheet2!I$14:I$154,MATCH(F1014,Sheet2!A$14:A$154,0))))</f>
        <v/>
      </c>
      <c r="M1014" s="25" t="str">
        <f>IF(ISBLANK(G1014),"",IF(ISTEXT(G1014),"",IF(INDEX(Sheet2!H$14:H$154,MATCH(F1014,Sheet2!A$14:A$154,0))&lt;&gt;0,IF(INDEX(Sheet2!I$14:I$154,MATCH(F1014,Sheet2!A$14:A$154,0))&lt;&gt;0,"Loan","Loan"),"Cash")))</f>
        <v/>
      </c>
      <c r="N1014" s="25" t="str">
        <f>IF(ISTEXT(E1014),"",IF(ISBLANK(E1014),"",IF(ISTEXT(D1014),"",IF(A1009="Invoice No. : ",INDEX(Sheet2!D$14:D$154,MATCH(B1009,Sheet2!A$14:A$154,0)),N1013))))</f>
        <v/>
      </c>
      <c r="O1014" s="25" t="str">
        <f>IF(ISTEXT(E1014),"",IF(ISBLANK(E1014),"",IF(ISTEXT(D1014),"",IF(A1009="Invoice No. : ",INDEX(Sheet2!E$14:E$154,MATCH(B1009,Sheet2!A$14:A$154,0)),O1013))))</f>
        <v/>
      </c>
      <c r="P1014" s="25" t="str">
        <f>IF(ISTEXT(E1014),"",IF(ISBLANK(E1014),"",IF(ISTEXT(D1014),"",IF(A1009="Invoice No. : ",INDEX(Sheet2!G$14:G$154,MATCH(B1009,Sheet2!A$14:A$154,0)),P1013))))</f>
        <v/>
      </c>
      <c r="Q1014" s="25" t="str">
        <f t="shared" si="63"/>
        <v/>
      </c>
    </row>
    <row r="1015" ht="15" spans="1:17">
      <c r="A1015" s="16" t="s">
        <v>7</v>
      </c>
      <c r="B1015" s="19">
        <v>44954</v>
      </c>
      <c r="C1015" s="16" t="s">
        <v>8</v>
      </c>
      <c r="D1015" s="20">
        <v>2</v>
      </c>
      <c r="F1015" s="25" t="str">
        <f t="shared" si="60"/>
        <v/>
      </c>
      <c r="G1015" s="25" t="str">
        <f>IF(ISTEXT(E1015),"",IF(ISBLANK(E1015),"",IF(ISTEXT(D1015),"",IF(A1010="Invoice No. : ",INDEX(Sheet2!F$14:F$154,MATCH(B1010,Sheet2!A$14:A$154,0)),G1014))))</f>
        <v/>
      </c>
      <c r="H1015" s="25" t="str">
        <f t="shared" si="61"/>
        <v/>
      </c>
      <c r="I1015" s="25" t="str">
        <f>IF(ISTEXT(E1015),"",IF(ISBLANK(E1015),"",IF(ISTEXT(D1015),"",IF(A1010="Invoice No. : ",TEXT(INDEX(Sheet2!C$14:C$154,MATCH(B1010,Sheet2!A$14:A$154,0)),"hh:mm:ss"),I1014))))</f>
        <v/>
      </c>
      <c r="J1015" s="25" t="str">
        <f t="shared" si="62"/>
        <v/>
      </c>
      <c r="K1015" s="25" t="str">
        <f>IF(ISBLANK(G1015),"",IF(ISTEXT(G1015),"",INDEX(Sheet2!H$14:H$154,MATCH(F1015,Sheet2!A$14:A$154,0))))</f>
        <v/>
      </c>
      <c r="L1015" s="25" t="str">
        <f>IF(ISBLANK(G1015),"",IF(ISTEXT(G1015),"",INDEX(Sheet2!I$14:I$154,MATCH(F1015,Sheet2!A$14:A$154,0))))</f>
        <v/>
      </c>
      <c r="M1015" s="25" t="str">
        <f>IF(ISBLANK(G1015),"",IF(ISTEXT(G1015),"",IF(INDEX(Sheet2!H$14:H$154,MATCH(F1015,Sheet2!A$14:A$154,0))&lt;&gt;0,IF(INDEX(Sheet2!I$14:I$154,MATCH(F1015,Sheet2!A$14:A$154,0))&lt;&gt;0,"Loan","Loan"),"Cash")))</f>
        <v/>
      </c>
      <c r="N1015" s="25" t="str">
        <f>IF(ISTEXT(E1015),"",IF(ISBLANK(E1015),"",IF(ISTEXT(D1015),"",IF(A1010="Invoice No. : ",INDEX(Sheet2!D$14:D$154,MATCH(B1010,Sheet2!A$14:A$154,0)),N1014))))</f>
        <v/>
      </c>
      <c r="O1015" s="25" t="str">
        <f>IF(ISTEXT(E1015),"",IF(ISBLANK(E1015),"",IF(ISTEXT(D1015),"",IF(A1010="Invoice No. : ",INDEX(Sheet2!E$14:E$154,MATCH(B1010,Sheet2!A$14:A$154,0)),O1014))))</f>
        <v/>
      </c>
      <c r="P1015" s="25" t="str">
        <f>IF(ISTEXT(E1015),"",IF(ISBLANK(E1015),"",IF(ISTEXT(D1015),"",IF(A1010="Invoice No. : ",INDEX(Sheet2!G$14:G$154,MATCH(B1010,Sheet2!A$14:A$154,0)),P1014))))</f>
        <v/>
      </c>
      <c r="Q1015" s="25" t="str">
        <f t="shared" si="63"/>
        <v/>
      </c>
    </row>
    <row r="1016" ht="15" spans="6:17">
      <c r="F1016" s="25" t="str">
        <f t="shared" si="60"/>
        <v/>
      </c>
      <c r="G1016" s="25" t="str">
        <f>IF(ISTEXT(E1016),"",IF(ISBLANK(E1016),"",IF(ISTEXT(D1016),"",IF(A1011="Invoice No. : ",INDEX(Sheet2!F$14:F$154,MATCH(B1011,Sheet2!A$14:A$154,0)),G1015))))</f>
        <v/>
      </c>
      <c r="H1016" s="25" t="str">
        <f t="shared" si="61"/>
        <v/>
      </c>
      <c r="I1016" s="25" t="str">
        <f>IF(ISTEXT(E1016),"",IF(ISBLANK(E1016),"",IF(ISTEXT(D1016),"",IF(A1011="Invoice No. : ",TEXT(INDEX(Sheet2!C$14:C$154,MATCH(B1011,Sheet2!A$14:A$154,0)),"hh:mm:ss"),I1015))))</f>
        <v/>
      </c>
      <c r="J1016" s="25" t="str">
        <f t="shared" si="62"/>
        <v/>
      </c>
      <c r="K1016" s="25" t="str">
        <f>IF(ISBLANK(G1016),"",IF(ISTEXT(G1016),"",INDEX(Sheet2!H$14:H$154,MATCH(F1016,Sheet2!A$14:A$154,0))))</f>
        <v/>
      </c>
      <c r="L1016" s="25" t="str">
        <f>IF(ISBLANK(G1016),"",IF(ISTEXT(G1016),"",INDEX(Sheet2!I$14:I$154,MATCH(F1016,Sheet2!A$14:A$154,0))))</f>
        <v/>
      </c>
      <c r="M1016" s="25" t="str">
        <f>IF(ISBLANK(G1016),"",IF(ISTEXT(G1016),"",IF(INDEX(Sheet2!H$14:H$154,MATCH(F1016,Sheet2!A$14:A$154,0))&lt;&gt;0,IF(INDEX(Sheet2!I$14:I$154,MATCH(F1016,Sheet2!A$14:A$154,0))&lt;&gt;0,"Loan","Loan"),"Cash")))</f>
        <v/>
      </c>
      <c r="N1016" s="25" t="str">
        <f>IF(ISTEXT(E1016),"",IF(ISBLANK(E1016),"",IF(ISTEXT(D1016),"",IF(A1011="Invoice No. : ",INDEX(Sheet2!D$14:D$154,MATCH(B1011,Sheet2!A$14:A$154,0)),N1015))))</f>
        <v/>
      </c>
      <c r="O1016" s="25" t="str">
        <f>IF(ISTEXT(E1016),"",IF(ISBLANK(E1016),"",IF(ISTEXT(D1016),"",IF(A1011="Invoice No. : ",INDEX(Sheet2!E$14:E$154,MATCH(B1011,Sheet2!A$14:A$154,0)),O1015))))</f>
        <v/>
      </c>
      <c r="P1016" s="25" t="str">
        <f>IF(ISTEXT(E1016),"",IF(ISBLANK(E1016),"",IF(ISTEXT(D1016),"",IF(A1011="Invoice No. : ",INDEX(Sheet2!G$14:G$154,MATCH(B1011,Sheet2!A$14:A$154,0)),P1015))))</f>
        <v/>
      </c>
      <c r="Q1016" s="25" t="str">
        <f t="shared" si="63"/>
        <v/>
      </c>
    </row>
    <row r="1017" ht="15" spans="1:17">
      <c r="A1017" s="21" t="s">
        <v>9</v>
      </c>
      <c r="B1017" s="21" t="s">
        <v>10</v>
      </c>
      <c r="C1017" s="22" t="s">
        <v>11</v>
      </c>
      <c r="D1017" s="22" t="s">
        <v>12</v>
      </c>
      <c r="E1017" s="22" t="s">
        <v>13</v>
      </c>
      <c r="F1017" s="25" t="str">
        <f t="shared" si="60"/>
        <v/>
      </c>
      <c r="G1017" s="25" t="str">
        <f>IF(ISTEXT(E1017),"",IF(ISBLANK(E1017),"",IF(ISTEXT(D1017),"",IF(A1012="Invoice No. : ",INDEX(Sheet2!F$14:F$154,MATCH(B1012,Sheet2!A$14:A$154,0)),G1016))))</f>
        <v/>
      </c>
      <c r="H1017" s="25" t="str">
        <f t="shared" si="61"/>
        <v/>
      </c>
      <c r="I1017" s="25" t="str">
        <f>IF(ISTEXT(E1017),"",IF(ISBLANK(E1017),"",IF(ISTEXT(D1017),"",IF(A1012="Invoice No. : ",TEXT(INDEX(Sheet2!C$14:C$154,MATCH(B1012,Sheet2!A$14:A$154,0)),"hh:mm:ss"),I1016))))</f>
        <v/>
      </c>
      <c r="J1017" s="25" t="str">
        <f t="shared" si="62"/>
        <v/>
      </c>
      <c r="K1017" s="25" t="str">
        <f>IF(ISBLANK(G1017),"",IF(ISTEXT(G1017),"",INDEX(Sheet2!H$14:H$154,MATCH(F1017,Sheet2!A$14:A$154,0))))</f>
        <v/>
      </c>
      <c r="L1017" s="25" t="str">
        <f>IF(ISBLANK(G1017),"",IF(ISTEXT(G1017),"",INDEX(Sheet2!I$14:I$154,MATCH(F1017,Sheet2!A$14:A$154,0))))</f>
        <v/>
      </c>
      <c r="M1017" s="25" t="str">
        <f>IF(ISBLANK(G1017),"",IF(ISTEXT(G1017),"",IF(INDEX(Sheet2!H$14:H$154,MATCH(F1017,Sheet2!A$14:A$154,0))&lt;&gt;0,IF(INDEX(Sheet2!I$14:I$154,MATCH(F1017,Sheet2!A$14:A$154,0))&lt;&gt;0,"Loan","Loan"),"Cash")))</f>
        <v/>
      </c>
      <c r="N1017" s="25" t="str">
        <f>IF(ISTEXT(E1017),"",IF(ISBLANK(E1017),"",IF(ISTEXT(D1017),"",IF(A1012="Invoice No. : ",INDEX(Sheet2!D$14:D$154,MATCH(B1012,Sheet2!A$14:A$154,0)),N1016))))</f>
        <v/>
      </c>
      <c r="O1017" s="25" t="str">
        <f>IF(ISTEXT(E1017),"",IF(ISBLANK(E1017),"",IF(ISTEXT(D1017),"",IF(A1012="Invoice No. : ",INDEX(Sheet2!E$14:E$154,MATCH(B1012,Sheet2!A$14:A$154,0)),O1016))))</f>
        <v/>
      </c>
      <c r="P1017" s="25" t="str">
        <f>IF(ISTEXT(E1017),"",IF(ISBLANK(E1017),"",IF(ISTEXT(D1017),"",IF(A1012="Invoice No. : ",INDEX(Sheet2!G$14:G$154,MATCH(B1012,Sheet2!A$14:A$154,0)),P1016))))</f>
        <v/>
      </c>
      <c r="Q1017" s="25" t="str">
        <f t="shared" si="63"/>
        <v/>
      </c>
    </row>
    <row r="1018" ht="15" spans="6:17">
      <c r="F1018" s="25" t="str">
        <f t="shared" si="60"/>
        <v/>
      </c>
      <c r="G1018" s="25" t="str">
        <f>IF(ISTEXT(E1018),"",IF(ISBLANK(E1018),"",IF(ISTEXT(D1018),"",IF(A1013="Invoice No. : ",INDEX(Sheet2!F$14:F$154,MATCH(B1013,Sheet2!A$14:A$154,0)),G1017))))</f>
        <v/>
      </c>
      <c r="H1018" s="25" t="str">
        <f t="shared" si="61"/>
        <v/>
      </c>
      <c r="I1018" s="25" t="str">
        <f>IF(ISTEXT(E1018),"",IF(ISBLANK(E1018),"",IF(ISTEXT(D1018),"",IF(A1013="Invoice No. : ",TEXT(INDEX(Sheet2!C$14:C$154,MATCH(B1013,Sheet2!A$14:A$154,0)),"hh:mm:ss"),I1017))))</f>
        <v/>
      </c>
      <c r="J1018" s="25" t="str">
        <f t="shared" si="62"/>
        <v/>
      </c>
      <c r="K1018" s="25" t="str">
        <f>IF(ISBLANK(G1018),"",IF(ISTEXT(G1018),"",INDEX(Sheet2!H$14:H$154,MATCH(F1018,Sheet2!A$14:A$154,0))))</f>
        <v/>
      </c>
      <c r="L1018" s="25" t="str">
        <f>IF(ISBLANK(G1018),"",IF(ISTEXT(G1018),"",INDEX(Sheet2!I$14:I$154,MATCH(F1018,Sheet2!A$14:A$154,0))))</f>
        <v/>
      </c>
      <c r="M1018" s="25" t="str">
        <f>IF(ISBLANK(G1018),"",IF(ISTEXT(G1018),"",IF(INDEX(Sheet2!H$14:H$154,MATCH(F1018,Sheet2!A$14:A$154,0))&lt;&gt;0,IF(INDEX(Sheet2!I$14:I$154,MATCH(F1018,Sheet2!A$14:A$154,0))&lt;&gt;0,"Loan","Loan"),"Cash")))</f>
        <v/>
      </c>
      <c r="N1018" s="25" t="str">
        <f>IF(ISTEXT(E1018),"",IF(ISBLANK(E1018),"",IF(ISTEXT(D1018),"",IF(A1013="Invoice No. : ",INDEX(Sheet2!D$14:D$154,MATCH(B1013,Sheet2!A$14:A$154,0)),N1017))))</f>
        <v/>
      </c>
      <c r="O1018" s="25" t="str">
        <f>IF(ISTEXT(E1018),"",IF(ISBLANK(E1018),"",IF(ISTEXT(D1018),"",IF(A1013="Invoice No. : ",INDEX(Sheet2!E$14:E$154,MATCH(B1013,Sheet2!A$14:A$154,0)),O1017))))</f>
        <v/>
      </c>
      <c r="P1018" s="25" t="str">
        <f>IF(ISTEXT(E1018),"",IF(ISBLANK(E1018),"",IF(ISTEXT(D1018),"",IF(A1013="Invoice No. : ",INDEX(Sheet2!G$14:G$154,MATCH(B1013,Sheet2!A$14:A$154,0)),P1017))))</f>
        <v/>
      </c>
      <c r="Q1018" s="25" t="str">
        <f t="shared" si="63"/>
        <v/>
      </c>
    </row>
    <row r="1019" ht="15" spans="1:17">
      <c r="A1019" s="24" t="s">
        <v>860</v>
      </c>
      <c r="B1019" s="24" t="s">
        <v>861</v>
      </c>
      <c r="C1019" s="13">
        <v>4</v>
      </c>
      <c r="D1019" s="13">
        <v>271</v>
      </c>
      <c r="E1019" s="13">
        <v>1084</v>
      </c>
      <c r="F1019" s="25">
        <f t="shared" si="60"/>
        <v>2146352</v>
      </c>
      <c r="G1019" s="25">
        <f>IF(ISTEXT(E1019),"",IF(ISBLANK(E1019),"",IF(ISTEXT(D1019),"",IF(A1014="Invoice No. : ",INDEX(Sheet2!F$14:F$154,MATCH(B1014,Sheet2!A$14:A$154,0)),G1018))))</f>
        <v>38856</v>
      </c>
      <c r="H1019" s="25" t="str">
        <f t="shared" si="61"/>
        <v>01/28/2023</v>
      </c>
      <c r="I1019" s="25" t="str">
        <f>IF(ISTEXT(E1019),"",IF(ISBLANK(E1019),"",IF(ISTEXT(D1019),"",IF(A1014="Invoice No. : ",TEXT(INDEX(Sheet2!C$14:C$154,MATCH(B1014,Sheet2!A$14:A$154,0)),"hh:mm:ss"),I1018))))</f>
        <v>10:24:31</v>
      </c>
      <c r="J1019" s="25">
        <f t="shared" si="62"/>
        <v>2082</v>
      </c>
      <c r="K1019" s="25">
        <f>IF(ISBLANK(G1019),"",IF(ISTEXT(G1019),"",INDEX(Sheet2!H$14:H$154,MATCH(F1019,Sheet2!A$14:A$154,0))))</f>
        <v>2082</v>
      </c>
      <c r="L1019" s="25">
        <f>IF(ISBLANK(G1019),"",IF(ISTEXT(G1019),"",INDEX(Sheet2!I$14:I$154,MATCH(F1019,Sheet2!A$14:A$154,0))))</f>
        <v>0</v>
      </c>
      <c r="M1019" s="25" t="str">
        <f>IF(ISBLANK(G1019),"",IF(ISTEXT(G1019),"",IF(INDEX(Sheet2!H$14:H$154,MATCH(F1019,Sheet2!A$14:A$154,0))&lt;&gt;0,IF(INDEX(Sheet2!I$14:I$154,MATCH(F1019,Sheet2!A$14:A$154,0))&lt;&gt;0,"Loan","Loan"),"Cash")))</f>
        <v>Loan</v>
      </c>
      <c r="N1019" s="25">
        <f>IF(ISTEXT(E1019),"",IF(ISBLANK(E1019),"",IF(ISTEXT(D1019),"",IF(A1014="Invoice No. : ",INDEX(Sheet2!D$14:D$154,MATCH(B1014,Sheet2!A$14:A$154,0)),N1018))))</f>
        <v>2</v>
      </c>
      <c r="O1019" s="25" t="str">
        <f>IF(ISTEXT(E1019),"",IF(ISBLANK(E1019),"",IF(ISTEXT(D1019),"",IF(A1014="Invoice No. : ",INDEX(Sheet2!E$14:E$154,MATCH(B1014,Sheet2!A$14:A$154,0)),O1018))))</f>
        <v>RUBY</v>
      </c>
      <c r="P1019" s="25" t="str">
        <f>IF(ISTEXT(E1019),"",IF(ISBLANK(E1019),"",IF(ISTEXT(D1019),"",IF(A1014="Invoice No. : ",INDEX(Sheet2!G$14:G$154,MATCH(B1014,Sheet2!A$14:A$154,0)),P1018))))</f>
        <v>MORALES, CECILE ANOG</v>
      </c>
      <c r="Q1019" s="25">
        <f t="shared" si="63"/>
        <v>128023.12</v>
      </c>
    </row>
    <row r="1020" ht="15" spans="1:17">
      <c r="A1020" s="24" t="s">
        <v>862</v>
      </c>
      <c r="B1020" s="24" t="s">
        <v>863</v>
      </c>
      <c r="C1020" s="13">
        <v>1</v>
      </c>
      <c r="D1020" s="13">
        <v>40</v>
      </c>
      <c r="E1020" s="13">
        <v>40</v>
      </c>
      <c r="F1020" s="25">
        <f t="shared" si="60"/>
        <v>2146352</v>
      </c>
      <c r="G1020" s="25">
        <f>IF(ISTEXT(E1020),"",IF(ISBLANK(E1020),"",IF(ISTEXT(D1020),"",IF(A1015="Invoice No. : ",INDEX(Sheet2!F$14:F$154,MATCH(B1015,Sheet2!A$14:A$154,0)),G1019))))</f>
        <v>38856</v>
      </c>
      <c r="H1020" s="25" t="str">
        <f t="shared" si="61"/>
        <v>01/28/2023</v>
      </c>
      <c r="I1020" s="25" t="str">
        <f>IF(ISTEXT(E1020),"",IF(ISBLANK(E1020),"",IF(ISTEXT(D1020),"",IF(A1015="Invoice No. : ",TEXT(INDEX(Sheet2!C$14:C$154,MATCH(B1015,Sheet2!A$14:A$154,0)),"hh:mm:ss"),I1019))))</f>
        <v>10:24:31</v>
      </c>
      <c r="J1020" s="25">
        <f t="shared" si="62"/>
        <v>2082</v>
      </c>
      <c r="K1020" s="25">
        <f>IF(ISBLANK(G1020),"",IF(ISTEXT(G1020),"",INDEX(Sheet2!H$14:H$154,MATCH(F1020,Sheet2!A$14:A$154,0))))</f>
        <v>2082</v>
      </c>
      <c r="L1020" s="25">
        <f>IF(ISBLANK(G1020),"",IF(ISTEXT(G1020),"",INDEX(Sheet2!I$14:I$154,MATCH(F1020,Sheet2!A$14:A$154,0))))</f>
        <v>0</v>
      </c>
      <c r="M1020" s="25" t="str">
        <f>IF(ISBLANK(G1020),"",IF(ISTEXT(G1020),"",IF(INDEX(Sheet2!H$14:H$154,MATCH(F1020,Sheet2!A$14:A$154,0))&lt;&gt;0,IF(INDEX(Sheet2!I$14:I$154,MATCH(F1020,Sheet2!A$14:A$154,0))&lt;&gt;0,"Loan","Loan"),"Cash")))</f>
        <v>Loan</v>
      </c>
      <c r="N1020" s="25">
        <f>IF(ISTEXT(E1020),"",IF(ISBLANK(E1020),"",IF(ISTEXT(D1020),"",IF(A1015="Invoice No. : ",INDEX(Sheet2!D$14:D$154,MATCH(B1015,Sheet2!A$14:A$154,0)),N1019))))</f>
        <v>2</v>
      </c>
      <c r="O1020" s="25" t="str">
        <f>IF(ISTEXT(E1020),"",IF(ISBLANK(E1020),"",IF(ISTEXT(D1020),"",IF(A1015="Invoice No. : ",INDEX(Sheet2!E$14:E$154,MATCH(B1015,Sheet2!A$14:A$154,0)),O1019))))</f>
        <v>RUBY</v>
      </c>
      <c r="P1020" s="25" t="str">
        <f>IF(ISTEXT(E1020),"",IF(ISBLANK(E1020),"",IF(ISTEXT(D1020),"",IF(A1015="Invoice No. : ",INDEX(Sheet2!G$14:G$154,MATCH(B1015,Sheet2!A$14:A$154,0)),P1019))))</f>
        <v>MORALES, CECILE ANOG</v>
      </c>
      <c r="Q1020" s="25">
        <f t="shared" si="63"/>
        <v>128023.12</v>
      </c>
    </row>
    <row r="1021" ht="15" spans="1:17">
      <c r="A1021" s="24" t="s">
        <v>864</v>
      </c>
      <c r="B1021" s="24" t="s">
        <v>865</v>
      </c>
      <c r="C1021" s="13">
        <v>1</v>
      </c>
      <c r="D1021" s="13">
        <v>38.5</v>
      </c>
      <c r="E1021" s="13">
        <v>38.5</v>
      </c>
      <c r="F1021" s="25">
        <f t="shared" si="60"/>
        <v>2146352</v>
      </c>
      <c r="G1021" s="25">
        <f>IF(ISTEXT(E1021),"",IF(ISBLANK(E1021),"",IF(ISTEXT(D1021),"",IF(A1016="Invoice No. : ",INDEX(Sheet2!F$14:F$154,MATCH(B1016,Sheet2!A$14:A$154,0)),G1020))))</f>
        <v>38856</v>
      </c>
      <c r="H1021" s="25" t="str">
        <f t="shared" si="61"/>
        <v>01/28/2023</v>
      </c>
      <c r="I1021" s="25" t="str">
        <f>IF(ISTEXT(E1021),"",IF(ISBLANK(E1021),"",IF(ISTEXT(D1021),"",IF(A1016="Invoice No. : ",TEXT(INDEX(Sheet2!C$14:C$154,MATCH(B1016,Sheet2!A$14:A$154,0)),"hh:mm:ss"),I1020))))</f>
        <v>10:24:31</v>
      </c>
      <c r="J1021" s="25">
        <f t="shared" si="62"/>
        <v>2082</v>
      </c>
      <c r="K1021" s="25">
        <f>IF(ISBLANK(G1021),"",IF(ISTEXT(G1021),"",INDEX(Sheet2!H$14:H$154,MATCH(F1021,Sheet2!A$14:A$154,0))))</f>
        <v>2082</v>
      </c>
      <c r="L1021" s="25">
        <f>IF(ISBLANK(G1021),"",IF(ISTEXT(G1021),"",INDEX(Sheet2!I$14:I$154,MATCH(F1021,Sheet2!A$14:A$154,0))))</f>
        <v>0</v>
      </c>
      <c r="M1021" s="25" t="str">
        <f>IF(ISBLANK(G1021),"",IF(ISTEXT(G1021),"",IF(INDEX(Sheet2!H$14:H$154,MATCH(F1021,Sheet2!A$14:A$154,0))&lt;&gt;0,IF(INDEX(Sheet2!I$14:I$154,MATCH(F1021,Sheet2!A$14:A$154,0))&lt;&gt;0,"Loan","Loan"),"Cash")))</f>
        <v>Loan</v>
      </c>
      <c r="N1021" s="25">
        <f>IF(ISTEXT(E1021),"",IF(ISBLANK(E1021),"",IF(ISTEXT(D1021),"",IF(A1016="Invoice No. : ",INDEX(Sheet2!D$14:D$154,MATCH(B1016,Sheet2!A$14:A$154,0)),N1020))))</f>
        <v>2</v>
      </c>
      <c r="O1021" s="25" t="str">
        <f>IF(ISTEXT(E1021),"",IF(ISBLANK(E1021),"",IF(ISTEXT(D1021),"",IF(A1016="Invoice No. : ",INDEX(Sheet2!E$14:E$154,MATCH(B1016,Sheet2!A$14:A$154,0)),O1020))))</f>
        <v>RUBY</v>
      </c>
      <c r="P1021" s="25" t="str">
        <f>IF(ISTEXT(E1021),"",IF(ISBLANK(E1021),"",IF(ISTEXT(D1021),"",IF(A1016="Invoice No. : ",INDEX(Sheet2!G$14:G$154,MATCH(B1016,Sheet2!A$14:A$154,0)),P1020))))</f>
        <v>MORALES, CECILE ANOG</v>
      </c>
      <c r="Q1021" s="25">
        <f t="shared" si="63"/>
        <v>128023.12</v>
      </c>
    </row>
    <row r="1022" ht="15" spans="1:17">
      <c r="A1022" s="24" t="s">
        <v>866</v>
      </c>
      <c r="B1022" s="24" t="s">
        <v>867</v>
      </c>
      <c r="C1022" s="13">
        <v>8</v>
      </c>
      <c r="D1022" s="13">
        <v>10.25</v>
      </c>
      <c r="E1022" s="13">
        <v>82</v>
      </c>
      <c r="F1022" s="25">
        <f t="shared" si="60"/>
        <v>2146352</v>
      </c>
      <c r="G1022" s="25">
        <f>IF(ISTEXT(E1022),"",IF(ISBLANK(E1022),"",IF(ISTEXT(D1022),"",IF(A1017="Invoice No. : ",INDEX(Sheet2!F$14:F$154,MATCH(B1017,Sheet2!A$14:A$154,0)),G1021))))</f>
        <v>38856</v>
      </c>
      <c r="H1022" s="25" t="str">
        <f t="shared" si="61"/>
        <v>01/28/2023</v>
      </c>
      <c r="I1022" s="25" t="str">
        <f>IF(ISTEXT(E1022),"",IF(ISBLANK(E1022),"",IF(ISTEXT(D1022),"",IF(A1017="Invoice No. : ",TEXT(INDEX(Sheet2!C$14:C$154,MATCH(B1017,Sheet2!A$14:A$154,0)),"hh:mm:ss"),I1021))))</f>
        <v>10:24:31</v>
      </c>
      <c r="J1022" s="25">
        <f t="shared" si="62"/>
        <v>2082</v>
      </c>
      <c r="K1022" s="25">
        <f>IF(ISBLANK(G1022),"",IF(ISTEXT(G1022),"",INDEX(Sheet2!H$14:H$154,MATCH(F1022,Sheet2!A$14:A$154,0))))</f>
        <v>2082</v>
      </c>
      <c r="L1022" s="25">
        <f>IF(ISBLANK(G1022),"",IF(ISTEXT(G1022),"",INDEX(Sheet2!I$14:I$154,MATCH(F1022,Sheet2!A$14:A$154,0))))</f>
        <v>0</v>
      </c>
      <c r="M1022" s="25" t="str">
        <f>IF(ISBLANK(G1022),"",IF(ISTEXT(G1022),"",IF(INDEX(Sheet2!H$14:H$154,MATCH(F1022,Sheet2!A$14:A$154,0))&lt;&gt;0,IF(INDEX(Sheet2!I$14:I$154,MATCH(F1022,Sheet2!A$14:A$154,0))&lt;&gt;0,"Loan","Loan"),"Cash")))</f>
        <v>Loan</v>
      </c>
      <c r="N1022" s="25">
        <f>IF(ISTEXT(E1022),"",IF(ISBLANK(E1022),"",IF(ISTEXT(D1022),"",IF(A1017="Invoice No. : ",INDEX(Sheet2!D$14:D$154,MATCH(B1017,Sheet2!A$14:A$154,0)),N1021))))</f>
        <v>2</v>
      </c>
      <c r="O1022" s="25" t="str">
        <f>IF(ISTEXT(E1022),"",IF(ISBLANK(E1022),"",IF(ISTEXT(D1022),"",IF(A1017="Invoice No. : ",INDEX(Sheet2!E$14:E$154,MATCH(B1017,Sheet2!A$14:A$154,0)),O1021))))</f>
        <v>RUBY</v>
      </c>
      <c r="P1022" s="25" t="str">
        <f>IF(ISTEXT(E1022),"",IF(ISBLANK(E1022),"",IF(ISTEXT(D1022),"",IF(A1017="Invoice No. : ",INDEX(Sheet2!G$14:G$154,MATCH(B1017,Sheet2!A$14:A$154,0)),P1021))))</f>
        <v>MORALES, CECILE ANOG</v>
      </c>
      <c r="Q1022" s="25">
        <f t="shared" si="63"/>
        <v>128023.12</v>
      </c>
    </row>
    <row r="1023" ht="15" spans="1:17">
      <c r="A1023" s="24" t="s">
        <v>868</v>
      </c>
      <c r="B1023" s="24" t="s">
        <v>869</v>
      </c>
      <c r="C1023" s="13">
        <v>1</v>
      </c>
      <c r="D1023" s="13">
        <v>21.25</v>
      </c>
      <c r="E1023" s="13">
        <v>21.25</v>
      </c>
      <c r="F1023" s="25">
        <f t="shared" si="60"/>
        <v>2146352</v>
      </c>
      <c r="G1023" s="25">
        <f>IF(ISTEXT(E1023),"",IF(ISBLANK(E1023),"",IF(ISTEXT(D1023),"",IF(A1018="Invoice No. : ",INDEX(Sheet2!F$14:F$154,MATCH(B1018,Sheet2!A$14:A$154,0)),G1022))))</f>
        <v>38856</v>
      </c>
      <c r="H1023" s="25" t="str">
        <f t="shared" si="61"/>
        <v>01/28/2023</v>
      </c>
      <c r="I1023" s="25" t="str">
        <f>IF(ISTEXT(E1023),"",IF(ISBLANK(E1023),"",IF(ISTEXT(D1023),"",IF(A1018="Invoice No. : ",TEXT(INDEX(Sheet2!C$14:C$154,MATCH(B1018,Sheet2!A$14:A$154,0)),"hh:mm:ss"),I1022))))</f>
        <v>10:24:31</v>
      </c>
      <c r="J1023" s="25">
        <f t="shared" si="62"/>
        <v>2082</v>
      </c>
      <c r="K1023" s="25">
        <f>IF(ISBLANK(G1023),"",IF(ISTEXT(G1023),"",INDEX(Sheet2!H$14:H$154,MATCH(F1023,Sheet2!A$14:A$154,0))))</f>
        <v>2082</v>
      </c>
      <c r="L1023" s="25">
        <f>IF(ISBLANK(G1023),"",IF(ISTEXT(G1023),"",INDEX(Sheet2!I$14:I$154,MATCH(F1023,Sheet2!A$14:A$154,0))))</f>
        <v>0</v>
      </c>
      <c r="M1023" s="25" t="str">
        <f>IF(ISBLANK(G1023),"",IF(ISTEXT(G1023),"",IF(INDEX(Sheet2!H$14:H$154,MATCH(F1023,Sheet2!A$14:A$154,0))&lt;&gt;0,IF(INDEX(Sheet2!I$14:I$154,MATCH(F1023,Sheet2!A$14:A$154,0))&lt;&gt;0,"Loan","Loan"),"Cash")))</f>
        <v>Loan</v>
      </c>
      <c r="N1023" s="25">
        <f>IF(ISTEXT(E1023),"",IF(ISBLANK(E1023),"",IF(ISTEXT(D1023),"",IF(A1018="Invoice No. : ",INDEX(Sheet2!D$14:D$154,MATCH(B1018,Sheet2!A$14:A$154,0)),N1022))))</f>
        <v>2</v>
      </c>
      <c r="O1023" s="25" t="str">
        <f>IF(ISTEXT(E1023),"",IF(ISBLANK(E1023),"",IF(ISTEXT(D1023),"",IF(A1018="Invoice No. : ",INDEX(Sheet2!E$14:E$154,MATCH(B1018,Sheet2!A$14:A$154,0)),O1022))))</f>
        <v>RUBY</v>
      </c>
      <c r="P1023" s="25" t="str">
        <f>IF(ISTEXT(E1023),"",IF(ISBLANK(E1023),"",IF(ISTEXT(D1023),"",IF(A1018="Invoice No. : ",INDEX(Sheet2!G$14:G$154,MATCH(B1018,Sheet2!A$14:A$154,0)),P1022))))</f>
        <v>MORALES, CECILE ANOG</v>
      </c>
      <c r="Q1023" s="25">
        <f t="shared" si="63"/>
        <v>128023.12</v>
      </c>
    </row>
    <row r="1024" ht="15" spans="1:17">
      <c r="A1024" s="24" t="s">
        <v>30</v>
      </c>
      <c r="B1024" s="24" t="s">
        <v>31</v>
      </c>
      <c r="C1024" s="13">
        <v>1</v>
      </c>
      <c r="D1024" s="13">
        <v>168.25</v>
      </c>
      <c r="E1024" s="13">
        <v>168.25</v>
      </c>
      <c r="F1024" s="25">
        <f t="shared" si="60"/>
        <v>2146352</v>
      </c>
      <c r="G1024" s="25">
        <f>IF(ISTEXT(E1024),"",IF(ISBLANK(E1024),"",IF(ISTEXT(D1024),"",IF(A1019="Invoice No. : ",INDEX(Sheet2!F$14:F$154,MATCH(B1019,Sheet2!A$14:A$154,0)),G1023))))</f>
        <v>38856</v>
      </c>
      <c r="H1024" s="25" t="str">
        <f t="shared" si="61"/>
        <v>01/28/2023</v>
      </c>
      <c r="I1024" s="25" t="str">
        <f>IF(ISTEXT(E1024),"",IF(ISBLANK(E1024),"",IF(ISTEXT(D1024),"",IF(A1019="Invoice No. : ",TEXT(INDEX(Sheet2!C$14:C$154,MATCH(B1019,Sheet2!A$14:A$154,0)),"hh:mm:ss"),I1023))))</f>
        <v>10:24:31</v>
      </c>
      <c r="J1024" s="25">
        <f t="shared" si="62"/>
        <v>2082</v>
      </c>
      <c r="K1024" s="25">
        <f>IF(ISBLANK(G1024),"",IF(ISTEXT(G1024),"",INDEX(Sheet2!H$14:H$154,MATCH(F1024,Sheet2!A$14:A$154,0))))</f>
        <v>2082</v>
      </c>
      <c r="L1024" s="25">
        <f>IF(ISBLANK(G1024),"",IF(ISTEXT(G1024),"",INDEX(Sheet2!I$14:I$154,MATCH(F1024,Sheet2!A$14:A$154,0))))</f>
        <v>0</v>
      </c>
      <c r="M1024" s="25" t="str">
        <f>IF(ISBLANK(G1024),"",IF(ISTEXT(G1024),"",IF(INDEX(Sheet2!H$14:H$154,MATCH(F1024,Sheet2!A$14:A$154,0))&lt;&gt;0,IF(INDEX(Sheet2!I$14:I$154,MATCH(F1024,Sheet2!A$14:A$154,0))&lt;&gt;0,"Loan","Loan"),"Cash")))</f>
        <v>Loan</v>
      </c>
      <c r="N1024" s="25">
        <f>IF(ISTEXT(E1024),"",IF(ISBLANK(E1024),"",IF(ISTEXT(D1024),"",IF(A1019="Invoice No. : ",INDEX(Sheet2!D$14:D$154,MATCH(B1019,Sheet2!A$14:A$154,0)),N1023))))</f>
        <v>2</v>
      </c>
      <c r="O1024" s="25" t="str">
        <f>IF(ISTEXT(E1024),"",IF(ISBLANK(E1024),"",IF(ISTEXT(D1024),"",IF(A1019="Invoice No. : ",INDEX(Sheet2!E$14:E$154,MATCH(B1019,Sheet2!A$14:A$154,0)),O1023))))</f>
        <v>RUBY</v>
      </c>
      <c r="P1024" s="25" t="str">
        <f>IF(ISTEXT(E1024),"",IF(ISBLANK(E1024),"",IF(ISTEXT(D1024),"",IF(A1019="Invoice No. : ",INDEX(Sheet2!G$14:G$154,MATCH(B1019,Sheet2!A$14:A$154,0)),P1023))))</f>
        <v>MORALES, CECILE ANOG</v>
      </c>
      <c r="Q1024" s="25">
        <f t="shared" si="63"/>
        <v>128023.12</v>
      </c>
    </row>
    <row r="1025" ht="15" spans="1:17">
      <c r="A1025" s="24" t="s">
        <v>870</v>
      </c>
      <c r="B1025" s="24" t="s">
        <v>871</v>
      </c>
      <c r="C1025" s="13">
        <v>1</v>
      </c>
      <c r="D1025" s="13">
        <v>56</v>
      </c>
      <c r="E1025" s="13">
        <v>56</v>
      </c>
      <c r="F1025" s="25">
        <f t="shared" si="60"/>
        <v>2146352</v>
      </c>
      <c r="G1025" s="25">
        <f>IF(ISTEXT(E1025),"",IF(ISBLANK(E1025),"",IF(ISTEXT(D1025),"",IF(A1020="Invoice No. : ",INDEX(Sheet2!F$14:F$154,MATCH(B1020,Sheet2!A$14:A$154,0)),G1024))))</f>
        <v>38856</v>
      </c>
      <c r="H1025" s="25" t="str">
        <f t="shared" si="61"/>
        <v>01/28/2023</v>
      </c>
      <c r="I1025" s="25" t="str">
        <f>IF(ISTEXT(E1025),"",IF(ISBLANK(E1025),"",IF(ISTEXT(D1025),"",IF(A1020="Invoice No. : ",TEXT(INDEX(Sheet2!C$14:C$154,MATCH(B1020,Sheet2!A$14:A$154,0)),"hh:mm:ss"),I1024))))</f>
        <v>10:24:31</v>
      </c>
      <c r="J1025" s="25">
        <f t="shared" si="62"/>
        <v>2082</v>
      </c>
      <c r="K1025" s="25">
        <f>IF(ISBLANK(G1025),"",IF(ISTEXT(G1025),"",INDEX(Sheet2!H$14:H$154,MATCH(F1025,Sheet2!A$14:A$154,0))))</f>
        <v>2082</v>
      </c>
      <c r="L1025" s="25">
        <f>IF(ISBLANK(G1025),"",IF(ISTEXT(G1025),"",INDEX(Sheet2!I$14:I$154,MATCH(F1025,Sheet2!A$14:A$154,0))))</f>
        <v>0</v>
      </c>
      <c r="M1025" s="25" t="str">
        <f>IF(ISBLANK(G1025),"",IF(ISTEXT(G1025),"",IF(INDEX(Sheet2!H$14:H$154,MATCH(F1025,Sheet2!A$14:A$154,0))&lt;&gt;0,IF(INDEX(Sheet2!I$14:I$154,MATCH(F1025,Sheet2!A$14:A$154,0))&lt;&gt;0,"Loan","Loan"),"Cash")))</f>
        <v>Loan</v>
      </c>
      <c r="N1025" s="25">
        <f>IF(ISTEXT(E1025),"",IF(ISBLANK(E1025),"",IF(ISTEXT(D1025),"",IF(A1020="Invoice No. : ",INDEX(Sheet2!D$14:D$154,MATCH(B1020,Sheet2!A$14:A$154,0)),N1024))))</f>
        <v>2</v>
      </c>
      <c r="O1025" s="25" t="str">
        <f>IF(ISTEXT(E1025),"",IF(ISBLANK(E1025),"",IF(ISTEXT(D1025),"",IF(A1020="Invoice No. : ",INDEX(Sheet2!E$14:E$154,MATCH(B1020,Sheet2!A$14:A$154,0)),O1024))))</f>
        <v>RUBY</v>
      </c>
      <c r="P1025" s="25" t="str">
        <f>IF(ISTEXT(E1025),"",IF(ISBLANK(E1025),"",IF(ISTEXT(D1025),"",IF(A1020="Invoice No. : ",INDEX(Sheet2!G$14:G$154,MATCH(B1020,Sheet2!A$14:A$154,0)),P1024))))</f>
        <v>MORALES, CECILE ANOG</v>
      </c>
      <c r="Q1025" s="25">
        <f t="shared" si="63"/>
        <v>128023.12</v>
      </c>
    </row>
    <row r="1026" ht="15" spans="1:17">
      <c r="A1026" s="24" t="s">
        <v>872</v>
      </c>
      <c r="B1026" s="24" t="s">
        <v>873</v>
      </c>
      <c r="C1026" s="13">
        <v>12</v>
      </c>
      <c r="D1026" s="13">
        <v>5.5</v>
      </c>
      <c r="E1026" s="13">
        <v>66</v>
      </c>
      <c r="F1026" s="25">
        <f t="shared" si="60"/>
        <v>2146352</v>
      </c>
      <c r="G1026" s="25">
        <f>IF(ISTEXT(E1026),"",IF(ISBLANK(E1026),"",IF(ISTEXT(D1026),"",IF(A1021="Invoice No. : ",INDEX(Sheet2!F$14:F$154,MATCH(B1021,Sheet2!A$14:A$154,0)),G1025))))</f>
        <v>38856</v>
      </c>
      <c r="H1026" s="25" t="str">
        <f t="shared" si="61"/>
        <v>01/28/2023</v>
      </c>
      <c r="I1026" s="25" t="str">
        <f>IF(ISTEXT(E1026),"",IF(ISBLANK(E1026),"",IF(ISTEXT(D1026),"",IF(A1021="Invoice No. : ",TEXT(INDEX(Sheet2!C$14:C$154,MATCH(B1021,Sheet2!A$14:A$154,0)),"hh:mm:ss"),I1025))))</f>
        <v>10:24:31</v>
      </c>
      <c r="J1026" s="25">
        <f t="shared" si="62"/>
        <v>2082</v>
      </c>
      <c r="K1026" s="25">
        <f>IF(ISBLANK(G1026),"",IF(ISTEXT(G1026),"",INDEX(Sheet2!H$14:H$154,MATCH(F1026,Sheet2!A$14:A$154,0))))</f>
        <v>2082</v>
      </c>
      <c r="L1026" s="25">
        <f>IF(ISBLANK(G1026),"",IF(ISTEXT(G1026),"",INDEX(Sheet2!I$14:I$154,MATCH(F1026,Sheet2!A$14:A$154,0))))</f>
        <v>0</v>
      </c>
      <c r="M1026" s="25" t="str">
        <f>IF(ISBLANK(G1026),"",IF(ISTEXT(G1026),"",IF(INDEX(Sheet2!H$14:H$154,MATCH(F1026,Sheet2!A$14:A$154,0))&lt;&gt;0,IF(INDEX(Sheet2!I$14:I$154,MATCH(F1026,Sheet2!A$14:A$154,0))&lt;&gt;0,"Loan","Loan"),"Cash")))</f>
        <v>Loan</v>
      </c>
      <c r="N1026" s="25">
        <f>IF(ISTEXT(E1026),"",IF(ISBLANK(E1026),"",IF(ISTEXT(D1026),"",IF(A1021="Invoice No. : ",INDEX(Sheet2!D$14:D$154,MATCH(B1021,Sheet2!A$14:A$154,0)),N1025))))</f>
        <v>2</v>
      </c>
      <c r="O1026" s="25" t="str">
        <f>IF(ISTEXT(E1026),"",IF(ISBLANK(E1026),"",IF(ISTEXT(D1026),"",IF(A1021="Invoice No. : ",INDEX(Sheet2!E$14:E$154,MATCH(B1021,Sheet2!A$14:A$154,0)),O1025))))</f>
        <v>RUBY</v>
      </c>
      <c r="P1026" s="25" t="str">
        <f>IF(ISTEXT(E1026),"",IF(ISBLANK(E1026),"",IF(ISTEXT(D1026),"",IF(A1021="Invoice No. : ",INDEX(Sheet2!G$14:G$154,MATCH(B1021,Sheet2!A$14:A$154,0)),P1025))))</f>
        <v>MORALES, CECILE ANOG</v>
      </c>
      <c r="Q1026" s="25">
        <f t="shared" si="63"/>
        <v>128023.12</v>
      </c>
    </row>
    <row r="1027" ht="15" spans="1:17">
      <c r="A1027" s="24" t="s">
        <v>874</v>
      </c>
      <c r="B1027" s="24" t="s">
        <v>875</v>
      </c>
      <c r="C1027" s="13">
        <v>3</v>
      </c>
      <c r="D1027" s="13">
        <v>26.5</v>
      </c>
      <c r="E1027" s="13">
        <v>79.5</v>
      </c>
      <c r="F1027" s="25">
        <f t="shared" si="60"/>
        <v>2146352</v>
      </c>
      <c r="G1027" s="25">
        <f>IF(ISTEXT(E1027),"",IF(ISBLANK(E1027),"",IF(ISTEXT(D1027),"",IF(A1022="Invoice No. : ",INDEX(Sheet2!F$14:F$154,MATCH(B1022,Sheet2!A$14:A$154,0)),G1026))))</f>
        <v>38856</v>
      </c>
      <c r="H1027" s="25" t="str">
        <f t="shared" si="61"/>
        <v>01/28/2023</v>
      </c>
      <c r="I1027" s="25" t="str">
        <f>IF(ISTEXT(E1027),"",IF(ISBLANK(E1027),"",IF(ISTEXT(D1027),"",IF(A1022="Invoice No. : ",TEXT(INDEX(Sheet2!C$14:C$154,MATCH(B1022,Sheet2!A$14:A$154,0)),"hh:mm:ss"),I1026))))</f>
        <v>10:24:31</v>
      </c>
      <c r="J1027" s="25">
        <f t="shared" si="62"/>
        <v>2082</v>
      </c>
      <c r="K1027" s="25">
        <f>IF(ISBLANK(G1027),"",IF(ISTEXT(G1027),"",INDEX(Sheet2!H$14:H$154,MATCH(F1027,Sheet2!A$14:A$154,0))))</f>
        <v>2082</v>
      </c>
      <c r="L1027" s="25">
        <f>IF(ISBLANK(G1027),"",IF(ISTEXT(G1027),"",INDEX(Sheet2!I$14:I$154,MATCH(F1027,Sheet2!A$14:A$154,0))))</f>
        <v>0</v>
      </c>
      <c r="M1027" s="25" t="str">
        <f>IF(ISBLANK(G1027),"",IF(ISTEXT(G1027),"",IF(INDEX(Sheet2!H$14:H$154,MATCH(F1027,Sheet2!A$14:A$154,0))&lt;&gt;0,IF(INDEX(Sheet2!I$14:I$154,MATCH(F1027,Sheet2!A$14:A$154,0))&lt;&gt;0,"Loan","Loan"),"Cash")))</f>
        <v>Loan</v>
      </c>
      <c r="N1027" s="25">
        <f>IF(ISTEXT(E1027),"",IF(ISBLANK(E1027),"",IF(ISTEXT(D1027),"",IF(A1022="Invoice No. : ",INDEX(Sheet2!D$14:D$154,MATCH(B1022,Sheet2!A$14:A$154,0)),N1026))))</f>
        <v>2</v>
      </c>
      <c r="O1027" s="25" t="str">
        <f>IF(ISTEXT(E1027),"",IF(ISBLANK(E1027),"",IF(ISTEXT(D1027),"",IF(A1022="Invoice No. : ",INDEX(Sheet2!E$14:E$154,MATCH(B1022,Sheet2!A$14:A$154,0)),O1026))))</f>
        <v>RUBY</v>
      </c>
      <c r="P1027" s="25" t="str">
        <f>IF(ISTEXT(E1027),"",IF(ISBLANK(E1027),"",IF(ISTEXT(D1027),"",IF(A1022="Invoice No. : ",INDEX(Sheet2!G$14:G$154,MATCH(B1022,Sheet2!A$14:A$154,0)),P1026))))</f>
        <v>MORALES, CECILE ANOG</v>
      </c>
      <c r="Q1027" s="25">
        <f t="shared" si="63"/>
        <v>128023.12</v>
      </c>
    </row>
    <row r="1028" ht="15" spans="1:17">
      <c r="A1028" s="24" t="s">
        <v>876</v>
      </c>
      <c r="B1028" s="24" t="s">
        <v>877</v>
      </c>
      <c r="C1028" s="13">
        <v>10</v>
      </c>
      <c r="D1028" s="13">
        <v>9</v>
      </c>
      <c r="E1028" s="13">
        <v>90</v>
      </c>
      <c r="F1028" s="25">
        <f t="shared" si="60"/>
        <v>2146352</v>
      </c>
      <c r="G1028" s="25">
        <f>IF(ISTEXT(E1028),"",IF(ISBLANK(E1028),"",IF(ISTEXT(D1028),"",IF(A1023="Invoice No. : ",INDEX(Sheet2!F$14:F$154,MATCH(B1023,Sheet2!A$14:A$154,0)),G1027))))</f>
        <v>38856</v>
      </c>
      <c r="H1028" s="25" t="str">
        <f t="shared" si="61"/>
        <v>01/28/2023</v>
      </c>
      <c r="I1028" s="25" t="str">
        <f>IF(ISTEXT(E1028),"",IF(ISBLANK(E1028),"",IF(ISTEXT(D1028),"",IF(A1023="Invoice No. : ",TEXT(INDEX(Sheet2!C$14:C$154,MATCH(B1023,Sheet2!A$14:A$154,0)),"hh:mm:ss"),I1027))))</f>
        <v>10:24:31</v>
      </c>
      <c r="J1028" s="25">
        <f t="shared" si="62"/>
        <v>2082</v>
      </c>
      <c r="K1028" s="25">
        <f>IF(ISBLANK(G1028),"",IF(ISTEXT(G1028),"",INDEX(Sheet2!H$14:H$154,MATCH(F1028,Sheet2!A$14:A$154,0))))</f>
        <v>2082</v>
      </c>
      <c r="L1028" s="25">
        <f>IF(ISBLANK(G1028),"",IF(ISTEXT(G1028),"",INDEX(Sheet2!I$14:I$154,MATCH(F1028,Sheet2!A$14:A$154,0))))</f>
        <v>0</v>
      </c>
      <c r="M1028" s="25" t="str">
        <f>IF(ISBLANK(G1028),"",IF(ISTEXT(G1028),"",IF(INDEX(Sheet2!H$14:H$154,MATCH(F1028,Sheet2!A$14:A$154,0))&lt;&gt;0,IF(INDEX(Sheet2!I$14:I$154,MATCH(F1028,Sheet2!A$14:A$154,0))&lt;&gt;0,"Loan","Loan"),"Cash")))</f>
        <v>Loan</v>
      </c>
      <c r="N1028" s="25">
        <f>IF(ISTEXT(E1028),"",IF(ISBLANK(E1028),"",IF(ISTEXT(D1028),"",IF(A1023="Invoice No. : ",INDEX(Sheet2!D$14:D$154,MATCH(B1023,Sheet2!A$14:A$154,0)),N1027))))</f>
        <v>2</v>
      </c>
      <c r="O1028" s="25" t="str">
        <f>IF(ISTEXT(E1028),"",IF(ISBLANK(E1028),"",IF(ISTEXT(D1028),"",IF(A1023="Invoice No. : ",INDEX(Sheet2!E$14:E$154,MATCH(B1023,Sheet2!A$14:A$154,0)),O1027))))</f>
        <v>RUBY</v>
      </c>
      <c r="P1028" s="25" t="str">
        <f>IF(ISTEXT(E1028),"",IF(ISBLANK(E1028),"",IF(ISTEXT(D1028),"",IF(A1023="Invoice No. : ",INDEX(Sheet2!G$14:G$154,MATCH(B1023,Sheet2!A$14:A$154,0)),P1027))))</f>
        <v>MORALES, CECILE ANOG</v>
      </c>
      <c r="Q1028" s="25">
        <f t="shared" si="63"/>
        <v>128023.12</v>
      </c>
    </row>
    <row r="1029" ht="15" spans="1:17">
      <c r="A1029" s="24" t="s">
        <v>352</v>
      </c>
      <c r="B1029" s="24" t="s">
        <v>353</v>
      </c>
      <c r="C1029" s="13">
        <v>1</v>
      </c>
      <c r="D1029" s="13">
        <v>112</v>
      </c>
      <c r="E1029" s="13">
        <v>112</v>
      </c>
      <c r="F1029" s="25">
        <f t="shared" si="60"/>
        <v>2146352</v>
      </c>
      <c r="G1029" s="25">
        <f>IF(ISTEXT(E1029),"",IF(ISBLANK(E1029),"",IF(ISTEXT(D1029),"",IF(A1024="Invoice No. : ",INDEX(Sheet2!F$14:F$154,MATCH(B1024,Sheet2!A$14:A$154,0)),G1028))))</f>
        <v>38856</v>
      </c>
      <c r="H1029" s="25" t="str">
        <f t="shared" si="61"/>
        <v>01/28/2023</v>
      </c>
      <c r="I1029" s="25" t="str">
        <f>IF(ISTEXT(E1029),"",IF(ISBLANK(E1029),"",IF(ISTEXT(D1029),"",IF(A1024="Invoice No. : ",TEXT(INDEX(Sheet2!C$14:C$154,MATCH(B1024,Sheet2!A$14:A$154,0)),"hh:mm:ss"),I1028))))</f>
        <v>10:24:31</v>
      </c>
      <c r="J1029" s="25">
        <f t="shared" si="62"/>
        <v>2082</v>
      </c>
      <c r="K1029" s="25">
        <f>IF(ISBLANK(G1029),"",IF(ISTEXT(G1029),"",INDEX(Sheet2!H$14:H$154,MATCH(F1029,Sheet2!A$14:A$154,0))))</f>
        <v>2082</v>
      </c>
      <c r="L1029" s="25">
        <f>IF(ISBLANK(G1029),"",IF(ISTEXT(G1029),"",INDEX(Sheet2!I$14:I$154,MATCH(F1029,Sheet2!A$14:A$154,0))))</f>
        <v>0</v>
      </c>
      <c r="M1029" s="25" t="str">
        <f>IF(ISBLANK(G1029),"",IF(ISTEXT(G1029),"",IF(INDEX(Sheet2!H$14:H$154,MATCH(F1029,Sheet2!A$14:A$154,0))&lt;&gt;0,IF(INDEX(Sheet2!I$14:I$154,MATCH(F1029,Sheet2!A$14:A$154,0))&lt;&gt;0,"Loan","Loan"),"Cash")))</f>
        <v>Loan</v>
      </c>
      <c r="N1029" s="25">
        <f>IF(ISTEXT(E1029),"",IF(ISBLANK(E1029),"",IF(ISTEXT(D1029),"",IF(A1024="Invoice No. : ",INDEX(Sheet2!D$14:D$154,MATCH(B1024,Sheet2!A$14:A$154,0)),N1028))))</f>
        <v>2</v>
      </c>
      <c r="O1029" s="25" t="str">
        <f>IF(ISTEXT(E1029),"",IF(ISBLANK(E1029),"",IF(ISTEXT(D1029),"",IF(A1024="Invoice No. : ",INDEX(Sheet2!E$14:E$154,MATCH(B1024,Sheet2!A$14:A$154,0)),O1028))))</f>
        <v>RUBY</v>
      </c>
      <c r="P1029" s="25" t="str">
        <f>IF(ISTEXT(E1029),"",IF(ISBLANK(E1029),"",IF(ISTEXT(D1029),"",IF(A1024="Invoice No. : ",INDEX(Sheet2!G$14:G$154,MATCH(B1024,Sheet2!A$14:A$154,0)),P1028))))</f>
        <v>MORALES, CECILE ANOG</v>
      </c>
      <c r="Q1029" s="25">
        <f t="shared" si="63"/>
        <v>128023.12</v>
      </c>
    </row>
    <row r="1030" ht="15" spans="1:17">
      <c r="A1030" s="24" t="s">
        <v>486</v>
      </c>
      <c r="B1030" s="24" t="s">
        <v>487</v>
      </c>
      <c r="C1030" s="13">
        <v>1</v>
      </c>
      <c r="D1030" s="13">
        <v>22.25</v>
      </c>
      <c r="E1030" s="13">
        <v>22.25</v>
      </c>
      <c r="F1030" s="25">
        <f t="shared" si="60"/>
        <v>2146352</v>
      </c>
      <c r="G1030" s="25">
        <f>IF(ISTEXT(E1030),"",IF(ISBLANK(E1030),"",IF(ISTEXT(D1030),"",IF(A1025="Invoice No. : ",INDEX(Sheet2!F$14:F$154,MATCH(B1025,Sheet2!A$14:A$154,0)),G1029))))</f>
        <v>38856</v>
      </c>
      <c r="H1030" s="25" t="str">
        <f t="shared" si="61"/>
        <v>01/28/2023</v>
      </c>
      <c r="I1030" s="25" t="str">
        <f>IF(ISTEXT(E1030),"",IF(ISBLANK(E1030),"",IF(ISTEXT(D1030),"",IF(A1025="Invoice No. : ",TEXT(INDEX(Sheet2!C$14:C$154,MATCH(B1025,Sheet2!A$14:A$154,0)),"hh:mm:ss"),I1029))))</f>
        <v>10:24:31</v>
      </c>
      <c r="J1030" s="25">
        <f t="shared" si="62"/>
        <v>2082</v>
      </c>
      <c r="K1030" s="25">
        <f>IF(ISBLANK(G1030),"",IF(ISTEXT(G1030),"",INDEX(Sheet2!H$14:H$154,MATCH(F1030,Sheet2!A$14:A$154,0))))</f>
        <v>2082</v>
      </c>
      <c r="L1030" s="25">
        <f>IF(ISBLANK(G1030),"",IF(ISTEXT(G1030),"",INDEX(Sheet2!I$14:I$154,MATCH(F1030,Sheet2!A$14:A$154,0))))</f>
        <v>0</v>
      </c>
      <c r="M1030" s="25" t="str">
        <f>IF(ISBLANK(G1030),"",IF(ISTEXT(G1030),"",IF(INDEX(Sheet2!H$14:H$154,MATCH(F1030,Sheet2!A$14:A$154,0))&lt;&gt;0,IF(INDEX(Sheet2!I$14:I$154,MATCH(F1030,Sheet2!A$14:A$154,0))&lt;&gt;0,"Loan","Loan"),"Cash")))</f>
        <v>Loan</v>
      </c>
      <c r="N1030" s="25">
        <f>IF(ISTEXT(E1030),"",IF(ISBLANK(E1030),"",IF(ISTEXT(D1030),"",IF(A1025="Invoice No. : ",INDEX(Sheet2!D$14:D$154,MATCH(B1025,Sheet2!A$14:A$154,0)),N1029))))</f>
        <v>2</v>
      </c>
      <c r="O1030" s="25" t="str">
        <f>IF(ISTEXT(E1030),"",IF(ISBLANK(E1030),"",IF(ISTEXT(D1030),"",IF(A1025="Invoice No. : ",INDEX(Sheet2!E$14:E$154,MATCH(B1025,Sheet2!A$14:A$154,0)),O1029))))</f>
        <v>RUBY</v>
      </c>
      <c r="P1030" s="25" t="str">
        <f>IF(ISTEXT(E1030),"",IF(ISBLANK(E1030),"",IF(ISTEXT(D1030),"",IF(A1025="Invoice No. : ",INDEX(Sheet2!G$14:G$154,MATCH(B1025,Sheet2!A$14:A$154,0)),P1029))))</f>
        <v>MORALES, CECILE ANOG</v>
      </c>
      <c r="Q1030" s="25">
        <f t="shared" si="63"/>
        <v>128023.12</v>
      </c>
    </row>
    <row r="1031" ht="15" spans="1:17">
      <c r="A1031" s="24" t="s">
        <v>856</v>
      </c>
      <c r="B1031" s="24" t="s">
        <v>857</v>
      </c>
      <c r="C1031" s="13">
        <v>1</v>
      </c>
      <c r="D1031" s="13">
        <v>132.25</v>
      </c>
      <c r="E1031" s="13">
        <v>132.25</v>
      </c>
      <c r="F1031" s="25">
        <f t="shared" si="60"/>
        <v>2146352</v>
      </c>
      <c r="G1031" s="25">
        <f>IF(ISTEXT(E1031),"",IF(ISBLANK(E1031),"",IF(ISTEXT(D1031),"",IF(A1026="Invoice No. : ",INDEX(Sheet2!F$14:F$154,MATCH(B1026,Sheet2!A$14:A$154,0)),G1030))))</f>
        <v>38856</v>
      </c>
      <c r="H1031" s="25" t="str">
        <f t="shared" si="61"/>
        <v>01/28/2023</v>
      </c>
      <c r="I1031" s="25" t="str">
        <f>IF(ISTEXT(E1031),"",IF(ISBLANK(E1031),"",IF(ISTEXT(D1031),"",IF(A1026="Invoice No. : ",TEXT(INDEX(Sheet2!C$14:C$154,MATCH(B1026,Sheet2!A$14:A$154,0)),"hh:mm:ss"),I1030))))</f>
        <v>10:24:31</v>
      </c>
      <c r="J1031" s="25">
        <f t="shared" si="62"/>
        <v>2082</v>
      </c>
      <c r="K1031" s="25">
        <f>IF(ISBLANK(G1031),"",IF(ISTEXT(G1031),"",INDEX(Sheet2!H$14:H$154,MATCH(F1031,Sheet2!A$14:A$154,0))))</f>
        <v>2082</v>
      </c>
      <c r="L1031" s="25">
        <f>IF(ISBLANK(G1031),"",IF(ISTEXT(G1031),"",INDEX(Sheet2!I$14:I$154,MATCH(F1031,Sheet2!A$14:A$154,0))))</f>
        <v>0</v>
      </c>
      <c r="M1031" s="25" t="str">
        <f>IF(ISBLANK(G1031),"",IF(ISTEXT(G1031),"",IF(INDEX(Sheet2!H$14:H$154,MATCH(F1031,Sheet2!A$14:A$154,0))&lt;&gt;0,IF(INDEX(Sheet2!I$14:I$154,MATCH(F1031,Sheet2!A$14:A$154,0))&lt;&gt;0,"Loan","Loan"),"Cash")))</f>
        <v>Loan</v>
      </c>
      <c r="N1031" s="25">
        <f>IF(ISTEXT(E1031),"",IF(ISBLANK(E1031),"",IF(ISTEXT(D1031),"",IF(A1026="Invoice No. : ",INDEX(Sheet2!D$14:D$154,MATCH(B1026,Sheet2!A$14:A$154,0)),N1030))))</f>
        <v>2</v>
      </c>
      <c r="O1031" s="25" t="str">
        <f>IF(ISTEXT(E1031),"",IF(ISBLANK(E1031),"",IF(ISTEXT(D1031),"",IF(A1026="Invoice No. : ",INDEX(Sheet2!E$14:E$154,MATCH(B1026,Sheet2!A$14:A$154,0)),O1030))))</f>
        <v>RUBY</v>
      </c>
      <c r="P1031" s="25" t="str">
        <f>IF(ISTEXT(E1031),"",IF(ISBLANK(E1031),"",IF(ISTEXT(D1031),"",IF(A1026="Invoice No. : ",INDEX(Sheet2!G$14:G$154,MATCH(B1026,Sheet2!A$14:A$154,0)),P1030))))</f>
        <v>MORALES, CECILE ANOG</v>
      </c>
      <c r="Q1031" s="25">
        <f t="shared" si="63"/>
        <v>128023.12</v>
      </c>
    </row>
    <row r="1032" ht="15" spans="1:17">
      <c r="A1032" s="24" t="s">
        <v>641</v>
      </c>
      <c r="B1032" s="24" t="s">
        <v>642</v>
      </c>
      <c r="C1032" s="13">
        <v>2</v>
      </c>
      <c r="D1032" s="13">
        <v>25</v>
      </c>
      <c r="E1032" s="13">
        <v>50</v>
      </c>
      <c r="F1032" s="25">
        <f t="shared" si="60"/>
        <v>2146352</v>
      </c>
      <c r="G1032" s="25">
        <f>IF(ISTEXT(E1032),"",IF(ISBLANK(E1032),"",IF(ISTEXT(D1032),"",IF(A1027="Invoice No. : ",INDEX(Sheet2!F$14:F$154,MATCH(B1027,Sheet2!A$14:A$154,0)),G1031))))</f>
        <v>38856</v>
      </c>
      <c r="H1032" s="25" t="str">
        <f t="shared" si="61"/>
        <v>01/28/2023</v>
      </c>
      <c r="I1032" s="25" t="str">
        <f>IF(ISTEXT(E1032),"",IF(ISBLANK(E1032),"",IF(ISTEXT(D1032),"",IF(A1027="Invoice No. : ",TEXT(INDEX(Sheet2!C$14:C$154,MATCH(B1027,Sheet2!A$14:A$154,0)),"hh:mm:ss"),I1031))))</f>
        <v>10:24:31</v>
      </c>
      <c r="J1032" s="25">
        <f t="shared" si="62"/>
        <v>2082</v>
      </c>
      <c r="K1032" s="25">
        <f>IF(ISBLANK(G1032),"",IF(ISTEXT(G1032),"",INDEX(Sheet2!H$14:H$154,MATCH(F1032,Sheet2!A$14:A$154,0))))</f>
        <v>2082</v>
      </c>
      <c r="L1032" s="25">
        <f>IF(ISBLANK(G1032),"",IF(ISTEXT(G1032),"",INDEX(Sheet2!I$14:I$154,MATCH(F1032,Sheet2!A$14:A$154,0))))</f>
        <v>0</v>
      </c>
      <c r="M1032" s="25" t="str">
        <f>IF(ISBLANK(G1032),"",IF(ISTEXT(G1032),"",IF(INDEX(Sheet2!H$14:H$154,MATCH(F1032,Sheet2!A$14:A$154,0))&lt;&gt;0,IF(INDEX(Sheet2!I$14:I$154,MATCH(F1032,Sheet2!A$14:A$154,0))&lt;&gt;0,"Loan","Loan"),"Cash")))</f>
        <v>Loan</v>
      </c>
      <c r="N1032" s="25">
        <f>IF(ISTEXT(E1032),"",IF(ISBLANK(E1032),"",IF(ISTEXT(D1032),"",IF(A1027="Invoice No. : ",INDEX(Sheet2!D$14:D$154,MATCH(B1027,Sheet2!A$14:A$154,0)),N1031))))</f>
        <v>2</v>
      </c>
      <c r="O1032" s="25" t="str">
        <f>IF(ISTEXT(E1032),"",IF(ISBLANK(E1032),"",IF(ISTEXT(D1032),"",IF(A1027="Invoice No. : ",INDEX(Sheet2!E$14:E$154,MATCH(B1027,Sheet2!A$14:A$154,0)),O1031))))</f>
        <v>RUBY</v>
      </c>
      <c r="P1032" s="25" t="str">
        <f>IF(ISTEXT(E1032),"",IF(ISBLANK(E1032),"",IF(ISTEXT(D1032),"",IF(A1027="Invoice No. : ",INDEX(Sheet2!G$14:G$154,MATCH(B1027,Sheet2!A$14:A$154,0)),P1031))))</f>
        <v>MORALES, CECILE ANOG</v>
      </c>
      <c r="Q1032" s="25">
        <f t="shared" si="63"/>
        <v>128023.12</v>
      </c>
    </row>
    <row r="1033" ht="15" spans="1:17">
      <c r="A1033" s="24" t="s">
        <v>878</v>
      </c>
      <c r="B1033" s="24" t="s">
        <v>879</v>
      </c>
      <c r="C1033" s="13">
        <v>2</v>
      </c>
      <c r="D1033" s="13">
        <v>20</v>
      </c>
      <c r="E1033" s="13">
        <v>40</v>
      </c>
      <c r="F1033" s="25">
        <f t="shared" si="60"/>
        <v>2146352</v>
      </c>
      <c r="G1033" s="25">
        <f>IF(ISTEXT(E1033),"",IF(ISBLANK(E1033),"",IF(ISTEXT(D1033),"",IF(A1028="Invoice No. : ",INDEX(Sheet2!F$14:F$154,MATCH(B1028,Sheet2!A$14:A$154,0)),G1032))))</f>
        <v>38856</v>
      </c>
      <c r="H1033" s="25" t="str">
        <f t="shared" si="61"/>
        <v>01/28/2023</v>
      </c>
      <c r="I1033" s="25" t="str">
        <f>IF(ISTEXT(E1033),"",IF(ISBLANK(E1033),"",IF(ISTEXT(D1033),"",IF(A1028="Invoice No. : ",TEXT(INDEX(Sheet2!C$14:C$154,MATCH(B1028,Sheet2!A$14:A$154,0)),"hh:mm:ss"),I1032))))</f>
        <v>10:24:31</v>
      </c>
      <c r="J1033" s="25">
        <f t="shared" si="62"/>
        <v>2082</v>
      </c>
      <c r="K1033" s="25">
        <f>IF(ISBLANK(G1033),"",IF(ISTEXT(G1033),"",INDEX(Sheet2!H$14:H$154,MATCH(F1033,Sheet2!A$14:A$154,0))))</f>
        <v>2082</v>
      </c>
      <c r="L1033" s="25">
        <f>IF(ISBLANK(G1033),"",IF(ISTEXT(G1033),"",INDEX(Sheet2!I$14:I$154,MATCH(F1033,Sheet2!A$14:A$154,0))))</f>
        <v>0</v>
      </c>
      <c r="M1033" s="25" t="str">
        <f>IF(ISBLANK(G1033),"",IF(ISTEXT(G1033),"",IF(INDEX(Sheet2!H$14:H$154,MATCH(F1033,Sheet2!A$14:A$154,0))&lt;&gt;0,IF(INDEX(Sheet2!I$14:I$154,MATCH(F1033,Sheet2!A$14:A$154,0))&lt;&gt;0,"Loan","Loan"),"Cash")))</f>
        <v>Loan</v>
      </c>
      <c r="N1033" s="25">
        <f>IF(ISTEXT(E1033),"",IF(ISBLANK(E1033),"",IF(ISTEXT(D1033),"",IF(A1028="Invoice No. : ",INDEX(Sheet2!D$14:D$154,MATCH(B1028,Sheet2!A$14:A$154,0)),N1032))))</f>
        <v>2</v>
      </c>
      <c r="O1033" s="25" t="str">
        <f>IF(ISTEXT(E1033),"",IF(ISBLANK(E1033),"",IF(ISTEXT(D1033),"",IF(A1028="Invoice No. : ",INDEX(Sheet2!E$14:E$154,MATCH(B1028,Sheet2!A$14:A$154,0)),O1032))))</f>
        <v>RUBY</v>
      </c>
      <c r="P1033" s="25" t="str">
        <f>IF(ISTEXT(E1033),"",IF(ISBLANK(E1033),"",IF(ISTEXT(D1033),"",IF(A1028="Invoice No. : ",INDEX(Sheet2!G$14:G$154,MATCH(B1028,Sheet2!A$14:A$154,0)),P1032))))</f>
        <v>MORALES, CECILE ANOG</v>
      </c>
      <c r="Q1033" s="25">
        <f t="shared" si="63"/>
        <v>128023.12</v>
      </c>
    </row>
    <row r="1034" ht="15" spans="4:17">
      <c r="D1034" s="14" t="s">
        <v>18</v>
      </c>
      <c r="E1034" s="26">
        <v>2082</v>
      </c>
      <c r="F1034" s="25" t="str">
        <f t="shared" si="60"/>
        <v/>
      </c>
      <c r="G1034" s="25" t="str">
        <f>IF(ISTEXT(E1034),"",IF(ISBLANK(E1034),"",IF(ISTEXT(D1034),"",IF(A1029="Invoice No. : ",INDEX(Sheet2!F$14:F$154,MATCH(B1029,Sheet2!A$14:A$154,0)),G1033))))</f>
        <v/>
      </c>
      <c r="H1034" s="25" t="str">
        <f t="shared" si="61"/>
        <v/>
      </c>
      <c r="I1034" s="25" t="str">
        <f>IF(ISTEXT(E1034),"",IF(ISBLANK(E1034),"",IF(ISTEXT(D1034),"",IF(A1029="Invoice No. : ",TEXT(INDEX(Sheet2!C$14:C$154,MATCH(B1029,Sheet2!A$14:A$154,0)),"hh:mm:ss"),I1033))))</f>
        <v/>
      </c>
      <c r="J1034" s="25" t="str">
        <f t="shared" si="62"/>
        <v/>
      </c>
      <c r="K1034" s="25" t="str">
        <f>IF(ISBLANK(G1034),"",IF(ISTEXT(G1034),"",INDEX(Sheet2!H$14:H$154,MATCH(F1034,Sheet2!A$14:A$154,0))))</f>
        <v/>
      </c>
      <c r="L1034" s="25" t="str">
        <f>IF(ISBLANK(G1034),"",IF(ISTEXT(G1034),"",INDEX(Sheet2!I$14:I$154,MATCH(F1034,Sheet2!A$14:A$154,0))))</f>
        <v/>
      </c>
      <c r="M1034" s="25" t="str">
        <f>IF(ISBLANK(G1034),"",IF(ISTEXT(G1034),"",IF(INDEX(Sheet2!H$14:H$154,MATCH(F1034,Sheet2!A$14:A$154,0))&lt;&gt;0,IF(INDEX(Sheet2!I$14:I$154,MATCH(F1034,Sheet2!A$14:A$154,0))&lt;&gt;0,"Loan","Loan"),"Cash")))</f>
        <v/>
      </c>
      <c r="N1034" s="25" t="str">
        <f>IF(ISTEXT(E1034),"",IF(ISBLANK(E1034),"",IF(ISTEXT(D1034),"",IF(A1029="Invoice No. : ",INDEX(Sheet2!D$14:D$154,MATCH(B1029,Sheet2!A$14:A$154,0)),N1033))))</f>
        <v/>
      </c>
      <c r="O1034" s="25" t="str">
        <f>IF(ISTEXT(E1034),"",IF(ISBLANK(E1034),"",IF(ISTEXT(D1034),"",IF(A1029="Invoice No. : ",INDEX(Sheet2!E$14:E$154,MATCH(B1029,Sheet2!A$14:A$154,0)),O1033))))</f>
        <v/>
      </c>
      <c r="P1034" s="25" t="str">
        <f>IF(ISTEXT(E1034),"",IF(ISBLANK(E1034),"",IF(ISTEXT(D1034),"",IF(A1029="Invoice No. : ",INDEX(Sheet2!G$14:G$154,MATCH(B1029,Sheet2!A$14:A$154,0)),P1033))))</f>
        <v/>
      </c>
      <c r="Q1034" s="25" t="str">
        <f t="shared" si="63"/>
        <v/>
      </c>
    </row>
    <row r="1035" ht="15" spans="6:17">
      <c r="F1035" s="25" t="str">
        <f t="shared" si="60"/>
        <v/>
      </c>
      <c r="G1035" s="25" t="str">
        <f>IF(ISTEXT(E1035),"",IF(ISBLANK(E1035),"",IF(ISTEXT(D1035),"",IF(A1030="Invoice No. : ",INDEX(Sheet2!F$14:F$154,MATCH(B1030,Sheet2!A$14:A$154,0)),G1034))))</f>
        <v/>
      </c>
      <c r="H1035" s="25" t="str">
        <f t="shared" si="61"/>
        <v/>
      </c>
      <c r="I1035" s="25" t="str">
        <f>IF(ISTEXT(E1035),"",IF(ISBLANK(E1035),"",IF(ISTEXT(D1035),"",IF(A1030="Invoice No. : ",TEXT(INDEX(Sheet2!C$14:C$154,MATCH(B1030,Sheet2!A$14:A$154,0)),"hh:mm:ss"),I1034))))</f>
        <v/>
      </c>
      <c r="J1035" s="25" t="str">
        <f t="shared" si="62"/>
        <v/>
      </c>
      <c r="K1035" s="25" t="str">
        <f>IF(ISBLANK(G1035),"",IF(ISTEXT(G1035),"",INDEX(Sheet2!H$14:H$154,MATCH(F1035,Sheet2!A$14:A$154,0))))</f>
        <v/>
      </c>
      <c r="L1035" s="25" t="str">
        <f>IF(ISBLANK(G1035),"",IF(ISTEXT(G1035),"",INDEX(Sheet2!I$14:I$154,MATCH(F1035,Sheet2!A$14:A$154,0))))</f>
        <v/>
      </c>
      <c r="M1035" s="25" t="str">
        <f>IF(ISBLANK(G1035),"",IF(ISTEXT(G1035),"",IF(INDEX(Sheet2!H$14:H$154,MATCH(F1035,Sheet2!A$14:A$154,0))&lt;&gt;0,IF(INDEX(Sheet2!I$14:I$154,MATCH(F1035,Sheet2!A$14:A$154,0))&lt;&gt;0,"Loan","Loan"),"Cash")))</f>
        <v/>
      </c>
      <c r="N1035" s="25" t="str">
        <f>IF(ISTEXT(E1035),"",IF(ISBLANK(E1035),"",IF(ISTEXT(D1035),"",IF(A1030="Invoice No. : ",INDEX(Sheet2!D$14:D$154,MATCH(B1030,Sheet2!A$14:A$154,0)),N1034))))</f>
        <v/>
      </c>
      <c r="O1035" s="25" t="str">
        <f>IF(ISTEXT(E1035),"",IF(ISBLANK(E1035),"",IF(ISTEXT(D1035),"",IF(A1030="Invoice No. : ",INDEX(Sheet2!E$14:E$154,MATCH(B1030,Sheet2!A$14:A$154,0)),O1034))))</f>
        <v/>
      </c>
      <c r="P1035" s="25" t="str">
        <f>IF(ISTEXT(E1035),"",IF(ISBLANK(E1035),"",IF(ISTEXT(D1035),"",IF(A1030="Invoice No. : ",INDEX(Sheet2!G$14:G$154,MATCH(B1030,Sheet2!A$14:A$154,0)),P1034))))</f>
        <v/>
      </c>
      <c r="Q1035" s="25" t="str">
        <f t="shared" si="63"/>
        <v/>
      </c>
    </row>
    <row r="1036" ht="15" spans="6:17">
      <c r="F1036" s="25" t="str">
        <f t="shared" si="60"/>
        <v/>
      </c>
      <c r="G1036" s="25" t="str">
        <f>IF(ISTEXT(E1036),"",IF(ISBLANK(E1036),"",IF(ISTEXT(D1036),"",IF(A1031="Invoice No. : ",INDEX(Sheet2!F$14:F$154,MATCH(B1031,Sheet2!A$14:A$154,0)),G1035))))</f>
        <v/>
      </c>
      <c r="H1036" s="25" t="str">
        <f t="shared" si="61"/>
        <v/>
      </c>
      <c r="I1036" s="25" t="str">
        <f>IF(ISTEXT(E1036),"",IF(ISBLANK(E1036),"",IF(ISTEXT(D1036),"",IF(A1031="Invoice No. : ",TEXT(INDEX(Sheet2!C$14:C$154,MATCH(B1031,Sheet2!A$14:A$154,0)),"hh:mm:ss"),I1035))))</f>
        <v/>
      </c>
      <c r="J1036" s="25" t="str">
        <f t="shared" si="62"/>
        <v/>
      </c>
      <c r="K1036" s="25" t="str">
        <f>IF(ISBLANK(G1036),"",IF(ISTEXT(G1036),"",INDEX(Sheet2!H$14:H$154,MATCH(F1036,Sheet2!A$14:A$154,0))))</f>
        <v/>
      </c>
      <c r="L1036" s="25" t="str">
        <f>IF(ISBLANK(G1036),"",IF(ISTEXT(G1036),"",INDEX(Sheet2!I$14:I$154,MATCH(F1036,Sheet2!A$14:A$154,0))))</f>
        <v/>
      </c>
      <c r="M1036" s="25" t="str">
        <f>IF(ISBLANK(G1036),"",IF(ISTEXT(G1036),"",IF(INDEX(Sheet2!H$14:H$154,MATCH(F1036,Sheet2!A$14:A$154,0))&lt;&gt;0,IF(INDEX(Sheet2!I$14:I$154,MATCH(F1036,Sheet2!A$14:A$154,0))&lt;&gt;0,"Loan","Loan"),"Cash")))</f>
        <v/>
      </c>
      <c r="N1036" s="25" t="str">
        <f>IF(ISTEXT(E1036),"",IF(ISBLANK(E1036),"",IF(ISTEXT(D1036),"",IF(A1031="Invoice No. : ",INDEX(Sheet2!D$14:D$154,MATCH(B1031,Sheet2!A$14:A$154,0)),N1035))))</f>
        <v/>
      </c>
      <c r="O1036" s="25" t="str">
        <f>IF(ISTEXT(E1036),"",IF(ISBLANK(E1036),"",IF(ISTEXT(D1036),"",IF(A1031="Invoice No. : ",INDEX(Sheet2!E$14:E$154,MATCH(B1031,Sheet2!A$14:A$154,0)),O1035))))</f>
        <v/>
      </c>
      <c r="P1036" s="25" t="str">
        <f>IF(ISTEXT(E1036),"",IF(ISBLANK(E1036),"",IF(ISTEXT(D1036),"",IF(A1031="Invoice No. : ",INDEX(Sheet2!G$14:G$154,MATCH(B1031,Sheet2!A$14:A$154,0)),P1035))))</f>
        <v/>
      </c>
      <c r="Q1036" s="25" t="str">
        <f t="shared" si="63"/>
        <v/>
      </c>
    </row>
    <row r="1037" ht="15" spans="1:17">
      <c r="A1037" s="16" t="s">
        <v>4</v>
      </c>
      <c r="B1037" s="17">
        <v>2146353</v>
      </c>
      <c r="C1037" s="16" t="s">
        <v>5</v>
      </c>
      <c r="D1037" s="18" t="s">
        <v>598</v>
      </c>
      <c r="F1037" s="25" t="str">
        <f t="shared" si="60"/>
        <v/>
      </c>
      <c r="G1037" s="25" t="str">
        <f>IF(ISTEXT(E1037),"",IF(ISBLANK(E1037),"",IF(ISTEXT(D1037),"",IF(A1032="Invoice No. : ",INDEX(Sheet2!F$14:F$154,MATCH(B1032,Sheet2!A$14:A$154,0)),G1036))))</f>
        <v/>
      </c>
      <c r="H1037" s="25" t="str">
        <f t="shared" si="61"/>
        <v/>
      </c>
      <c r="I1037" s="25" t="str">
        <f>IF(ISTEXT(E1037),"",IF(ISBLANK(E1037),"",IF(ISTEXT(D1037),"",IF(A1032="Invoice No. : ",TEXT(INDEX(Sheet2!C$14:C$154,MATCH(B1032,Sheet2!A$14:A$154,0)),"hh:mm:ss"),I1036))))</f>
        <v/>
      </c>
      <c r="J1037" s="25" t="str">
        <f t="shared" si="62"/>
        <v/>
      </c>
      <c r="K1037" s="25" t="str">
        <f>IF(ISBLANK(G1037),"",IF(ISTEXT(G1037),"",INDEX(Sheet2!H$14:H$154,MATCH(F1037,Sheet2!A$14:A$154,0))))</f>
        <v/>
      </c>
      <c r="L1037" s="25" t="str">
        <f>IF(ISBLANK(G1037),"",IF(ISTEXT(G1037),"",INDEX(Sheet2!I$14:I$154,MATCH(F1037,Sheet2!A$14:A$154,0))))</f>
        <v/>
      </c>
      <c r="M1037" s="25" t="str">
        <f>IF(ISBLANK(G1037),"",IF(ISTEXT(G1037),"",IF(INDEX(Sheet2!H$14:H$154,MATCH(F1037,Sheet2!A$14:A$154,0))&lt;&gt;0,IF(INDEX(Sheet2!I$14:I$154,MATCH(F1037,Sheet2!A$14:A$154,0))&lt;&gt;0,"Loan","Loan"),"Cash")))</f>
        <v/>
      </c>
      <c r="N1037" s="25" t="str">
        <f>IF(ISTEXT(E1037),"",IF(ISBLANK(E1037),"",IF(ISTEXT(D1037),"",IF(A1032="Invoice No. : ",INDEX(Sheet2!D$14:D$154,MATCH(B1032,Sheet2!A$14:A$154,0)),N1036))))</f>
        <v/>
      </c>
      <c r="O1037" s="25" t="str">
        <f>IF(ISTEXT(E1037),"",IF(ISBLANK(E1037),"",IF(ISTEXT(D1037),"",IF(A1032="Invoice No. : ",INDEX(Sheet2!E$14:E$154,MATCH(B1032,Sheet2!A$14:A$154,0)),O1036))))</f>
        <v/>
      </c>
      <c r="P1037" s="25" t="str">
        <f>IF(ISTEXT(E1037),"",IF(ISBLANK(E1037),"",IF(ISTEXT(D1037),"",IF(A1032="Invoice No. : ",INDEX(Sheet2!G$14:G$154,MATCH(B1032,Sheet2!A$14:A$154,0)),P1036))))</f>
        <v/>
      </c>
      <c r="Q1037" s="25" t="str">
        <f t="shared" si="63"/>
        <v/>
      </c>
    </row>
    <row r="1038" ht="15" spans="1:17">
      <c r="A1038" s="16" t="s">
        <v>7</v>
      </c>
      <c r="B1038" s="19">
        <v>44954</v>
      </c>
      <c r="C1038" s="16" t="s">
        <v>8</v>
      </c>
      <c r="D1038" s="20">
        <v>2</v>
      </c>
      <c r="F1038" s="25" t="str">
        <f t="shared" si="60"/>
        <v/>
      </c>
      <c r="G1038" s="25" t="str">
        <f>IF(ISTEXT(E1038),"",IF(ISBLANK(E1038),"",IF(ISTEXT(D1038),"",IF(A1033="Invoice No. : ",INDEX(Sheet2!F$14:F$154,MATCH(B1033,Sheet2!A$14:A$154,0)),G1037))))</f>
        <v/>
      </c>
      <c r="H1038" s="25" t="str">
        <f t="shared" si="61"/>
        <v/>
      </c>
      <c r="I1038" s="25" t="str">
        <f>IF(ISTEXT(E1038),"",IF(ISBLANK(E1038),"",IF(ISTEXT(D1038),"",IF(A1033="Invoice No. : ",TEXT(INDEX(Sheet2!C$14:C$154,MATCH(B1033,Sheet2!A$14:A$154,0)),"hh:mm:ss"),I1037))))</f>
        <v/>
      </c>
      <c r="J1038" s="25" t="str">
        <f t="shared" si="62"/>
        <v/>
      </c>
      <c r="K1038" s="25" t="str">
        <f>IF(ISBLANK(G1038),"",IF(ISTEXT(G1038),"",INDEX(Sheet2!H$14:H$154,MATCH(F1038,Sheet2!A$14:A$154,0))))</f>
        <v/>
      </c>
      <c r="L1038" s="25" t="str">
        <f>IF(ISBLANK(G1038),"",IF(ISTEXT(G1038),"",INDEX(Sheet2!I$14:I$154,MATCH(F1038,Sheet2!A$14:A$154,0))))</f>
        <v/>
      </c>
      <c r="M1038" s="25" t="str">
        <f>IF(ISBLANK(G1038),"",IF(ISTEXT(G1038),"",IF(INDEX(Sheet2!H$14:H$154,MATCH(F1038,Sheet2!A$14:A$154,0))&lt;&gt;0,IF(INDEX(Sheet2!I$14:I$154,MATCH(F1038,Sheet2!A$14:A$154,0))&lt;&gt;0,"Loan","Loan"),"Cash")))</f>
        <v/>
      </c>
      <c r="N1038" s="25" t="str">
        <f>IF(ISTEXT(E1038),"",IF(ISBLANK(E1038),"",IF(ISTEXT(D1038),"",IF(A1033="Invoice No. : ",INDEX(Sheet2!D$14:D$154,MATCH(B1033,Sheet2!A$14:A$154,0)),N1037))))</f>
        <v/>
      </c>
      <c r="O1038" s="25" t="str">
        <f>IF(ISTEXT(E1038),"",IF(ISBLANK(E1038),"",IF(ISTEXT(D1038),"",IF(A1033="Invoice No. : ",INDEX(Sheet2!E$14:E$154,MATCH(B1033,Sheet2!A$14:A$154,0)),O1037))))</f>
        <v/>
      </c>
      <c r="P1038" s="25" t="str">
        <f>IF(ISTEXT(E1038),"",IF(ISBLANK(E1038),"",IF(ISTEXT(D1038),"",IF(A1033="Invoice No. : ",INDEX(Sheet2!G$14:G$154,MATCH(B1033,Sheet2!A$14:A$154,0)),P1037))))</f>
        <v/>
      </c>
      <c r="Q1038" s="25" t="str">
        <f t="shared" si="63"/>
        <v/>
      </c>
    </row>
    <row r="1039" ht="15" spans="6:17">
      <c r="F1039" s="25" t="str">
        <f t="shared" si="60"/>
        <v/>
      </c>
      <c r="G1039" s="25" t="str">
        <f>IF(ISTEXT(E1039),"",IF(ISBLANK(E1039),"",IF(ISTEXT(D1039),"",IF(A1034="Invoice No. : ",INDEX(Sheet2!F$14:F$154,MATCH(B1034,Sheet2!A$14:A$154,0)),G1038))))</f>
        <v/>
      </c>
      <c r="H1039" s="25" t="str">
        <f t="shared" si="61"/>
        <v/>
      </c>
      <c r="I1039" s="25" t="str">
        <f>IF(ISTEXT(E1039),"",IF(ISBLANK(E1039),"",IF(ISTEXT(D1039),"",IF(A1034="Invoice No. : ",TEXT(INDEX(Sheet2!C$14:C$154,MATCH(B1034,Sheet2!A$14:A$154,0)),"hh:mm:ss"),I1038))))</f>
        <v/>
      </c>
      <c r="J1039" s="25" t="str">
        <f t="shared" si="62"/>
        <v/>
      </c>
      <c r="K1039" s="25" t="str">
        <f>IF(ISBLANK(G1039),"",IF(ISTEXT(G1039),"",INDEX(Sheet2!H$14:H$154,MATCH(F1039,Sheet2!A$14:A$154,0))))</f>
        <v/>
      </c>
      <c r="L1039" s="25" t="str">
        <f>IF(ISBLANK(G1039),"",IF(ISTEXT(G1039),"",INDEX(Sheet2!I$14:I$154,MATCH(F1039,Sheet2!A$14:A$154,0))))</f>
        <v/>
      </c>
      <c r="M1039" s="25" t="str">
        <f>IF(ISBLANK(G1039),"",IF(ISTEXT(G1039),"",IF(INDEX(Sheet2!H$14:H$154,MATCH(F1039,Sheet2!A$14:A$154,0))&lt;&gt;0,IF(INDEX(Sheet2!I$14:I$154,MATCH(F1039,Sheet2!A$14:A$154,0))&lt;&gt;0,"Loan","Loan"),"Cash")))</f>
        <v/>
      </c>
      <c r="N1039" s="25" t="str">
        <f>IF(ISTEXT(E1039),"",IF(ISBLANK(E1039),"",IF(ISTEXT(D1039),"",IF(A1034="Invoice No. : ",INDEX(Sheet2!D$14:D$154,MATCH(B1034,Sheet2!A$14:A$154,0)),N1038))))</f>
        <v/>
      </c>
      <c r="O1039" s="25" t="str">
        <f>IF(ISTEXT(E1039),"",IF(ISBLANK(E1039),"",IF(ISTEXT(D1039),"",IF(A1034="Invoice No. : ",INDEX(Sheet2!E$14:E$154,MATCH(B1034,Sheet2!A$14:A$154,0)),O1038))))</f>
        <v/>
      </c>
      <c r="P1039" s="25" t="str">
        <f>IF(ISTEXT(E1039),"",IF(ISBLANK(E1039),"",IF(ISTEXT(D1039),"",IF(A1034="Invoice No. : ",INDEX(Sheet2!G$14:G$154,MATCH(B1034,Sheet2!A$14:A$154,0)),P1038))))</f>
        <v/>
      </c>
      <c r="Q1039" s="25" t="str">
        <f t="shared" si="63"/>
        <v/>
      </c>
    </row>
    <row r="1040" ht="15" spans="1:17">
      <c r="A1040" s="21" t="s">
        <v>9</v>
      </c>
      <c r="B1040" s="21" t="s">
        <v>10</v>
      </c>
      <c r="C1040" s="22" t="s">
        <v>11</v>
      </c>
      <c r="D1040" s="22" t="s">
        <v>12</v>
      </c>
      <c r="E1040" s="22" t="s">
        <v>13</v>
      </c>
      <c r="F1040" s="25" t="str">
        <f t="shared" si="60"/>
        <v/>
      </c>
      <c r="G1040" s="25" t="str">
        <f>IF(ISTEXT(E1040),"",IF(ISBLANK(E1040),"",IF(ISTEXT(D1040),"",IF(A1035="Invoice No. : ",INDEX(Sheet2!F$14:F$154,MATCH(B1035,Sheet2!A$14:A$154,0)),G1039))))</f>
        <v/>
      </c>
      <c r="H1040" s="25" t="str">
        <f t="shared" si="61"/>
        <v/>
      </c>
      <c r="I1040" s="25" t="str">
        <f>IF(ISTEXT(E1040),"",IF(ISBLANK(E1040),"",IF(ISTEXT(D1040),"",IF(A1035="Invoice No. : ",TEXT(INDEX(Sheet2!C$14:C$154,MATCH(B1035,Sheet2!A$14:A$154,0)),"hh:mm:ss"),I1039))))</f>
        <v/>
      </c>
      <c r="J1040" s="25" t="str">
        <f t="shared" si="62"/>
        <v/>
      </c>
      <c r="K1040" s="25" t="str">
        <f>IF(ISBLANK(G1040),"",IF(ISTEXT(G1040),"",INDEX(Sheet2!H$14:H$154,MATCH(F1040,Sheet2!A$14:A$154,0))))</f>
        <v/>
      </c>
      <c r="L1040" s="25" t="str">
        <f>IF(ISBLANK(G1040),"",IF(ISTEXT(G1040),"",INDEX(Sheet2!I$14:I$154,MATCH(F1040,Sheet2!A$14:A$154,0))))</f>
        <v/>
      </c>
      <c r="M1040" s="25" t="str">
        <f>IF(ISBLANK(G1040),"",IF(ISTEXT(G1040),"",IF(INDEX(Sheet2!H$14:H$154,MATCH(F1040,Sheet2!A$14:A$154,0))&lt;&gt;0,IF(INDEX(Sheet2!I$14:I$154,MATCH(F1040,Sheet2!A$14:A$154,0))&lt;&gt;0,"Loan","Loan"),"Cash")))</f>
        <v/>
      </c>
      <c r="N1040" s="25" t="str">
        <f>IF(ISTEXT(E1040),"",IF(ISBLANK(E1040),"",IF(ISTEXT(D1040),"",IF(A1035="Invoice No. : ",INDEX(Sheet2!D$14:D$154,MATCH(B1035,Sheet2!A$14:A$154,0)),N1039))))</f>
        <v/>
      </c>
      <c r="O1040" s="25" t="str">
        <f>IF(ISTEXT(E1040),"",IF(ISBLANK(E1040),"",IF(ISTEXT(D1040),"",IF(A1035="Invoice No. : ",INDEX(Sheet2!E$14:E$154,MATCH(B1035,Sheet2!A$14:A$154,0)),O1039))))</f>
        <v/>
      </c>
      <c r="P1040" s="25" t="str">
        <f>IF(ISTEXT(E1040),"",IF(ISBLANK(E1040),"",IF(ISTEXT(D1040),"",IF(A1035="Invoice No. : ",INDEX(Sheet2!G$14:G$154,MATCH(B1035,Sheet2!A$14:A$154,0)),P1039))))</f>
        <v/>
      </c>
      <c r="Q1040" s="25" t="str">
        <f t="shared" si="63"/>
        <v/>
      </c>
    </row>
    <row r="1041" ht="15" spans="6:17">
      <c r="F1041" s="25" t="str">
        <f t="shared" ref="F1041:F1104" si="64">IF(ISTEXT(E1041),"",IF(ISBLANK(E1041),"",IF(ISTEXT(D1041),"",IF(A1036="Invoice No. : ",B1036,F1040))))</f>
        <v/>
      </c>
      <c r="G1041" s="25" t="str">
        <f>IF(ISTEXT(E1041),"",IF(ISBLANK(E1041),"",IF(ISTEXT(D1041),"",IF(A1036="Invoice No. : ",INDEX(Sheet2!F$14:F$154,MATCH(B1036,Sheet2!A$14:A$154,0)),G1040))))</f>
        <v/>
      </c>
      <c r="H1041" s="25" t="str">
        <f t="shared" ref="H1041:H1104" si="65">IF(ISTEXT(E1041),"",IF(ISBLANK(E1041),"",IF(ISTEXT(D1041),"",IF(A1036="Invoice No. : ",TEXT(B1037,"mm/dd/yyyy"),H1040))))</f>
        <v/>
      </c>
      <c r="I1041" s="25" t="str">
        <f>IF(ISTEXT(E1041),"",IF(ISBLANK(E1041),"",IF(ISTEXT(D1041),"",IF(A1036="Invoice No. : ",TEXT(INDEX(Sheet2!C$14:C$154,MATCH(B1036,Sheet2!A$14:A$154,0)),"hh:mm:ss"),I1040))))</f>
        <v/>
      </c>
      <c r="J1041" s="25" t="str">
        <f t="shared" ref="J1041:J1104" si="66">IF(D1042="Invoice Amount",E1042,IF(ISBLANK(D1041),"",J1042))</f>
        <v/>
      </c>
      <c r="K1041" s="25" t="str">
        <f>IF(ISBLANK(G1041),"",IF(ISTEXT(G1041),"",INDEX(Sheet2!H$14:H$154,MATCH(F1041,Sheet2!A$14:A$154,0))))</f>
        <v/>
      </c>
      <c r="L1041" s="25" t="str">
        <f>IF(ISBLANK(G1041),"",IF(ISTEXT(G1041),"",INDEX(Sheet2!I$14:I$154,MATCH(F1041,Sheet2!A$14:A$154,0))))</f>
        <v/>
      </c>
      <c r="M1041" s="25" t="str">
        <f>IF(ISBLANK(G1041),"",IF(ISTEXT(G1041),"",IF(INDEX(Sheet2!H$14:H$154,MATCH(F1041,Sheet2!A$14:A$154,0))&lt;&gt;0,IF(INDEX(Sheet2!I$14:I$154,MATCH(F1041,Sheet2!A$14:A$154,0))&lt;&gt;0,"Loan","Loan"),"Cash")))</f>
        <v/>
      </c>
      <c r="N1041" s="25" t="str">
        <f>IF(ISTEXT(E1041),"",IF(ISBLANK(E1041),"",IF(ISTEXT(D1041),"",IF(A1036="Invoice No. : ",INDEX(Sheet2!D$14:D$154,MATCH(B1036,Sheet2!A$14:A$154,0)),N1040))))</f>
        <v/>
      </c>
      <c r="O1041" s="25" t="str">
        <f>IF(ISTEXT(E1041),"",IF(ISBLANK(E1041),"",IF(ISTEXT(D1041),"",IF(A1036="Invoice No. : ",INDEX(Sheet2!E$14:E$154,MATCH(B1036,Sheet2!A$14:A$154,0)),O1040))))</f>
        <v/>
      </c>
      <c r="P1041" s="25" t="str">
        <f>IF(ISTEXT(E1041),"",IF(ISBLANK(E1041),"",IF(ISTEXT(D1041),"",IF(A1036="Invoice No. : ",INDEX(Sheet2!G$14:G$154,MATCH(B1036,Sheet2!A$14:A$154,0)),P1040))))</f>
        <v/>
      </c>
      <c r="Q1041" s="25" t="str">
        <f t="shared" ref="Q1041:Q1104" si="67">IF(ISBLANK(C1041),"",IF(ISNUMBER(C1041),VLOOKUP("Grand Total : ",D:E,2,FALSE),""))</f>
        <v/>
      </c>
    </row>
    <row r="1042" ht="15" spans="1:17">
      <c r="A1042" s="24" t="s">
        <v>880</v>
      </c>
      <c r="B1042" s="24" t="s">
        <v>881</v>
      </c>
      <c r="C1042" s="13">
        <v>1</v>
      </c>
      <c r="D1042" s="13">
        <v>69.5</v>
      </c>
      <c r="E1042" s="13">
        <v>69.5</v>
      </c>
      <c r="F1042" s="25">
        <f t="shared" si="64"/>
        <v>2146353</v>
      </c>
      <c r="G1042" s="25">
        <f>IF(ISTEXT(E1042),"",IF(ISBLANK(E1042),"",IF(ISTEXT(D1042),"",IF(A1037="Invoice No. : ",INDEX(Sheet2!F$14:F$154,MATCH(B1037,Sheet2!A$14:A$154,0)),G1041))))</f>
        <v>33520</v>
      </c>
      <c r="H1042" s="25" t="str">
        <f t="shared" si="65"/>
        <v>01/28/2023</v>
      </c>
      <c r="I1042" s="25" t="str">
        <f>IF(ISTEXT(E1042),"",IF(ISBLANK(E1042),"",IF(ISTEXT(D1042),"",IF(A1037="Invoice No. : ",TEXT(INDEX(Sheet2!C$14:C$154,MATCH(B1037,Sheet2!A$14:A$154,0)),"hh:mm:ss"),I1041))))</f>
        <v>10:26:01</v>
      </c>
      <c r="J1042" s="25">
        <f t="shared" si="66"/>
        <v>112.75</v>
      </c>
      <c r="K1042" s="25">
        <f>IF(ISBLANK(G1042),"",IF(ISTEXT(G1042),"",INDEX(Sheet2!H$14:H$154,MATCH(F1042,Sheet2!A$14:A$154,0))))</f>
        <v>0</v>
      </c>
      <c r="L1042" s="25">
        <f>IF(ISBLANK(G1042),"",IF(ISTEXT(G1042),"",INDEX(Sheet2!I$14:I$154,MATCH(F1042,Sheet2!A$14:A$154,0))))</f>
        <v>112.75</v>
      </c>
      <c r="M1042" s="25" t="str">
        <f>IF(ISBLANK(G1042),"",IF(ISTEXT(G1042),"",IF(INDEX(Sheet2!H$14:H$154,MATCH(F1042,Sheet2!A$14:A$154,0))&lt;&gt;0,IF(INDEX(Sheet2!I$14:I$154,MATCH(F1042,Sheet2!A$14:A$154,0))&lt;&gt;0,"Loan","Loan"),"Cash")))</f>
        <v>Cash</v>
      </c>
      <c r="N1042" s="25">
        <f>IF(ISTEXT(E1042),"",IF(ISBLANK(E1042),"",IF(ISTEXT(D1042),"",IF(A1037="Invoice No. : ",INDEX(Sheet2!D$14:D$154,MATCH(B1037,Sheet2!A$14:A$154,0)),N1041))))</f>
        <v>2</v>
      </c>
      <c r="O1042" s="25" t="str">
        <f>IF(ISTEXT(E1042),"",IF(ISBLANK(E1042),"",IF(ISTEXT(D1042),"",IF(A1037="Invoice No. : ",INDEX(Sheet2!E$14:E$154,MATCH(B1037,Sheet2!A$14:A$154,0)),O1041))))</f>
        <v>RUBY</v>
      </c>
      <c r="P1042" s="25" t="str">
        <f>IF(ISTEXT(E1042),"",IF(ISBLANK(E1042),"",IF(ISTEXT(D1042),"",IF(A1037="Invoice No. : ",INDEX(Sheet2!G$14:G$154,MATCH(B1037,Sheet2!A$14:A$154,0)),P1041))))</f>
        <v>ARENAS, MARK ANTHONY DELA CRUZ</v>
      </c>
      <c r="Q1042" s="25">
        <f t="shared" si="67"/>
        <v>128023.12</v>
      </c>
    </row>
    <row r="1043" ht="15" spans="1:17">
      <c r="A1043" s="24" t="s">
        <v>882</v>
      </c>
      <c r="B1043" s="24" t="s">
        <v>883</v>
      </c>
      <c r="C1043" s="13">
        <v>1</v>
      </c>
      <c r="D1043" s="13">
        <v>14.75</v>
      </c>
      <c r="E1043" s="13">
        <v>14.75</v>
      </c>
      <c r="F1043" s="25">
        <f t="shared" si="64"/>
        <v>2146353</v>
      </c>
      <c r="G1043" s="25">
        <f>IF(ISTEXT(E1043),"",IF(ISBLANK(E1043),"",IF(ISTEXT(D1043),"",IF(A1038="Invoice No. : ",INDEX(Sheet2!F$14:F$154,MATCH(B1038,Sheet2!A$14:A$154,0)),G1042))))</f>
        <v>33520</v>
      </c>
      <c r="H1043" s="25" t="str">
        <f t="shared" si="65"/>
        <v>01/28/2023</v>
      </c>
      <c r="I1043" s="25" t="str">
        <f>IF(ISTEXT(E1043),"",IF(ISBLANK(E1043),"",IF(ISTEXT(D1043),"",IF(A1038="Invoice No. : ",TEXT(INDEX(Sheet2!C$14:C$154,MATCH(B1038,Sheet2!A$14:A$154,0)),"hh:mm:ss"),I1042))))</f>
        <v>10:26:01</v>
      </c>
      <c r="J1043" s="25">
        <f t="shared" si="66"/>
        <v>112.75</v>
      </c>
      <c r="K1043" s="25">
        <f>IF(ISBLANK(G1043),"",IF(ISTEXT(G1043),"",INDEX(Sheet2!H$14:H$154,MATCH(F1043,Sheet2!A$14:A$154,0))))</f>
        <v>0</v>
      </c>
      <c r="L1043" s="25">
        <f>IF(ISBLANK(G1043),"",IF(ISTEXT(G1043),"",INDEX(Sheet2!I$14:I$154,MATCH(F1043,Sheet2!A$14:A$154,0))))</f>
        <v>112.75</v>
      </c>
      <c r="M1043" s="25" t="str">
        <f>IF(ISBLANK(G1043),"",IF(ISTEXT(G1043),"",IF(INDEX(Sheet2!H$14:H$154,MATCH(F1043,Sheet2!A$14:A$154,0))&lt;&gt;0,IF(INDEX(Sheet2!I$14:I$154,MATCH(F1043,Sheet2!A$14:A$154,0))&lt;&gt;0,"Loan","Loan"),"Cash")))</f>
        <v>Cash</v>
      </c>
      <c r="N1043" s="25">
        <f>IF(ISTEXT(E1043),"",IF(ISBLANK(E1043),"",IF(ISTEXT(D1043),"",IF(A1038="Invoice No. : ",INDEX(Sheet2!D$14:D$154,MATCH(B1038,Sheet2!A$14:A$154,0)),N1042))))</f>
        <v>2</v>
      </c>
      <c r="O1043" s="25" t="str">
        <f>IF(ISTEXT(E1043),"",IF(ISBLANK(E1043),"",IF(ISTEXT(D1043),"",IF(A1038="Invoice No. : ",INDEX(Sheet2!E$14:E$154,MATCH(B1038,Sheet2!A$14:A$154,0)),O1042))))</f>
        <v>RUBY</v>
      </c>
      <c r="P1043" s="25" t="str">
        <f>IF(ISTEXT(E1043),"",IF(ISBLANK(E1043),"",IF(ISTEXT(D1043),"",IF(A1038="Invoice No. : ",INDEX(Sheet2!G$14:G$154,MATCH(B1038,Sheet2!A$14:A$154,0)),P1042))))</f>
        <v>ARENAS, MARK ANTHONY DELA CRUZ</v>
      </c>
      <c r="Q1043" s="25">
        <f t="shared" si="67"/>
        <v>128023.12</v>
      </c>
    </row>
    <row r="1044" ht="15" spans="1:17">
      <c r="A1044" s="24" t="s">
        <v>550</v>
      </c>
      <c r="B1044" s="24" t="s">
        <v>551</v>
      </c>
      <c r="C1044" s="13">
        <v>1</v>
      </c>
      <c r="D1044" s="13">
        <v>13.25</v>
      </c>
      <c r="E1044" s="13">
        <v>13.25</v>
      </c>
      <c r="F1044" s="25">
        <f t="shared" si="64"/>
        <v>2146353</v>
      </c>
      <c r="G1044" s="25">
        <f>IF(ISTEXT(E1044),"",IF(ISBLANK(E1044),"",IF(ISTEXT(D1044),"",IF(A1039="Invoice No. : ",INDEX(Sheet2!F$14:F$154,MATCH(B1039,Sheet2!A$14:A$154,0)),G1043))))</f>
        <v>33520</v>
      </c>
      <c r="H1044" s="25" t="str">
        <f t="shared" si="65"/>
        <v>01/28/2023</v>
      </c>
      <c r="I1044" s="25" t="str">
        <f>IF(ISTEXT(E1044),"",IF(ISBLANK(E1044),"",IF(ISTEXT(D1044),"",IF(A1039="Invoice No. : ",TEXT(INDEX(Sheet2!C$14:C$154,MATCH(B1039,Sheet2!A$14:A$154,0)),"hh:mm:ss"),I1043))))</f>
        <v>10:26:01</v>
      </c>
      <c r="J1044" s="25">
        <f t="shared" si="66"/>
        <v>112.75</v>
      </c>
      <c r="K1044" s="25">
        <f>IF(ISBLANK(G1044),"",IF(ISTEXT(G1044),"",INDEX(Sheet2!H$14:H$154,MATCH(F1044,Sheet2!A$14:A$154,0))))</f>
        <v>0</v>
      </c>
      <c r="L1044" s="25">
        <f>IF(ISBLANK(G1044),"",IF(ISTEXT(G1044),"",INDEX(Sheet2!I$14:I$154,MATCH(F1044,Sheet2!A$14:A$154,0))))</f>
        <v>112.75</v>
      </c>
      <c r="M1044" s="25" t="str">
        <f>IF(ISBLANK(G1044),"",IF(ISTEXT(G1044),"",IF(INDEX(Sheet2!H$14:H$154,MATCH(F1044,Sheet2!A$14:A$154,0))&lt;&gt;0,IF(INDEX(Sheet2!I$14:I$154,MATCH(F1044,Sheet2!A$14:A$154,0))&lt;&gt;0,"Loan","Loan"),"Cash")))</f>
        <v>Cash</v>
      </c>
      <c r="N1044" s="25">
        <f>IF(ISTEXT(E1044),"",IF(ISBLANK(E1044),"",IF(ISTEXT(D1044),"",IF(A1039="Invoice No. : ",INDEX(Sheet2!D$14:D$154,MATCH(B1039,Sheet2!A$14:A$154,0)),N1043))))</f>
        <v>2</v>
      </c>
      <c r="O1044" s="25" t="str">
        <f>IF(ISTEXT(E1044),"",IF(ISBLANK(E1044),"",IF(ISTEXT(D1044),"",IF(A1039="Invoice No. : ",INDEX(Sheet2!E$14:E$154,MATCH(B1039,Sheet2!A$14:A$154,0)),O1043))))</f>
        <v>RUBY</v>
      </c>
      <c r="P1044" s="25" t="str">
        <f>IF(ISTEXT(E1044),"",IF(ISBLANK(E1044),"",IF(ISTEXT(D1044),"",IF(A1039="Invoice No. : ",INDEX(Sheet2!G$14:G$154,MATCH(B1039,Sheet2!A$14:A$154,0)),P1043))))</f>
        <v>ARENAS, MARK ANTHONY DELA CRUZ</v>
      </c>
      <c r="Q1044" s="25">
        <f t="shared" si="67"/>
        <v>128023.12</v>
      </c>
    </row>
    <row r="1045" ht="15" spans="1:17">
      <c r="A1045" s="24" t="s">
        <v>574</v>
      </c>
      <c r="B1045" s="24" t="s">
        <v>575</v>
      </c>
      <c r="C1045" s="13">
        <v>1</v>
      </c>
      <c r="D1045" s="13">
        <v>15.25</v>
      </c>
      <c r="E1045" s="13">
        <v>15.25</v>
      </c>
      <c r="F1045" s="25">
        <f t="shared" si="64"/>
        <v>2146353</v>
      </c>
      <c r="G1045" s="25">
        <f>IF(ISTEXT(E1045),"",IF(ISBLANK(E1045),"",IF(ISTEXT(D1045),"",IF(A1040="Invoice No. : ",INDEX(Sheet2!F$14:F$154,MATCH(B1040,Sheet2!A$14:A$154,0)),G1044))))</f>
        <v>33520</v>
      </c>
      <c r="H1045" s="25" t="str">
        <f t="shared" si="65"/>
        <v>01/28/2023</v>
      </c>
      <c r="I1045" s="25" t="str">
        <f>IF(ISTEXT(E1045),"",IF(ISBLANK(E1045),"",IF(ISTEXT(D1045),"",IF(A1040="Invoice No. : ",TEXT(INDEX(Sheet2!C$14:C$154,MATCH(B1040,Sheet2!A$14:A$154,0)),"hh:mm:ss"),I1044))))</f>
        <v>10:26:01</v>
      </c>
      <c r="J1045" s="25">
        <f t="shared" si="66"/>
        <v>112.75</v>
      </c>
      <c r="K1045" s="25">
        <f>IF(ISBLANK(G1045),"",IF(ISTEXT(G1045),"",INDEX(Sheet2!H$14:H$154,MATCH(F1045,Sheet2!A$14:A$154,0))))</f>
        <v>0</v>
      </c>
      <c r="L1045" s="25">
        <f>IF(ISBLANK(G1045),"",IF(ISTEXT(G1045),"",INDEX(Sheet2!I$14:I$154,MATCH(F1045,Sheet2!A$14:A$154,0))))</f>
        <v>112.75</v>
      </c>
      <c r="M1045" s="25" t="str">
        <f>IF(ISBLANK(G1045),"",IF(ISTEXT(G1045),"",IF(INDEX(Sheet2!H$14:H$154,MATCH(F1045,Sheet2!A$14:A$154,0))&lt;&gt;0,IF(INDEX(Sheet2!I$14:I$154,MATCH(F1045,Sheet2!A$14:A$154,0))&lt;&gt;0,"Loan","Loan"),"Cash")))</f>
        <v>Cash</v>
      </c>
      <c r="N1045" s="25">
        <f>IF(ISTEXT(E1045),"",IF(ISBLANK(E1045),"",IF(ISTEXT(D1045),"",IF(A1040="Invoice No. : ",INDEX(Sheet2!D$14:D$154,MATCH(B1040,Sheet2!A$14:A$154,0)),N1044))))</f>
        <v>2</v>
      </c>
      <c r="O1045" s="25" t="str">
        <f>IF(ISTEXT(E1045),"",IF(ISBLANK(E1045),"",IF(ISTEXT(D1045),"",IF(A1040="Invoice No. : ",INDEX(Sheet2!E$14:E$154,MATCH(B1040,Sheet2!A$14:A$154,0)),O1044))))</f>
        <v>RUBY</v>
      </c>
      <c r="P1045" s="25" t="str">
        <f>IF(ISTEXT(E1045),"",IF(ISBLANK(E1045),"",IF(ISTEXT(D1045),"",IF(A1040="Invoice No. : ",INDEX(Sheet2!G$14:G$154,MATCH(B1040,Sheet2!A$14:A$154,0)),P1044))))</f>
        <v>ARENAS, MARK ANTHONY DELA CRUZ</v>
      </c>
      <c r="Q1045" s="25">
        <f t="shared" si="67"/>
        <v>128023.12</v>
      </c>
    </row>
    <row r="1046" ht="15" spans="4:17">
      <c r="D1046" s="14" t="s">
        <v>18</v>
      </c>
      <c r="E1046" s="26">
        <v>112.75</v>
      </c>
      <c r="F1046" s="25" t="str">
        <f t="shared" si="64"/>
        <v/>
      </c>
      <c r="G1046" s="25" t="str">
        <f>IF(ISTEXT(E1046),"",IF(ISBLANK(E1046),"",IF(ISTEXT(D1046),"",IF(A1041="Invoice No. : ",INDEX(Sheet2!F$14:F$154,MATCH(B1041,Sheet2!A$14:A$154,0)),G1045))))</f>
        <v/>
      </c>
      <c r="H1046" s="25" t="str">
        <f t="shared" si="65"/>
        <v/>
      </c>
      <c r="I1046" s="25" t="str">
        <f>IF(ISTEXT(E1046),"",IF(ISBLANK(E1046),"",IF(ISTEXT(D1046),"",IF(A1041="Invoice No. : ",TEXT(INDEX(Sheet2!C$14:C$154,MATCH(B1041,Sheet2!A$14:A$154,0)),"hh:mm:ss"),I1045))))</f>
        <v/>
      </c>
      <c r="J1046" s="25" t="str">
        <f t="shared" si="66"/>
        <v/>
      </c>
      <c r="K1046" s="25" t="str">
        <f>IF(ISBLANK(G1046),"",IF(ISTEXT(G1046),"",INDEX(Sheet2!H$14:H$154,MATCH(F1046,Sheet2!A$14:A$154,0))))</f>
        <v/>
      </c>
      <c r="L1046" s="25" t="str">
        <f>IF(ISBLANK(G1046),"",IF(ISTEXT(G1046),"",INDEX(Sheet2!I$14:I$154,MATCH(F1046,Sheet2!A$14:A$154,0))))</f>
        <v/>
      </c>
      <c r="M1046" s="25" t="str">
        <f>IF(ISBLANK(G1046),"",IF(ISTEXT(G1046),"",IF(INDEX(Sheet2!H$14:H$154,MATCH(F1046,Sheet2!A$14:A$154,0))&lt;&gt;0,IF(INDEX(Sheet2!I$14:I$154,MATCH(F1046,Sheet2!A$14:A$154,0))&lt;&gt;0,"Loan","Loan"),"Cash")))</f>
        <v/>
      </c>
      <c r="N1046" s="25" t="str">
        <f>IF(ISTEXT(E1046),"",IF(ISBLANK(E1046),"",IF(ISTEXT(D1046),"",IF(A1041="Invoice No. : ",INDEX(Sheet2!D$14:D$154,MATCH(B1041,Sheet2!A$14:A$154,0)),N1045))))</f>
        <v/>
      </c>
      <c r="O1046" s="25" t="str">
        <f>IF(ISTEXT(E1046),"",IF(ISBLANK(E1046),"",IF(ISTEXT(D1046),"",IF(A1041="Invoice No. : ",INDEX(Sheet2!E$14:E$154,MATCH(B1041,Sheet2!A$14:A$154,0)),O1045))))</f>
        <v/>
      </c>
      <c r="P1046" s="25" t="str">
        <f>IF(ISTEXT(E1046),"",IF(ISBLANK(E1046),"",IF(ISTEXT(D1046),"",IF(A1041="Invoice No. : ",INDEX(Sheet2!G$14:G$154,MATCH(B1041,Sheet2!A$14:A$154,0)),P1045))))</f>
        <v/>
      </c>
      <c r="Q1046" s="25" t="str">
        <f t="shared" si="67"/>
        <v/>
      </c>
    </row>
    <row r="1047" ht="15" spans="6:17">
      <c r="F1047" s="25" t="str">
        <f t="shared" si="64"/>
        <v/>
      </c>
      <c r="G1047" s="25" t="str">
        <f>IF(ISTEXT(E1047),"",IF(ISBLANK(E1047),"",IF(ISTEXT(D1047),"",IF(A1042="Invoice No. : ",INDEX(Sheet2!F$14:F$154,MATCH(B1042,Sheet2!A$14:A$154,0)),G1046))))</f>
        <v/>
      </c>
      <c r="H1047" s="25" t="str">
        <f t="shared" si="65"/>
        <v/>
      </c>
      <c r="I1047" s="25" t="str">
        <f>IF(ISTEXT(E1047),"",IF(ISBLANK(E1047),"",IF(ISTEXT(D1047),"",IF(A1042="Invoice No. : ",TEXT(INDEX(Sheet2!C$14:C$154,MATCH(B1042,Sheet2!A$14:A$154,0)),"hh:mm:ss"),I1046))))</f>
        <v/>
      </c>
      <c r="J1047" s="25" t="str">
        <f t="shared" si="66"/>
        <v/>
      </c>
      <c r="K1047" s="25" t="str">
        <f>IF(ISBLANK(G1047),"",IF(ISTEXT(G1047),"",INDEX(Sheet2!H$14:H$154,MATCH(F1047,Sheet2!A$14:A$154,0))))</f>
        <v/>
      </c>
      <c r="L1047" s="25" t="str">
        <f>IF(ISBLANK(G1047),"",IF(ISTEXT(G1047),"",INDEX(Sheet2!I$14:I$154,MATCH(F1047,Sheet2!A$14:A$154,0))))</f>
        <v/>
      </c>
      <c r="M1047" s="25" t="str">
        <f>IF(ISBLANK(G1047),"",IF(ISTEXT(G1047),"",IF(INDEX(Sheet2!H$14:H$154,MATCH(F1047,Sheet2!A$14:A$154,0))&lt;&gt;0,IF(INDEX(Sheet2!I$14:I$154,MATCH(F1047,Sheet2!A$14:A$154,0))&lt;&gt;0,"Loan","Loan"),"Cash")))</f>
        <v/>
      </c>
      <c r="N1047" s="25" t="str">
        <f>IF(ISTEXT(E1047),"",IF(ISBLANK(E1047),"",IF(ISTEXT(D1047),"",IF(A1042="Invoice No. : ",INDEX(Sheet2!D$14:D$154,MATCH(B1042,Sheet2!A$14:A$154,0)),N1046))))</f>
        <v/>
      </c>
      <c r="O1047" s="25" t="str">
        <f>IF(ISTEXT(E1047),"",IF(ISBLANK(E1047),"",IF(ISTEXT(D1047),"",IF(A1042="Invoice No. : ",INDEX(Sheet2!E$14:E$154,MATCH(B1042,Sheet2!A$14:A$154,0)),O1046))))</f>
        <v/>
      </c>
      <c r="P1047" s="25" t="str">
        <f>IF(ISTEXT(E1047),"",IF(ISBLANK(E1047),"",IF(ISTEXT(D1047),"",IF(A1042="Invoice No. : ",INDEX(Sheet2!G$14:G$154,MATCH(B1042,Sheet2!A$14:A$154,0)),P1046))))</f>
        <v/>
      </c>
      <c r="Q1047" s="25" t="str">
        <f t="shared" si="67"/>
        <v/>
      </c>
    </row>
    <row r="1048" ht="15" spans="6:17">
      <c r="F1048" s="25" t="str">
        <f t="shared" si="64"/>
        <v/>
      </c>
      <c r="G1048" s="25" t="str">
        <f>IF(ISTEXT(E1048),"",IF(ISBLANK(E1048),"",IF(ISTEXT(D1048),"",IF(A1043="Invoice No. : ",INDEX(Sheet2!F$14:F$154,MATCH(B1043,Sheet2!A$14:A$154,0)),G1047))))</f>
        <v/>
      </c>
      <c r="H1048" s="25" t="str">
        <f t="shared" si="65"/>
        <v/>
      </c>
      <c r="I1048" s="25" t="str">
        <f>IF(ISTEXT(E1048),"",IF(ISBLANK(E1048),"",IF(ISTEXT(D1048),"",IF(A1043="Invoice No. : ",TEXT(INDEX(Sheet2!C$14:C$154,MATCH(B1043,Sheet2!A$14:A$154,0)),"hh:mm:ss"),I1047))))</f>
        <v/>
      </c>
      <c r="J1048" s="25" t="str">
        <f t="shared" si="66"/>
        <v/>
      </c>
      <c r="K1048" s="25" t="str">
        <f>IF(ISBLANK(G1048),"",IF(ISTEXT(G1048),"",INDEX(Sheet2!H$14:H$154,MATCH(F1048,Sheet2!A$14:A$154,0))))</f>
        <v/>
      </c>
      <c r="L1048" s="25" t="str">
        <f>IF(ISBLANK(G1048),"",IF(ISTEXT(G1048),"",INDEX(Sheet2!I$14:I$154,MATCH(F1048,Sheet2!A$14:A$154,0))))</f>
        <v/>
      </c>
      <c r="M1048" s="25" t="str">
        <f>IF(ISBLANK(G1048),"",IF(ISTEXT(G1048),"",IF(INDEX(Sheet2!H$14:H$154,MATCH(F1048,Sheet2!A$14:A$154,0))&lt;&gt;0,IF(INDEX(Sheet2!I$14:I$154,MATCH(F1048,Sheet2!A$14:A$154,0))&lt;&gt;0,"Loan","Loan"),"Cash")))</f>
        <v/>
      </c>
      <c r="N1048" s="25" t="str">
        <f>IF(ISTEXT(E1048),"",IF(ISBLANK(E1048),"",IF(ISTEXT(D1048),"",IF(A1043="Invoice No. : ",INDEX(Sheet2!D$14:D$154,MATCH(B1043,Sheet2!A$14:A$154,0)),N1047))))</f>
        <v/>
      </c>
      <c r="O1048" s="25" t="str">
        <f>IF(ISTEXT(E1048),"",IF(ISBLANK(E1048),"",IF(ISTEXT(D1048),"",IF(A1043="Invoice No. : ",INDEX(Sheet2!E$14:E$154,MATCH(B1043,Sheet2!A$14:A$154,0)),O1047))))</f>
        <v/>
      </c>
      <c r="P1048" s="25" t="str">
        <f>IF(ISTEXT(E1048),"",IF(ISBLANK(E1048),"",IF(ISTEXT(D1048),"",IF(A1043="Invoice No. : ",INDEX(Sheet2!G$14:G$154,MATCH(B1043,Sheet2!A$14:A$154,0)),P1047))))</f>
        <v/>
      </c>
      <c r="Q1048" s="25" t="str">
        <f t="shared" si="67"/>
        <v/>
      </c>
    </row>
    <row r="1049" ht="15" spans="1:17">
      <c r="A1049" s="16" t="s">
        <v>4</v>
      </c>
      <c r="B1049" s="17">
        <v>2146354</v>
      </c>
      <c r="C1049" s="16" t="s">
        <v>5</v>
      </c>
      <c r="D1049" s="18" t="s">
        <v>598</v>
      </c>
      <c r="F1049" s="25" t="str">
        <f t="shared" si="64"/>
        <v/>
      </c>
      <c r="G1049" s="25" t="str">
        <f>IF(ISTEXT(E1049),"",IF(ISBLANK(E1049),"",IF(ISTEXT(D1049),"",IF(A1044="Invoice No. : ",INDEX(Sheet2!F$14:F$154,MATCH(B1044,Sheet2!A$14:A$154,0)),G1048))))</f>
        <v/>
      </c>
      <c r="H1049" s="25" t="str">
        <f t="shared" si="65"/>
        <v/>
      </c>
      <c r="I1049" s="25" t="str">
        <f>IF(ISTEXT(E1049),"",IF(ISBLANK(E1049),"",IF(ISTEXT(D1049),"",IF(A1044="Invoice No. : ",TEXT(INDEX(Sheet2!C$14:C$154,MATCH(B1044,Sheet2!A$14:A$154,0)),"hh:mm:ss"),I1048))))</f>
        <v/>
      </c>
      <c r="J1049" s="25" t="str">
        <f t="shared" si="66"/>
        <v/>
      </c>
      <c r="K1049" s="25" t="str">
        <f>IF(ISBLANK(G1049),"",IF(ISTEXT(G1049),"",INDEX(Sheet2!H$14:H$154,MATCH(F1049,Sheet2!A$14:A$154,0))))</f>
        <v/>
      </c>
      <c r="L1049" s="25" t="str">
        <f>IF(ISBLANK(G1049),"",IF(ISTEXT(G1049),"",INDEX(Sheet2!I$14:I$154,MATCH(F1049,Sheet2!A$14:A$154,0))))</f>
        <v/>
      </c>
      <c r="M1049" s="25" t="str">
        <f>IF(ISBLANK(G1049),"",IF(ISTEXT(G1049),"",IF(INDEX(Sheet2!H$14:H$154,MATCH(F1049,Sheet2!A$14:A$154,0))&lt;&gt;0,IF(INDEX(Sheet2!I$14:I$154,MATCH(F1049,Sheet2!A$14:A$154,0))&lt;&gt;0,"Loan","Loan"),"Cash")))</f>
        <v/>
      </c>
      <c r="N1049" s="25" t="str">
        <f>IF(ISTEXT(E1049),"",IF(ISBLANK(E1049),"",IF(ISTEXT(D1049),"",IF(A1044="Invoice No. : ",INDEX(Sheet2!D$14:D$154,MATCH(B1044,Sheet2!A$14:A$154,0)),N1048))))</f>
        <v/>
      </c>
      <c r="O1049" s="25" t="str">
        <f>IF(ISTEXT(E1049),"",IF(ISBLANK(E1049),"",IF(ISTEXT(D1049),"",IF(A1044="Invoice No. : ",INDEX(Sheet2!E$14:E$154,MATCH(B1044,Sheet2!A$14:A$154,0)),O1048))))</f>
        <v/>
      </c>
      <c r="P1049" s="25" t="str">
        <f>IF(ISTEXT(E1049),"",IF(ISBLANK(E1049),"",IF(ISTEXT(D1049),"",IF(A1044="Invoice No. : ",INDEX(Sheet2!G$14:G$154,MATCH(B1044,Sheet2!A$14:A$154,0)),P1048))))</f>
        <v/>
      </c>
      <c r="Q1049" s="25" t="str">
        <f t="shared" si="67"/>
        <v/>
      </c>
    </row>
    <row r="1050" ht="15" spans="1:17">
      <c r="A1050" s="16" t="s">
        <v>7</v>
      </c>
      <c r="B1050" s="19">
        <v>44954</v>
      </c>
      <c r="C1050" s="16" t="s">
        <v>8</v>
      </c>
      <c r="D1050" s="20">
        <v>2</v>
      </c>
      <c r="F1050" s="25" t="str">
        <f t="shared" si="64"/>
        <v/>
      </c>
      <c r="G1050" s="25" t="str">
        <f>IF(ISTEXT(E1050),"",IF(ISBLANK(E1050),"",IF(ISTEXT(D1050),"",IF(A1045="Invoice No. : ",INDEX(Sheet2!F$14:F$154,MATCH(B1045,Sheet2!A$14:A$154,0)),G1049))))</f>
        <v/>
      </c>
      <c r="H1050" s="25" t="str">
        <f t="shared" si="65"/>
        <v/>
      </c>
      <c r="I1050" s="25" t="str">
        <f>IF(ISTEXT(E1050),"",IF(ISBLANK(E1050),"",IF(ISTEXT(D1050),"",IF(A1045="Invoice No. : ",TEXT(INDEX(Sheet2!C$14:C$154,MATCH(B1045,Sheet2!A$14:A$154,0)),"hh:mm:ss"),I1049))))</f>
        <v/>
      </c>
      <c r="J1050" s="25" t="str">
        <f t="shared" si="66"/>
        <v/>
      </c>
      <c r="K1050" s="25" t="str">
        <f>IF(ISBLANK(G1050),"",IF(ISTEXT(G1050),"",INDEX(Sheet2!H$14:H$154,MATCH(F1050,Sheet2!A$14:A$154,0))))</f>
        <v/>
      </c>
      <c r="L1050" s="25" t="str">
        <f>IF(ISBLANK(G1050),"",IF(ISTEXT(G1050),"",INDEX(Sheet2!I$14:I$154,MATCH(F1050,Sheet2!A$14:A$154,0))))</f>
        <v/>
      </c>
      <c r="M1050" s="25" t="str">
        <f>IF(ISBLANK(G1050),"",IF(ISTEXT(G1050),"",IF(INDEX(Sheet2!H$14:H$154,MATCH(F1050,Sheet2!A$14:A$154,0))&lt;&gt;0,IF(INDEX(Sheet2!I$14:I$154,MATCH(F1050,Sheet2!A$14:A$154,0))&lt;&gt;0,"Loan","Loan"),"Cash")))</f>
        <v/>
      </c>
      <c r="N1050" s="25" t="str">
        <f>IF(ISTEXT(E1050),"",IF(ISBLANK(E1050),"",IF(ISTEXT(D1050),"",IF(A1045="Invoice No. : ",INDEX(Sheet2!D$14:D$154,MATCH(B1045,Sheet2!A$14:A$154,0)),N1049))))</f>
        <v/>
      </c>
      <c r="O1050" s="25" t="str">
        <f>IF(ISTEXT(E1050),"",IF(ISBLANK(E1050),"",IF(ISTEXT(D1050),"",IF(A1045="Invoice No. : ",INDEX(Sheet2!E$14:E$154,MATCH(B1045,Sheet2!A$14:A$154,0)),O1049))))</f>
        <v/>
      </c>
      <c r="P1050" s="25" t="str">
        <f>IF(ISTEXT(E1050),"",IF(ISBLANK(E1050),"",IF(ISTEXT(D1050),"",IF(A1045="Invoice No. : ",INDEX(Sheet2!G$14:G$154,MATCH(B1045,Sheet2!A$14:A$154,0)),P1049))))</f>
        <v/>
      </c>
      <c r="Q1050" s="25" t="str">
        <f t="shared" si="67"/>
        <v/>
      </c>
    </row>
    <row r="1051" ht="15" spans="6:17">
      <c r="F1051" s="25" t="str">
        <f t="shared" si="64"/>
        <v/>
      </c>
      <c r="G1051" s="25" t="str">
        <f>IF(ISTEXT(E1051),"",IF(ISBLANK(E1051),"",IF(ISTEXT(D1051),"",IF(A1046="Invoice No. : ",INDEX(Sheet2!F$14:F$154,MATCH(B1046,Sheet2!A$14:A$154,0)),G1050))))</f>
        <v/>
      </c>
      <c r="H1051" s="25" t="str">
        <f t="shared" si="65"/>
        <v/>
      </c>
      <c r="I1051" s="25" t="str">
        <f>IF(ISTEXT(E1051),"",IF(ISBLANK(E1051),"",IF(ISTEXT(D1051),"",IF(A1046="Invoice No. : ",TEXT(INDEX(Sheet2!C$14:C$154,MATCH(B1046,Sheet2!A$14:A$154,0)),"hh:mm:ss"),I1050))))</f>
        <v/>
      </c>
      <c r="J1051" s="25" t="str">
        <f t="shared" si="66"/>
        <v/>
      </c>
      <c r="K1051" s="25" t="str">
        <f>IF(ISBLANK(G1051),"",IF(ISTEXT(G1051),"",INDEX(Sheet2!H$14:H$154,MATCH(F1051,Sheet2!A$14:A$154,0))))</f>
        <v/>
      </c>
      <c r="L1051" s="25" t="str">
        <f>IF(ISBLANK(G1051),"",IF(ISTEXT(G1051),"",INDEX(Sheet2!I$14:I$154,MATCH(F1051,Sheet2!A$14:A$154,0))))</f>
        <v/>
      </c>
      <c r="M1051" s="25" t="str">
        <f>IF(ISBLANK(G1051),"",IF(ISTEXT(G1051),"",IF(INDEX(Sheet2!H$14:H$154,MATCH(F1051,Sheet2!A$14:A$154,0))&lt;&gt;0,IF(INDEX(Sheet2!I$14:I$154,MATCH(F1051,Sheet2!A$14:A$154,0))&lt;&gt;0,"Loan","Loan"),"Cash")))</f>
        <v/>
      </c>
      <c r="N1051" s="25" t="str">
        <f>IF(ISTEXT(E1051),"",IF(ISBLANK(E1051),"",IF(ISTEXT(D1051),"",IF(A1046="Invoice No. : ",INDEX(Sheet2!D$14:D$154,MATCH(B1046,Sheet2!A$14:A$154,0)),N1050))))</f>
        <v/>
      </c>
      <c r="O1051" s="25" t="str">
        <f>IF(ISTEXT(E1051),"",IF(ISBLANK(E1051),"",IF(ISTEXT(D1051),"",IF(A1046="Invoice No. : ",INDEX(Sheet2!E$14:E$154,MATCH(B1046,Sheet2!A$14:A$154,0)),O1050))))</f>
        <v/>
      </c>
      <c r="P1051" s="25" t="str">
        <f>IF(ISTEXT(E1051),"",IF(ISBLANK(E1051),"",IF(ISTEXT(D1051),"",IF(A1046="Invoice No. : ",INDEX(Sheet2!G$14:G$154,MATCH(B1046,Sheet2!A$14:A$154,0)),P1050))))</f>
        <v/>
      </c>
      <c r="Q1051" s="25" t="str">
        <f t="shared" si="67"/>
        <v/>
      </c>
    </row>
    <row r="1052" ht="15" spans="1:17">
      <c r="A1052" s="21" t="s">
        <v>9</v>
      </c>
      <c r="B1052" s="21" t="s">
        <v>10</v>
      </c>
      <c r="C1052" s="22" t="s">
        <v>11</v>
      </c>
      <c r="D1052" s="22" t="s">
        <v>12</v>
      </c>
      <c r="E1052" s="22" t="s">
        <v>13</v>
      </c>
      <c r="F1052" s="25" t="str">
        <f t="shared" si="64"/>
        <v/>
      </c>
      <c r="G1052" s="25" t="str">
        <f>IF(ISTEXT(E1052),"",IF(ISBLANK(E1052),"",IF(ISTEXT(D1052),"",IF(A1047="Invoice No. : ",INDEX(Sheet2!F$14:F$154,MATCH(B1047,Sheet2!A$14:A$154,0)),G1051))))</f>
        <v/>
      </c>
      <c r="H1052" s="25" t="str">
        <f t="shared" si="65"/>
        <v/>
      </c>
      <c r="I1052" s="25" t="str">
        <f>IF(ISTEXT(E1052),"",IF(ISBLANK(E1052),"",IF(ISTEXT(D1052),"",IF(A1047="Invoice No. : ",TEXT(INDEX(Sheet2!C$14:C$154,MATCH(B1047,Sheet2!A$14:A$154,0)),"hh:mm:ss"),I1051))))</f>
        <v/>
      </c>
      <c r="J1052" s="25" t="str">
        <f t="shared" si="66"/>
        <v/>
      </c>
      <c r="K1052" s="25" t="str">
        <f>IF(ISBLANK(G1052),"",IF(ISTEXT(G1052),"",INDEX(Sheet2!H$14:H$154,MATCH(F1052,Sheet2!A$14:A$154,0))))</f>
        <v/>
      </c>
      <c r="L1052" s="25" t="str">
        <f>IF(ISBLANK(G1052),"",IF(ISTEXT(G1052),"",INDEX(Sheet2!I$14:I$154,MATCH(F1052,Sheet2!A$14:A$154,0))))</f>
        <v/>
      </c>
      <c r="M1052" s="25" t="str">
        <f>IF(ISBLANK(G1052),"",IF(ISTEXT(G1052),"",IF(INDEX(Sheet2!H$14:H$154,MATCH(F1052,Sheet2!A$14:A$154,0))&lt;&gt;0,IF(INDEX(Sheet2!I$14:I$154,MATCH(F1052,Sheet2!A$14:A$154,0))&lt;&gt;0,"Loan","Loan"),"Cash")))</f>
        <v/>
      </c>
      <c r="N1052" s="25" t="str">
        <f>IF(ISTEXT(E1052),"",IF(ISBLANK(E1052),"",IF(ISTEXT(D1052),"",IF(A1047="Invoice No. : ",INDEX(Sheet2!D$14:D$154,MATCH(B1047,Sheet2!A$14:A$154,0)),N1051))))</f>
        <v/>
      </c>
      <c r="O1052" s="25" t="str">
        <f>IF(ISTEXT(E1052),"",IF(ISBLANK(E1052),"",IF(ISTEXT(D1052),"",IF(A1047="Invoice No. : ",INDEX(Sheet2!E$14:E$154,MATCH(B1047,Sheet2!A$14:A$154,0)),O1051))))</f>
        <v/>
      </c>
      <c r="P1052" s="25" t="str">
        <f>IF(ISTEXT(E1052),"",IF(ISBLANK(E1052),"",IF(ISTEXT(D1052),"",IF(A1047="Invoice No. : ",INDEX(Sheet2!G$14:G$154,MATCH(B1047,Sheet2!A$14:A$154,0)),P1051))))</f>
        <v/>
      </c>
      <c r="Q1052" s="25" t="str">
        <f t="shared" si="67"/>
        <v/>
      </c>
    </row>
    <row r="1053" ht="15" spans="6:17">
      <c r="F1053" s="25" t="str">
        <f t="shared" si="64"/>
        <v/>
      </c>
      <c r="G1053" s="25" t="str">
        <f>IF(ISTEXT(E1053),"",IF(ISBLANK(E1053),"",IF(ISTEXT(D1053),"",IF(A1048="Invoice No. : ",INDEX(Sheet2!F$14:F$154,MATCH(B1048,Sheet2!A$14:A$154,0)),G1052))))</f>
        <v/>
      </c>
      <c r="H1053" s="25" t="str">
        <f t="shared" si="65"/>
        <v/>
      </c>
      <c r="I1053" s="25" t="str">
        <f>IF(ISTEXT(E1053),"",IF(ISBLANK(E1053),"",IF(ISTEXT(D1053),"",IF(A1048="Invoice No. : ",TEXT(INDEX(Sheet2!C$14:C$154,MATCH(B1048,Sheet2!A$14:A$154,0)),"hh:mm:ss"),I1052))))</f>
        <v/>
      </c>
      <c r="J1053" s="25" t="str">
        <f t="shared" si="66"/>
        <v/>
      </c>
      <c r="K1053" s="25" t="str">
        <f>IF(ISBLANK(G1053),"",IF(ISTEXT(G1053),"",INDEX(Sheet2!H$14:H$154,MATCH(F1053,Sheet2!A$14:A$154,0))))</f>
        <v/>
      </c>
      <c r="L1053" s="25" t="str">
        <f>IF(ISBLANK(G1053),"",IF(ISTEXT(G1053),"",INDEX(Sheet2!I$14:I$154,MATCH(F1053,Sheet2!A$14:A$154,0))))</f>
        <v/>
      </c>
      <c r="M1053" s="25" t="str">
        <f>IF(ISBLANK(G1053),"",IF(ISTEXT(G1053),"",IF(INDEX(Sheet2!H$14:H$154,MATCH(F1053,Sheet2!A$14:A$154,0))&lt;&gt;0,IF(INDEX(Sheet2!I$14:I$154,MATCH(F1053,Sheet2!A$14:A$154,0))&lt;&gt;0,"Loan","Loan"),"Cash")))</f>
        <v/>
      </c>
      <c r="N1053" s="25" t="str">
        <f>IF(ISTEXT(E1053),"",IF(ISBLANK(E1053),"",IF(ISTEXT(D1053),"",IF(A1048="Invoice No. : ",INDEX(Sheet2!D$14:D$154,MATCH(B1048,Sheet2!A$14:A$154,0)),N1052))))</f>
        <v/>
      </c>
      <c r="O1053" s="25" t="str">
        <f>IF(ISTEXT(E1053),"",IF(ISBLANK(E1053),"",IF(ISTEXT(D1053),"",IF(A1048="Invoice No. : ",INDEX(Sheet2!E$14:E$154,MATCH(B1048,Sheet2!A$14:A$154,0)),O1052))))</f>
        <v/>
      </c>
      <c r="P1053" s="25" t="str">
        <f>IF(ISTEXT(E1053),"",IF(ISBLANK(E1053),"",IF(ISTEXT(D1053),"",IF(A1048="Invoice No. : ",INDEX(Sheet2!G$14:G$154,MATCH(B1048,Sheet2!A$14:A$154,0)),P1052))))</f>
        <v/>
      </c>
      <c r="Q1053" s="25" t="str">
        <f t="shared" si="67"/>
        <v/>
      </c>
    </row>
    <row r="1054" ht="15" spans="1:17">
      <c r="A1054" s="24" t="s">
        <v>700</v>
      </c>
      <c r="B1054" s="24" t="s">
        <v>701</v>
      </c>
      <c r="C1054" s="13">
        <v>1</v>
      </c>
      <c r="D1054" s="13">
        <v>19</v>
      </c>
      <c r="E1054" s="13">
        <v>19</v>
      </c>
      <c r="F1054" s="25">
        <f t="shared" si="64"/>
        <v>2146354</v>
      </c>
      <c r="G1054" s="25">
        <f>IF(ISTEXT(E1054),"",IF(ISBLANK(E1054),"",IF(ISTEXT(D1054),"",IF(A1049="Invoice No. : ",INDEX(Sheet2!F$14:F$154,MATCH(B1049,Sheet2!A$14:A$154,0)),G1053))))</f>
        <v>52219</v>
      </c>
      <c r="H1054" s="25" t="str">
        <f t="shared" si="65"/>
        <v>01/28/2023</v>
      </c>
      <c r="I1054" s="25" t="str">
        <f>IF(ISTEXT(E1054),"",IF(ISBLANK(E1054),"",IF(ISTEXT(D1054),"",IF(A1049="Invoice No. : ",TEXT(INDEX(Sheet2!C$14:C$154,MATCH(B1049,Sheet2!A$14:A$154,0)),"hh:mm:ss"),I1053))))</f>
        <v>10:30:22</v>
      </c>
      <c r="J1054" s="25">
        <f t="shared" si="66"/>
        <v>1711.5</v>
      </c>
      <c r="K1054" s="25">
        <f>IF(ISBLANK(G1054),"",IF(ISTEXT(G1054),"",INDEX(Sheet2!H$14:H$154,MATCH(F1054,Sheet2!A$14:A$154,0))))</f>
        <v>1500</v>
      </c>
      <c r="L1054" s="25">
        <f>IF(ISBLANK(G1054),"",IF(ISTEXT(G1054),"",INDEX(Sheet2!I$14:I$154,MATCH(F1054,Sheet2!A$14:A$154,0))))</f>
        <v>211.5</v>
      </c>
      <c r="M1054" s="25" t="str">
        <f>IF(ISBLANK(G1054),"",IF(ISTEXT(G1054),"",IF(INDEX(Sheet2!H$14:H$154,MATCH(F1054,Sheet2!A$14:A$154,0))&lt;&gt;0,IF(INDEX(Sheet2!I$14:I$154,MATCH(F1054,Sheet2!A$14:A$154,0))&lt;&gt;0,"Loan","Loan"),"Cash")))</f>
        <v>Loan</v>
      </c>
      <c r="N1054" s="25">
        <f>IF(ISTEXT(E1054),"",IF(ISBLANK(E1054),"",IF(ISTEXT(D1054),"",IF(A1049="Invoice No. : ",INDEX(Sheet2!D$14:D$154,MATCH(B1049,Sheet2!A$14:A$154,0)),N1053))))</f>
        <v>2</v>
      </c>
      <c r="O1054" s="25" t="str">
        <f>IF(ISTEXT(E1054),"",IF(ISBLANK(E1054),"",IF(ISTEXT(D1054),"",IF(A1049="Invoice No. : ",INDEX(Sheet2!E$14:E$154,MATCH(B1049,Sheet2!A$14:A$154,0)),O1053))))</f>
        <v>RUBY</v>
      </c>
      <c r="P1054" s="25" t="str">
        <f>IF(ISTEXT(E1054),"",IF(ISBLANK(E1054),"",IF(ISTEXT(D1054),"",IF(A1049="Invoice No. : ",INDEX(Sheet2!G$14:G$154,MATCH(B1049,Sheet2!A$14:A$154,0)),P1053))))</f>
        <v>YU, HAZEL MONICA PENULLAR</v>
      </c>
      <c r="Q1054" s="25">
        <f t="shared" si="67"/>
        <v>128023.12</v>
      </c>
    </row>
    <row r="1055" ht="15" spans="1:17">
      <c r="A1055" s="24" t="s">
        <v>884</v>
      </c>
      <c r="B1055" s="24" t="s">
        <v>885</v>
      </c>
      <c r="C1055" s="13">
        <v>8</v>
      </c>
      <c r="D1055" s="13">
        <v>9</v>
      </c>
      <c r="E1055" s="13">
        <v>72</v>
      </c>
      <c r="F1055" s="25">
        <f t="shared" si="64"/>
        <v>2146354</v>
      </c>
      <c r="G1055" s="25">
        <f>IF(ISTEXT(E1055),"",IF(ISBLANK(E1055),"",IF(ISTEXT(D1055),"",IF(A1050="Invoice No. : ",INDEX(Sheet2!F$14:F$154,MATCH(B1050,Sheet2!A$14:A$154,0)),G1054))))</f>
        <v>52219</v>
      </c>
      <c r="H1055" s="25" t="str">
        <f t="shared" si="65"/>
        <v>01/28/2023</v>
      </c>
      <c r="I1055" s="25" t="str">
        <f>IF(ISTEXT(E1055),"",IF(ISBLANK(E1055),"",IF(ISTEXT(D1055),"",IF(A1050="Invoice No. : ",TEXT(INDEX(Sheet2!C$14:C$154,MATCH(B1050,Sheet2!A$14:A$154,0)),"hh:mm:ss"),I1054))))</f>
        <v>10:30:22</v>
      </c>
      <c r="J1055" s="25">
        <f t="shared" si="66"/>
        <v>1711.5</v>
      </c>
      <c r="K1055" s="25">
        <f>IF(ISBLANK(G1055),"",IF(ISTEXT(G1055),"",INDEX(Sheet2!H$14:H$154,MATCH(F1055,Sheet2!A$14:A$154,0))))</f>
        <v>1500</v>
      </c>
      <c r="L1055" s="25">
        <f>IF(ISBLANK(G1055),"",IF(ISTEXT(G1055),"",INDEX(Sheet2!I$14:I$154,MATCH(F1055,Sheet2!A$14:A$154,0))))</f>
        <v>211.5</v>
      </c>
      <c r="M1055" s="25" t="str">
        <f>IF(ISBLANK(G1055),"",IF(ISTEXT(G1055),"",IF(INDEX(Sheet2!H$14:H$154,MATCH(F1055,Sheet2!A$14:A$154,0))&lt;&gt;0,IF(INDEX(Sheet2!I$14:I$154,MATCH(F1055,Sheet2!A$14:A$154,0))&lt;&gt;0,"Loan","Loan"),"Cash")))</f>
        <v>Loan</v>
      </c>
      <c r="N1055" s="25">
        <f>IF(ISTEXT(E1055),"",IF(ISBLANK(E1055),"",IF(ISTEXT(D1055),"",IF(A1050="Invoice No. : ",INDEX(Sheet2!D$14:D$154,MATCH(B1050,Sheet2!A$14:A$154,0)),N1054))))</f>
        <v>2</v>
      </c>
      <c r="O1055" s="25" t="str">
        <f>IF(ISTEXT(E1055),"",IF(ISBLANK(E1055),"",IF(ISTEXT(D1055),"",IF(A1050="Invoice No. : ",INDEX(Sheet2!E$14:E$154,MATCH(B1050,Sheet2!A$14:A$154,0)),O1054))))</f>
        <v>RUBY</v>
      </c>
      <c r="P1055" s="25" t="str">
        <f>IF(ISTEXT(E1055),"",IF(ISBLANK(E1055),"",IF(ISTEXT(D1055),"",IF(A1050="Invoice No. : ",INDEX(Sheet2!G$14:G$154,MATCH(B1050,Sheet2!A$14:A$154,0)),P1054))))</f>
        <v>YU, HAZEL MONICA PENULLAR</v>
      </c>
      <c r="Q1055" s="25">
        <f t="shared" si="67"/>
        <v>128023.12</v>
      </c>
    </row>
    <row r="1056" ht="15" spans="1:17">
      <c r="A1056" s="24" t="s">
        <v>886</v>
      </c>
      <c r="B1056" s="24" t="s">
        <v>887</v>
      </c>
      <c r="C1056" s="13">
        <v>2</v>
      </c>
      <c r="D1056" s="13">
        <v>20.5</v>
      </c>
      <c r="E1056" s="13">
        <v>41</v>
      </c>
      <c r="F1056" s="25">
        <f t="shared" si="64"/>
        <v>2146354</v>
      </c>
      <c r="G1056" s="25">
        <f>IF(ISTEXT(E1056),"",IF(ISBLANK(E1056),"",IF(ISTEXT(D1056),"",IF(A1051="Invoice No. : ",INDEX(Sheet2!F$14:F$154,MATCH(B1051,Sheet2!A$14:A$154,0)),G1055))))</f>
        <v>52219</v>
      </c>
      <c r="H1056" s="25" t="str">
        <f t="shared" si="65"/>
        <v>01/28/2023</v>
      </c>
      <c r="I1056" s="25" t="str">
        <f>IF(ISTEXT(E1056),"",IF(ISBLANK(E1056),"",IF(ISTEXT(D1056),"",IF(A1051="Invoice No. : ",TEXT(INDEX(Sheet2!C$14:C$154,MATCH(B1051,Sheet2!A$14:A$154,0)),"hh:mm:ss"),I1055))))</f>
        <v>10:30:22</v>
      </c>
      <c r="J1056" s="25">
        <f t="shared" si="66"/>
        <v>1711.5</v>
      </c>
      <c r="K1056" s="25">
        <f>IF(ISBLANK(G1056),"",IF(ISTEXT(G1056),"",INDEX(Sheet2!H$14:H$154,MATCH(F1056,Sheet2!A$14:A$154,0))))</f>
        <v>1500</v>
      </c>
      <c r="L1056" s="25">
        <f>IF(ISBLANK(G1056),"",IF(ISTEXT(G1056),"",INDEX(Sheet2!I$14:I$154,MATCH(F1056,Sheet2!A$14:A$154,0))))</f>
        <v>211.5</v>
      </c>
      <c r="M1056" s="25" t="str">
        <f>IF(ISBLANK(G1056),"",IF(ISTEXT(G1056),"",IF(INDEX(Sheet2!H$14:H$154,MATCH(F1056,Sheet2!A$14:A$154,0))&lt;&gt;0,IF(INDEX(Sheet2!I$14:I$154,MATCH(F1056,Sheet2!A$14:A$154,0))&lt;&gt;0,"Loan","Loan"),"Cash")))</f>
        <v>Loan</v>
      </c>
      <c r="N1056" s="25">
        <f>IF(ISTEXT(E1056),"",IF(ISBLANK(E1056),"",IF(ISTEXT(D1056),"",IF(A1051="Invoice No. : ",INDEX(Sheet2!D$14:D$154,MATCH(B1051,Sheet2!A$14:A$154,0)),N1055))))</f>
        <v>2</v>
      </c>
      <c r="O1056" s="25" t="str">
        <f>IF(ISTEXT(E1056),"",IF(ISBLANK(E1056),"",IF(ISTEXT(D1056),"",IF(A1051="Invoice No. : ",INDEX(Sheet2!E$14:E$154,MATCH(B1051,Sheet2!A$14:A$154,0)),O1055))))</f>
        <v>RUBY</v>
      </c>
      <c r="P1056" s="25" t="str">
        <f>IF(ISTEXT(E1056),"",IF(ISBLANK(E1056),"",IF(ISTEXT(D1056),"",IF(A1051="Invoice No. : ",INDEX(Sheet2!G$14:G$154,MATCH(B1051,Sheet2!A$14:A$154,0)),P1055))))</f>
        <v>YU, HAZEL MONICA PENULLAR</v>
      </c>
      <c r="Q1056" s="25">
        <f t="shared" si="67"/>
        <v>128023.12</v>
      </c>
    </row>
    <row r="1057" ht="15" spans="1:17">
      <c r="A1057" s="24" t="s">
        <v>888</v>
      </c>
      <c r="B1057" s="24" t="s">
        <v>889</v>
      </c>
      <c r="C1057" s="13">
        <v>1</v>
      </c>
      <c r="D1057" s="13">
        <v>20.25</v>
      </c>
      <c r="E1057" s="13">
        <v>20.25</v>
      </c>
      <c r="F1057" s="25">
        <f t="shared" si="64"/>
        <v>2146354</v>
      </c>
      <c r="G1057" s="25">
        <f>IF(ISTEXT(E1057),"",IF(ISBLANK(E1057),"",IF(ISTEXT(D1057),"",IF(A1052="Invoice No. : ",INDEX(Sheet2!F$14:F$154,MATCH(B1052,Sheet2!A$14:A$154,0)),G1056))))</f>
        <v>52219</v>
      </c>
      <c r="H1057" s="25" t="str">
        <f t="shared" si="65"/>
        <v>01/28/2023</v>
      </c>
      <c r="I1057" s="25" t="str">
        <f>IF(ISTEXT(E1057),"",IF(ISBLANK(E1057),"",IF(ISTEXT(D1057),"",IF(A1052="Invoice No. : ",TEXT(INDEX(Sheet2!C$14:C$154,MATCH(B1052,Sheet2!A$14:A$154,0)),"hh:mm:ss"),I1056))))</f>
        <v>10:30:22</v>
      </c>
      <c r="J1057" s="25">
        <f t="shared" si="66"/>
        <v>1711.5</v>
      </c>
      <c r="K1057" s="25">
        <f>IF(ISBLANK(G1057),"",IF(ISTEXT(G1057),"",INDEX(Sheet2!H$14:H$154,MATCH(F1057,Sheet2!A$14:A$154,0))))</f>
        <v>1500</v>
      </c>
      <c r="L1057" s="25">
        <f>IF(ISBLANK(G1057),"",IF(ISTEXT(G1057),"",INDEX(Sheet2!I$14:I$154,MATCH(F1057,Sheet2!A$14:A$154,0))))</f>
        <v>211.5</v>
      </c>
      <c r="M1057" s="25" t="str">
        <f>IF(ISBLANK(G1057),"",IF(ISTEXT(G1057),"",IF(INDEX(Sheet2!H$14:H$154,MATCH(F1057,Sheet2!A$14:A$154,0))&lt;&gt;0,IF(INDEX(Sheet2!I$14:I$154,MATCH(F1057,Sheet2!A$14:A$154,0))&lt;&gt;0,"Loan","Loan"),"Cash")))</f>
        <v>Loan</v>
      </c>
      <c r="N1057" s="25">
        <f>IF(ISTEXT(E1057),"",IF(ISBLANK(E1057),"",IF(ISTEXT(D1057),"",IF(A1052="Invoice No. : ",INDEX(Sheet2!D$14:D$154,MATCH(B1052,Sheet2!A$14:A$154,0)),N1056))))</f>
        <v>2</v>
      </c>
      <c r="O1057" s="25" t="str">
        <f>IF(ISTEXT(E1057),"",IF(ISBLANK(E1057),"",IF(ISTEXT(D1057),"",IF(A1052="Invoice No. : ",INDEX(Sheet2!E$14:E$154,MATCH(B1052,Sheet2!A$14:A$154,0)),O1056))))</f>
        <v>RUBY</v>
      </c>
      <c r="P1057" s="25" t="str">
        <f>IF(ISTEXT(E1057),"",IF(ISBLANK(E1057),"",IF(ISTEXT(D1057),"",IF(A1052="Invoice No. : ",INDEX(Sheet2!G$14:G$154,MATCH(B1052,Sheet2!A$14:A$154,0)),P1056))))</f>
        <v>YU, HAZEL MONICA PENULLAR</v>
      </c>
      <c r="Q1057" s="25">
        <f t="shared" si="67"/>
        <v>128023.12</v>
      </c>
    </row>
    <row r="1058" ht="15" spans="1:17">
      <c r="A1058" s="24" t="s">
        <v>890</v>
      </c>
      <c r="B1058" s="24" t="s">
        <v>891</v>
      </c>
      <c r="C1058" s="13">
        <v>1</v>
      </c>
      <c r="D1058" s="13">
        <v>38.75</v>
      </c>
      <c r="E1058" s="13">
        <v>38.75</v>
      </c>
      <c r="F1058" s="25">
        <f t="shared" si="64"/>
        <v>2146354</v>
      </c>
      <c r="G1058" s="25">
        <f>IF(ISTEXT(E1058),"",IF(ISBLANK(E1058),"",IF(ISTEXT(D1058),"",IF(A1053="Invoice No. : ",INDEX(Sheet2!F$14:F$154,MATCH(B1053,Sheet2!A$14:A$154,0)),G1057))))</f>
        <v>52219</v>
      </c>
      <c r="H1058" s="25" t="str">
        <f t="shared" si="65"/>
        <v>01/28/2023</v>
      </c>
      <c r="I1058" s="25" t="str">
        <f>IF(ISTEXT(E1058),"",IF(ISBLANK(E1058),"",IF(ISTEXT(D1058),"",IF(A1053="Invoice No. : ",TEXT(INDEX(Sheet2!C$14:C$154,MATCH(B1053,Sheet2!A$14:A$154,0)),"hh:mm:ss"),I1057))))</f>
        <v>10:30:22</v>
      </c>
      <c r="J1058" s="25">
        <f t="shared" si="66"/>
        <v>1711.5</v>
      </c>
      <c r="K1058" s="25">
        <f>IF(ISBLANK(G1058),"",IF(ISTEXT(G1058),"",INDEX(Sheet2!H$14:H$154,MATCH(F1058,Sheet2!A$14:A$154,0))))</f>
        <v>1500</v>
      </c>
      <c r="L1058" s="25">
        <f>IF(ISBLANK(G1058),"",IF(ISTEXT(G1058),"",INDEX(Sheet2!I$14:I$154,MATCH(F1058,Sheet2!A$14:A$154,0))))</f>
        <v>211.5</v>
      </c>
      <c r="M1058" s="25" t="str">
        <f>IF(ISBLANK(G1058),"",IF(ISTEXT(G1058),"",IF(INDEX(Sheet2!H$14:H$154,MATCH(F1058,Sheet2!A$14:A$154,0))&lt;&gt;0,IF(INDEX(Sheet2!I$14:I$154,MATCH(F1058,Sheet2!A$14:A$154,0))&lt;&gt;0,"Loan","Loan"),"Cash")))</f>
        <v>Loan</v>
      </c>
      <c r="N1058" s="25">
        <f>IF(ISTEXT(E1058),"",IF(ISBLANK(E1058),"",IF(ISTEXT(D1058),"",IF(A1053="Invoice No. : ",INDEX(Sheet2!D$14:D$154,MATCH(B1053,Sheet2!A$14:A$154,0)),N1057))))</f>
        <v>2</v>
      </c>
      <c r="O1058" s="25" t="str">
        <f>IF(ISTEXT(E1058),"",IF(ISBLANK(E1058),"",IF(ISTEXT(D1058),"",IF(A1053="Invoice No. : ",INDEX(Sheet2!E$14:E$154,MATCH(B1053,Sheet2!A$14:A$154,0)),O1057))))</f>
        <v>RUBY</v>
      </c>
      <c r="P1058" s="25" t="str">
        <f>IF(ISTEXT(E1058),"",IF(ISBLANK(E1058),"",IF(ISTEXT(D1058),"",IF(A1053="Invoice No. : ",INDEX(Sheet2!G$14:G$154,MATCH(B1053,Sheet2!A$14:A$154,0)),P1057))))</f>
        <v>YU, HAZEL MONICA PENULLAR</v>
      </c>
      <c r="Q1058" s="25">
        <f t="shared" si="67"/>
        <v>128023.12</v>
      </c>
    </row>
    <row r="1059" ht="15" spans="1:17">
      <c r="A1059" s="24" t="s">
        <v>556</v>
      </c>
      <c r="B1059" s="24" t="s">
        <v>557</v>
      </c>
      <c r="C1059" s="13">
        <v>1</v>
      </c>
      <c r="D1059" s="13">
        <v>19.25</v>
      </c>
      <c r="E1059" s="13">
        <v>19.25</v>
      </c>
      <c r="F1059" s="25">
        <f t="shared" si="64"/>
        <v>2146354</v>
      </c>
      <c r="G1059" s="25">
        <f>IF(ISTEXT(E1059),"",IF(ISBLANK(E1059),"",IF(ISTEXT(D1059),"",IF(A1054="Invoice No. : ",INDEX(Sheet2!F$14:F$154,MATCH(B1054,Sheet2!A$14:A$154,0)),G1058))))</f>
        <v>52219</v>
      </c>
      <c r="H1059" s="25" t="str">
        <f t="shared" si="65"/>
        <v>01/28/2023</v>
      </c>
      <c r="I1059" s="25" t="str">
        <f>IF(ISTEXT(E1059),"",IF(ISBLANK(E1059),"",IF(ISTEXT(D1059),"",IF(A1054="Invoice No. : ",TEXT(INDEX(Sheet2!C$14:C$154,MATCH(B1054,Sheet2!A$14:A$154,0)),"hh:mm:ss"),I1058))))</f>
        <v>10:30:22</v>
      </c>
      <c r="J1059" s="25">
        <f t="shared" si="66"/>
        <v>1711.5</v>
      </c>
      <c r="K1059" s="25">
        <f>IF(ISBLANK(G1059),"",IF(ISTEXT(G1059),"",INDEX(Sheet2!H$14:H$154,MATCH(F1059,Sheet2!A$14:A$154,0))))</f>
        <v>1500</v>
      </c>
      <c r="L1059" s="25">
        <f>IF(ISBLANK(G1059),"",IF(ISTEXT(G1059),"",INDEX(Sheet2!I$14:I$154,MATCH(F1059,Sheet2!A$14:A$154,0))))</f>
        <v>211.5</v>
      </c>
      <c r="M1059" s="25" t="str">
        <f>IF(ISBLANK(G1059),"",IF(ISTEXT(G1059),"",IF(INDEX(Sheet2!H$14:H$154,MATCH(F1059,Sheet2!A$14:A$154,0))&lt;&gt;0,IF(INDEX(Sheet2!I$14:I$154,MATCH(F1059,Sheet2!A$14:A$154,0))&lt;&gt;0,"Loan","Loan"),"Cash")))</f>
        <v>Loan</v>
      </c>
      <c r="N1059" s="25">
        <f>IF(ISTEXT(E1059),"",IF(ISBLANK(E1059),"",IF(ISTEXT(D1059),"",IF(A1054="Invoice No. : ",INDEX(Sheet2!D$14:D$154,MATCH(B1054,Sheet2!A$14:A$154,0)),N1058))))</f>
        <v>2</v>
      </c>
      <c r="O1059" s="25" t="str">
        <f>IF(ISTEXT(E1059),"",IF(ISBLANK(E1059),"",IF(ISTEXT(D1059),"",IF(A1054="Invoice No. : ",INDEX(Sheet2!E$14:E$154,MATCH(B1054,Sheet2!A$14:A$154,0)),O1058))))</f>
        <v>RUBY</v>
      </c>
      <c r="P1059" s="25" t="str">
        <f>IF(ISTEXT(E1059),"",IF(ISBLANK(E1059),"",IF(ISTEXT(D1059),"",IF(A1054="Invoice No. : ",INDEX(Sheet2!G$14:G$154,MATCH(B1054,Sheet2!A$14:A$154,0)),P1058))))</f>
        <v>YU, HAZEL MONICA PENULLAR</v>
      </c>
      <c r="Q1059" s="25">
        <f t="shared" si="67"/>
        <v>128023.12</v>
      </c>
    </row>
    <row r="1060" ht="15" spans="1:17">
      <c r="A1060" s="24" t="s">
        <v>892</v>
      </c>
      <c r="B1060" s="24" t="s">
        <v>893</v>
      </c>
      <c r="C1060" s="13">
        <v>1</v>
      </c>
      <c r="D1060" s="13">
        <v>61.5</v>
      </c>
      <c r="E1060" s="13">
        <v>61.5</v>
      </c>
      <c r="F1060" s="25">
        <f t="shared" si="64"/>
        <v>2146354</v>
      </c>
      <c r="G1060" s="25">
        <f>IF(ISTEXT(E1060),"",IF(ISBLANK(E1060),"",IF(ISTEXT(D1060),"",IF(A1055="Invoice No. : ",INDEX(Sheet2!F$14:F$154,MATCH(B1055,Sheet2!A$14:A$154,0)),G1059))))</f>
        <v>52219</v>
      </c>
      <c r="H1060" s="25" t="str">
        <f t="shared" si="65"/>
        <v>01/28/2023</v>
      </c>
      <c r="I1060" s="25" t="str">
        <f>IF(ISTEXT(E1060),"",IF(ISBLANK(E1060),"",IF(ISTEXT(D1060),"",IF(A1055="Invoice No. : ",TEXT(INDEX(Sheet2!C$14:C$154,MATCH(B1055,Sheet2!A$14:A$154,0)),"hh:mm:ss"),I1059))))</f>
        <v>10:30:22</v>
      </c>
      <c r="J1060" s="25">
        <f t="shared" si="66"/>
        <v>1711.5</v>
      </c>
      <c r="K1060" s="25">
        <f>IF(ISBLANK(G1060),"",IF(ISTEXT(G1060),"",INDEX(Sheet2!H$14:H$154,MATCH(F1060,Sheet2!A$14:A$154,0))))</f>
        <v>1500</v>
      </c>
      <c r="L1060" s="25">
        <f>IF(ISBLANK(G1060),"",IF(ISTEXT(G1060),"",INDEX(Sheet2!I$14:I$154,MATCH(F1060,Sheet2!A$14:A$154,0))))</f>
        <v>211.5</v>
      </c>
      <c r="M1060" s="25" t="str">
        <f>IF(ISBLANK(G1060),"",IF(ISTEXT(G1060),"",IF(INDEX(Sheet2!H$14:H$154,MATCH(F1060,Sheet2!A$14:A$154,0))&lt;&gt;0,IF(INDEX(Sheet2!I$14:I$154,MATCH(F1060,Sheet2!A$14:A$154,0))&lt;&gt;0,"Loan","Loan"),"Cash")))</f>
        <v>Loan</v>
      </c>
      <c r="N1060" s="25">
        <f>IF(ISTEXT(E1060),"",IF(ISBLANK(E1060),"",IF(ISTEXT(D1060),"",IF(A1055="Invoice No. : ",INDEX(Sheet2!D$14:D$154,MATCH(B1055,Sheet2!A$14:A$154,0)),N1059))))</f>
        <v>2</v>
      </c>
      <c r="O1060" s="25" t="str">
        <f>IF(ISTEXT(E1060),"",IF(ISBLANK(E1060),"",IF(ISTEXT(D1060),"",IF(A1055="Invoice No. : ",INDEX(Sheet2!E$14:E$154,MATCH(B1055,Sheet2!A$14:A$154,0)),O1059))))</f>
        <v>RUBY</v>
      </c>
      <c r="P1060" s="25" t="str">
        <f>IF(ISTEXT(E1060),"",IF(ISBLANK(E1060),"",IF(ISTEXT(D1060),"",IF(A1055="Invoice No. : ",INDEX(Sheet2!G$14:G$154,MATCH(B1055,Sheet2!A$14:A$154,0)),P1059))))</f>
        <v>YU, HAZEL MONICA PENULLAR</v>
      </c>
      <c r="Q1060" s="25">
        <f t="shared" si="67"/>
        <v>128023.12</v>
      </c>
    </row>
    <row r="1061" ht="15" spans="1:17">
      <c r="A1061" s="24" t="s">
        <v>456</v>
      </c>
      <c r="B1061" s="24" t="s">
        <v>457</v>
      </c>
      <c r="C1061" s="13">
        <v>1</v>
      </c>
      <c r="D1061" s="13">
        <v>60.25</v>
      </c>
      <c r="E1061" s="13">
        <v>60.25</v>
      </c>
      <c r="F1061" s="25">
        <f t="shared" si="64"/>
        <v>2146354</v>
      </c>
      <c r="G1061" s="25">
        <f>IF(ISTEXT(E1061),"",IF(ISBLANK(E1061),"",IF(ISTEXT(D1061),"",IF(A1056="Invoice No. : ",INDEX(Sheet2!F$14:F$154,MATCH(B1056,Sheet2!A$14:A$154,0)),G1060))))</f>
        <v>52219</v>
      </c>
      <c r="H1061" s="25" t="str">
        <f t="shared" si="65"/>
        <v>01/28/2023</v>
      </c>
      <c r="I1061" s="25" t="str">
        <f>IF(ISTEXT(E1061),"",IF(ISBLANK(E1061),"",IF(ISTEXT(D1061),"",IF(A1056="Invoice No. : ",TEXT(INDEX(Sheet2!C$14:C$154,MATCH(B1056,Sheet2!A$14:A$154,0)),"hh:mm:ss"),I1060))))</f>
        <v>10:30:22</v>
      </c>
      <c r="J1061" s="25">
        <f t="shared" si="66"/>
        <v>1711.5</v>
      </c>
      <c r="K1061" s="25">
        <f>IF(ISBLANK(G1061),"",IF(ISTEXT(G1061),"",INDEX(Sheet2!H$14:H$154,MATCH(F1061,Sheet2!A$14:A$154,0))))</f>
        <v>1500</v>
      </c>
      <c r="L1061" s="25">
        <f>IF(ISBLANK(G1061),"",IF(ISTEXT(G1061),"",INDEX(Sheet2!I$14:I$154,MATCH(F1061,Sheet2!A$14:A$154,0))))</f>
        <v>211.5</v>
      </c>
      <c r="M1061" s="25" t="str">
        <f>IF(ISBLANK(G1061),"",IF(ISTEXT(G1061),"",IF(INDEX(Sheet2!H$14:H$154,MATCH(F1061,Sheet2!A$14:A$154,0))&lt;&gt;0,IF(INDEX(Sheet2!I$14:I$154,MATCH(F1061,Sheet2!A$14:A$154,0))&lt;&gt;0,"Loan","Loan"),"Cash")))</f>
        <v>Loan</v>
      </c>
      <c r="N1061" s="25">
        <f>IF(ISTEXT(E1061),"",IF(ISBLANK(E1061),"",IF(ISTEXT(D1061),"",IF(A1056="Invoice No. : ",INDEX(Sheet2!D$14:D$154,MATCH(B1056,Sheet2!A$14:A$154,0)),N1060))))</f>
        <v>2</v>
      </c>
      <c r="O1061" s="25" t="str">
        <f>IF(ISTEXT(E1061),"",IF(ISBLANK(E1061),"",IF(ISTEXT(D1061),"",IF(A1056="Invoice No. : ",INDEX(Sheet2!E$14:E$154,MATCH(B1056,Sheet2!A$14:A$154,0)),O1060))))</f>
        <v>RUBY</v>
      </c>
      <c r="P1061" s="25" t="str">
        <f>IF(ISTEXT(E1061),"",IF(ISBLANK(E1061),"",IF(ISTEXT(D1061),"",IF(A1056="Invoice No. : ",INDEX(Sheet2!G$14:G$154,MATCH(B1056,Sheet2!A$14:A$154,0)),P1060))))</f>
        <v>YU, HAZEL MONICA PENULLAR</v>
      </c>
      <c r="Q1061" s="25">
        <f t="shared" si="67"/>
        <v>128023.12</v>
      </c>
    </row>
    <row r="1062" ht="15" spans="1:17">
      <c r="A1062" s="24" t="s">
        <v>625</v>
      </c>
      <c r="B1062" s="24" t="s">
        <v>626</v>
      </c>
      <c r="C1062" s="13">
        <v>1</v>
      </c>
      <c r="D1062" s="13">
        <v>100.5</v>
      </c>
      <c r="E1062" s="13">
        <v>100.5</v>
      </c>
      <c r="F1062" s="25">
        <f t="shared" si="64"/>
        <v>2146354</v>
      </c>
      <c r="G1062" s="25">
        <f>IF(ISTEXT(E1062),"",IF(ISBLANK(E1062),"",IF(ISTEXT(D1062),"",IF(A1057="Invoice No. : ",INDEX(Sheet2!F$14:F$154,MATCH(B1057,Sheet2!A$14:A$154,0)),G1061))))</f>
        <v>52219</v>
      </c>
      <c r="H1062" s="25" t="str">
        <f t="shared" si="65"/>
        <v>01/28/2023</v>
      </c>
      <c r="I1062" s="25" t="str">
        <f>IF(ISTEXT(E1062),"",IF(ISBLANK(E1062),"",IF(ISTEXT(D1062),"",IF(A1057="Invoice No. : ",TEXT(INDEX(Sheet2!C$14:C$154,MATCH(B1057,Sheet2!A$14:A$154,0)),"hh:mm:ss"),I1061))))</f>
        <v>10:30:22</v>
      </c>
      <c r="J1062" s="25">
        <f t="shared" si="66"/>
        <v>1711.5</v>
      </c>
      <c r="K1062" s="25">
        <f>IF(ISBLANK(G1062),"",IF(ISTEXT(G1062),"",INDEX(Sheet2!H$14:H$154,MATCH(F1062,Sheet2!A$14:A$154,0))))</f>
        <v>1500</v>
      </c>
      <c r="L1062" s="25">
        <f>IF(ISBLANK(G1062),"",IF(ISTEXT(G1062),"",INDEX(Sheet2!I$14:I$154,MATCH(F1062,Sheet2!A$14:A$154,0))))</f>
        <v>211.5</v>
      </c>
      <c r="M1062" s="25" t="str">
        <f>IF(ISBLANK(G1062),"",IF(ISTEXT(G1062),"",IF(INDEX(Sheet2!H$14:H$154,MATCH(F1062,Sheet2!A$14:A$154,0))&lt;&gt;0,IF(INDEX(Sheet2!I$14:I$154,MATCH(F1062,Sheet2!A$14:A$154,0))&lt;&gt;0,"Loan","Loan"),"Cash")))</f>
        <v>Loan</v>
      </c>
      <c r="N1062" s="25">
        <f>IF(ISTEXT(E1062),"",IF(ISBLANK(E1062),"",IF(ISTEXT(D1062),"",IF(A1057="Invoice No. : ",INDEX(Sheet2!D$14:D$154,MATCH(B1057,Sheet2!A$14:A$154,0)),N1061))))</f>
        <v>2</v>
      </c>
      <c r="O1062" s="25" t="str">
        <f>IF(ISTEXT(E1062),"",IF(ISBLANK(E1062),"",IF(ISTEXT(D1062),"",IF(A1057="Invoice No. : ",INDEX(Sheet2!E$14:E$154,MATCH(B1057,Sheet2!A$14:A$154,0)),O1061))))</f>
        <v>RUBY</v>
      </c>
      <c r="P1062" s="25" t="str">
        <f>IF(ISTEXT(E1062),"",IF(ISBLANK(E1062),"",IF(ISTEXT(D1062),"",IF(A1057="Invoice No. : ",INDEX(Sheet2!G$14:G$154,MATCH(B1057,Sheet2!A$14:A$154,0)),P1061))))</f>
        <v>YU, HAZEL MONICA PENULLAR</v>
      </c>
      <c r="Q1062" s="25">
        <f t="shared" si="67"/>
        <v>128023.12</v>
      </c>
    </row>
    <row r="1063" ht="15" spans="1:17">
      <c r="A1063" s="24" t="s">
        <v>462</v>
      </c>
      <c r="B1063" s="24" t="s">
        <v>463</v>
      </c>
      <c r="C1063" s="13">
        <v>1</v>
      </c>
      <c r="D1063" s="13">
        <v>74</v>
      </c>
      <c r="E1063" s="13">
        <v>74</v>
      </c>
      <c r="F1063" s="25">
        <f t="shared" si="64"/>
        <v>2146354</v>
      </c>
      <c r="G1063" s="25">
        <f>IF(ISTEXT(E1063),"",IF(ISBLANK(E1063),"",IF(ISTEXT(D1063),"",IF(A1058="Invoice No. : ",INDEX(Sheet2!F$14:F$154,MATCH(B1058,Sheet2!A$14:A$154,0)),G1062))))</f>
        <v>52219</v>
      </c>
      <c r="H1063" s="25" t="str">
        <f t="shared" si="65"/>
        <v>01/28/2023</v>
      </c>
      <c r="I1063" s="25" t="str">
        <f>IF(ISTEXT(E1063),"",IF(ISBLANK(E1063),"",IF(ISTEXT(D1063),"",IF(A1058="Invoice No. : ",TEXT(INDEX(Sheet2!C$14:C$154,MATCH(B1058,Sheet2!A$14:A$154,0)),"hh:mm:ss"),I1062))))</f>
        <v>10:30:22</v>
      </c>
      <c r="J1063" s="25">
        <f t="shared" si="66"/>
        <v>1711.5</v>
      </c>
      <c r="K1063" s="25">
        <f>IF(ISBLANK(G1063),"",IF(ISTEXT(G1063),"",INDEX(Sheet2!H$14:H$154,MATCH(F1063,Sheet2!A$14:A$154,0))))</f>
        <v>1500</v>
      </c>
      <c r="L1063" s="25">
        <f>IF(ISBLANK(G1063),"",IF(ISTEXT(G1063),"",INDEX(Sheet2!I$14:I$154,MATCH(F1063,Sheet2!A$14:A$154,0))))</f>
        <v>211.5</v>
      </c>
      <c r="M1063" s="25" t="str">
        <f>IF(ISBLANK(G1063),"",IF(ISTEXT(G1063),"",IF(INDEX(Sheet2!H$14:H$154,MATCH(F1063,Sheet2!A$14:A$154,0))&lt;&gt;0,IF(INDEX(Sheet2!I$14:I$154,MATCH(F1063,Sheet2!A$14:A$154,0))&lt;&gt;0,"Loan","Loan"),"Cash")))</f>
        <v>Loan</v>
      </c>
      <c r="N1063" s="25">
        <f>IF(ISTEXT(E1063),"",IF(ISBLANK(E1063),"",IF(ISTEXT(D1063),"",IF(A1058="Invoice No. : ",INDEX(Sheet2!D$14:D$154,MATCH(B1058,Sheet2!A$14:A$154,0)),N1062))))</f>
        <v>2</v>
      </c>
      <c r="O1063" s="25" t="str">
        <f>IF(ISTEXT(E1063),"",IF(ISBLANK(E1063),"",IF(ISTEXT(D1063),"",IF(A1058="Invoice No. : ",INDEX(Sheet2!E$14:E$154,MATCH(B1058,Sheet2!A$14:A$154,0)),O1062))))</f>
        <v>RUBY</v>
      </c>
      <c r="P1063" s="25" t="str">
        <f>IF(ISTEXT(E1063),"",IF(ISBLANK(E1063),"",IF(ISTEXT(D1063),"",IF(A1058="Invoice No. : ",INDEX(Sheet2!G$14:G$154,MATCH(B1058,Sheet2!A$14:A$154,0)),P1062))))</f>
        <v>YU, HAZEL MONICA PENULLAR</v>
      </c>
      <c r="Q1063" s="25">
        <f t="shared" si="67"/>
        <v>128023.12</v>
      </c>
    </row>
    <row r="1064" ht="15" spans="1:17">
      <c r="A1064" s="24" t="s">
        <v>894</v>
      </c>
      <c r="B1064" s="24" t="s">
        <v>895</v>
      </c>
      <c r="C1064" s="13">
        <v>2</v>
      </c>
      <c r="D1064" s="13">
        <v>16.5</v>
      </c>
      <c r="E1064" s="13">
        <v>33</v>
      </c>
      <c r="F1064" s="25">
        <f t="shared" si="64"/>
        <v>2146354</v>
      </c>
      <c r="G1064" s="25">
        <f>IF(ISTEXT(E1064),"",IF(ISBLANK(E1064),"",IF(ISTEXT(D1064),"",IF(A1059="Invoice No. : ",INDEX(Sheet2!F$14:F$154,MATCH(B1059,Sheet2!A$14:A$154,0)),G1063))))</f>
        <v>52219</v>
      </c>
      <c r="H1064" s="25" t="str">
        <f t="shared" si="65"/>
        <v>01/28/2023</v>
      </c>
      <c r="I1064" s="25" t="str">
        <f>IF(ISTEXT(E1064),"",IF(ISBLANK(E1064),"",IF(ISTEXT(D1064),"",IF(A1059="Invoice No. : ",TEXT(INDEX(Sheet2!C$14:C$154,MATCH(B1059,Sheet2!A$14:A$154,0)),"hh:mm:ss"),I1063))))</f>
        <v>10:30:22</v>
      </c>
      <c r="J1064" s="25">
        <f t="shared" si="66"/>
        <v>1711.5</v>
      </c>
      <c r="K1064" s="25">
        <f>IF(ISBLANK(G1064),"",IF(ISTEXT(G1064),"",INDEX(Sheet2!H$14:H$154,MATCH(F1064,Sheet2!A$14:A$154,0))))</f>
        <v>1500</v>
      </c>
      <c r="L1064" s="25">
        <f>IF(ISBLANK(G1064),"",IF(ISTEXT(G1064),"",INDEX(Sheet2!I$14:I$154,MATCH(F1064,Sheet2!A$14:A$154,0))))</f>
        <v>211.5</v>
      </c>
      <c r="M1064" s="25" t="str">
        <f>IF(ISBLANK(G1064),"",IF(ISTEXT(G1064),"",IF(INDEX(Sheet2!H$14:H$154,MATCH(F1064,Sheet2!A$14:A$154,0))&lt;&gt;0,IF(INDEX(Sheet2!I$14:I$154,MATCH(F1064,Sheet2!A$14:A$154,0))&lt;&gt;0,"Loan","Loan"),"Cash")))</f>
        <v>Loan</v>
      </c>
      <c r="N1064" s="25">
        <f>IF(ISTEXT(E1064),"",IF(ISBLANK(E1064),"",IF(ISTEXT(D1064),"",IF(A1059="Invoice No. : ",INDEX(Sheet2!D$14:D$154,MATCH(B1059,Sheet2!A$14:A$154,0)),N1063))))</f>
        <v>2</v>
      </c>
      <c r="O1064" s="25" t="str">
        <f>IF(ISTEXT(E1064),"",IF(ISBLANK(E1064),"",IF(ISTEXT(D1064),"",IF(A1059="Invoice No. : ",INDEX(Sheet2!E$14:E$154,MATCH(B1059,Sheet2!A$14:A$154,0)),O1063))))</f>
        <v>RUBY</v>
      </c>
      <c r="P1064" s="25" t="str">
        <f>IF(ISTEXT(E1064),"",IF(ISBLANK(E1064),"",IF(ISTEXT(D1064),"",IF(A1059="Invoice No. : ",INDEX(Sheet2!G$14:G$154,MATCH(B1059,Sheet2!A$14:A$154,0)),P1063))))</f>
        <v>YU, HAZEL MONICA PENULLAR</v>
      </c>
      <c r="Q1064" s="25">
        <f t="shared" si="67"/>
        <v>128023.12</v>
      </c>
    </row>
    <row r="1065" ht="15" spans="1:17">
      <c r="A1065" s="24" t="s">
        <v>896</v>
      </c>
      <c r="B1065" s="24" t="s">
        <v>897</v>
      </c>
      <c r="C1065" s="13">
        <v>3</v>
      </c>
      <c r="D1065" s="13">
        <v>39.5</v>
      </c>
      <c r="E1065" s="13">
        <v>118.5</v>
      </c>
      <c r="F1065" s="25">
        <f t="shared" si="64"/>
        <v>2146354</v>
      </c>
      <c r="G1065" s="25">
        <f>IF(ISTEXT(E1065),"",IF(ISBLANK(E1065),"",IF(ISTEXT(D1065),"",IF(A1060="Invoice No. : ",INDEX(Sheet2!F$14:F$154,MATCH(B1060,Sheet2!A$14:A$154,0)),G1064))))</f>
        <v>52219</v>
      </c>
      <c r="H1065" s="25" t="str">
        <f t="shared" si="65"/>
        <v>01/28/2023</v>
      </c>
      <c r="I1065" s="25" t="str">
        <f>IF(ISTEXT(E1065),"",IF(ISBLANK(E1065),"",IF(ISTEXT(D1065),"",IF(A1060="Invoice No. : ",TEXT(INDEX(Sheet2!C$14:C$154,MATCH(B1060,Sheet2!A$14:A$154,0)),"hh:mm:ss"),I1064))))</f>
        <v>10:30:22</v>
      </c>
      <c r="J1065" s="25">
        <f t="shared" si="66"/>
        <v>1711.5</v>
      </c>
      <c r="K1065" s="25">
        <f>IF(ISBLANK(G1065),"",IF(ISTEXT(G1065),"",INDEX(Sheet2!H$14:H$154,MATCH(F1065,Sheet2!A$14:A$154,0))))</f>
        <v>1500</v>
      </c>
      <c r="L1065" s="25">
        <f>IF(ISBLANK(G1065),"",IF(ISTEXT(G1065),"",INDEX(Sheet2!I$14:I$154,MATCH(F1065,Sheet2!A$14:A$154,0))))</f>
        <v>211.5</v>
      </c>
      <c r="M1065" s="25" t="str">
        <f>IF(ISBLANK(G1065),"",IF(ISTEXT(G1065),"",IF(INDEX(Sheet2!H$14:H$154,MATCH(F1065,Sheet2!A$14:A$154,0))&lt;&gt;0,IF(INDEX(Sheet2!I$14:I$154,MATCH(F1065,Sheet2!A$14:A$154,0))&lt;&gt;0,"Loan","Loan"),"Cash")))</f>
        <v>Loan</v>
      </c>
      <c r="N1065" s="25">
        <f>IF(ISTEXT(E1065),"",IF(ISBLANK(E1065),"",IF(ISTEXT(D1065),"",IF(A1060="Invoice No. : ",INDEX(Sheet2!D$14:D$154,MATCH(B1060,Sheet2!A$14:A$154,0)),N1064))))</f>
        <v>2</v>
      </c>
      <c r="O1065" s="25" t="str">
        <f>IF(ISTEXT(E1065),"",IF(ISBLANK(E1065),"",IF(ISTEXT(D1065),"",IF(A1060="Invoice No. : ",INDEX(Sheet2!E$14:E$154,MATCH(B1060,Sheet2!A$14:A$154,0)),O1064))))</f>
        <v>RUBY</v>
      </c>
      <c r="P1065" s="25" t="str">
        <f>IF(ISTEXT(E1065),"",IF(ISBLANK(E1065),"",IF(ISTEXT(D1065),"",IF(A1060="Invoice No. : ",INDEX(Sheet2!G$14:G$154,MATCH(B1060,Sheet2!A$14:A$154,0)),P1064))))</f>
        <v>YU, HAZEL MONICA PENULLAR</v>
      </c>
      <c r="Q1065" s="25">
        <f t="shared" si="67"/>
        <v>128023.12</v>
      </c>
    </row>
    <row r="1066" ht="15" spans="1:17">
      <c r="A1066" s="24" t="s">
        <v>767</v>
      </c>
      <c r="B1066" s="24" t="s">
        <v>768</v>
      </c>
      <c r="C1066" s="13">
        <v>5</v>
      </c>
      <c r="D1066" s="13">
        <v>8.5</v>
      </c>
      <c r="E1066" s="13">
        <v>42.5</v>
      </c>
      <c r="F1066" s="25">
        <f t="shared" si="64"/>
        <v>2146354</v>
      </c>
      <c r="G1066" s="25">
        <f>IF(ISTEXT(E1066),"",IF(ISBLANK(E1066),"",IF(ISTEXT(D1066),"",IF(A1061="Invoice No. : ",INDEX(Sheet2!F$14:F$154,MATCH(B1061,Sheet2!A$14:A$154,0)),G1065))))</f>
        <v>52219</v>
      </c>
      <c r="H1066" s="25" t="str">
        <f t="shared" si="65"/>
        <v>01/28/2023</v>
      </c>
      <c r="I1066" s="25" t="str">
        <f>IF(ISTEXT(E1066),"",IF(ISBLANK(E1066),"",IF(ISTEXT(D1066),"",IF(A1061="Invoice No. : ",TEXT(INDEX(Sheet2!C$14:C$154,MATCH(B1061,Sheet2!A$14:A$154,0)),"hh:mm:ss"),I1065))))</f>
        <v>10:30:22</v>
      </c>
      <c r="J1066" s="25">
        <f t="shared" si="66"/>
        <v>1711.5</v>
      </c>
      <c r="K1066" s="25">
        <f>IF(ISBLANK(G1066),"",IF(ISTEXT(G1066),"",INDEX(Sheet2!H$14:H$154,MATCH(F1066,Sheet2!A$14:A$154,0))))</f>
        <v>1500</v>
      </c>
      <c r="L1066" s="25">
        <f>IF(ISBLANK(G1066),"",IF(ISTEXT(G1066),"",INDEX(Sheet2!I$14:I$154,MATCH(F1066,Sheet2!A$14:A$154,0))))</f>
        <v>211.5</v>
      </c>
      <c r="M1066" s="25" t="str">
        <f>IF(ISBLANK(G1066),"",IF(ISTEXT(G1066),"",IF(INDEX(Sheet2!H$14:H$154,MATCH(F1066,Sheet2!A$14:A$154,0))&lt;&gt;0,IF(INDEX(Sheet2!I$14:I$154,MATCH(F1066,Sheet2!A$14:A$154,0))&lt;&gt;0,"Loan","Loan"),"Cash")))</f>
        <v>Loan</v>
      </c>
      <c r="N1066" s="25">
        <f>IF(ISTEXT(E1066),"",IF(ISBLANK(E1066),"",IF(ISTEXT(D1066),"",IF(A1061="Invoice No. : ",INDEX(Sheet2!D$14:D$154,MATCH(B1061,Sheet2!A$14:A$154,0)),N1065))))</f>
        <v>2</v>
      </c>
      <c r="O1066" s="25" t="str">
        <f>IF(ISTEXT(E1066),"",IF(ISBLANK(E1066),"",IF(ISTEXT(D1066),"",IF(A1061="Invoice No. : ",INDEX(Sheet2!E$14:E$154,MATCH(B1061,Sheet2!A$14:A$154,0)),O1065))))</f>
        <v>RUBY</v>
      </c>
      <c r="P1066" s="25" t="str">
        <f>IF(ISTEXT(E1066),"",IF(ISBLANK(E1066),"",IF(ISTEXT(D1066),"",IF(A1061="Invoice No. : ",INDEX(Sheet2!G$14:G$154,MATCH(B1061,Sheet2!A$14:A$154,0)),P1065))))</f>
        <v>YU, HAZEL MONICA PENULLAR</v>
      </c>
      <c r="Q1066" s="25">
        <f t="shared" si="67"/>
        <v>128023.12</v>
      </c>
    </row>
    <row r="1067" ht="15" spans="1:17">
      <c r="A1067" s="24" t="s">
        <v>566</v>
      </c>
      <c r="B1067" s="24" t="s">
        <v>567</v>
      </c>
      <c r="C1067" s="13">
        <v>3</v>
      </c>
      <c r="D1067" s="13">
        <v>14.5</v>
      </c>
      <c r="E1067" s="13">
        <v>43.5</v>
      </c>
      <c r="F1067" s="25">
        <f t="shared" si="64"/>
        <v>2146354</v>
      </c>
      <c r="G1067" s="25">
        <f>IF(ISTEXT(E1067),"",IF(ISBLANK(E1067),"",IF(ISTEXT(D1067),"",IF(A1062="Invoice No. : ",INDEX(Sheet2!F$14:F$154,MATCH(B1062,Sheet2!A$14:A$154,0)),G1066))))</f>
        <v>52219</v>
      </c>
      <c r="H1067" s="25" t="str">
        <f t="shared" si="65"/>
        <v>01/28/2023</v>
      </c>
      <c r="I1067" s="25" t="str">
        <f>IF(ISTEXT(E1067),"",IF(ISBLANK(E1067),"",IF(ISTEXT(D1067),"",IF(A1062="Invoice No. : ",TEXT(INDEX(Sheet2!C$14:C$154,MATCH(B1062,Sheet2!A$14:A$154,0)),"hh:mm:ss"),I1066))))</f>
        <v>10:30:22</v>
      </c>
      <c r="J1067" s="25">
        <f t="shared" si="66"/>
        <v>1711.5</v>
      </c>
      <c r="K1067" s="25">
        <f>IF(ISBLANK(G1067),"",IF(ISTEXT(G1067),"",INDEX(Sheet2!H$14:H$154,MATCH(F1067,Sheet2!A$14:A$154,0))))</f>
        <v>1500</v>
      </c>
      <c r="L1067" s="25">
        <f>IF(ISBLANK(G1067),"",IF(ISTEXT(G1067),"",INDEX(Sheet2!I$14:I$154,MATCH(F1067,Sheet2!A$14:A$154,0))))</f>
        <v>211.5</v>
      </c>
      <c r="M1067" s="25" t="str">
        <f>IF(ISBLANK(G1067),"",IF(ISTEXT(G1067),"",IF(INDEX(Sheet2!H$14:H$154,MATCH(F1067,Sheet2!A$14:A$154,0))&lt;&gt;0,IF(INDEX(Sheet2!I$14:I$154,MATCH(F1067,Sheet2!A$14:A$154,0))&lt;&gt;0,"Loan","Loan"),"Cash")))</f>
        <v>Loan</v>
      </c>
      <c r="N1067" s="25">
        <f>IF(ISTEXT(E1067),"",IF(ISBLANK(E1067),"",IF(ISTEXT(D1067),"",IF(A1062="Invoice No. : ",INDEX(Sheet2!D$14:D$154,MATCH(B1062,Sheet2!A$14:A$154,0)),N1066))))</f>
        <v>2</v>
      </c>
      <c r="O1067" s="25" t="str">
        <f>IF(ISTEXT(E1067),"",IF(ISBLANK(E1067),"",IF(ISTEXT(D1067),"",IF(A1062="Invoice No. : ",INDEX(Sheet2!E$14:E$154,MATCH(B1062,Sheet2!A$14:A$154,0)),O1066))))</f>
        <v>RUBY</v>
      </c>
      <c r="P1067" s="25" t="str">
        <f>IF(ISTEXT(E1067),"",IF(ISBLANK(E1067),"",IF(ISTEXT(D1067),"",IF(A1062="Invoice No. : ",INDEX(Sheet2!G$14:G$154,MATCH(B1062,Sheet2!A$14:A$154,0)),P1066))))</f>
        <v>YU, HAZEL MONICA PENULLAR</v>
      </c>
      <c r="Q1067" s="25">
        <f t="shared" si="67"/>
        <v>128023.12</v>
      </c>
    </row>
    <row r="1068" ht="15" spans="1:17">
      <c r="A1068" s="24" t="s">
        <v>898</v>
      </c>
      <c r="B1068" s="24" t="s">
        <v>899</v>
      </c>
      <c r="C1068" s="13">
        <v>3</v>
      </c>
      <c r="D1068" s="13">
        <v>14.5</v>
      </c>
      <c r="E1068" s="13">
        <v>43.5</v>
      </c>
      <c r="F1068" s="25">
        <f t="shared" si="64"/>
        <v>2146354</v>
      </c>
      <c r="G1068" s="25">
        <f>IF(ISTEXT(E1068),"",IF(ISBLANK(E1068),"",IF(ISTEXT(D1068),"",IF(A1063="Invoice No. : ",INDEX(Sheet2!F$14:F$154,MATCH(B1063,Sheet2!A$14:A$154,0)),G1067))))</f>
        <v>52219</v>
      </c>
      <c r="H1068" s="25" t="str">
        <f t="shared" si="65"/>
        <v>01/28/2023</v>
      </c>
      <c r="I1068" s="25" t="str">
        <f>IF(ISTEXT(E1068),"",IF(ISBLANK(E1068),"",IF(ISTEXT(D1068),"",IF(A1063="Invoice No. : ",TEXT(INDEX(Sheet2!C$14:C$154,MATCH(B1063,Sheet2!A$14:A$154,0)),"hh:mm:ss"),I1067))))</f>
        <v>10:30:22</v>
      </c>
      <c r="J1068" s="25">
        <f t="shared" si="66"/>
        <v>1711.5</v>
      </c>
      <c r="K1068" s="25">
        <f>IF(ISBLANK(G1068),"",IF(ISTEXT(G1068),"",INDEX(Sheet2!H$14:H$154,MATCH(F1068,Sheet2!A$14:A$154,0))))</f>
        <v>1500</v>
      </c>
      <c r="L1068" s="25">
        <f>IF(ISBLANK(G1068),"",IF(ISTEXT(G1068),"",INDEX(Sheet2!I$14:I$154,MATCH(F1068,Sheet2!A$14:A$154,0))))</f>
        <v>211.5</v>
      </c>
      <c r="M1068" s="25" t="str">
        <f>IF(ISBLANK(G1068),"",IF(ISTEXT(G1068),"",IF(INDEX(Sheet2!H$14:H$154,MATCH(F1068,Sheet2!A$14:A$154,0))&lt;&gt;0,IF(INDEX(Sheet2!I$14:I$154,MATCH(F1068,Sheet2!A$14:A$154,0))&lt;&gt;0,"Loan","Loan"),"Cash")))</f>
        <v>Loan</v>
      </c>
      <c r="N1068" s="25">
        <f>IF(ISTEXT(E1068),"",IF(ISBLANK(E1068),"",IF(ISTEXT(D1068),"",IF(A1063="Invoice No. : ",INDEX(Sheet2!D$14:D$154,MATCH(B1063,Sheet2!A$14:A$154,0)),N1067))))</f>
        <v>2</v>
      </c>
      <c r="O1068" s="25" t="str">
        <f>IF(ISTEXT(E1068),"",IF(ISBLANK(E1068),"",IF(ISTEXT(D1068),"",IF(A1063="Invoice No. : ",INDEX(Sheet2!E$14:E$154,MATCH(B1063,Sheet2!A$14:A$154,0)),O1067))))</f>
        <v>RUBY</v>
      </c>
      <c r="P1068" s="25" t="str">
        <f>IF(ISTEXT(E1068),"",IF(ISBLANK(E1068),"",IF(ISTEXT(D1068),"",IF(A1063="Invoice No. : ",INDEX(Sheet2!G$14:G$154,MATCH(B1063,Sheet2!A$14:A$154,0)),P1067))))</f>
        <v>YU, HAZEL MONICA PENULLAR</v>
      </c>
      <c r="Q1068" s="25">
        <f t="shared" si="67"/>
        <v>128023.12</v>
      </c>
    </row>
    <row r="1069" ht="15" spans="1:17">
      <c r="A1069" s="24" t="s">
        <v>426</v>
      </c>
      <c r="B1069" s="24" t="s">
        <v>427</v>
      </c>
      <c r="C1069" s="13">
        <v>1</v>
      </c>
      <c r="D1069" s="13">
        <v>65</v>
      </c>
      <c r="E1069" s="13">
        <v>65</v>
      </c>
      <c r="F1069" s="25">
        <f t="shared" si="64"/>
        <v>2146354</v>
      </c>
      <c r="G1069" s="25">
        <f>IF(ISTEXT(E1069),"",IF(ISBLANK(E1069),"",IF(ISTEXT(D1069),"",IF(A1064="Invoice No. : ",INDEX(Sheet2!F$14:F$154,MATCH(B1064,Sheet2!A$14:A$154,0)),G1068))))</f>
        <v>52219</v>
      </c>
      <c r="H1069" s="25" t="str">
        <f t="shared" si="65"/>
        <v>01/28/2023</v>
      </c>
      <c r="I1069" s="25" t="str">
        <f>IF(ISTEXT(E1069),"",IF(ISBLANK(E1069),"",IF(ISTEXT(D1069),"",IF(A1064="Invoice No. : ",TEXT(INDEX(Sheet2!C$14:C$154,MATCH(B1064,Sheet2!A$14:A$154,0)),"hh:mm:ss"),I1068))))</f>
        <v>10:30:22</v>
      </c>
      <c r="J1069" s="25">
        <f t="shared" si="66"/>
        <v>1711.5</v>
      </c>
      <c r="K1069" s="25">
        <f>IF(ISBLANK(G1069),"",IF(ISTEXT(G1069),"",INDEX(Sheet2!H$14:H$154,MATCH(F1069,Sheet2!A$14:A$154,0))))</f>
        <v>1500</v>
      </c>
      <c r="L1069" s="25">
        <f>IF(ISBLANK(G1069),"",IF(ISTEXT(G1069),"",INDEX(Sheet2!I$14:I$154,MATCH(F1069,Sheet2!A$14:A$154,0))))</f>
        <v>211.5</v>
      </c>
      <c r="M1069" s="25" t="str">
        <f>IF(ISBLANK(G1069),"",IF(ISTEXT(G1069),"",IF(INDEX(Sheet2!H$14:H$154,MATCH(F1069,Sheet2!A$14:A$154,0))&lt;&gt;0,IF(INDEX(Sheet2!I$14:I$154,MATCH(F1069,Sheet2!A$14:A$154,0))&lt;&gt;0,"Loan","Loan"),"Cash")))</f>
        <v>Loan</v>
      </c>
      <c r="N1069" s="25">
        <f>IF(ISTEXT(E1069),"",IF(ISBLANK(E1069),"",IF(ISTEXT(D1069),"",IF(A1064="Invoice No. : ",INDEX(Sheet2!D$14:D$154,MATCH(B1064,Sheet2!A$14:A$154,0)),N1068))))</f>
        <v>2</v>
      </c>
      <c r="O1069" s="25" t="str">
        <f>IF(ISTEXT(E1069),"",IF(ISBLANK(E1069),"",IF(ISTEXT(D1069),"",IF(A1064="Invoice No. : ",INDEX(Sheet2!E$14:E$154,MATCH(B1064,Sheet2!A$14:A$154,0)),O1068))))</f>
        <v>RUBY</v>
      </c>
      <c r="P1069" s="25" t="str">
        <f>IF(ISTEXT(E1069),"",IF(ISBLANK(E1069),"",IF(ISTEXT(D1069),"",IF(A1064="Invoice No. : ",INDEX(Sheet2!G$14:G$154,MATCH(B1064,Sheet2!A$14:A$154,0)),P1068))))</f>
        <v>YU, HAZEL MONICA PENULLAR</v>
      </c>
      <c r="Q1069" s="25">
        <f t="shared" si="67"/>
        <v>128023.12</v>
      </c>
    </row>
    <row r="1070" ht="15" spans="1:17">
      <c r="A1070" s="24" t="s">
        <v>900</v>
      </c>
      <c r="B1070" s="24" t="s">
        <v>901</v>
      </c>
      <c r="C1070" s="13">
        <v>1</v>
      </c>
      <c r="D1070" s="13">
        <v>56.25</v>
      </c>
      <c r="E1070" s="13">
        <v>56.25</v>
      </c>
      <c r="F1070" s="25">
        <f t="shared" si="64"/>
        <v>2146354</v>
      </c>
      <c r="G1070" s="25">
        <f>IF(ISTEXT(E1070),"",IF(ISBLANK(E1070),"",IF(ISTEXT(D1070),"",IF(A1065="Invoice No. : ",INDEX(Sheet2!F$14:F$154,MATCH(B1065,Sheet2!A$14:A$154,0)),G1069))))</f>
        <v>52219</v>
      </c>
      <c r="H1070" s="25" t="str">
        <f t="shared" si="65"/>
        <v>01/28/2023</v>
      </c>
      <c r="I1070" s="25" t="str">
        <f>IF(ISTEXT(E1070),"",IF(ISBLANK(E1070),"",IF(ISTEXT(D1070),"",IF(A1065="Invoice No. : ",TEXT(INDEX(Sheet2!C$14:C$154,MATCH(B1065,Sheet2!A$14:A$154,0)),"hh:mm:ss"),I1069))))</f>
        <v>10:30:22</v>
      </c>
      <c r="J1070" s="25">
        <f t="shared" si="66"/>
        <v>1711.5</v>
      </c>
      <c r="K1070" s="25">
        <f>IF(ISBLANK(G1070),"",IF(ISTEXT(G1070),"",INDEX(Sheet2!H$14:H$154,MATCH(F1070,Sheet2!A$14:A$154,0))))</f>
        <v>1500</v>
      </c>
      <c r="L1070" s="25">
        <f>IF(ISBLANK(G1070),"",IF(ISTEXT(G1070),"",INDEX(Sheet2!I$14:I$154,MATCH(F1070,Sheet2!A$14:A$154,0))))</f>
        <v>211.5</v>
      </c>
      <c r="M1070" s="25" t="str">
        <f>IF(ISBLANK(G1070),"",IF(ISTEXT(G1070),"",IF(INDEX(Sheet2!H$14:H$154,MATCH(F1070,Sheet2!A$14:A$154,0))&lt;&gt;0,IF(INDEX(Sheet2!I$14:I$154,MATCH(F1070,Sheet2!A$14:A$154,0))&lt;&gt;0,"Loan","Loan"),"Cash")))</f>
        <v>Loan</v>
      </c>
      <c r="N1070" s="25">
        <f>IF(ISTEXT(E1070),"",IF(ISBLANK(E1070),"",IF(ISTEXT(D1070),"",IF(A1065="Invoice No. : ",INDEX(Sheet2!D$14:D$154,MATCH(B1065,Sheet2!A$14:A$154,0)),N1069))))</f>
        <v>2</v>
      </c>
      <c r="O1070" s="25" t="str">
        <f>IF(ISTEXT(E1070),"",IF(ISBLANK(E1070),"",IF(ISTEXT(D1070),"",IF(A1065="Invoice No. : ",INDEX(Sheet2!E$14:E$154,MATCH(B1065,Sheet2!A$14:A$154,0)),O1069))))</f>
        <v>RUBY</v>
      </c>
      <c r="P1070" s="25" t="str">
        <f>IF(ISTEXT(E1070),"",IF(ISBLANK(E1070),"",IF(ISTEXT(D1070),"",IF(A1065="Invoice No. : ",INDEX(Sheet2!G$14:G$154,MATCH(B1065,Sheet2!A$14:A$154,0)),P1069))))</f>
        <v>YU, HAZEL MONICA PENULLAR</v>
      </c>
      <c r="Q1070" s="25">
        <f t="shared" si="67"/>
        <v>128023.12</v>
      </c>
    </row>
    <row r="1071" ht="15" spans="1:17">
      <c r="A1071" s="24" t="s">
        <v>902</v>
      </c>
      <c r="B1071" s="24" t="s">
        <v>903</v>
      </c>
      <c r="C1071" s="13">
        <v>1</v>
      </c>
      <c r="D1071" s="13">
        <v>43.25</v>
      </c>
      <c r="E1071" s="13">
        <v>43.25</v>
      </c>
      <c r="F1071" s="25">
        <f t="shared" si="64"/>
        <v>2146354</v>
      </c>
      <c r="G1071" s="25">
        <f>IF(ISTEXT(E1071),"",IF(ISBLANK(E1071),"",IF(ISTEXT(D1071),"",IF(A1066="Invoice No. : ",INDEX(Sheet2!F$14:F$154,MATCH(B1066,Sheet2!A$14:A$154,0)),G1070))))</f>
        <v>52219</v>
      </c>
      <c r="H1071" s="25" t="str">
        <f t="shared" si="65"/>
        <v>01/28/2023</v>
      </c>
      <c r="I1071" s="25" t="str">
        <f>IF(ISTEXT(E1071),"",IF(ISBLANK(E1071),"",IF(ISTEXT(D1071),"",IF(A1066="Invoice No. : ",TEXT(INDEX(Sheet2!C$14:C$154,MATCH(B1066,Sheet2!A$14:A$154,0)),"hh:mm:ss"),I1070))))</f>
        <v>10:30:22</v>
      </c>
      <c r="J1071" s="25">
        <f t="shared" si="66"/>
        <v>1711.5</v>
      </c>
      <c r="K1071" s="25">
        <f>IF(ISBLANK(G1071),"",IF(ISTEXT(G1071),"",INDEX(Sheet2!H$14:H$154,MATCH(F1071,Sheet2!A$14:A$154,0))))</f>
        <v>1500</v>
      </c>
      <c r="L1071" s="25">
        <f>IF(ISBLANK(G1071),"",IF(ISTEXT(G1071),"",INDEX(Sheet2!I$14:I$154,MATCH(F1071,Sheet2!A$14:A$154,0))))</f>
        <v>211.5</v>
      </c>
      <c r="M1071" s="25" t="str">
        <f>IF(ISBLANK(G1071),"",IF(ISTEXT(G1071),"",IF(INDEX(Sheet2!H$14:H$154,MATCH(F1071,Sheet2!A$14:A$154,0))&lt;&gt;0,IF(INDEX(Sheet2!I$14:I$154,MATCH(F1071,Sheet2!A$14:A$154,0))&lt;&gt;0,"Loan","Loan"),"Cash")))</f>
        <v>Loan</v>
      </c>
      <c r="N1071" s="25">
        <f>IF(ISTEXT(E1071),"",IF(ISBLANK(E1071),"",IF(ISTEXT(D1071),"",IF(A1066="Invoice No. : ",INDEX(Sheet2!D$14:D$154,MATCH(B1066,Sheet2!A$14:A$154,0)),N1070))))</f>
        <v>2</v>
      </c>
      <c r="O1071" s="25" t="str">
        <f>IF(ISTEXT(E1071),"",IF(ISBLANK(E1071),"",IF(ISTEXT(D1071),"",IF(A1066="Invoice No. : ",INDEX(Sheet2!E$14:E$154,MATCH(B1066,Sheet2!A$14:A$154,0)),O1070))))</f>
        <v>RUBY</v>
      </c>
      <c r="P1071" s="25" t="str">
        <f>IF(ISTEXT(E1071),"",IF(ISBLANK(E1071),"",IF(ISTEXT(D1071),"",IF(A1066="Invoice No. : ",INDEX(Sheet2!G$14:G$154,MATCH(B1066,Sheet2!A$14:A$154,0)),P1070))))</f>
        <v>YU, HAZEL MONICA PENULLAR</v>
      </c>
      <c r="Q1071" s="25">
        <f t="shared" si="67"/>
        <v>128023.12</v>
      </c>
    </row>
    <row r="1072" ht="15" spans="1:17">
      <c r="A1072" s="24" t="s">
        <v>714</v>
      </c>
      <c r="B1072" s="24" t="s">
        <v>715</v>
      </c>
      <c r="C1072" s="13">
        <v>1</v>
      </c>
      <c r="D1072" s="13">
        <v>85.5</v>
      </c>
      <c r="E1072" s="13">
        <v>85.5</v>
      </c>
      <c r="F1072" s="25">
        <f t="shared" si="64"/>
        <v>2146354</v>
      </c>
      <c r="G1072" s="25">
        <f>IF(ISTEXT(E1072),"",IF(ISBLANK(E1072),"",IF(ISTEXT(D1072),"",IF(A1067="Invoice No. : ",INDEX(Sheet2!F$14:F$154,MATCH(B1067,Sheet2!A$14:A$154,0)),G1071))))</f>
        <v>52219</v>
      </c>
      <c r="H1072" s="25" t="str">
        <f t="shared" si="65"/>
        <v>01/28/2023</v>
      </c>
      <c r="I1072" s="25" t="str">
        <f>IF(ISTEXT(E1072),"",IF(ISBLANK(E1072),"",IF(ISTEXT(D1072),"",IF(A1067="Invoice No. : ",TEXT(INDEX(Sheet2!C$14:C$154,MATCH(B1067,Sheet2!A$14:A$154,0)),"hh:mm:ss"),I1071))))</f>
        <v>10:30:22</v>
      </c>
      <c r="J1072" s="25">
        <f t="shared" si="66"/>
        <v>1711.5</v>
      </c>
      <c r="K1072" s="25">
        <f>IF(ISBLANK(G1072),"",IF(ISTEXT(G1072),"",INDEX(Sheet2!H$14:H$154,MATCH(F1072,Sheet2!A$14:A$154,0))))</f>
        <v>1500</v>
      </c>
      <c r="L1072" s="25">
        <f>IF(ISBLANK(G1072),"",IF(ISTEXT(G1072),"",INDEX(Sheet2!I$14:I$154,MATCH(F1072,Sheet2!A$14:A$154,0))))</f>
        <v>211.5</v>
      </c>
      <c r="M1072" s="25" t="str">
        <f>IF(ISBLANK(G1072),"",IF(ISTEXT(G1072),"",IF(INDEX(Sheet2!H$14:H$154,MATCH(F1072,Sheet2!A$14:A$154,0))&lt;&gt;0,IF(INDEX(Sheet2!I$14:I$154,MATCH(F1072,Sheet2!A$14:A$154,0))&lt;&gt;0,"Loan","Loan"),"Cash")))</f>
        <v>Loan</v>
      </c>
      <c r="N1072" s="25">
        <f>IF(ISTEXT(E1072),"",IF(ISBLANK(E1072),"",IF(ISTEXT(D1072),"",IF(A1067="Invoice No. : ",INDEX(Sheet2!D$14:D$154,MATCH(B1067,Sheet2!A$14:A$154,0)),N1071))))</f>
        <v>2</v>
      </c>
      <c r="O1072" s="25" t="str">
        <f>IF(ISTEXT(E1072),"",IF(ISBLANK(E1072),"",IF(ISTEXT(D1072),"",IF(A1067="Invoice No. : ",INDEX(Sheet2!E$14:E$154,MATCH(B1067,Sheet2!A$14:A$154,0)),O1071))))</f>
        <v>RUBY</v>
      </c>
      <c r="P1072" s="25" t="str">
        <f>IF(ISTEXT(E1072),"",IF(ISBLANK(E1072),"",IF(ISTEXT(D1072),"",IF(A1067="Invoice No. : ",INDEX(Sheet2!G$14:G$154,MATCH(B1067,Sheet2!A$14:A$154,0)),P1071))))</f>
        <v>YU, HAZEL MONICA PENULLAR</v>
      </c>
      <c r="Q1072" s="25">
        <f t="shared" si="67"/>
        <v>128023.12</v>
      </c>
    </row>
    <row r="1073" ht="15" spans="1:17">
      <c r="A1073" s="24" t="s">
        <v>52</v>
      </c>
      <c r="B1073" s="24" t="s">
        <v>53</v>
      </c>
      <c r="C1073" s="13">
        <v>3</v>
      </c>
      <c r="D1073" s="13">
        <v>14.5</v>
      </c>
      <c r="E1073" s="13">
        <v>43.5</v>
      </c>
      <c r="F1073" s="25">
        <f t="shared" si="64"/>
        <v>2146354</v>
      </c>
      <c r="G1073" s="25">
        <f>IF(ISTEXT(E1073),"",IF(ISBLANK(E1073),"",IF(ISTEXT(D1073),"",IF(A1068="Invoice No. : ",INDEX(Sheet2!F$14:F$154,MATCH(B1068,Sheet2!A$14:A$154,0)),G1072))))</f>
        <v>52219</v>
      </c>
      <c r="H1073" s="25" t="str">
        <f t="shared" si="65"/>
        <v>01/28/2023</v>
      </c>
      <c r="I1073" s="25" t="str">
        <f>IF(ISTEXT(E1073),"",IF(ISBLANK(E1073),"",IF(ISTEXT(D1073),"",IF(A1068="Invoice No. : ",TEXT(INDEX(Sheet2!C$14:C$154,MATCH(B1068,Sheet2!A$14:A$154,0)),"hh:mm:ss"),I1072))))</f>
        <v>10:30:22</v>
      </c>
      <c r="J1073" s="25">
        <f t="shared" si="66"/>
        <v>1711.5</v>
      </c>
      <c r="K1073" s="25">
        <f>IF(ISBLANK(G1073),"",IF(ISTEXT(G1073),"",INDEX(Sheet2!H$14:H$154,MATCH(F1073,Sheet2!A$14:A$154,0))))</f>
        <v>1500</v>
      </c>
      <c r="L1073" s="25">
        <f>IF(ISBLANK(G1073),"",IF(ISTEXT(G1073),"",INDEX(Sheet2!I$14:I$154,MATCH(F1073,Sheet2!A$14:A$154,0))))</f>
        <v>211.5</v>
      </c>
      <c r="M1073" s="25" t="str">
        <f>IF(ISBLANK(G1073),"",IF(ISTEXT(G1073),"",IF(INDEX(Sheet2!H$14:H$154,MATCH(F1073,Sheet2!A$14:A$154,0))&lt;&gt;0,IF(INDEX(Sheet2!I$14:I$154,MATCH(F1073,Sheet2!A$14:A$154,0))&lt;&gt;0,"Loan","Loan"),"Cash")))</f>
        <v>Loan</v>
      </c>
      <c r="N1073" s="25">
        <f>IF(ISTEXT(E1073),"",IF(ISBLANK(E1073),"",IF(ISTEXT(D1073),"",IF(A1068="Invoice No. : ",INDEX(Sheet2!D$14:D$154,MATCH(B1068,Sheet2!A$14:A$154,0)),N1072))))</f>
        <v>2</v>
      </c>
      <c r="O1073" s="25" t="str">
        <f>IF(ISTEXT(E1073),"",IF(ISBLANK(E1073),"",IF(ISTEXT(D1073),"",IF(A1068="Invoice No. : ",INDEX(Sheet2!E$14:E$154,MATCH(B1068,Sheet2!A$14:A$154,0)),O1072))))</f>
        <v>RUBY</v>
      </c>
      <c r="P1073" s="25" t="str">
        <f>IF(ISTEXT(E1073),"",IF(ISBLANK(E1073),"",IF(ISTEXT(D1073),"",IF(A1068="Invoice No. : ",INDEX(Sheet2!G$14:G$154,MATCH(B1068,Sheet2!A$14:A$154,0)),P1072))))</f>
        <v>YU, HAZEL MONICA PENULLAR</v>
      </c>
      <c r="Q1073" s="25">
        <f t="shared" si="67"/>
        <v>128023.12</v>
      </c>
    </row>
    <row r="1074" ht="15" spans="1:17">
      <c r="A1074" s="24" t="s">
        <v>904</v>
      </c>
      <c r="B1074" s="24" t="s">
        <v>905</v>
      </c>
      <c r="C1074" s="13">
        <v>4</v>
      </c>
      <c r="D1074" s="13">
        <v>13.5</v>
      </c>
      <c r="E1074" s="13">
        <v>54</v>
      </c>
      <c r="F1074" s="25">
        <f t="shared" si="64"/>
        <v>2146354</v>
      </c>
      <c r="G1074" s="25">
        <f>IF(ISTEXT(E1074),"",IF(ISBLANK(E1074),"",IF(ISTEXT(D1074),"",IF(A1069="Invoice No. : ",INDEX(Sheet2!F$14:F$154,MATCH(B1069,Sheet2!A$14:A$154,0)),G1073))))</f>
        <v>52219</v>
      </c>
      <c r="H1074" s="25" t="str">
        <f t="shared" si="65"/>
        <v>01/28/2023</v>
      </c>
      <c r="I1074" s="25" t="str">
        <f>IF(ISTEXT(E1074),"",IF(ISBLANK(E1074),"",IF(ISTEXT(D1074),"",IF(A1069="Invoice No. : ",TEXT(INDEX(Sheet2!C$14:C$154,MATCH(B1069,Sheet2!A$14:A$154,0)),"hh:mm:ss"),I1073))))</f>
        <v>10:30:22</v>
      </c>
      <c r="J1074" s="25">
        <f t="shared" si="66"/>
        <v>1711.5</v>
      </c>
      <c r="K1074" s="25">
        <f>IF(ISBLANK(G1074),"",IF(ISTEXT(G1074),"",INDEX(Sheet2!H$14:H$154,MATCH(F1074,Sheet2!A$14:A$154,0))))</f>
        <v>1500</v>
      </c>
      <c r="L1074" s="25">
        <f>IF(ISBLANK(G1074),"",IF(ISTEXT(G1074),"",INDEX(Sheet2!I$14:I$154,MATCH(F1074,Sheet2!A$14:A$154,0))))</f>
        <v>211.5</v>
      </c>
      <c r="M1074" s="25" t="str">
        <f>IF(ISBLANK(G1074),"",IF(ISTEXT(G1074),"",IF(INDEX(Sheet2!H$14:H$154,MATCH(F1074,Sheet2!A$14:A$154,0))&lt;&gt;0,IF(INDEX(Sheet2!I$14:I$154,MATCH(F1074,Sheet2!A$14:A$154,0))&lt;&gt;0,"Loan","Loan"),"Cash")))</f>
        <v>Loan</v>
      </c>
      <c r="N1074" s="25">
        <f>IF(ISTEXT(E1074),"",IF(ISBLANK(E1074),"",IF(ISTEXT(D1074),"",IF(A1069="Invoice No. : ",INDEX(Sheet2!D$14:D$154,MATCH(B1069,Sheet2!A$14:A$154,0)),N1073))))</f>
        <v>2</v>
      </c>
      <c r="O1074" s="25" t="str">
        <f>IF(ISTEXT(E1074),"",IF(ISBLANK(E1074),"",IF(ISTEXT(D1074),"",IF(A1069="Invoice No. : ",INDEX(Sheet2!E$14:E$154,MATCH(B1069,Sheet2!A$14:A$154,0)),O1073))))</f>
        <v>RUBY</v>
      </c>
      <c r="P1074" s="25" t="str">
        <f>IF(ISTEXT(E1074),"",IF(ISBLANK(E1074),"",IF(ISTEXT(D1074),"",IF(A1069="Invoice No. : ",INDEX(Sheet2!G$14:G$154,MATCH(B1069,Sheet2!A$14:A$154,0)),P1073))))</f>
        <v>YU, HAZEL MONICA PENULLAR</v>
      </c>
      <c r="Q1074" s="25">
        <f t="shared" si="67"/>
        <v>128023.12</v>
      </c>
    </row>
    <row r="1075" ht="15" spans="1:17">
      <c r="A1075" s="24" t="s">
        <v>906</v>
      </c>
      <c r="B1075" s="24" t="s">
        <v>907</v>
      </c>
      <c r="C1075" s="13">
        <v>6</v>
      </c>
      <c r="D1075" s="13">
        <v>6.25</v>
      </c>
      <c r="E1075" s="13">
        <v>37.5</v>
      </c>
      <c r="F1075" s="25">
        <f t="shared" si="64"/>
        <v>2146354</v>
      </c>
      <c r="G1075" s="25">
        <f>IF(ISTEXT(E1075),"",IF(ISBLANK(E1075),"",IF(ISTEXT(D1075),"",IF(A1070="Invoice No. : ",INDEX(Sheet2!F$14:F$154,MATCH(B1070,Sheet2!A$14:A$154,0)),G1074))))</f>
        <v>52219</v>
      </c>
      <c r="H1075" s="25" t="str">
        <f t="shared" si="65"/>
        <v>01/28/2023</v>
      </c>
      <c r="I1075" s="25" t="str">
        <f>IF(ISTEXT(E1075),"",IF(ISBLANK(E1075),"",IF(ISTEXT(D1075),"",IF(A1070="Invoice No. : ",TEXT(INDEX(Sheet2!C$14:C$154,MATCH(B1070,Sheet2!A$14:A$154,0)),"hh:mm:ss"),I1074))))</f>
        <v>10:30:22</v>
      </c>
      <c r="J1075" s="25">
        <f t="shared" si="66"/>
        <v>1711.5</v>
      </c>
      <c r="K1075" s="25">
        <f>IF(ISBLANK(G1075),"",IF(ISTEXT(G1075),"",INDEX(Sheet2!H$14:H$154,MATCH(F1075,Sheet2!A$14:A$154,0))))</f>
        <v>1500</v>
      </c>
      <c r="L1075" s="25">
        <f>IF(ISBLANK(G1075),"",IF(ISTEXT(G1075),"",INDEX(Sheet2!I$14:I$154,MATCH(F1075,Sheet2!A$14:A$154,0))))</f>
        <v>211.5</v>
      </c>
      <c r="M1075" s="25" t="str">
        <f>IF(ISBLANK(G1075),"",IF(ISTEXT(G1075),"",IF(INDEX(Sheet2!H$14:H$154,MATCH(F1075,Sheet2!A$14:A$154,0))&lt;&gt;0,IF(INDEX(Sheet2!I$14:I$154,MATCH(F1075,Sheet2!A$14:A$154,0))&lt;&gt;0,"Loan","Loan"),"Cash")))</f>
        <v>Loan</v>
      </c>
      <c r="N1075" s="25">
        <f>IF(ISTEXT(E1075),"",IF(ISBLANK(E1075),"",IF(ISTEXT(D1075),"",IF(A1070="Invoice No. : ",INDEX(Sheet2!D$14:D$154,MATCH(B1070,Sheet2!A$14:A$154,0)),N1074))))</f>
        <v>2</v>
      </c>
      <c r="O1075" s="25" t="str">
        <f>IF(ISTEXT(E1075),"",IF(ISBLANK(E1075),"",IF(ISTEXT(D1075),"",IF(A1070="Invoice No. : ",INDEX(Sheet2!E$14:E$154,MATCH(B1070,Sheet2!A$14:A$154,0)),O1074))))</f>
        <v>RUBY</v>
      </c>
      <c r="P1075" s="25" t="str">
        <f>IF(ISTEXT(E1075),"",IF(ISBLANK(E1075),"",IF(ISTEXT(D1075),"",IF(A1070="Invoice No. : ",INDEX(Sheet2!G$14:G$154,MATCH(B1070,Sheet2!A$14:A$154,0)),P1074))))</f>
        <v>YU, HAZEL MONICA PENULLAR</v>
      </c>
      <c r="Q1075" s="25">
        <f t="shared" si="67"/>
        <v>128023.12</v>
      </c>
    </row>
    <row r="1076" ht="15" spans="1:17">
      <c r="A1076" s="24" t="s">
        <v>908</v>
      </c>
      <c r="B1076" s="24" t="s">
        <v>909</v>
      </c>
      <c r="C1076" s="13">
        <v>1</v>
      </c>
      <c r="D1076" s="13">
        <v>75.5</v>
      </c>
      <c r="E1076" s="13">
        <v>75.5</v>
      </c>
      <c r="F1076" s="25">
        <f t="shared" si="64"/>
        <v>2146354</v>
      </c>
      <c r="G1076" s="25">
        <f>IF(ISTEXT(E1076),"",IF(ISBLANK(E1076),"",IF(ISTEXT(D1076),"",IF(A1071="Invoice No. : ",INDEX(Sheet2!F$14:F$154,MATCH(B1071,Sheet2!A$14:A$154,0)),G1075))))</f>
        <v>52219</v>
      </c>
      <c r="H1076" s="25" t="str">
        <f t="shared" si="65"/>
        <v>01/28/2023</v>
      </c>
      <c r="I1076" s="25" t="str">
        <f>IF(ISTEXT(E1076),"",IF(ISBLANK(E1076),"",IF(ISTEXT(D1076),"",IF(A1071="Invoice No. : ",TEXT(INDEX(Sheet2!C$14:C$154,MATCH(B1071,Sheet2!A$14:A$154,0)),"hh:mm:ss"),I1075))))</f>
        <v>10:30:22</v>
      </c>
      <c r="J1076" s="25">
        <f t="shared" si="66"/>
        <v>1711.5</v>
      </c>
      <c r="K1076" s="25">
        <f>IF(ISBLANK(G1076),"",IF(ISTEXT(G1076),"",INDEX(Sheet2!H$14:H$154,MATCH(F1076,Sheet2!A$14:A$154,0))))</f>
        <v>1500</v>
      </c>
      <c r="L1076" s="25">
        <f>IF(ISBLANK(G1076),"",IF(ISTEXT(G1076),"",INDEX(Sheet2!I$14:I$154,MATCH(F1076,Sheet2!A$14:A$154,0))))</f>
        <v>211.5</v>
      </c>
      <c r="M1076" s="25" t="str">
        <f>IF(ISBLANK(G1076),"",IF(ISTEXT(G1076),"",IF(INDEX(Sheet2!H$14:H$154,MATCH(F1076,Sheet2!A$14:A$154,0))&lt;&gt;0,IF(INDEX(Sheet2!I$14:I$154,MATCH(F1076,Sheet2!A$14:A$154,0))&lt;&gt;0,"Loan","Loan"),"Cash")))</f>
        <v>Loan</v>
      </c>
      <c r="N1076" s="25">
        <f>IF(ISTEXT(E1076),"",IF(ISBLANK(E1076),"",IF(ISTEXT(D1076),"",IF(A1071="Invoice No. : ",INDEX(Sheet2!D$14:D$154,MATCH(B1071,Sheet2!A$14:A$154,0)),N1075))))</f>
        <v>2</v>
      </c>
      <c r="O1076" s="25" t="str">
        <f>IF(ISTEXT(E1076),"",IF(ISBLANK(E1076),"",IF(ISTEXT(D1076),"",IF(A1071="Invoice No. : ",INDEX(Sheet2!E$14:E$154,MATCH(B1071,Sheet2!A$14:A$154,0)),O1075))))</f>
        <v>RUBY</v>
      </c>
      <c r="P1076" s="25" t="str">
        <f>IF(ISTEXT(E1076),"",IF(ISBLANK(E1076),"",IF(ISTEXT(D1076),"",IF(A1071="Invoice No. : ",INDEX(Sheet2!G$14:G$154,MATCH(B1071,Sheet2!A$14:A$154,0)),P1075))))</f>
        <v>YU, HAZEL MONICA PENULLAR</v>
      </c>
      <c r="Q1076" s="25">
        <f t="shared" si="67"/>
        <v>128023.12</v>
      </c>
    </row>
    <row r="1077" ht="15" spans="1:17">
      <c r="A1077" s="24" t="s">
        <v>126</v>
      </c>
      <c r="B1077" s="24" t="s">
        <v>127</v>
      </c>
      <c r="C1077" s="13">
        <v>2</v>
      </c>
      <c r="D1077" s="13">
        <v>58</v>
      </c>
      <c r="E1077" s="13">
        <v>116</v>
      </c>
      <c r="F1077" s="25">
        <f t="shared" si="64"/>
        <v>2146354</v>
      </c>
      <c r="G1077" s="25">
        <f>IF(ISTEXT(E1077),"",IF(ISBLANK(E1077),"",IF(ISTEXT(D1077),"",IF(A1072="Invoice No. : ",INDEX(Sheet2!F$14:F$154,MATCH(B1072,Sheet2!A$14:A$154,0)),G1076))))</f>
        <v>52219</v>
      </c>
      <c r="H1077" s="25" t="str">
        <f t="shared" si="65"/>
        <v>01/28/2023</v>
      </c>
      <c r="I1077" s="25" t="str">
        <f>IF(ISTEXT(E1077),"",IF(ISBLANK(E1077),"",IF(ISTEXT(D1077),"",IF(A1072="Invoice No. : ",TEXT(INDEX(Sheet2!C$14:C$154,MATCH(B1072,Sheet2!A$14:A$154,0)),"hh:mm:ss"),I1076))))</f>
        <v>10:30:22</v>
      </c>
      <c r="J1077" s="25">
        <f t="shared" si="66"/>
        <v>1711.5</v>
      </c>
      <c r="K1077" s="25">
        <f>IF(ISBLANK(G1077),"",IF(ISTEXT(G1077),"",INDEX(Sheet2!H$14:H$154,MATCH(F1077,Sheet2!A$14:A$154,0))))</f>
        <v>1500</v>
      </c>
      <c r="L1077" s="25">
        <f>IF(ISBLANK(G1077),"",IF(ISTEXT(G1077),"",INDEX(Sheet2!I$14:I$154,MATCH(F1077,Sheet2!A$14:A$154,0))))</f>
        <v>211.5</v>
      </c>
      <c r="M1077" s="25" t="str">
        <f>IF(ISBLANK(G1077),"",IF(ISTEXT(G1077),"",IF(INDEX(Sheet2!H$14:H$154,MATCH(F1077,Sheet2!A$14:A$154,0))&lt;&gt;0,IF(INDEX(Sheet2!I$14:I$154,MATCH(F1077,Sheet2!A$14:A$154,0))&lt;&gt;0,"Loan","Loan"),"Cash")))</f>
        <v>Loan</v>
      </c>
      <c r="N1077" s="25">
        <f>IF(ISTEXT(E1077),"",IF(ISBLANK(E1077),"",IF(ISTEXT(D1077),"",IF(A1072="Invoice No. : ",INDEX(Sheet2!D$14:D$154,MATCH(B1072,Sheet2!A$14:A$154,0)),N1076))))</f>
        <v>2</v>
      </c>
      <c r="O1077" s="25" t="str">
        <f>IF(ISTEXT(E1077),"",IF(ISBLANK(E1077),"",IF(ISTEXT(D1077),"",IF(A1072="Invoice No. : ",INDEX(Sheet2!E$14:E$154,MATCH(B1072,Sheet2!A$14:A$154,0)),O1076))))</f>
        <v>RUBY</v>
      </c>
      <c r="P1077" s="25" t="str">
        <f>IF(ISTEXT(E1077),"",IF(ISBLANK(E1077),"",IF(ISTEXT(D1077),"",IF(A1072="Invoice No. : ",INDEX(Sheet2!G$14:G$154,MATCH(B1072,Sheet2!A$14:A$154,0)),P1076))))</f>
        <v>YU, HAZEL MONICA PENULLAR</v>
      </c>
      <c r="Q1077" s="25">
        <f t="shared" si="67"/>
        <v>128023.12</v>
      </c>
    </row>
    <row r="1078" ht="15" spans="1:17">
      <c r="A1078" s="24" t="s">
        <v>910</v>
      </c>
      <c r="B1078" s="24" t="s">
        <v>911</v>
      </c>
      <c r="C1078" s="13">
        <v>2</v>
      </c>
      <c r="D1078" s="13">
        <v>55</v>
      </c>
      <c r="E1078" s="13">
        <v>110</v>
      </c>
      <c r="F1078" s="25">
        <f t="shared" si="64"/>
        <v>2146354</v>
      </c>
      <c r="G1078" s="25">
        <f>IF(ISTEXT(E1078),"",IF(ISBLANK(E1078),"",IF(ISTEXT(D1078),"",IF(A1073="Invoice No. : ",INDEX(Sheet2!F$14:F$154,MATCH(B1073,Sheet2!A$14:A$154,0)),G1077))))</f>
        <v>52219</v>
      </c>
      <c r="H1078" s="25" t="str">
        <f t="shared" si="65"/>
        <v>01/28/2023</v>
      </c>
      <c r="I1078" s="25" t="str">
        <f>IF(ISTEXT(E1078),"",IF(ISBLANK(E1078),"",IF(ISTEXT(D1078),"",IF(A1073="Invoice No. : ",TEXT(INDEX(Sheet2!C$14:C$154,MATCH(B1073,Sheet2!A$14:A$154,0)),"hh:mm:ss"),I1077))))</f>
        <v>10:30:22</v>
      </c>
      <c r="J1078" s="25">
        <f t="shared" si="66"/>
        <v>1711.5</v>
      </c>
      <c r="K1078" s="25">
        <f>IF(ISBLANK(G1078),"",IF(ISTEXT(G1078),"",INDEX(Sheet2!H$14:H$154,MATCH(F1078,Sheet2!A$14:A$154,0))))</f>
        <v>1500</v>
      </c>
      <c r="L1078" s="25">
        <f>IF(ISBLANK(G1078),"",IF(ISTEXT(G1078),"",INDEX(Sheet2!I$14:I$154,MATCH(F1078,Sheet2!A$14:A$154,0))))</f>
        <v>211.5</v>
      </c>
      <c r="M1078" s="25" t="str">
        <f>IF(ISBLANK(G1078),"",IF(ISTEXT(G1078),"",IF(INDEX(Sheet2!H$14:H$154,MATCH(F1078,Sheet2!A$14:A$154,0))&lt;&gt;0,IF(INDEX(Sheet2!I$14:I$154,MATCH(F1078,Sheet2!A$14:A$154,0))&lt;&gt;0,"Loan","Loan"),"Cash")))</f>
        <v>Loan</v>
      </c>
      <c r="N1078" s="25">
        <f>IF(ISTEXT(E1078),"",IF(ISBLANK(E1078),"",IF(ISTEXT(D1078),"",IF(A1073="Invoice No. : ",INDEX(Sheet2!D$14:D$154,MATCH(B1073,Sheet2!A$14:A$154,0)),N1077))))</f>
        <v>2</v>
      </c>
      <c r="O1078" s="25" t="str">
        <f>IF(ISTEXT(E1078),"",IF(ISBLANK(E1078),"",IF(ISTEXT(D1078),"",IF(A1073="Invoice No. : ",INDEX(Sheet2!E$14:E$154,MATCH(B1073,Sheet2!A$14:A$154,0)),O1077))))</f>
        <v>RUBY</v>
      </c>
      <c r="P1078" s="25" t="str">
        <f>IF(ISTEXT(E1078),"",IF(ISBLANK(E1078),"",IF(ISTEXT(D1078),"",IF(A1073="Invoice No. : ",INDEX(Sheet2!G$14:G$154,MATCH(B1073,Sheet2!A$14:A$154,0)),P1077))))</f>
        <v>YU, HAZEL MONICA PENULLAR</v>
      </c>
      <c r="Q1078" s="25">
        <f t="shared" si="67"/>
        <v>128023.12</v>
      </c>
    </row>
    <row r="1079" ht="15" spans="1:17">
      <c r="A1079" s="24" t="s">
        <v>912</v>
      </c>
      <c r="B1079" s="24" t="s">
        <v>913</v>
      </c>
      <c r="C1079" s="13">
        <v>1</v>
      </c>
      <c r="D1079" s="13">
        <v>143.5</v>
      </c>
      <c r="E1079" s="13">
        <v>143.5</v>
      </c>
      <c r="F1079" s="25">
        <f t="shared" si="64"/>
        <v>2146354</v>
      </c>
      <c r="G1079" s="25">
        <f>IF(ISTEXT(E1079),"",IF(ISBLANK(E1079),"",IF(ISTEXT(D1079),"",IF(A1074="Invoice No. : ",INDEX(Sheet2!F$14:F$154,MATCH(B1074,Sheet2!A$14:A$154,0)),G1078))))</f>
        <v>52219</v>
      </c>
      <c r="H1079" s="25" t="str">
        <f t="shared" si="65"/>
        <v>01/28/2023</v>
      </c>
      <c r="I1079" s="25" t="str">
        <f>IF(ISTEXT(E1079),"",IF(ISBLANK(E1079),"",IF(ISTEXT(D1079),"",IF(A1074="Invoice No. : ",TEXT(INDEX(Sheet2!C$14:C$154,MATCH(B1074,Sheet2!A$14:A$154,0)),"hh:mm:ss"),I1078))))</f>
        <v>10:30:22</v>
      </c>
      <c r="J1079" s="25">
        <f t="shared" si="66"/>
        <v>1711.5</v>
      </c>
      <c r="K1079" s="25">
        <f>IF(ISBLANK(G1079),"",IF(ISTEXT(G1079),"",INDEX(Sheet2!H$14:H$154,MATCH(F1079,Sheet2!A$14:A$154,0))))</f>
        <v>1500</v>
      </c>
      <c r="L1079" s="25">
        <f>IF(ISBLANK(G1079),"",IF(ISTEXT(G1079),"",INDEX(Sheet2!I$14:I$154,MATCH(F1079,Sheet2!A$14:A$154,0))))</f>
        <v>211.5</v>
      </c>
      <c r="M1079" s="25" t="str">
        <f>IF(ISBLANK(G1079),"",IF(ISTEXT(G1079),"",IF(INDEX(Sheet2!H$14:H$154,MATCH(F1079,Sheet2!A$14:A$154,0))&lt;&gt;0,IF(INDEX(Sheet2!I$14:I$154,MATCH(F1079,Sheet2!A$14:A$154,0))&lt;&gt;0,"Loan","Loan"),"Cash")))</f>
        <v>Loan</v>
      </c>
      <c r="N1079" s="25">
        <f>IF(ISTEXT(E1079),"",IF(ISBLANK(E1079),"",IF(ISTEXT(D1079),"",IF(A1074="Invoice No. : ",INDEX(Sheet2!D$14:D$154,MATCH(B1074,Sheet2!A$14:A$154,0)),N1078))))</f>
        <v>2</v>
      </c>
      <c r="O1079" s="25" t="str">
        <f>IF(ISTEXT(E1079),"",IF(ISBLANK(E1079),"",IF(ISTEXT(D1079),"",IF(A1074="Invoice No. : ",INDEX(Sheet2!E$14:E$154,MATCH(B1074,Sheet2!A$14:A$154,0)),O1078))))</f>
        <v>RUBY</v>
      </c>
      <c r="P1079" s="25" t="str">
        <f>IF(ISTEXT(E1079),"",IF(ISBLANK(E1079),"",IF(ISTEXT(D1079),"",IF(A1074="Invoice No. : ",INDEX(Sheet2!G$14:G$154,MATCH(B1074,Sheet2!A$14:A$154,0)),P1078))))</f>
        <v>YU, HAZEL MONICA PENULLAR</v>
      </c>
      <c r="Q1079" s="25">
        <f t="shared" si="67"/>
        <v>128023.12</v>
      </c>
    </row>
    <row r="1080" ht="15" spans="1:17">
      <c r="A1080" s="24" t="s">
        <v>156</v>
      </c>
      <c r="B1080" s="24" t="s">
        <v>157</v>
      </c>
      <c r="C1080" s="13">
        <v>2</v>
      </c>
      <c r="D1080" s="13">
        <v>47</v>
      </c>
      <c r="E1080" s="13">
        <v>94</v>
      </c>
      <c r="F1080" s="25">
        <f t="shared" si="64"/>
        <v>2146354</v>
      </c>
      <c r="G1080" s="25">
        <f>IF(ISTEXT(E1080),"",IF(ISBLANK(E1080),"",IF(ISTEXT(D1080),"",IF(A1075="Invoice No. : ",INDEX(Sheet2!F$14:F$154,MATCH(B1075,Sheet2!A$14:A$154,0)),G1079))))</f>
        <v>52219</v>
      </c>
      <c r="H1080" s="25" t="str">
        <f t="shared" si="65"/>
        <v>01/28/2023</v>
      </c>
      <c r="I1080" s="25" t="str">
        <f>IF(ISTEXT(E1080),"",IF(ISBLANK(E1080),"",IF(ISTEXT(D1080),"",IF(A1075="Invoice No. : ",TEXT(INDEX(Sheet2!C$14:C$154,MATCH(B1075,Sheet2!A$14:A$154,0)),"hh:mm:ss"),I1079))))</f>
        <v>10:30:22</v>
      </c>
      <c r="J1080" s="25">
        <f t="shared" si="66"/>
        <v>1711.5</v>
      </c>
      <c r="K1080" s="25">
        <f>IF(ISBLANK(G1080),"",IF(ISTEXT(G1080),"",INDEX(Sheet2!H$14:H$154,MATCH(F1080,Sheet2!A$14:A$154,0))))</f>
        <v>1500</v>
      </c>
      <c r="L1080" s="25">
        <f>IF(ISBLANK(G1080),"",IF(ISTEXT(G1080),"",INDEX(Sheet2!I$14:I$154,MATCH(F1080,Sheet2!A$14:A$154,0))))</f>
        <v>211.5</v>
      </c>
      <c r="M1080" s="25" t="str">
        <f>IF(ISBLANK(G1080),"",IF(ISTEXT(G1080),"",IF(INDEX(Sheet2!H$14:H$154,MATCH(F1080,Sheet2!A$14:A$154,0))&lt;&gt;0,IF(INDEX(Sheet2!I$14:I$154,MATCH(F1080,Sheet2!A$14:A$154,0))&lt;&gt;0,"Loan","Loan"),"Cash")))</f>
        <v>Loan</v>
      </c>
      <c r="N1080" s="25">
        <f>IF(ISTEXT(E1080),"",IF(ISBLANK(E1080),"",IF(ISTEXT(D1080),"",IF(A1075="Invoice No. : ",INDEX(Sheet2!D$14:D$154,MATCH(B1075,Sheet2!A$14:A$154,0)),N1079))))</f>
        <v>2</v>
      </c>
      <c r="O1080" s="25" t="str">
        <f>IF(ISTEXT(E1080),"",IF(ISBLANK(E1080),"",IF(ISTEXT(D1080),"",IF(A1075="Invoice No. : ",INDEX(Sheet2!E$14:E$154,MATCH(B1075,Sheet2!A$14:A$154,0)),O1079))))</f>
        <v>RUBY</v>
      </c>
      <c r="P1080" s="25" t="str">
        <f>IF(ISTEXT(E1080),"",IF(ISBLANK(E1080),"",IF(ISTEXT(D1080),"",IF(A1075="Invoice No. : ",INDEX(Sheet2!G$14:G$154,MATCH(B1075,Sheet2!A$14:A$154,0)),P1079))))</f>
        <v>YU, HAZEL MONICA PENULLAR</v>
      </c>
      <c r="Q1080" s="25">
        <f t="shared" si="67"/>
        <v>128023.12</v>
      </c>
    </row>
    <row r="1081" ht="15" spans="4:17">
      <c r="D1081" s="14" t="s">
        <v>18</v>
      </c>
      <c r="E1081" s="26">
        <v>1711.5</v>
      </c>
      <c r="F1081" s="25" t="str">
        <f t="shared" si="64"/>
        <v/>
      </c>
      <c r="G1081" s="25" t="str">
        <f>IF(ISTEXT(E1081),"",IF(ISBLANK(E1081),"",IF(ISTEXT(D1081),"",IF(A1076="Invoice No. : ",INDEX(Sheet2!F$14:F$154,MATCH(B1076,Sheet2!A$14:A$154,0)),G1080))))</f>
        <v/>
      </c>
      <c r="H1081" s="25" t="str">
        <f t="shared" si="65"/>
        <v/>
      </c>
      <c r="I1081" s="25" t="str">
        <f>IF(ISTEXT(E1081),"",IF(ISBLANK(E1081),"",IF(ISTEXT(D1081),"",IF(A1076="Invoice No. : ",TEXT(INDEX(Sheet2!C$14:C$154,MATCH(B1076,Sheet2!A$14:A$154,0)),"hh:mm:ss"),I1080))))</f>
        <v/>
      </c>
      <c r="J1081" s="25" t="str">
        <f t="shared" si="66"/>
        <v/>
      </c>
      <c r="K1081" s="25" t="str">
        <f>IF(ISBLANK(G1081),"",IF(ISTEXT(G1081),"",INDEX(Sheet2!H$14:H$154,MATCH(F1081,Sheet2!A$14:A$154,0))))</f>
        <v/>
      </c>
      <c r="L1081" s="25" t="str">
        <f>IF(ISBLANK(G1081),"",IF(ISTEXT(G1081),"",INDEX(Sheet2!I$14:I$154,MATCH(F1081,Sheet2!A$14:A$154,0))))</f>
        <v/>
      </c>
      <c r="M1081" s="25" t="str">
        <f>IF(ISBLANK(G1081),"",IF(ISTEXT(G1081),"",IF(INDEX(Sheet2!H$14:H$154,MATCH(F1081,Sheet2!A$14:A$154,0))&lt;&gt;0,IF(INDEX(Sheet2!I$14:I$154,MATCH(F1081,Sheet2!A$14:A$154,0))&lt;&gt;0,"Loan","Loan"),"Cash")))</f>
        <v/>
      </c>
      <c r="N1081" s="25" t="str">
        <f>IF(ISTEXT(E1081),"",IF(ISBLANK(E1081),"",IF(ISTEXT(D1081),"",IF(A1076="Invoice No. : ",INDEX(Sheet2!D$14:D$154,MATCH(B1076,Sheet2!A$14:A$154,0)),N1080))))</f>
        <v/>
      </c>
      <c r="O1081" s="25" t="str">
        <f>IF(ISTEXT(E1081),"",IF(ISBLANK(E1081),"",IF(ISTEXT(D1081),"",IF(A1076="Invoice No. : ",INDEX(Sheet2!E$14:E$154,MATCH(B1076,Sheet2!A$14:A$154,0)),O1080))))</f>
        <v/>
      </c>
      <c r="P1081" s="25" t="str">
        <f>IF(ISTEXT(E1081),"",IF(ISBLANK(E1081),"",IF(ISTEXT(D1081),"",IF(A1076="Invoice No. : ",INDEX(Sheet2!G$14:G$154,MATCH(B1076,Sheet2!A$14:A$154,0)),P1080))))</f>
        <v/>
      </c>
      <c r="Q1081" s="25" t="str">
        <f t="shared" si="67"/>
        <v/>
      </c>
    </row>
    <row r="1082" ht="15" spans="6:17">
      <c r="F1082" s="25" t="str">
        <f t="shared" si="64"/>
        <v/>
      </c>
      <c r="G1082" s="25" t="str">
        <f>IF(ISTEXT(E1082),"",IF(ISBLANK(E1082),"",IF(ISTEXT(D1082),"",IF(A1077="Invoice No. : ",INDEX(Sheet2!F$14:F$154,MATCH(B1077,Sheet2!A$14:A$154,0)),G1081))))</f>
        <v/>
      </c>
      <c r="H1082" s="25" t="str">
        <f t="shared" si="65"/>
        <v/>
      </c>
      <c r="I1082" s="25" t="str">
        <f>IF(ISTEXT(E1082),"",IF(ISBLANK(E1082),"",IF(ISTEXT(D1082),"",IF(A1077="Invoice No. : ",TEXT(INDEX(Sheet2!C$14:C$154,MATCH(B1077,Sheet2!A$14:A$154,0)),"hh:mm:ss"),I1081))))</f>
        <v/>
      </c>
      <c r="J1082" s="25" t="str">
        <f t="shared" si="66"/>
        <v/>
      </c>
      <c r="K1082" s="25" t="str">
        <f>IF(ISBLANK(G1082),"",IF(ISTEXT(G1082),"",INDEX(Sheet2!H$14:H$154,MATCH(F1082,Sheet2!A$14:A$154,0))))</f>
        <v/>
      </c>
      <c r="L1082" s="25" t="str">
        <f>IF(ISBLANK(G1082),"",IF(ISTEXT(G1082),"",INDEX(Sheet2!I$14:I$154,MATCH(F1082,Sheet2!A$14:A$154,0))))</f>
        <v/>
      </c>
      <c r="M1082" s="25" t="str">
        <f>IF(ISBLANK(G1082),"",IF(ISTEXT(G1082),"",IF(INDEX(Sheet2!H$14:H$154,MATCH(F1082,Sheet2!A$14:A$154,0))&lt;&gt;0,IF(INDEX(Sheet2!I$14:I$154,MATCH(F1082,Sheet2!A$14:A$154,0))&lt;&gt;0,"Loan","Loan"),"Cash")))</f>
        <v/>
      </c>
      <c r="N1082" s="25" t="str">
        <f>IF(ISTEXT(E1082),"",IF(ISBLANK(E1082),"",IF(ISTEXT(D1082),"",IF(A1077="Invoice No. : ",INDEX(Sheet2!D$14:D$154,MATCH(B1077,Sheet2!A$14:A$154,0)),N1081))))</f>
        <v/>
      </c>
      <c r="O1082" s="25" t="str">
        <f>IF(ISTEXT(E1082),"",IF(ISBLANK(E1082),"",IF(ISTEXT(D1082),"",IF(A1077="Invoice No. : ",INDEX(Sheet2!E$14:E$154,MATCH(B1077,Sheet2!A$14:A$154,0)),O1081))))</f>
        <v/>
      </c>
      <c r="P1082" s="25" t="str">
        <f>IF(ISTEXT(E1082),"",IF(ISBLANK(E1082),"",IF(ISTEXT(D1082),"",IF(A1077="Invoice No. : ",INDEX(Sheet2!G$14:G$154,MATCH(B1077,Sheet2!A$14:A$154,0)),P1081))))</f>
        <v/>
      </c>
      <c r="Q1082" s="25" t="str">
        <f t="shared" si="67"/>
        <v/>
      </c>
    </row>
    <row r="1083" ht="15" spans="6:17">
      <c r="F1083" s="25" t="str">
        <f t="shared" si="64"/>
        <v/>
      </c>
      <c r="G1083" s="25" t="str">
        <f>IF(ISTEXT(E1083),"",IF(ISBLANK(E1083),"",IF(ISTEXT(D1083),"",IF(A1078="Invoice No. : ",INDEX(Sheet2!F$14:F$154,MATCH(B1078,Sheet2!A$14:A$154,0)),G1082))))</f>
        <v/>
      </c>
      <c r="H1083" s="25" t="str">
        <f t="shared" si="65"/>
        <v/>
      </c>
      <c r="I1083" s="25" t="str">
        <f>IF(ISTEXT(E1083),"",IF(ISBLANK(E1083),"",IF(ISTEXT(D1083),"",IF(A1078="Invoice No. : ",TEXT(INDEX(Sheet2!C$14:C$154,MATCH(B1078,Sheet2!A$14:A$154,0)),"hh:mm:ss"),I1082))))</f>
        <v/>
      </c>
      <c r="J1083" s="25" t="str">
        <f t="shared" si="66"/>
        <v/>
      </c>
      <c r="K1083" s="25" t="str">
        <f>IF(ISBLANK(G1083),"",IF(ISTEXT(G1083),"",INDEX(Sheet2!H$14:H$154,MATCH(F1083,Sheet2!A$14:A$154,0))))</f>
        <v/>
      </c>
      <c r="L1083" s="25" t="str">
        <f>IF(ISBLANK(G1083),"",IF(ISTEXT(G1083),"",INDEX(Sheet2!I$14:I$154,MATCH(F1083,Sheet2!A$14:A$154,0))))</f>
        <v/>
      </c>
      <c r="M1083" s="25" t="str">
        <f>IF(ISBLANK(G1083),"",IF(ISTEXT(G1083),"",IF(INDEX(Sheet2!H$14:H$154,MATCH(F1083,Sheet2!A$14:A$154,0))&lt;&gt;0,IF(INDEX(Sheet2!I$14:I$154,MATCH(F1083,Sheet2!A$14:A$154,0))&lt;&gt;0,"Loan","Loan"),"Cash")))</f>
        <v/>
      </c>
      <c r="N1083" s="25" t="str">
        <f>IF(ISTEXT(E1083),"",IF(ISBLANK(E1083),"",IF(ISTEXT(D1083),"",IF(A1078="Invoice No. : ",INDEX(Sheet2!D$14:D$154,MATCH(B1078,Sheet2!A$14:A$154,0)),N1082))))</f>
        <v/>
      </c>
      <c r="O1083" s="25" t="str">
        <f>IF(ISTEXT(E1083),"",IF(ISBLANK(E1083),"",IF(ISTEXT(D1083),"",IF(A1078="Invoice No. : ",INDEX(Sheet2!E$14:E$154,MATCH(B1078,Sheet2!A$14:A$154,0)),O1082))))</f>
        <v/>
      </c>
      <c r="P1083" s="25" t="str">
        <f>IF(ISTEXT(E1083),"",IF(ISBLANK(E1083),"",IF(ISTEXT(D1083),"",IF(A1078="Invoice No. : ",INDEX(Sheet2!G$14:G$154,MATCH(B1078,Sheet2!A$14:A$154,0)),P1082))))</f>
        <v/>
      </c>
      <c r="Q1083" s="25" t="str">
        <f t="shared" si="67"/>
        <v/>
      </c>
    </row>
    <row r="1084" ht="15" spans="1:17">
      <c r="A1084" s="16" t="s">
        <v>4</v>
      </c>
      <c r="B1084" s="17">
        <v>2146355</v>
      </c>
      <c r="C1084" s="16" t="s">
        <v>5</v>
      </c>
      <c r="D1084" s="18" t="s">
        <v>598</v>
      </c>
      <c r="F1084" s="25" t="str">
        <f t="shared" si="64"/>
        <v/>
      </c>
      <c r="G1084" s="25" t="str">
        <f>IF(ISTEXT(E1084),"",IF(ISBLANK(E1084),"",IF(ISTEXT(D1084),"",IF(A1079="Invoice No. : ",INDEX(Sheet2!F$14:F$154,MATCH(B1079,Sheet2!A$14:A$154,0)),G1083))))</f>
        <v/>
      </c>
      <c r="H1084" s="25" t="str">
        <f t="shared" si="65"/>
        <v/>
      </c>
      <c r="I1084" s="25" t="str">
        <f>IF(ISTEXT(E1084),"",IF(ISBLANK(E1084),"",IF(ISTEXT(D1084),"",IF(A1079="Invoice No. : ",TEXT(INDEX(Sheet2!C$14:C$154,MATCH(B1079,Sheet2!A$14:A$154,0)),"hh:mm:ss"),I1083))))</f>
        <v/>
      </c>
      <c r="J1084" s="25" t="str">
        <f t="shared" si="66"/>
        <v/>
      </c>
      <c r="K1084" s="25" t="str">
        <f>IF(ISBLANK(G1084),"",IF(ISTEXT(G1084),"",INDEX(Sheet2!H$14:H$154,MATCH(F1084,Sheet2!A$14:A$154,0))))</f>
        <v/>
      </c>
      <c r="L1084" s="25" t="str">
        <f>IF(ISBLANK(G1084),"",IF(ISTEXT(G1084),"",INDEX(Sheet2!I$14:I$154,MATCH(F1084,Sheet2!A$14:A$154,0))))</f>
        <v/>
      </c>
      <c r="M1084" s="25" t="str">
        <f>IF(ISBLANK(G1084),"",IF(ISTEXT(G1084),"",IF(INDEX(Sheet2!H$14:H$154,MATCH(F1084,Sheet2!A$14:A$154,0))&lt;&gt;0,IF(INDEX(Sheet2!I$14:I$154,MATCH(F1084,Sheet2!A$14:A$154,0))&lt;&gt;0,"Loan","Loan"),"Cash")))</f>
        <v/>
      </c>
      <c r="N1084" s="25" t="str">
        <f>IF(ISTEXT(E1084),"",IF(ISBLANK(E1084),"",IF(ISTEXT(D1084),"",IF(A1079="Invoice No. : ",INDEX(Sheet2!D$14:D$154,MATCH(B1079,Sheet2!A$14:A$154,0)),N1083))))</f>
        <v/>
      </c>
      <c r="O1084" s="25" t="str">
        <f>IF(ISTEXT(E1084),"",IF(ISBLANK(E1084),"",IF(ISTEXT(D1084),"",IF(A1079="Invoice No. : ",INDEX(Sheet2!E$14:E$154,MATCH(B1079,Sheet2!A$14:A$154,0)),O1083))))</f>
        <v/>
      </c>
      <c r="P1084" s="25" t="str">
        <f>IF(ISTEXT(E1084),"",IF(ISBLANK(E1084),"",IF(ISTEXT(D1084),"",IF(A1079="Invoice No. : ",INDEX(Sheet2!G$14:G$154,MATCH(B1079,Sheet2!A$14:A$154,0)),P1083))))</f>
        <v/>
      </c>
      <c r="Q1084" s="25" t="str">
        <f t="shared" si="67"/>
        <v/>
      </c>
    </row>
    <row r="1085" ht="15" spans="1:17">
      <c r="A1085" s="16" t="s">
        <v>7</v>
      </c>
      <c r="B1085" s="19">
        <v>44954</v>
      </c>
      <c r="C1085" s="16" t="s">
        <v>8</v>
      </c>
      <c r="D1085" s="20">
        <v>2</v>
      </c>
      <c r="F1085" s="25" t="str">
        <f t="shared" si="64"/>
        <v/>
      </c>
      <c r="G1085" s="25" t="str">
        <f>IF(ISTEXT(E1085),"",IF(ISBLANK(E1085),"",IF(ISTEXT(D1085),"",IF(A1080="Invoice No. : ",INDEX(Sheet2!F$14:F$154,MATCH(B1080,Sheet2!A$14:A$154,0)),G1084))))</f>
        <v/>
      </c>
      <c r="H1085" s="25" t="str">
        <f t="shared" si="65"/>
        <v/>
      </c>
      <c r="I1085" s="25" t="str">
        <f>IF(ISTEXT(E1085),"",IF(ISBLANK(E1085),"",IF(ISTEXT(D1085),"",IF(A1080="Invoice No. : ",TEXT(INDEX(Sheet2!C$14:C$154,MATCH(B1080,Sheet2!A$14:A$154,0)),"hh:mm:ss"),I1084))))</f>
        <v/>
      </c>
      <c r="J1085" s="25" t="str">
        <f t="shared" si="66"/>
        <v/>
      </c>
      <c r="K1085" s="25" t="str">
        <f>IF(ISBLANK(G1085),"",IF(ISTEXT(G1085),"",INDEX(Sheet2!H$14:H$154,MATCH(F1085,Sheet2!A$14:A$154,0))))</f>
        <v/>
      </c>
      <c r="L1085" s="25" t="str">
        <f>IF(ISBLANK(G1085),"",IF(ISTEXT(G1085),"",INDEX(Sheet2!I$14:I$154,MATCH(F1085,Sheet2!A$14:A$154,0))))</f>
        <v/>
      </c>
      <c r="M1085" s="25" t="str">
        <f>IF(ISBLANK(G1085),"",IF(ISTEXT(G1085),"",IF(INDEX(Sheet2!H$14:H$154,MATCH(F1085,Sheet2!A$14:A$154,0))&lt;&gt;0,IF(INDEX(Sheet2!I$14:I$154,MATCH(F1085,Sheet2!A$14:A$154,0))&lt;&gt;0,"Loan","Loan"),"Cash")))</f>
        <v/>
      </c>
      <c r="N1085" s="25" t="str">
        <f>IF(ISTEXT(E1085),"",IF(ISBLANK(E1085),"",IF(ISTEXT(D1085),"",IF(A1080="Invoice No. : ",INDEX(Sheet2!D$14:D$154,MATCH(B1080,Sheet2!A$14:A$154,0)),N1084))))</f>
        <v/>
      </c>
      <c r="O1085" s="25" t="str">
        <f>IF(ISTEXT(E1085),"",IF(ISBLANK(E1085),"",IF(ISTEXT(D1085),"",IF(A1080="Invoice No. : ",INDEX(Sheet2!E$14:E$154,MATCH(B1080,Sheet2!A$14:A$154,0)),O1084))))</f>
        <v/>
      </c>
      <c r="P1085" s="25" t="str">
        <f>IF(ISTEXT(E1085),"",IF(ISBLANK(E1085),"",IF(ISTEXT(D1085),"",IF(A1080="Invoice No. : ",INDEX(Sheet2!G$14:G$154,MATCH(B1080,Sheet2!A$14:A$154,0)),P1084))))</f>
        <v/>
      </c>
      <c r="Q1085" s="25" t="str">
        <f t="shared" si="67"/>
        <v/>
      </c>
    </row>
    <row r="1086" ht="15" spans="6:17">
      <c r="F1086" s="25" t="str">
        <f t="shared" si="64"/>
        <v/>
      </c>
      <c r="G1086" s="25" t="str">
        <f>IF(ISTEXT(E1086),"",IF(ISBLANK(E1086),"",IF(ISTEXT(D1086),"",IF(A1081="Invoice No. : ",INDEX(Sheet2!F$14:F$154,MATCH(B1081,Sheet2!A$14:A$154,0)),G1085))))</f>
        <v/>
      </c>
      <c r="H1086" s="25" t="str">
        <f t="shared" si="65"/>
        <v/>
      </c>
      <c r="I1086" s="25" t="str">
        <f>IF(ISTEXT(E1086),"",IF(ISBLANK(E1086),"",IF(ISTEXT(D1086),"",IF(A1081="Invoice No. : ",TEXT(INDEX(Sheet2!C$14:C$154,MATCH(B1081,Sheet2!A$14:A$154,0)),"hh:mm:ss"),I1085))))</f>
        <v/>
      </c>
      <c r="J1086" s="25" t="str">
        <f t="shared" si="66"/>
        <v/>
      </c>
      <c r="K1086" s="25" t="str">
        <f>IF(ISBLANK(G1086),"",IF(ISTEXT(G1086),"",INDEX(Sheet2!H$14:H$154,MATCH(F1086,Sheet2!A$14:A$154,0))))</f>
        <v/>
      </c>
      <c r="L1086" s="25" t="str">
        <f>IF(ISBLANK(G1086),"",IF(ISTEXT(G1086),"",INDEX(Sheet2!I$14:I$154,MATCH(F1086,Sheet2!A$14:A$154,0))))</f>
        <v/>
      </c>
      <c r="M1086" s="25" t="str">
        <f>IF(ISBLANK(G1086),"",IF(ISTEXT(G1086),"",IF(INDEX(Sheet2!H$14:H$154,MATCH(F1086,Sheet2!A$14:A$154,0))&lt;&gt;0,IF(INDEX(Sheet2!I$14:I$154,MATCH(F1086,Sheet2!A$14:A$154,0))&lt;&gt;0,"Loan","Loan"),"Cash")))</f>
        <v/>
      </c>
      <c r="N1086" s="25" t="str">
        <f>IF(ISTEXT(E1086),"",IF(ISBLANK(E1086),"",IF(ISTEXT(D1086),"",IF(A1081="Invoice No. : ",INDEX(Sheet2!D$14:D$154,MATCH(B1081,Sheet2!A$14:A$154,0)),N1085))))</f>
        <v/>
      </c>
      <c r="O1086" s="25" t="str">
        <f>IF(ISTEXT(E1086),"",IF(ISBLANK(E1086),"",IF(ISTEXT(D1086),"",IF(A1081="Invoice No. : ",INDEX(Sheet2!E$14:E$154,MATCH(B1081,Sheet2!A$14:A$154,0)),O1085))))</f>
        <v/>
      </c>
      <c r="P1086" s="25" t="str">
        <f>IF(ISTEXT(E1086),"",IF(ISBLANK(E1086),"",IF(ISTEXT(D1086),"",IF(A1081="Invoice No. : ",INDEX(Sheet2!G$14:G$154,MATCH(B1081,Sheet2!A$14:A$154,0)),P1085))))</f>
        <v/>
      </c>
      <c r="Q1086" s="25" t="str">
        <f t="shared" si="67"/>
        <v/>
      </c>
    </row>
    <row r="1087" ht="15" spans="1:17">
      <c r="A1087" s="21" t="s">
        <v>9</v>
      </c>
      <c r="B1087" s="21" t="s">
        <v>10</v>
      </c>
      <c r="C1087" s="22" t="s">
        <v>11</v>
      </c>
      <c r="D1087" s="22" t="s">
        <v>12</v>
      </c>
      <c r="E1087" s="22" t="s">
        <v>13</v>
      </c>
      <c r="F1087" s="25" t="str">
        <f t="shared" si="64"/>
        <v/>
      </c>
      <c r="G1087" s="25" t="str">
        <f>IF(ISTEXT(E1087),"",IF(ISBLANK(E1087),"",IF(ISTEXT(D1087),"",IF(A1082="Invoice No. : ",INDEX(Sheet2!F$14:F$154,MATCH(B1082,Sheet2!A$14:A$154,0)),G1086))))</f>
        <v/>
      </c>
      <c r="H1087" s="25" t="str">
        <f t="shared" si="65"/>
        <v/>
      </c>
      <c r="I1087" s="25" t="str">
        <f>IF(ISTEXT(E1087),"",IF(ISBLANK(E1087),"",IF(ISTEXT(D1087),"",IF(A1082="Invoice No. : ",TEXT(INDEX(Sheet2!C$14:C$154,MATCH(B1082,Sheet2!A$14:A$154,0)),"hh:mm:ss"),I1086))))</f>
        <v/>
      </c>
      <c r="J1087" s="25" t="str">
        <f t="shared" si="66"/>
        <v/>
      </c>
      <c r="K1087" s="25" t="str">
        <f>IF(ISBLANK(G1087),"",IF(ISTEXT(G1087),"",INDEX(Sheet2!H$14:H$154,MATCH(F1087,Sheet2!A$14:A$154,0))))</f>
        <v/>
      </c>
      <c r="L1087" s="25" t="str">
        <f>IF(ISBLANK(G1087),"",IF(ISTEXT(G1087),"",INDEX(Sheet2!I$14:I$154,MATCH(F1087,Sheet2!A$14:A$154,0))))</f>
        <v/>
      </c>
      <c r="M1087" s="25" t="str">
        <f>IF(ISBLANK(G1087),"",IF(ISTEXT(G1087),"",IF(INDEX(Sheet2!H$14:H$154,MATCH(F1087,Sheet2!A$14:A$154,0))&lt;&gt;0,IF(INDEX(Sheet2!I$14:I$154,MATCH(F1087,Sheet2!A$14:A$154,0))&lt;&gt;0,"Loan","Loan"),"Cash")))</f>
        <v/>
      </c>
      <c r="N1087" s="25" t="str">
        <f>IF(ISTEXT(E1087),"",IF(ISBLANK(E1087),"",IF(ISTEXT(D1087),"",IF(A1082="Invoice No. : ",INDEX(Sheet2!D$14:D$154,MATCH(B1082,Sheet2!A$14:A$154,0)),N1086))))</f>
        <v/>
      </c>
      <c r="O1087" s="25" t="str">
        <f>IF(ISTEXT(E1087),"",IF(ISBLANK(E1087),"",IF(ISTEXT(D1087),"",IF(A1082="Invoice No. : ",INDEX(Sheet2!E$14:E$154,MATCH(B1082,Sheet2!A$14:A$154,0)),O1086))))</f>
        <v/>
      </c>
      <c r="P1087" s="25" t="str">
        <f>IF(ISTEXT(E1087),"",IF(ISBLANK(E1087),"",IF(ISTEXT(D1087),"",IF(A1082="Invoice No. : ",INDEX(Sheet2!G$14:G$154,MATCH(B1082,Sheet2!A$14:A$154,0)),P1086))))</f>
        <v/>
      </c>
      <c r="Q1087" s="25" t="str">
        <f t="shared" si="67"/>
        <v/>
      </c>
    </row>
    <row r="1088" ht="15" spans="6:17">
      <c r="F1088" s="25" t="str">
        <f t="shared" si="64"/>
        <v/>
      </c>
      <c r="G1088" s="25" t="str">
        <f>IF(ISTEXT(E1088),"",IF(ISBLANK(E1088),"",IF(ISTEXT(D1088),"",IF(A1083="Invoice No. : ",INDEX(Sheet2!F$14:F$154,MATCH(B1083,Sheet2!A$14:A$154,0)),G1087))))</f>
        <v/>
      </c>
      <c r="H1088" s="25" t="str">
        <f t="shared" si="65"/>
        <v/>
      </c>
      <c r="I1088" s="25" t="str">
        <f>IF(ISTEXT(E1088),"",IF(ISBLANK(E1088),"",IF(ISTEXT(D1088),"",IF(A1083="Invoice No. : ",TEXT(INDEX(Sheet2!C$14:C$154,MATCH(B1083,Sheet2!A$14:A$154,0)),"hh:mm:ss"),I1087))))</f>
        <v/>
      </c>
      <c r="J1088" s="25" t="str">
        <f t="shared" si="66"/>
        <v/>
      </c>
      <c r="K1088" s="25" t="str">
        <f>IF(ISBLANK(G1088),"",IF(ISTEXT(G1088),"",INDEX(Sheet2!H$14:H$154,MATCH(F1088,Sheet2!A$14:A$154,0))))</f>
        <v/>
      </c>
      <c r="L1088" s="25" t="str">
        <f>IF(ISBLANK(G1088),"",IF(ISTEXT(G1088),"",INDEX(Sheet2!I$14:I$154,MATCH(F1088,Sheet2!A$14:A$154,0))))</f>
        <v/>
      </c>
      <c r="M1088" s="25" t="str">
        <f>IF(ISBLANK(G1088),"",IF(ISTEXT(G1088),"",IF(INDEX(Sheet2!H$14:H$154,MATCH(F1088,Sheet2!A$14:A$154,0))&lt;&gt;0,IF(INDEX(Sheet2!I$14:I$154,MATCH(F1088,Sheet2!A$14:A$154,0))&lt;&gt;0,"Loan","Loan"),"Cash")))</f>
        <v/>
      </c>
      <c r="N1088" s="25" t="str">
        <f>IF(ISTEXT(E1088),"",IF(ISBLANK(E1088),"",IF(ISTEXT(D1088),"",IF(A1083="Invoice No. : ",INDEX(Sheet2!D$14:D$154,MATCH(B1083,Sheet2!A$14:A$154,0)),N1087))))</f>
        <v/>
      </c>
      <c r="O1088" s="25" t="str">
        <f>IF(ISTEXT(E1088),"",IF(ISBLANK(E1088),"",IF(ISTEXT(D1088),"",IF(A1083="Invoice No. : ",INDEX(Sheet2!E$14:E$154,MATCH(B1083,Sheet2!A$14:A$154,0)),O1087))))</f>
        <v/>
      </c>
      <c r="P1088" s="25" t="str">
        <f>IF(ISTEXT(E1088),"",IF(ISBLANK(E1088),"",IF(ISTEXT(D1088),"",IF(A1083="Invoice No. : ",INDEX(Sheet2!G$14:G$154,MATCH(B1083,Sheet2!A$14:A$154,0)),P1087))))</f>
        <v/>
      </c>
      <c r="Q1088" s="25" t="str">
        <f t="shared" si="67"/>
        <v/>
      </c>
    </row>
    <row r="1089" ht="15" spans="1:17">
      <c r="A1089" s="24" t="s">
        <v>726</v>
      </c>
      <c r="B1089" s="24" t="s">
        <v>727</v>
      </c>
      <c r="C1089" s="13">
        <v>1</v>
      </c>
      <c r="D1089" s="13">
        <v>100</v>
      </c>
      <c r="E1089" s="13">
        <v>100</v>
      </c>
      <c r="F1089" s="25">
        <f t="shared" si="64"/>
        <v>2146355</v>
      </c>
      <c r="G1089" s="25">
        <f>IF(ISTEXT(E1089),"",IF(ISBLANK(E1089),"",IF(ISTEXT(D1089),"",IF(A1084="Invoice No. : ",INDEX(Sheet2!F$14:F$154,MATCH(B1084,Sheet2!A$14:A$154,0)),G1088))))</f>
        <v>19639</v>
      </c>
      <c r="H1089" s="25" t="str">
        <f t="shared" si="65"/>
        <v>01/28/2023</v>
      </c>
      <c r="I1089" s="25" t="str">
        <f>IF(ISTEXT(E1089),"",IF(ISBLANK(E1089),"",IF(ISTEXT(D1089),"",IF(A1084="Invoice No. : ",TEXT(INDEX(Sheet2!C$14:C$154,MATCH(B1084,Sheet2!A$14:A$154,0)),"hh:mm:ss"),I1088))))</f>
        <v>10:34:56</v>
      </c>
      <c r="J1089" s="25">
        <f t="shared" si="66"/>
        <v>1702.85</v>
      </c>
      <c r="K1089" s="25">
        <f>IF(ISBLANK(G1089),"",IF(ISTEXT(G1089),"",INDEX(Sheet2!H$14:H$154,MATCH(F1089,Sheet2!A$14:A$154,0))))</f>
        <v>1000</v>
      </c>
      <c r="L1089" s="25">
        <f>IF(ISBLANK(G1089),"",IF(ISTEXT(G1089),"",INDEX(Sheet2!I$14:I$154,MATCH(F1089,Sheet2!A$14:A$154,0))))</f>
        <v>702.85</v>
      </c>
      <c r="M1089" s="25" t="str">
        <f>IF(ISBLANK(G1089),"",IF(ISTEXT(G1089),"",IF(INDEX(Sheet2!H$14:H$154,MATCH(F1089,Sheet2!A$14:A$154,0))&lt;&gt;0,IF(INDEX(Sheet2!I$14:I$154,MATCH(F1089,Sheet2!A$14:A$154,0))&lt;&gt;0,"Loan","Loan"),"Cash")))</f>
        <v>Loan</v>
      </c>
      <c r="N1089" s="25">
        <f>IF(ISTEXT(E1089),"",IF(ISBLANK(E1089),"",IF(ISTEXT(D1089),"",IF(A1084="Invoice No. : ",INDEX(Sheet2!D$14:D$154,MATCH(B1084,Sheet2!A$14:A$154,0)),N1088))))</f>
        <v>2</v>
      </c>
      <c r="O1089" s="25" t="str">
        <f>IF(ISTEXT(E1089),"",IF(ISBLANK(E1089),"",IF(ISTEXT(D1089),"",IF(A1084="Invoice No. : ",INDEX(Sheet2!E$14:E$154,MATCH(B1084,Sheet2!A$14:A$154,0)),O1088))))</f>
        <v>RUBY</v>
      </c>
      <c r="P1089" s="25" t="str">
        <f>IF(ISTEXT(E1089),"",IF(ISBLANK(E1089),"",IF(ISTEXT(D1089),"",IF(A1084="Invoice No. : ",INDEX(Sheet2!G$14:G$154,MATCH(B1084,Sheet2!A$14:A$154,0)),P1088))))</f>
        <v>MARCHAN, MARIANO DAMASCO JR.</v>
      </c>
      <c r="Q1089" s="25">
        <f t="shared" si="67"/>
        <v>128023.12</v>
      </c>
    </row>
    <row r="1090" ht="15" spans="1:17">
      <c r="A1090" s="24" t="s">
        <v>914</v>
      </c>
      <c r="B1090" s="24" t="s">
        <v>915</v>
      </c>
      <c r="C1090" s="13">
        <v>1</v>
      </c>
      <c r="D1090" s="13">
        <v>122.5</v>
      </c>
      <c r="E1090" s="13">
        <v>122.5</v>
      </c>
      <c r="F1090" s="25">
        <f t="shared" si="64"/>
        <v>2146355</v>
      </c>
      <c r="G1090" s="25">
        <f>IF(ISTEXT(E1090),"",IF(ISBLANK(E1090),"",IF(ISTEXT(D1090),"",IF(A1085="Invoice No. : ",INDEX(Sheet2!F$14:F$154,MATCH(B1085,Sheet2!A$14:A$154,0)),G1089))))</f>
        <v>19639</v>
      </c>
      <c r="H1090" s="25" t="str">
        <f t="shared" si="65"/>
        <v>01/28/2023</v>
      </c>
      <c r="I1090" s="25" t="str">
        <f>IF(ISTEXT(E1090),"",IF(ISBLANK(E1090),"",IF(ISTEXT(D1090),"",IF(A1085="Invoice No. : ",TEXT(INDEX(Sheet2!C$14:C$154,MATCH(B1085,Sheet2!A$14:A$154,0)),"hh:mm:ss"),I1089))))</f>
        <v>10:34:56</v>
      </c>
      <c r="J1090" s="25">
        <f t="shared" si="66"/>
        <v>1702.85</v>
      </c>
      <c r="K1090" s="25">
        <f>IF(ISBLANK(G1090),"",IF(ISTEXT(G1090),"",INDEX(Sheet2!H$14:H$154,MATCH(F1090,Sheet2!A$14:A$154,0))))</f>
        <v>1000</v>
      </c>
      <c r="L1090" s="25">
        <f>IF(ISBLANK(G1090),"",IF(ISTEXT(G1090),"",INDEX(Sheet2!I$14:I$154,MATCH(F1090,Sheet2!A$14:A$154,0))))</f>
        <v>702.85</v>
      </c>
      <c r="M1090" s="25" t="str">
        <f>IF(ISBLANK(G1090),"",IF(ISTEXT(G1090),"",IF(INDEX(Sheet2!H$14:H$154,MATCH(F1090,Sheet2!A$14:A$154,0))&lt;&gt;0,IF(INDEX(Sheet2!I$14:I$154,MATCH(F1090,Sheet2!A$14:A$154,0))&lt;&gt;0,"Loan","Loan"),"Cash")))</f>
        <v>Loan</v>
      </c>
      <c r="N1090" s="25">
        <f>IF(ISTEXT(E1090),"",IF(ISBLANK(E1090),"",IF(ISTEXT(D1090),"",IF(A1085="Invoice No. : ",INDEX(Sheet2!D$14:D$154,MATCH(B1085,Sheet2!A$14:A$154,0)),N1089))))</f>
        <v>2</v>
      </c>
      <c r="O1090" s="25" t="str">
        <f>IF(ISTEXT(E1090),"",IF(ISBLANK(E1090),"",IF(ISTEXT(D1090),"",IF(A1085="Invoice No. : ",INDEX(Sheet2!E$14:E$154,MATCH(B1085,Sheet2!A$14:A$154,0)),O1089))))</f>
        <v>RUBY</v>
      </c>
      <c r="P1090" s="25" t="str">
        <f>IF(ISTEXT(E1090),"",IF(ISBLANK(E1090),"",IF(ISTEXT(D1090),"",IF(A1085="Invoice No. : ",INDEX(Sheet2!G$14:G$154,MATCH(B1085,Sheet2!A$14:A$154,0)),P1089))))</f>
        <v>MARCHAN, MARIANO DAMASCO JR.</v>
      </c>
      <c r="Q1090" s="25">
        <f t="shared" si="67"/>
        <v>128023.12</v>
      </c>
    </row>
    <row r="1091" ht="15" spans="1:17">
      <c r="A1091" s="24" t="s">
        <v>916</v>
      </c>
      <c r="B1091" s="24" t="s">
        <v>917</v>
      </c>
      <c r="C1091" s="13">
        <v>1</v>
      </c>
      <c r="D1091" s="13">
        <v>27.75</v>
      </c>
      <c r="E1091" s="13">
        <v>27.75</v>
      </c>
      <c r="F1091" s="25">
        <f t="shared" si="64"/>
        <v>2146355</v>
      </c>
      <c r="G1091" s="25">
        <f>IF(ISTEXT(E1091),"",IF(ISBLANK(E1091),"",IF(ISTEXT(D1091),"",IF(A1086="Invoice No. : ",INDEX(Sheet2!F$14:F$154,MATCH(B1086,Sheet2!A$14:A$154,0)),G1090))))</f>
        <v>19639</v>
      </c>
      <c r="H1091" s="25" t="str">
        <f t="shared" si="65"/>
        <v>01/28/2023</v>
      </c>
      <c r="I1091" s="25" t="str">
        <f>IF(ISTEXT(E1091),"",IF(ISBLANK(E1091),"",IF(ISTEXT(D1091),"",IF(A1086="Invoice No. : ",TEXT(INDEX(Sheet2!C$14:C$154,MATCH(B1086,Sheet2!A$14:A$154,0)),"hh:mm:ss"),I1090))))</f>
        <v>10:34:56</v>
      </c>
      <c r="J1091" s="25">
        <f t="shared" si="66"/>
        <v>1702.85</v>
      </c>
      <c r="K1091" s="25">
        <f>IF(ISBLANK(G1091),"",IF(ISTEXT(G1091),"",INDEX(Sheet2!H$14:H$154,MATCH(F1091,Sheet2!A$14:A$154,0))))</f>
        <v>1000</v>
      </c>
      <c r="L1091" s="25">
        <f>IF(ISBLANK(G1091),"",IF(ISTEXT(G1091),"",INDEX(Sheet2!I$14:I$154,MATCH(F1091,Sheet2!A$14:A$154,0))))</f>
        <v>702.85</v>
      </c>
      <c r="M1091" s="25" t="str">
        <f>IF(ISBLANK(G1091),"",IF(ISTEXT(G1091),"",IF(INDEX(Sheet2!H$14:H$154,MATCH(F1091,Sheet2!A$14:A$154,0))&lt;&gt;0,IF(INDEX(Sheet2!I$14:I$154,MATCH(F1091,Sheet2!A$14:A$154,0))&lt;&gt;0,"Loan","Loan"),"Cash")))</f>
        <v>Loan</v>
      </c>
      <c r="N1091" s="25">
        <f>IF(ISTEXT(E1091),"",IF(ISBLANK(E1091),"",IF(ISTEXT(D1091),"",IF(A1086="Invoice No. : ",INDEX(Sheet2!D$14:D$154,MATCH(B1086,Sheet2!A$14:A$154,0)),N1090))))</f>
        <v>2</v>
      </c>
      <c r="O1091" s="25" t="str">
        <f>IF(ISTEXT(E1091),"",IF(ISBLANK(E1091),"",IF(ISTEXT(D1091),"",IF(A1086="Invoice No. : ",INDEX(Sheet2!E$14:E$154,MATCH(B1086,Sheet2!A$14:A$154,0)),O1090))))</f>
        <v>RUBY</v>
      </c>
      <c r="P1091" s="25" t="str">
        <f>IF(ISTEXT(E1091),"",IF(ISBLANK(E1091),"",IF(ISTEXT(D1091),"",IF(A1086="Invoice No. : ",INDEX(Sheet2!G$14:G$154,MATCH(B1086,Sheet2!A$14:A$154,0)),P1090))))</f>
        <v>MARCHAN, MARIANO DAMASCO JR.</v>
      </c>
      <c r="Q1091" s="25">
        <f t="shared" si="67"/>
        <v>128023.12</v>
      </c>
    </row>
    <row r="1092" ht="15" spans="1:17">
      <c r="A1092" s="24" t="s">
        <v>918</v>
      </c>
      <c r="B1092" s="24" t="s">
        <v>919</v>
      </c>
      <c r="C1092" s="13">
        <v>1</v>
      </c>
      <c r="D1092" s="13">
        <v>81</v>
      </c>
      <c r="E1092" s="13">
        <v>81</v>
      </c>
      <c r="F1092" s="25">
        <f t="shared" si="64"/>
        <v>2146355</v>
      </c>
      <c r="G1092" s="25">
        <f>IF(ISTEXT(E1092),"",IF(ISBLANK(E1092),"",IF(ISTEXT(D1092),"",IF(A1087="Invoice No. : ",INDEX(Sheet2!F$14:F$154,MATCH(B1087,Sheet2!A$14:A$154,0)),G1091))))</f>
        <v>19639</v>
      </c>
      <c r="H1092" s="25" t="str">
        <f t="shared" si="65"/>
        <v>01/28/2023</v>
      </c>
      <c r="I1092" s="25" t="str">
        <f>IF(ISTEXT(E1092),"",IF(ISBLANK(E1092),"",IF(ISTEXT(D1092),"",IF(A1087="Invoice No. : ",TEXT(INDEX(Sheet2!C$14:C$154,MATCH(B1087,Sheet2!A$14:A$154,0)),"hh:mm:ss"),I1091))))</f>
        <v>10:34:56</v>
      </c>
      <c r="J1092" s="25">
        <f t="shared" si="66"/>
        <v>1702.85</v>
      </c>
      <c r="K1092" s="25">
        <f>IF(ISBLANK(G1092),"",IF(ISTEXT(G1092),"",INDEX(Sheet2!H$14:H$154,MATCH(F1092,Sheet2!A$14:A$154,0))))</f>
        <v>1000</v>
      </c>
      <c r="L1092" s="25">
        <f>IF(ISBLANK(G1092),"",IF(ISTEXT(G1092),"",INDEX(Sheet2!I$14:I$154,MATCH(F1092,Sheet2!A$14:A$154,0))))</f>
        <v>702.85</v>
      </c>
      <c r="M1092" s="25" t="str">
        <f>IF(ISBLANK(G1092),"",IF(ISTEXT(G1092),"",IF(INDEX(Sheet2!H$14:H$154,MATCH(F1092,Sheet2!A$14:A$154,0))&lt;&gt;0,IF(INDEX(Sheet2!I$14:I$154,MATCH(F1092,Sheet2!A$14:A$154,0))&lt;&gt;0,"Loan","Loan"),"Cash")))</f>
        <v>Loan</v>
      </c>
      <c r="N1092" s="25">
        <f>IF(ISTEXT(E1092),"",IF(ISBLANK(E1092),"",IF(ISTEXT(D1092),"",IF(A1087="Invoice No. : ",INDEX(Sheet2!D$14:D$154,MATCH(B1087,Sheet2!A$14:A$154,0)),N1091))))</f>
        <v>2</v>
      </c>
      <c r="O1092" s="25" t="str">
        <f>IF(ISTEXT(E1092),"",IF(ISBLANK(E1092),"",IF(ISTEXT(D1092),"",IF(A1087="Invoice No. : ",INDEX(Sheet2!E$14:E$154,MATCH(B1087,Sheet2!A$14:A$154,0)),O1091))))</f>
        <v>RUBY</v>
      </c>
      <c r="P1092" s="25" t="str">
        <f>IF(ISTEXT(E1092),"",IF(ISBLANK(E1092),"",IF(ISTEXT(D1092),"",IF(A1087="Invoice No. : ",INDEX(Sheet2!G$14:G$154,MATCH(B1087,Sheet2!A$14:A$154,0)),P1091))))</f>
        <v>MARCHAN, MARIANO DAMASCO JR.</v>
      </c>
      <c r="Q1092" s="25">
        <f t="shared" si="67"/>
        <v>128023.12</v>
      </c>
    </row>
    <row r="1093" ht="15" spans="1:17">
      <c r="A1093" s="24" t="s">
        <v>920</v>
      </c>
      <c r="B1093" s="24" t="s">
        <v>921</v>
      </c>
      <c r="C1093" s="13">
        <v>4</v>
      </c>
      <c r="D1093" s="13">
        <v>72.75</v>
      </c>
      <c r="E1093" s="13">
        <v>291</v>
      </c>
      <c r="F1093" s="25">
        <f t="shared" si="64"/>
        <v>2146355</v>
      </c>
      <c r="G1093" s="25">
        <f>IF(ISTEXT(E1093),"",IF(ISBLANK(E1093),"",IF(ISTEXT(D1093),"",IF(A1088="Invoice No. : ",INDEX(Sheet2!F$14:F$154,MATCH(B1088,Sheet2!A$14:A$154,0)),G1092))))</f>
        <v>19639</v>
      </c>
      <c r="H1093" s="25" t="str">
        <f t="shared" si="65"/>
        <v>01/28/2023</v>
      </c>
      <c r="I1093" s="25" t="str">
        <f>IF(ISTEXT(E1093),"",IF(ISBLANK(E1093),"",IF(ISTEXT(D1093),"",IF(A1088="Invoice No. : ",TEXT(INDEX(Sheet2!C$14:C$154,MATCH(B1088,Sheet2!A$14:A$154,0)),"hh:mm:ss"),I1092))))</f>
        <v>10:34:56</v>
      </c>
      <c r="J1093" s="25">
        <f t="shared" si="66"/>
        <v>1702.85</v>
      </c>
      <c r="K1093" s="25">
        <f>IF(ISBLANK(G1093),"",IF(ISTEXT(G1093),"",INDEX(Sheet2!H$14:H$154,MATCH(F1093,Sheet2!A$14:A$154,0))))</f>
        <v>1000</v>
      </c>
      <c r="L1093" s="25">
        <f>IF(ISBLANK(G1093),"",IF(ISTEXT(G1093),"",INDEX(Sheet2!I$14:I$154,MATCH(F1093,Sheet2!A$14:A$154,0))))</f>
        <v>702.85</v>
      </c>
      <c r="M1093" s="25" t="str">
        <f>IF(ISBLANK(G1093),"",IF(ISTEXT(G1093),"",IF(INDEX(Sheet2!H$14:H$154,MATCH(F1093,Sheet2!A$14:A$154,0))&lt;&gt;0,IF(INDEX(Sheet2!I$14:I$154,MATCH(F1093,Sheet2!A$14:A$154,0))&lt;&gt;0,"Loan","Loan"),"Cash")))</f>
        <v>Loan</v>
      </c>
      <c r="N1093" s="25">
        <f>IF(ISTEXT(E1093),"",IF(ISBLANK(E1093),"",IF(ISTEXT(D1093),"",IF(A1088="Invoice No. : ",INDEX(Sheet2!D$14:D$154,MATCH(B1088,Sheet2!A$14:A$154,0)),N1092))))</f>
        <v>2</v>
      </c>
      <c r="O1093" s="25" t="str">
        <f>IF(ISTEXT(E1093),"",IF(ISBLANK(E1093),"",IF(ISTEXT(D1093),"",IF(A1088="Invoice No. : ",INDEX(Sheet2!E$14:E$154,MATCH(B1088,Sheet2!A$14:A$154,0)),O1092))))</f>
        <v>RUBY</v>
      </c>
      <c r="P1093" s="25" t="str">
        <f>IF(ISTEXT(E1093),"",IF(ISBLANK(E1093),"",IF(ISTEXT(D1093),"",IF(A1088="Invoice No. : ",INDEX(Sheet2!G$14:G$154,MATCH(B1088,Sheet2!A$14:A$154,0)),P1092))))</f>
        <v>MARCHAN, MARIANO DAMASCO JR.</v>
      </c>
      <c r="Q1093" s="25">
        <f t="shared" si="67"/>
        <v>128023.12</v>
      </c>
    </row>
    <row r="1094" ht="15" spans="1:17">
      <c r="A1094" s="24" t="s">
        <v>922</v>
      </c>
      <c r="B1094" s="24" t="s">
        <v>923</v>
      </c>
      <c r="C1094" s="13">
        <v>2</v>
      </c>
      <c r="D1094" s="13">
        <v>81</v>
      </c>
      <c r="E1094" s="13">
        <v>162</v>
      </c>
      <c r="F1094" s="25">
        <f t="shared" si="64"/>
        <v>2146355</v>
      </c>
      <c r="G1094" s="25">
        <f>IF(ISTEXT(E1094),"",IF(ISBLANK(E1094),"",IF(ISTEXT(D1094),"",IF(A1089="Invoice No. : ",INDEX(Sheet2!F$14:F$154,MATCH(B1089,Sheet2!A$14:A$154,0)),G1093))))</f>
        <v>19639</v>
      </c>
      <c r="H1094" s="25" t="str">
        <f t="shared" si="65"/>
        <v>01/28/2023</v>
      </c>
      <c r="I1094" s="25" t="str">
        <f>IF(ISTEXT(E1094),"",IF(ISBLANK(E1094),"",IF(ISTEXT(D1094),"",IF(A1089="Invoice No. : ",TEXT(INDEX(Sheet2!C$14:C$154,MATCH(B1089,Sheet2!A$14:A$154,0)),"hh:mm:ss"),I1093))))</f>
        <v>10:34:56</v>
      </c>
      <c r="J1094" s="25">
        <f t="shared" si="66"/>
        <v>1702.85</v>
      </c>
      <c r="K1094" s="25">
        <f>IF(ISBLANK(G1094),"",IF(ISTEXT(G1094),"",INDEX(Sheet2!H$14:H$154,MATCH(F1094,Sheet2!A$14:A$154,0))))</f>
        <v>1000</v>
      </c>
      <c r="L1094" s="25">
        <f>IF(ISBLANK(G1094),"",IF(ISTEXT(G1094),"",INDEX(Sheet2!I$14:I$154,MATCH(F1094,Sheet2!A$14:A$154,0))))</f>
        <v>702.85</v>
      </c>
      <c r="M1094" s="25" t="str">
        <f>IF(ISBLANK(G1094),"",IF(ISTEXT(G1094),"",IF(INDEX(Sheet2!H$14:H$154,MATCH(F1094,Sheet2!A$14:A$154,0))&lt;&gt;0,IF(INDEX(Sheet2!I$14:I$154,MATCH(F1094,Sheet2!A$14:A$154,0))&lt;&gt;0,"Loan","Loan"),"Cash")))</f>
        <v>Loan</v>
      </c>
      <c r="N1094" s="25">
        <f>IF(ISTEXT(E1094),"",IF(ISBLANK(E1094),"",IF(ISTEXT(D1094),"",IF(A1089="Invoice No. : ",INDEX(Sheet2!D$14:D$154,MATCH(B1089,Sheet2!A$14:A$154,0)),N1093))))</f>
        <v>2</v>
      </c>
      <c r="O1094" s="25" t="str">
        <f>IF(ISTEXT(E1094),"",IF(ISBLANK(E1094),"",IF(ISTEXT(D1094),"",IF(A1089="Invoice No. : ",INDEX(Sheet2!E$14:E$154,MATCH(B1089,Sheet2!A$14:A$154,0)),O1093))))</f>
        <v>RUBY</v>
      </c>
      <c r="P1094" s="25" t="str">
        <f>IF(ISTEXT(E1094),"",IF(ISBLANK(E1094),"",IF(ISTEXT(D1094),"",IF(A1089="Invoice No. : ",INDEX(Sheet2!G$14:G$154,MATCH(B1089,Sheet2!A$14:A$154,0)),P1093))))</f>
        <v>MARCHAN, MARIANO DAMASCO JR.</v>
      </c>
      <c r="Q1094" s="25">
        <f t="shared" si="67"/>
        <v>128023.12</v>
      </c>
    </row>
    <row r="1095" ht="15" spans="1:17">
      <c r="A1095" s="24" t="s">
        <v>924</v>
      </c>
      <c r="B1095" s="24" t="s">
        <v>925</v>
      </c>
      <c r="C1095" s="13">
        <v>4</v>
      </c>
      <c r="D1095" s="13">
        <v>29</v>
      </c>
      <c r="E1095" s="13">
        <v>116</v>
      </c>
      <c r="F1095" s="25">
        <f t="shared" si="64"/>
        <v>2146355</v>
      </c>
      <c r="G1095" s="25">
        <f>IF(ISTEXT(E1095),"",IF(ISBLANK(E1095),"",IF(ISTEXT(D1095),"",IF(A1090="Invoice No. : ",INDEX(Sheet2!F$14:F$154,MATCH(B1090,Sheet2!A$14:A$154,0)),G1094))))</f>
        <v>19639</v>
      </c>
      <c r="H1095" s="25" t="str">
        <f t="shared" si="65"/>
        <v>01/28/2023</v>
      </c>
      <c r="I1095" s="25" t="str">
        <f>IF(ISTEXT(E1095),"",IF(ISBLANK(E1095),"",IF(ISTEXT(D1095),"",IF(A1090="Invoice No. : ",TEXT(INDEX(Sheet2!C$14:C$154,MATCH(B1090,Sheet2!A$14:A$154,0)),"hh:mm:ss"),I1094))))</f>
        <v>10:34:56</v>
      </c>
      <c r="J1095" s="25">
        <f t="shared" si="66"/>
        <v>1702.85</v>
      </c>
      <c r="K1095" s="25">
        <f>IF(ISBLANK(G1095),"",IF(ISTEXT(G1095),"",INDEX(Sheet2!H$14:H$154,MATCH(F1095,Sheet2!A$14:A$154,0))))</f>
        <v>1000</v>
      </c>
      <c r="L1095" s="25">
        <f>IF(ISBLANK(G1095),"",IF(ISTEXT(G1095),"",INDEX(Sheet2!I$14:I$154,MATCH(F1095,Sheet2!A$14:A$154,0))))</f>
        <v>702.85</v>
      </c>
      <c r="M1095" s="25" t="str">
        <f>IF(ISBLANK(G1095),"",IF(ISTEXT(G1095),"",IF(INDEX(Sheet2!H$14:H$154,MATCH(F1095,Sheet2!A$14:A$154,0))&lt;&gt;0,IF(INDEX(Sheet2!I$14:I$154,MATCH(F1095,Sheet2!A$14:A$154,0))&lt;&gt;0,"Loan","Loan"),"Cash")))</f>
        <v>Loan</v>
      </c>
      <c r="N1095" s="25">
        <f>IF(ISTEXT(E1095),"",IF(ISBLANK(E1095),"",IF(ISTEXT(D1095),"",IF(A1090="Invoice No. : ",INDEX(Sheet2!D$14:D$154,MATCH(B1090,Sheet2!A$14:A$154,0)),N1094))))</f>
        <v>2</v>
      </c>
      <c r="O1095" s="25" t="str">
        <f>IF(ISTEXT(E1095),"",IF(ISBLANK(E1095),"",IF(ISTEXT(D1095),"",IF(A1090="Invoice No. : ",INDEX(Sheet2!E$14:E$154,MATCH(B1090,Sheet2!A$14:A$154,0)),O1094))))</f>
        <v>RUBY</v>
      </c>
      <c r="P1095" s="25" t="str">
        <f>IF(ISTEXT(E1095),"",IF(ISBLANK(E1095),"",IF(ISTEXT(D1095),"",IF(A1090="Invoice No. : ",INDEX(Sheet2!G$14:G$154,MATCH(B1090,Sheet2!A$14:A$154,0)),P1094))))</f>
        <v>MARCHAN, MARIANO DAMASCO JR.</v>
      </c>
      <c r="Q1095" s="25">
        <f t="shared" si="67"/>
        <v>128023.12</v>
      </c>
    </row>
    <row r="1096" ht="15" spans="1:17">
      <c r="A1096" s="24" t="s">
        <v>926</v>
      </c>
      <c r="B1096" s="24" t="s">
        <v>927</v>
      </c>
      <c r="C1096" s="13">
        <v>1</v>
      </c>
      <c r="D1096" s="13">
        <v>220.75</v>
      </c>
      <c r="E1096" s="13">
        <v>220.75</v>
      </c>
      <c r="F1096" s="25">
        <f t="shared" si="64"/>
        <v>2146355</v>
      </c>
      <c r="G1096" s="25">
        <f>IF(ISTEXT(E1096),"",IF(ISBLANK(E1096),"",IF(ISTEXT(D1096),"",IF(A1091="Invoice No. : ",INDEX(Sheet2!F$14:F$154,MATCH(B1091,Sheet2!A$14:A$154,0)),G1095))))</f>
        <v>19639</v>
      </c>
      <c r="H1096" s="25" t="str">
        <f t="shared" si="65"/>
        <v>01/28/2023</v>
      </c>
      <c r="I1096" s="25" t="str">
        <f>IF(ISTEXT(E1096),"",IF(ISBLANK(E1096),"",IF(ISTEXT(D1096),"",IF(A1091="Invoice No. : ",TEXT(INDEX(Sheet2!C$14:C$154,MATCH(B1091,Sheet2!A$14:A$154,0)),"hh:mm:ss"),I1095))))</f>
        <v>10:34:56</v>
      </c>
      <c r="J1096" s="25">
        <f t="shared" si="66"/>
        <v>1702.85</v>
      </c>
      <c r="K1096" s="25">
        <f>IF(ISBLANK(G1096),"",IF(ISTEXT(G1096),"",INDEX(Sheet2!H$14:H$154,MATCH(F1096,Sheet2!A$14:A$154,0))))</f>
        <v>1000</v>
      </c>
      <c r="L1096" s="25">
        <f>IF(ISBLANK(G1096),"",IF(ISTEXT(G1096),"",INDEX(Sheet2!I$14:I$154,MATCH(F1096,Sheet2!A$14:A$154,0))))</f>
        <v>702.85</v>
      </c>
      <c r="M1096" s="25" t="str">
        <f>IF(ISBLANK(G1096),"",IF(ISTEXT(G1096),"",IF(INDEX(Sheet2!H$14:H$154,MATCH(F1096,Sheet2!A$14:A$154,0))&lt;&gt;0,IF(INDEX(Sheet2!I$14:I$154,MATCH(F1096,Sheet2!A$14:A$154,0))&lt;&gt;0,"Loan","Loan"),"Cash")))</f>
        <v>Loan</v>
      </c>
      <c r="N1096" s="25">
        <f>IF(ISTEXT(E1096),"",IF(ISBLANK(E1096),"",IF(ISTEXT(D1096),"",IF(A1091="Invoice No. : ",INDEX(Sheet2!D$14:D$154,MATCH(B1091,Sheet2!A$14:A$154,0)),N1095))))</f>
        <v>2</v>
      </c>
      <c r="O1096" s="25" t="str">
        <f>IF(ISTEXT(E1096),"",IF(ISBLANK(E1096),"",IF(ISTEXT(D1096),"",IF(A1091="Invoice No. : ",INDEX(Sheet2!E$14:E$154,MATCH(B1091,Sheet2!A$14:A$154,0)),O1095))))</f>
        <v>RUBY</v>
      </c>
      <c r="P1096" s="25" t="str">
        <f>IF(ISTEXT(E1096),"",IF(ISBLANK(E1096),"",IF(ISTEXT(D1096),"",IF(A1091="Invoice No. : ",INDEX(Sheet2!G$14:G$154,MATCH(B1091,Sheet2!A$14:A$154,0)),P1095))))</f>
        <v>MARCHAN, MARIANO DAMASCO JR.</v>
      </c>
      <c r="Q1096" s="25">
        <f t="shared" si="67"/>
        <v>128023.12</v>
      </c>
    </row>
    <row r="1097" ht="15" spans="1:17">
      <c r="A1097" s="24" t="s">
        <v>928</v>
      </c>
      <c r="B1097" s="24" t="s">
        <v>929</v>
      </c>
      <c r="C1097" s="13">
        <v>7</v>
      </c>
      <c r="D1097" s="13">
        <v>26</v>
      </c>
      <c r="E1097" s="13">
        <v>182</v>
      </c>
      <c r="F1097" s="25">
        <f t="shared" si="64"/>
        <v>2146355</v>
      </c>
      <c r="G1097" s="25">
        <f>IF(ISTEXT(E1097),"",IF(ISBLANK(E1097),"",IF(ISTEXT(D1097),"",IF(A1092="Invoice No. : ",INDEX(Sheet2!F$14:F$154,MATCH(B1092,Sheet2!A$14:A$154,0)),G1096))))</f>
        <v>19639</v>
      </c>
      <c r="H1097" s="25" t="str">
        <f t="shared" si="65"/>
        <v>01/28/2023</v>
      </c>
      <c r="I1097" s="25" t="str">
        <f>IF(ISTEXT(E1097),"",IF(ISBLANK(E1097),"",IF(ISTEXT(D1097),"",IF(A1092="Invoice No. : ",TEXT(INDEX(Sheet2!C$14:C$154,MATCH(B1092,Sheet2!A$14:A$154,0)),"hh:mm:ss"),I1096))))</f>
        <v>10:34:56</v>
      </c>
      <c r="J1097" s="25">
        <f t="shared" si="66"/>
        <v>1702.85</v>
      </c>
      <c r="K1097" s="25">
        <f>IF(ISBLANK(G1097),"",IF(ISTEXT(G1097),"",INDEX(Sheet2!H$14:H$154,MATCH(F1097,Sheet2!A$14:A$154,0))))</f>
        <v>1000</v>
      </c>
      <c r="L1097" s="25">
        <f>IF(ISBLANK(G1097),"",IF(ISTEXT(G1097),"",INDEX(Sheet2!I$14:I$154,MATCH(F1097,Sheet2!A$14:A$154,0))))</f>
        <v>702.85</v>
      </c>
      <c r="M1097" s="25" t="str">
        <f>IF(ISBLANK(G1097),"",IF(ISTEXT(G1097),"",IF(INDEX(Sheet2!H$14:H$154,MATCH(F1097,Sheet2!A$14:A$154,0))&lt;&gt;0,IF(INDEX(Sheet2!I$14:I$154,MATCH(F1097,Sheet2!A$14:A$154,0))&lt;&gt;0,"Loan","Loan"),"Cash")))</f>
        <v>Loan</v>
      </c>
      <c r="N1097" s="25">
        <f>IF(ISTEXT(E1097),"",IF(ISBLANK(E1097),"",IF(ISTEXT(D1097),"",IF(A1092="Invoice No. : ",INDEX(Sheet2!D$14:D$154,MATCH(B1092,Sheet2!A$14:A$154,0)),N1096))))</f>
        <v>2</v>
      </c>
      <c r="O1097" s="25" t="str">
        <f>IF(ISTEXT(E1097),"",IF(ISBLANK(E1097),"",IF(ISTEXT(D1097),"",IF(A1092="Invoice No. : ",INDEX(Sheet2!E$14:E$154,MATCH(B1092,Sheet2!A$14:A$154,0)),O1096))))</f>
        <v>RUBY</v>
      </c>
      <c r="P1097" s="25" t="str">
        <f>IF(ISTEXT(E1097),"",IF(ISBLANK(E1097),"",IF(ISTEXT(D1097),"",IF(A1092="Invoice No. : ",INDEX(Sheet2!G$14:G$154,MATCH(B1092,Sheet2!A$14:A$154,0)),P1096))))</f>
        <v>MARCHAN, MARIANO DAMASCO JR.</v>
      </c>
      <c r="Q1097" s="25">
        <f t="shared" si="67"/>
        <v>128023.12</v>
      </c>
    </row>
    <row r="1098" ht="15" spans="1:17">
      <c r="A1098" s="24" t="s">
        <v>930</v>
      </c>
      <c r="B1098" s="24" t="s">
        <v>931</v>
      </c>
      <c r="C1098" s="13">
        <v>1</v>
      </c>
      <c r="D1098" s="13">
        <v>153.25</v>
      </c>
      <c r="E1098" s="13">
        <v>153.25</v>
      </c>
      <c r="F1098" s="25">
        <f t="shared" si="64"/>
        <v>2146355</v>
      </c>
      <c r="G1098" s="25">
        <f>IF(ISTEXT(E1098),"",IF(ISBLANK(E1098),"",IF(ISTEXT(D1098),"",IF(A1093="Invoice No. : ",INDEX(Sheet2!F$14:F$154,MATCH(B1093,Sheet2!A$14:A$154,0)),G1097))))</f>
        <v>19639</v>
      </c>
      <c r="H1098" s="25" t="str">
        <f t="shared" si="65"/>
        <v>01/28/2023</v>
      </c>
      <c r="I1098" s="25" t="str">
        <f>IF(ISTEXT(E1098),"",IF(ISBLANK(E1098),"",IF(ISTEXT(D1098),"",IF(A1093="Invoice No. : ",TEXT(INDEX(Sheet2!C$14:C$154,MATCH(B1093,Sheet2!A$14:A$154,0)),"hh:mm:ss"),I1097))))</f>
        <v>10:34:56</v>
      </c>
      <c r="J1098" s="25">
        <f t="shared" si="66"/>
        <v>1702.85</v>
      </c>
      <c r="K1098" s="25">
        <f>IF(ISBLANK(G1098),"",IF(ISTEXT(G1098),"",INDEX(Sheet2!H$14:H$154,MATCH(F1098,Sheet2!A$14:A$154,0))))</f>
        <v>1000</v>
      </c>
      <c r="L1098" s="25">
        <f>IF(ISBLANK(G1098),"",IF(ISTEXT(G1098),"",INDEX(Sheet2!I$14:I$154,MATCH(F1098,Sheet2!A$14:A$154,0))))</f>
        <v>702.85</v>
      </c>
      <c r="M1098" s="25" t="str">
        <f>IF(ISBLANK(G1098),"",IF(ISTEXT(G1098),"",IF(INDEX(Sheet2!H$14:H$154,MATCH(F1098,Sheet2!A$14:A$154,0))&lt;&gt;0,IF(INDEX(Sheet2!I$14:I$154,MATCH(F1098,Sheet2!A$14:A$154,0))&lt;&gt;0,"Loan","Loan"),"Cash")))</f>
        <v>Loan</v>
      </c>
      <c r="N1098" s="25">
        <f>IF(ISTEXT(E1098),"",IF(ISBLANK(E1098),"",IF(ISTEXT(D1098),"",IF(A1093="Invoice No. : ",INDEX(Sheet2!D$14:D$154,MATCH(B1093,Sheet2!A$14:A$154,0)),N1097))))</f>
        <v>2</v>
      </c>
      <c r="O1098" s="25" t="str">
        <f>IF(ISTEXT(E1098),"",IF(ISBLANK(E1098),"",IF(ISTEXT(D1098),"",IF(A1093="Invoice No. : ",INDEX(Sheet2!E$14:E$154,MATCH(B1093,Sheet2!A$14:A$154,0)),O1097))))</f>
        <v>RUBY</v>
      </c>
      <c r="P1098" s="25" t="str">
        <f>IF(ISTEXT(E1098),"",IF(ISBLANK(E1098),"",IF(ISTEXT(D1098),"",IF(A1093="Invoice No. : ",INDEX(Sheet2!G$14:G$154,MATCH(B1093,Sheet2!A$14:A$154,0)),P1097))))</f>
        <v>MARCHAN, MARIANO DAMASCO JR.</v>
      </c>
      <c r="Q1098" s="25">
        <f t="shared" si="67"/>
        <v>128023.12</v>
      </c>
    </row>
    <row r="1099" ht="15" spans="1:17">
      <c r="A1099" s="24" t="s">
        <v>384</v>
      </c>
      <c r="B1099" s="24" t="s">
        <v>385</v>
      </c>
      <c r="C1099" s="13">
        <v>12</v>
      </c>
      <c r="D1099" s="13">
        <v>5.6541</v>
      </c>
      <c r="E1099" s="13">
        <v>67.8492</v>
      </c>
      <c r="F1099" s="25">
        <f t="shared" si="64"/>
        <v>2146355</v>
      </c>
      <c r="G1099" s="25">
        <f>IF(ISTEXT(E1099),"",IF(ISBLANK(E1099),"",IF(ISTEXT(D1099),"",IF(A1094="Invoice No. : ",INDEX(Sheet2!F$14:F$154,MATCH(B1094,Sheet2!A$14:A$154,0)),G1098))))</f>
        <v>19639</v>
      </c>
      <c r="H1099" s="25" t="str">
        <f t="shared" si="65"/>
        <v>01/28/2023</v>
      </c>
      <c r="I1099" s="25" t="str">
        <f>IF(ISTEXT(E1099),"",IF(ISBLANK(E1099),"",IF(ISTEXT(D1099),"",IF(A1094="Invoice No. : ",TEXT(INDEX(Sheet2!C$14:C$154,MATCH(B1094,Sheet2!A$14:A$154,0)),"hh:mm:ss"),I1098))))</f>
        <v>10:34:56</v>
      </c>
      <c r="J1099" s="25">
        <f t="shared" si="66"/>
        <v>1702.85</v>
      </c>
      <c r="K1099" s="25">
        <f>IF(ISBLANK(G1099),"",IF(ISTEXT(G1099),"",INDEX(Sheet2!H$14:H$154,MATCH(F1099,Sheet2!A$14:A$154,0))))</f>
        <v>1000</v>
      </c>
      <c r="L1099" s="25">
        <f>IF(ISBLANK(G1099),"",IF(ISTEXT(G1099),"",INDEX(Sheet2!I$14:I$154,MATCH(F1099,Sheet2!A$14:A$154,0))))</f>
        <v>702.85</v>
      </c>
      <c r="M1099" s="25" t="str">
        <f>IF(ISBLANK(G1099),"",IF(ISTEXT(G1099),"",IF(INDEX(Sheet2!H$14:H$154,MATCH(F1099,Sheet2!A$14:A$154,0))&lt;&gt;0,IF(INDEX(Sheet2!I$14:I$154,MATCH(F1099,Sheet2!A$14:A$154,0))&lt;&gt;0,"Loan","Loan"),"Cash")))</f>
        <v>Loan</v>
      </c>
      <c r="N1099" s="25">
        <f>IF(ISTEXT(E1099),"",IF(ISBLANK(E1099),"",IF(ISTEXT(D1099),"",IF(A1094="Invoice No. : ",INDEX(Sheet2!D$14:D$154,MATCH(B1094,Sheet2!A$14:A$154,0)),N1098))))</f>
        <v>2</v>
      </c>
      <c r="O1099" s="25" t="str">
        <f>IF(ISTEXT(E1099),"",IF(ISBLANK(E1099),"",IF(ISTEXT(D1099),"",IF(A1094="Invoice No. : ",INDEX(Sheet2!E$14:E$154,MATCH(B1094,Sheet2!A$14:A$154,0)),O1098))))</f>
        <v>RUBY</v>
      </c>
      <c r="P1099" s="25" t="str">
        <f>IF(ISTEXT(E1099),"",IF(ISBLANK(E1099),"",IF(ISTEXT(D1099),"",IF(A1094="Invoice No. : ",INDEX(Sheet2!G$14:G$154,MATCH(B1094,Sheet2!A$14:A$154,0)),P1098))))</f>
        <v>MARCHAN, MARIANO DAMASCO JR.</v>
      </c>
      <c r="Q1099" s="25">
        <f t="shared" si="67"/>
        <v>128023.12</v>
      </c>
    </row>
    <row r="1100" ht="15" spans="1:17">
      <c r="A1100" s="24" t="s">
        <v>156</v>
      </c>
      <c r="B1100" s="24" t="s">
        <v>157</v>
      </c>
      <c r="C1100" s="13">
        <v>3</v>
      </c>
      <c r="D1100" s="13">
        <v>47</v>
      </c>
      <c r="E1100" s="13">
        <v>141</v>
      </c>
      <c r="F1100" s="25">
        <f t="shared" si="64"/>
        <v>2146355</v>
      </c>
      <c r="G1100" s="25">
        <f>IF(ISTEXT(E1100),"",IF(ISBLANK(E1100),"",IF(ISTEXT(D1100),"",IF(A1095="Invoice No. : ",INDEX(Sheet2!F$14:F$154,MATCH(B1095,Sheet2!A$14:A$154,0)),G1099))))</f>
        <v>19639</v>
      </c>
      <c r="H1100" s="25" t="str">
        <f t="shared" si="65"/>
        <v>01/28/2023</v>
      </c>
      <c r="I1100" s="25" t="str">
        <f>IF(ISTEXT(E1100),"",IF(ISBLANK(E1100),"",IF(ISTEXT(D1100),"",IF(A1095="Invoice No. : ",TEXT(INDEX(Sheet2!C$14:C$154,MATCH(B1095,Sheet2!A$14:A$154,0)),"hh:mm:ss"),I1099))))</f>
        <v>10:34:56</v>
      </c>
      <c r="J1100" s="25">
        <f t="shared" si="66"/>
        <v>1702.85</v>
      </c>
      <c r="K1100" s="25">
        <f>IF(ISBLANK(G1100),"",IF(ISTEXT(G1100),"",INDEX(Sheet2!H$14:H$154,MATCH(F1100,Sheet2!A$14:A$154,0))))</f>
        <v>1000</v>
      </c>
      <c r="L1100" s="25">
        <f>IF(ISBLANK(G1100),"",IF(ISTEXT(G1100),"",INDEX(Sheet2!I$14:I$154,MATCH(F1100,Sheet2!A$14:A$154,0))))</f>
        <v>702.85</v>
      </c>
      <c r="M1100" s="25" t="str">
        <f>IF(ISBLANK(G1100),"",IF(ISTEXT(G1100),"",IF(INDEX(Sheet2!H$14:H$154,MATCH(F1100,Sheet2!A$14:A$154,0))&lt;&gt;0,IF(INDEX(Sheet2!I$14:I$154,MATCH(F1100,Sheet2!A$14:A$154,0))&lt;&gt;0,"Loan","Loan"),"Cash")))</f>
        <v>Loan</v>
      </c>
      <c r="N1100" s="25">
        <f>IF(ISTEXT(E1100),"",IF(ISBLANK(E1100),"",IF(ISTEXT(D1100),"",IF(A1095="Invoice No. : ",INDEX(Sheet2!D$14:D$154,MATCH(B1095,Sheet2!A$14:A$154,0)),N1099))))</f>
        <v>2</v>
      </c>
      <c r="O1100" s="25" t="str">
        <f>IF(ISTEXT(E1100),"",IF(ISBLANK(E1100),"",IF(ISTEXT(D1100),"",IF(A1095="Invoice No. : ",INDEX(Sheet2!E$14:E$154,MATCH(B1095,Sheet2!A$14:A$154,0)),O1099))))</f>
        <v>RUBY</v>
      </c>
      <c r="P1100" s="25" t="str">
        <f>IF(ISTEXT(E1100),"",IF(ISBLANK(E1100),"",IF(ISTEXT(D1100),"",IF(A1095="Invoice No. : ",INDEX(Sheet2!G$14:G$154,MATCH(B1095,Sheet2!A$14:A$154,0)),P1099))))</f>
        <v>MARCHAN, MARIANO DAMASCO JR.</v>
      </c>
      <c r="Q1100" s="25">
        <f t="shared" si="67"/>
        <v>128023.12</v>
      </c>
    </row>
    <row r="1101" ht="15" spans="1:17">
      <c r="A1101" s="24" t="s">
        <v>932</v>
      </c>
      <c r="B1101" s="24" t="s">
        <v>933</v>
      </c>
      <c r="C1101" s="13">
        <v>1</v>
      </c>
      <c r="D1101" s="13">
        <v>37.75</v>
      </c>
      <c r="E1101" s="13">
        <v>37.75</v>
      </c>
      <c r="F1101" s="25">
        <f t="shared" si="64"/>
        <v>2146355</v>
      </c>
      <c r="G1101" s="25">
        <f>IF(ISTEXT(E1101),"",IF(ISBLANK(E1101),"",IF(ISTEXT(D1101),"",IF(A1096="Invoice No. : ",INDEX(Sheet2!F$14:F$154,MATCH(B1096,Sheet2!A$14:A$154,0)),G1100))))</f>
        <v>19639</v>
      </c>
      <c r="H1101" s="25" t="str">
        <f t="shared" si="65"/>
        <v>01/28/2023</v>
      </c>
      <c r="I1101" s="25" t="str">
        <f>IF(ISTEXT(E1101),"",IF(ISBLANK(E1101),"",IF(ISTEXT(D1101),"",IF(A1096="Invoice No. : ",TEXT(INDEX(Sheet2!C$14:C$154,MATCH(B1096,Sheet2!A$14:A$154,0)),"hh:mm:ss"),I1100))))</f>
        <v>10:34:56</v>
      </c>
      <c r="J1101" s="25">
        <f t="shared" si="66"/>
        <v>1702.85</v>
      </c>
      <c r="K1101" s="25">
        <f>IF(ISBLANK(G1101),"",IF(ISTEXT(G1101),"",INDEX(Sheet2!H$14:H$154,MATCH(F1101,Sheet2!A$14:A$154,0))))</f>
        <v>1000</v>
      </c>
      <c r="L1101" s="25">
        <f>IF(ISBLANK(G1101),"",IF(ISTEXT(G1101),"",INDEX(Sheet2!I$14:I$154,MATCH(F1101,Sheet2!A$14:A$154,0))))</f>
        <v>702.85</v>
      </c>
      <c r="M1101" s="25" t="str">
        <f>IF(ISBLANK(G1101),"",IF(ISTEXT(G1101),"",IF(INDEX(Sheet2!H$14:H$154,MATCH(F1101,Sheet2!A$14:A$154,0))&lt;&gt;0,IF(INDEX(Sheet2!I$14:I$154,MATCH(F1101,Sheet2!A$14:A$154,0))&lt;&gt;0,"Loan","Loan"),"Cash")))</f>
        <v>Loan</v>
      </c>
      <c r="N1101" s="25">
        <f>IF(ISTEXT(E1101),"",IF(ISBLANK(E1101),"",IF(ISTEXT(D1101),"",IF(A1096="Invoice No. : ",INDEX(Sheet2!D$14:D$154,MATCH(B1096,Sheet2!A$14:A$154,0)),N1100))))</f>
        <v>2</v>
      </c>
      <c r="O1101" s="25" t="str">
        <f>IF(ISTEXT(E1101),"",IF(ISBLANK(E1101),"",IF(ISTEXT(D1101),"",IF(A1096="Invoice No. : ",INDEX(Sheet2!E$14:E$154,MATCH(B1096,Sheet2!A$14:A$154,0)),O1100))))</f>
        <v>RUBY</v>
      </c>
      <c r="P1101" s="25" t="str">
        <f>IF(ISTEXT(E1101),"",IF(ISBLANK(E1101),"",IF(ISTEXT(D1101),"",IF(A1096="Invoice No. : ",INDEX(Sheet2!G$14:G$154,MATCH(B1096,Sheet2!A$14:A$154,0)),P1100))))</f>
        <v>MARCHAN, MARIANO DAMASCO JR.</v>
      </c>
      <c r="Q1101" s="25">
        <f t="shared" si="67"/>
        <v>128023.12</v>
      </c>
    </row>
    <row r="1102" ht="15" spans="4:17">
      <c r="D1102" s="14" t="s">
        <v>18</v>
      </c>
      <c r="E1102" s="26">
        <v>1702.85</v>
      </c>
      <c r="F1102" s="25" t="str">
        <f t="shared" si="64"/>
        <v/>
      </c>
      <c r="G1102" s="25" t="str">
        <f>IF(ISTEXT(E1102),"",IF(ISBLANK(E1102),"",IF(ISTEXT(D1102),"",IF(A1097="Invoice No. : ",INDEX(Sheet2!F$14:F$154,MATCH(B1097,Sheet2!A$14:A$154,0)),G1101))))</f>
        <v/>
      </c>
      <c r="H1102" s="25" t="str">
        <f t="shared" si="65"/>
        <v/>
      </c>
      <c r="I1102" s="25" t="str">
        <f>IF(ISTEXT(E1102),"",IF(ISBLANK(E1102),"",IF(ISTEXT(D1102),"",IF(A1097="Invoice No. : ",TEXT(INDEX(Sheet2!C$14:C$154,MATCH(B1097,Sheet2!A$14:A$154,0)),"hh:mm:ss"),I1101))))</f>
        <v/>
      </c>
      <c r="J1102" s="25" t="str">
        <f t="shared" si="66"/>
        <v/>
      </c>
      <c r="K1102" s="25" t="str">
        <f>IF(ISBLANK(G1102),"",IF(ISTEXT(G1102),"",INDEX(Sheet2!H$14:H$154,MATCH(F1102,Sheet2!A$14:A$154,0))))</f>
        <v/>
      </c>
      <c r="L1102" s="25" t="str">
        <f>IF(ISBLANK(G1102),"",IF(ISTEXT(G1102),"",INDEX(Sheet2!I$14:I$154,MATCH(F1102,Sheet2!A$14:A$154,0))))</f>
        <v/>
      </c>
      <c r="M1102" s="25" t="str">
        <f>IF(ISBLANK(G1102),"",IF(ISTEXT(G1102),"",IF(INDEX(Sheet2!H$14:H$154,MATCH(F1102,Sheet2!A$14:A$154,0))&lt;&gt;0,IF(INDEX(Sheet2!I$14:I$154,MATCH(F1102,Sheet2!A$14:A$154,0))&lt;&gt;0,"Loan","Loan"),"Cash")))</f>
        <v/>
      </c>
      <c r="N1102" s="25" t="str">
        <f>IF(ISTEXT(E1102),"",IF(ISBLANK(E1102),"",IF(ISTEXT(D1102),"",IF(A1097="Invoice No. : ",INDEX(Sheet2!D$14:D$154,MATCH(B1097,Sheet2!A$14:A$154,0)),N1101))))</f>
        <v/>
      </c>
      <c r="O1102" s="25" t="str">
        <f>IF(ISTEXT(E1102),"",IF(ISBLANK(E1102),"",IF(ISTEXT(D1102),"",IF(A1097="Invoice No. : ",INDEX(Sheet2!E$14:E$154,MATCH(B1097,Sheet2!A$14:A$154,0)),O1101))))</f>
        <v/>
      </c>
      <c r="P1102" s="25" t="str">
        <f>IF(ISTEXT(E1102),"",IF(ISBLANK(E1102),"",IF(ISTEXT(D1102),"",IF(A1097="Invoice No. : ",INDEX(Sheet2!G$14:G$154,MATCH(B1097,Sheet2!A$14:A$154,0)),P1101))))</f>
        <v/>
      </c>
      <c r="Q1102" s="25" t="str">
        <f t="shared" si="67"/>
        <v/>
      </c>
    </row>
    <row r="1103" ht="15" spans="6:17">
      <c r="F1103" s="25" t="str">
        <f t="shared" si="64"/>
        <v/>
      </c>
      <c r="G1103" s="25" t="str">
        <f>IF(ISTEXT(E1103),"",IF(ISBLANK(E1103),"",IF(ISTEXT(D1103),"",IF(A1098="Invoice No. : ",INDEX(Sheet2!F$14:F$154,MATCH(B1098,Sheet2!A$14:A$154,0)),G1102))))</f>
        <v/>
      </c>
      <c r="H1103" s="25" t="str">
        <f t="shared" si="65"/>
        <v/>
      </c>
      <c r="I1103" s="25" t="str">
        <f>IF(ISTEXT(E1103),"",IF(ISBLANK(E1103),"",IF(ISTEXT(D1103),"",IF(A1098="Invoice No. : ",TEXT(INDEX(Sheet2!C$14:C$154,MATCH(B1098,Sheet2!A$14:A$154,0)),"hh:mm:ss"),I1102))))</f>
        <v/>
      </c>
      <c r="J1103" s="25" t="str">
        <f t="shared" si="66"/>
        <v/>
      </c>
      <c r="K1103" s="25" t="str">
        <f>IF(ISBLANK(G1103),"",IF(ISTEXT(G1103),"",INDEX(Sheet2!H$14:H$154,MATCH(F1103,Sheet2!A$14:A$154,0))))</f>
        <v/>
      </c>
      <c r="L1103" s="25" t="str">
        <f>IF(ISBLANK(G1103),"",IF(ISTEXT(G1103),"",INDEX(Sheet2!I$14:I$154,MATCH(F1103,Sheet2!A$14:A$154,0))))</f>
        <v/>
      </c>
      <c r="M1103" s="25" t="str">
        <f>IF(ISBLANK(G1103),"",IF(ISTEXT(G1103),"",IF(INDEX(Sheet2!H$14:H$154,MATCH(F1103,Sheet2!A$14:A$154,0))&lt;&gt;0,IF(INDEX(Sheet2!I$14:I$154,MATCH(F1103,Sheet2!A$14:A$154,0))&lt;&gt;0,"Loan","Loan"),"Cash")))</f>
        <v/>
      </c>
      <c r="N1103" s="25" t="str">
        <f>IF(ISTEXT(E1103),"",IF(ISBLANK(E1103),"",IF(ISTEXT(D1103),"",IF(A1098="Invoice No. : ",INDEX(Sheet2!D$14:D$154,MATCH(B1098,Sheet2!A$14:A$154,0)),N1102))))</f>
        <v/>
      </c>
      <c r="O1103" s="25" t="str">
        <f>IF(ISTEXT(E1103),"",IF(ISBLANK(E1103),"",IF(ISTEXT(D1103),"",IF(A1098="Invoice No. : ",INDEX(Sheet2!E$14:E$154,MATCH(B1098,Sheet2!A$14:A$154,0)),O1102))))</f>
        <v/>
      </c>
      <c r="P1103" s="25" t="str">
        <f>IF(ISTEXT(E1103),"",IF(ISBLANK(E1103),"",IF(ISTEXT(D1103),"",IF(A1098="Invoice No. : ",INDEX(Sheet2!G$14:G$154,MATCH(B1098,Sheet2!A$14:A$154,0)),P1102))))</f>
        <v/>
      </c>
      <c r="Q1103" s="25" t="str">
        <f t="shared" si="67"/>
        <v/>
      </c>
    </row>
    <row r="1104" ht="15" spans="6:17">
      <c r="F1104" s="25" t="str">
        <f t="shared" si="64"/>
        <v/>
      </c>
      <c r="G1104" s="25" t="str">
        <f>IF(ISTEXT(E1104),"",IF(ISBLANK(E1104),"",IF(ISTEXT(D1104),"",IF(A1099="Invoice No. : ",INDEX(Sheet2!F$14:F$154,MATCH(B1099,Sheet2!A$14:A$154,0)),G1103))))</f>
        <v/>
      </c>
      <c r="H1104" s="25" t="str">
        <f t="shared" si="65"/>
        <v/>
      </c>
      <c r="I1104" s="25" t="str">
        <f>IF(ISTEXT(E1104),"",IF(ISBLANK(E1104),"",IF(ISTEXT(D1104),"",IF(A1099="Invoice No. : ",TEXT(INDEX(Sheet2!C$14:C$154,MATCH(B1099,Sheet2!A$14:A$154,0)),"hh:mm:ss"),I1103))))</f>
        <v/>
      </c>
      <c r="J1104" s="25" t="str">
        <f t="shared" si="66"/>
        <v/>
      </c>
      <c r="K1104" s="25" t="str">
        <f>IF(ISBLANK(G1104),"",IF(ISTEXT(G1104),"",INDEX(Sheet2!H$14:H$154,MATCH(F1104,Sheet2!A$14:A$154,0))))</f>
        <v/>
      </c>
      <c r="L1104" s="25" t="str">
        <f>IF(ISBLANK(G1104),"",IF(ISTEXT(G1104),"",INDEX(Sheet2!I$14:I$154,MATCH(F1104,Sheet2!A$14:A$154,0))))</f>
        <v/>
      </c>
      <c r="M1104" s="25" t="str">
        <f>IF(ISBLANK(G1104),"",IF(ISTEXT(G1104),"",IF(INDEX(Sheet2!H$14:H$154,MATCH(F1104,Sheet2!A$14:A$154,0))&lt;&gt;0,IF(INDEX(Sheet2!I$14:I$154,MATCH(F1104,Sheet2!A$14:A$154,0))&lt;&gt;0,"Loan","Loan"),"Cash")))</f>
        <v/>
      </c>
      <c r="N1104" s="25" t="str">
        <f>IF(ISTEXT(E1104),"",IF(ISBLANK(E1104),"",IF(ISTEXT(D1104),"",IF(A1099="Invoice No. : ",INDEX(Sheet2!D$14:D$154,MATCH(B1099,Sheet2!A$14:A$154,0)),N1103))))</f>
        <v/>
      </c>
      <c r="O1104" s="25" t="str">
        <f>IF(ISTEXT(E1104),"",IF(ISBLANK(E1104),"",IF(ISTEXT(D1104),"",IF(A1099="Invoice No. : ",INDEX(Sheet2!E$14:E$154,MATCH(B1099,Sheet2!A$14:A$154,0)),O1103))))</f>
        <v/>
      </c>
      <c r="P1104" s="25" t="str">
        <f>IF(ISTEXT(E1104),"",IF(ISBLANK(E1104),"",IF(ISTEXT(D1104),"",IF(A1099="Invoice No. : ",INDEX(Sheet2!G$14:G$154,MATCH(B1099,Sheet2!A$14:A$154,0)),P1103))))</f>
        <v/>
      </c>
      <c r="Q1104" s="25" t="str">
        <f t="shared" si="67"/>
        <v/>
      </c>
    </row>
    <row r="1105" ht="15" spans="1:17">
      <c r="A1105" s="16" t="s">
        <v>4</v>
      </c>
      <c r="B1105" s="17">
        <v>2146356</v>
      </c>
      <c r="C1105" s="16" t="s">
        <v>5</v>
      </c>
      <c r="D1105" s="18" t="s">
        <v>598</v>
      </c>
      <c r="F1105" s="25" t="str">
        <f t="shared" ref="F1105:F1168" si="68">IF(ISTEXT(E1105),"",IF(ISBLANK(E1105),"",IF(ISTEXT(D1105),"",IF(A1100="Invoice No. : ",B1100,F1104))))</f>
        <v/>
      </c>
      <c r="G1105" s="25" t="str">
        <f>IF(ISTEXT(E1105),"",IF(ISBLANK(E1105),"",IF(ISTEXT(D1105),"",IF(A1100="Invoice No. : ",INDEX(Sheet2!F$14:F$154,MATCH(B1100,Sheet2!A$14:A$154,0)),G1104))))</f>
        <v/>
      </c>
      <c r="H1105" s="25" t="str">
        <f t="shared" ref="H1105:H1168" si="69">IF(ISTEXT(E1105),"",IF(ISBLANK(E1105),"",IF(ISTEXT(D1105),"",IF(A1100="Invoice No. : ",TEXT(B1101,"mm/dd/yyyy"),H1104))))</f>
        <v/>
      </c>
      <c r="I1105" s="25" t="str">
        <f>IF(ISTEXT(E1105),"",IF(ISBLANK(E1105),"",IF(ISTEXT(D1105),"",IF(A1100="Invoice No. : ",TEXT(INDEX(Sheet2!C$14:C$154,MATCH(B1100,Sheet2!A$14:A$154,0)),"hh:mm:ss"),I1104))))</f>
        <v/>
      </c>
      <c r="J1105" s="25" t="str">
        <f t="shared" ref="J1105:J1168" si="70">IF(D1106="Invoice Amount",E1106,IF(ISBLANK(D1105),"",J1106))</f>
        <v/>
      </c>
      <c r="K1105" s="25" t="str">
        <f>IF(ISBLANK(G1105),"",IF(ISTEXT(G1105),"",INDEX(Sheet2!H$14:H$154,MATCH(F1105,Sheet2!A$14:A$154,0))))</f>
        <v/>
      </c>
      <c r="L1105" s="25" t="str">
        <f>IF(ISBLANK(G1105),"",IF(ISTEXT(G1105),"",INDEX(Sheet2!I$14:I$154,MATCH(F1105,Sheet2!A$14:A$154,0))))</f>
        <v/>
      </c>
      <c r="M1105" s="25" t="str">
        <f>IF(ISBLANK(G1105),"",IF(ISTEXT(G1105),"",IF(INDEX(Sheet2!H$14:H$154,MATCH(F1105,Sheet2!A$14:A$154,0))&lt;&gt;0,IF(INDEX(Sheet2!I$14:I$154,MATCH(F1105,Sheet2!A$14:A$154,0))&lt;&gt;0,"Loan","Loan"),"Cash")))</f>
        <v/>
      </c>
      <c r="N1105" s="25" t="str">
        <f>IF(ISTEXT(E1105),"",IF(ISBLANK(E1105),"",IF(ISTEXT(D1105),"",IF(A1100="Invoice No. : ",INDEX(Sheet2!D$14:D$154,MATCH(B1100,Sheet2!A$14:A$154,0)),N1104))))</f>
        <v/>
      </c>
      <c r="O1105" s="25" t="str">
        <f>IF(ISTEXT(E1105),"",IF(ISBLANK(E1105),"",IF(ISTEXT(D1105),"",IF(A1100="Invoice No. : ",INDEX(Sheet2!E$14:E$154,MATCH(B1100,Sheet2!A$14:A$154,0)),O1104))))</f>
        <v/>
      </c>
      <c r="P1105" s="25" t="str">
        <f>IF(ISTEXT(E1105),"",IF(ISBLANK(E1105),"",IF(ISTEXT(D1105),"",IF(A1100="Invoice No. : ",INDEX(Sheet2!G$14:G$154,MATCH(B1100,Sheet2!A$14:A$154,0)),P1104))))</f>
        <v/>
      </c>
      <c r="Q1105" s="25" t="str">
        <f t="shared" ref="Q1105:Q1168" si="71">IF(ISBLANK(C1105),"",IF(ISNUMBER(C1105),VLOOKUP("Grand Total : ",D:E,2,FALSE),""))</f>
        <v/>
      </c>
    </row>
    <row r="1106" ht="15" spans="1:17">
      <c r="A1106" s="16" t="s">
        <v>7</v>
      </c>
      <c r="B1106" s="19">
        <v>44954</v>
      </c>
      <c r="C1106" s="16" t="s">
        <v>8</v>
      </c>
      <c r="D1106" s="20">
        <v>2</v>
      </c>
      <c r="F1106" s="25" t="str">
        <f t="shared" si="68"/>
        <v/>
      </c>
      <c r="G1106" s="25" t="str">
        <f>IF(ISTEXT(E1106),"",IF(ISBLANK(E1106),"",IF(ISTEXT(D1106),"",IF(A1101="Invoice No. : ",INDEX(Sheet2!F$14:F$154,MATCH(B1101,Sheet2!A$14:A$154,0)),G1105))))</f>
        <v/>
      </c>
      <c r="H1106" s="25" t="str">
        <f t="shared" si="69"/>
        <v/>
      </c>
      <c r="I1106" s="25" t="str">
        <f>IF(ISTEXT(E1106),"",IF(ISBLANK(E1106),"",IF(ISTEXT(D1106),"",IF(A1101="Invoice No. : ",TEXT(INDEX(Sheet2!C$14:C$154,MATCH(B1101,Sheet2!A$14:A$154,0)),"hh:mm:ss"),I1105))))</f>
        <v/>
      </c>
      <c r="J1106" s="25" t="str">
        <f t="shared" si="70"/>
        <v/>
      </c>
      <c r="K1106" s="25" t="str">
        <f>IF(ISBLANK(G1106),"",IF(ISTEXT(G1106),"",INDEX(Sheet2!H$14:H$154,MATCH(F1106,Sheet2!A$14:A$154,0))))</f>
        <v/>
      </c>
      <c r="L1106" s="25" t="str">
        <f>IF(ISBLANK(G1106),"",IF(ISTEXT(G1106),"",INDEX(Sheet2!I$14:I$154,MATCH(F1106,Sheet2!A$14:A$154,0))))</f>
        <v/>
      </c>
      <c r="M1106" s="25" t="str">
        <f>IF(ISBLANK(G1106),"",IF(ISTEXT(G1106),"",IF(INDEX(Sheet2!H$14:H$154,MATCH(F1106,Sheet2!A$14:A$154,0))&lt;&gt;0,IF(INDEX(Sheet2!I$14:I$154,MATCH(F1106,Sheet2!A$14:A$154,0))&lt;&gt;0,"Loan","Loan"),"Cash")))</f>
        <v/>
      </c>
      <c r="N1106" s="25" t="str">
        <f>IF(ISTEXT(E1106),"",IF(ISBLANK(E1106),"",IF(ISTEXT(D1106),"",IF(A1101="Invoice No. : ",INDEX(Sheet2!D$14:D$154,MATCH(B1101,Sheet2!A$14:A$154,0)),N1105))))</f>
        <v/>
      </c>
      <c r="O1106" s="25" t="str">
        <f>IF(ISTEXT(E1106),"",IF(ISBLANK(E1106),"",IF(ISTEXT(D1106),"",IF(A1101="Invoice No. : ",INDEX(Sheet2!E$14:E$154,MATCH(B1101,Sheet2!A$14:A$154,0)),O1105))))</f>
        <v/>
      </c>
      <c r="P1106" s="25" t="str">
        <f>IF(ISTEXT(E1106),"",IF(ISBLANK(E1106),"",IF(ISTEXT(D1106),"",IF(A1101="Invoice No. : ",INDEX(Sheet2!G$14:G$154,MATCH(B1101,Sheet2!A$14:A$154,0)),P1105))))</f>
        <v/>
      </c>
      <c r="Q1106" s="25" t="str">
        <f t="shared" si="71"/>
        <v/>
      </c>
    </row>
    <row r="1107" ht="15" spans="6:17">
      <c r="F1107" s="25" t="str">
        <f t="shared" si="68"/>
        <v/>
      </c>
      <c r="G1107" s="25" t="str">
        <f>IF(ISTEXT(E1107),"",IF(ISBLANK(E1107),"",IF(ISTEXT(D1107),"",IF(A1102="Invoice No. : ",INDEX(Sheet2!F$14:F$154,MATCH(B1102,Sheet2!A$14:A$154,0)),G1106))))</f>
        <v/>
      </c>
      <c r="H1107" s="25" t="str">
        <f t="shared" si="69"/>
        <v/>
      </c>
      <c r="I1107" s="25" t="str">
        <f>IF(ISTEXT(E1107),"",IF(ISBLANK(E1107),"",IF(ISTEXT(D1107),"",IF(A1102="Invoice No. : ",TEXT(INDEX(Sheet2!C$14:C$154,MATCH(B1102,Sheet2!A$14:A$154,0)),"hh:mm:ss"),I1106))))</f>
        <v/>
      </c>
      <c r="J1107" s="25" t="str">
        <f t="shared" si="70"/>
        <v/>
      </c>
      <c r="K1107" s="25" t="str">
        <f>IF(ISBLANK(G1107),"",IF(ISTEXT(G1107),"",INDEX(Sheet2!H$14:H$154,MATCH(F1107,Sheet2!A$14:A$154,0))))</f>
        <v/>
      </c>
      <c r="L1107" s="25" t="str">
        <f>IF(ISBLANK(G1107),"",IF(ISTEXT(G1107),"",INDEX(Sheet2!I$14:I$154,MATCH(F1107,Sheet2!A$14:A$154,0))))</f>
        <v/>
      </c>
      <c r="M1107" s="25" t="str">
        <f>IF(ISBLANK(G1107),"",IF(ISTEXT(G1107),"",IF(INDEX(Sheet2!H$14:H$154,MATCH(F1107,Sheet2!A$14:A$154,0))&lt;&gt;0,IF(INDEX(Sheet2!I$14:I$154,MATCH(F1107,Sheet2!A$14:A$154,0))&lt;&gt;0,"Loan","Loan"),"Cash")))</f>
        <v/>
      </c>
      <c r="N1107" s="25" t="str">
        <f>IF(ISTEXT(E1107),"",IF(ISBLANK(E1107),"",IF(ISTEXT(D1107),"",IF(A1102="Invoice No. : ",INDEX(Sheet2!D$14:D$154,MATCH(B1102,Sheet2!A$14:A$154,0)),N1106))))</f>
        <v/>
      </c>
      <c r="O1107" s="25" t="str">
        <f>IF(ISTEXT(E1107),"",IF(ISBLANK(E1107),"",IF(ISTEXT(D1107),"",IF(A1102="Invoice No. : ",INDEX(Sheet2!E$14:E$154,MATCH(B1102,Sheet2!A$14:A$154,0)),O1106))))</f>
        <v/>
      </c>
      <c r="P1107" s="25" t="str">
        <f>IF(ISTEXT(E1107),"",IF(ISBLANK(E1107),"",IF(ISTEXT(D1107),"",IF(A1102="Invoice No. : ",INDEX(Sheet2!G$14:G$154,MATCH(B1102,Sheet2!A$14:A$154,0)),P1106))))</f>
        <v/>
      </c>
      <c r="Q1107" s="25" t="str">
        <f t="shared" si="71"/>
        <v/>
      </c>
    </row>
    <row r="1108" ht="15" spans="1:17">
      <c r="A1108" s="21" t="s">
        <v>9</v>
      </c>
      <c r="B1108" s="21" t="s">
        <v>10</v>
      </c>
      <c r="C1108" s="22" t="s">
        <v>11</v>
      </c>
      <c r="D1108" s="22" t="s">
        <v>12</v>
      </c>
      <c r="E1108" s="22" t="s">
        <v>13</v>
      </c>
      <c r="F1108" s="25" t="str">
        <f t="shared" si="68"/>
        <v/>
      </c>
      <c r="G1108" s="25" t="str">
        <f>IF(ISTEXT(E1108),"",IF(ISBLANK(E1108),"",IF(ISTEXT(D1108),"",IF(A1103="Invoice No. : ",INDEX(Sheet2!F$14:F$154,MATCH(B1103,Sheet2!A$14:A$154,0)),G1107))))</f>
        <v/>
      </c>
      <c r="H1108" s="25" t="str">
        <f t="shared" si="69"/>
        <v/>
      </c>
      <c r="I1108" s="25" t="str">
        <f>IF(ISTEXT(E1108),"",IF(ISBLANK(E1108),"",IF(ISTEXT(D1108),"",IF(A1103="Invoice No. : ",TEXT(INDEX(Sheet2!C$14:C$154,MATCH(B1103,Sheet2!A$14:A$154,0)),"hh:mm:ss"),I1107))))</f>
        <v/>
      </c>
      <c r="J1108" s="25" t="str">
        <f t="shared" si="70"/>
        <v/>
      </c>
      <c r="K1108" s="25" t="str">
        <f>IF(ISBLANK(G1108),"",IF(ISTEXT(G1108),"",INDEX(Sheet2!H$14:H$154,MATCH(F1108,Sheet2!A$14:A$154,0))))</f>
        <v/>
      </c>
      <c r="L1108" s="25" t="str">
        <f>IF(ISBLANK(G1108),"",IF(ISTEXT(G1108),"",INDEX(Sheet2!I$14:I$154,MATCH(F1108,Sheet2!A$14:A$154,0))))</f>
        <v/>
      </c>
      <c r="M1108" s="25" t="str">
        <f>IF(ISBLANK(G1108),"",IF(ISTEXT(G1108),"",IF(INDEX(Sheet2!H$14:H$154,MATCH(F1108,Sheet2!A$14:A$154,0))&lt;&gt;0,IF(INDEX(Sheet2!I$14:I$154,MATCH(F1108,Sheet2!A$14:A$154,0))&lt;&gt;0,"Loan","Loan"),"Cash")))</f>
        <v/>
      </c>
      <c r="N1108" s="25" t="str">
        <f>IF(ISTEXT(E1108),"",IF(ISBLANK(E1108),"",IF(ISTEXT(D1108),"",IF(A1103="Invoice No. : ",INDEX(Sheet2!D$14:D$154,MATCH(B1103,Sheet2!A$14:A$154,0)),N1107))))</f>
        <v/>
      </c>
      <c r="O1108" s="25" t="str">
        <f>IF(ISTEXT(E1108),"",IF(ISBLANK(E1108),"",IF(ISTEXT(D1108),"",IF(A1103="Invoice No. : ",INDEX(Sheet2!E$14:E$154,MATCH(B1103,Sheet2!A$14:A$154,0)),O1107))))</f>
        <v/>
      </c>
      <c r="P1108" s="25" t="str">
        <f>IF(ISTEXT(E1108),"",IF(ISBLANK(E1108),"",IF(ISTEXT(D1108),"",IF(A1103="Invoice No. : ",INDEX(Sheet2!G$14:G$154,MATCH(B1103,Sheet2!A$14:A$154,0)),P1107))))</f>
        <v/>
      </c>
      <c r="Q1108" s="25" t="str">
        <f t="shared" si="71"/>
        <v/>
      </c>
    </row>
    <row r="1109" ht="15" spans="6:17">
      <c r="F1109" s="25" t="str">
        <f t="shared" si="68"/>
        <v/>
      </c>
      <c r="G1109" s="25" t="str">
        <f>IF(ISTEXT(E1109),"",IF(ISBLANK(E1109),"",IF(ISTEXT(D1109),"",IF(A1104="Invoice No. : ",INDEX(Sheet2!F$14:F$154,MATCH(B1104,Sheet2!A$14:A$154,0)),G1108))))</f>
        <v/>
      </c>
      <c r="H1109" s="25" t="str">
        <f t="shared" si="69"/>
        <v/>
      </c>
      <c r="I1109" s="25" t="str">
        <f>IF(ISTEXT(E1109),"",IF(ISBLANK(E1109),"",IF(ISTEXT(D1109),"",IF(A1104="Invoice No. : ",TEXT(INDEX(Sheet2!C$14:C$154,MATCH(B1104,Sheet2!A$14:A$154,0)),"hh:mm:ss"),I1108))))</f>
        <v/>
      </c>
      <c r="J1109" s="25" t="str">
        <f t="shared" si="70"/>
        <v/>
      </c>
      <c r="K1109" s="25" t="str">
        <f>IF(ISBLANK(G1109),"",IF(ISTEXT(G1109),"",INDEX(Sheet2!H$14:H$154,MATCH(F1109,Sheet2!A$14:A$154,0))))</f>
        <v/>
      </c>
      <c r="L1109" s="25" t="str">
        <f>IF(ISBLANK(G1109),"",IF(ISTEXT(G1109),"",INDEX(Sheet2!I$14:I$154,MATCH(F1109,Sheet2!A$14:A$154,0))))</f>
        <v/>
      </c>
      <c r="M1109" s="25" t="str">
        <f>IF(ISBLANK(G1109),"",IF(ISTEXT(G1109),"",IF(INDEX(Sheet2!H$14:H$154,MATCH(F1109,Sheet2!A$14:A$154,0))&lt;&gt;0,IF(INDEX(Sheet2!I$14:I$154,MATCH(F1109,Sheet2!A$14:A$154,0))&lt;&gt;0,"Loan","Loan"),"Cash")))</f>
        <v/>
      </c>
      <c r="N1109" s="25" t="str">
        <f>IF(ISTEXT(E1109),"",IF(ISBLANK(E1109),"",IF(ISTEXT(D1109),"",IF(A1104="Invoice No. : ",INDEX(Sheet2!D$14:D$154,MATCH(B1104,Sheet2!A$14:A$154,0)),N1108))))</f>
        <v/>
      </c>
      <c r="O1109" s="25" t="str">
        <f>IF(ISTEXT(E1109),"",IF(ISBLANK(E1109),"",IF(ISTEXT(D1109),"",IF(A1104="Invoice No. : ",INDEX(Sheet2!E$14:E$154,MATCH(B1104,Sheet2!A$14:A$154,0)),O1108))))</f>
        <v/>
      </c>
      <c r="P1109" s="25" t="str">
        <f>IF(ISTEXT(E1109),"",IF(ISBLANK(E1109),"",IF(ISTEXT(D1109),"",IF(A1104="Invoice No. : ",INDEX(Sheet2!G$14:G$154,MATCH(B1104,Sheet2!A$14:A$154,0)),P1108))))</f>
        <v/>
      </c>
      <c r="Q1109" s="25" t="str">
        <f t="shared" si="71"/>
        <v/>
      </c>
    </row>
    <row r="1110" ht="15" spans="1:17">
      <c r="A1110" s="24" t="s">
        <v>934</v>
      </c>
      <c r="B1110" s="24" t="s">
        <v>935</v>
      </c>
      <c r="C1110" s="13">
        <v>1</v>
      </c>
      <c r="D1110" s="13">
        <v>61.5</v>
      </c>
      <c r="E1110" s="13">
        <v>61.5</v>
      </c>
      <c r="F1110" s="25">
        <f t="shared" si="68"/>
        <v>2146356</v>
      </c>
      <c r="G1110" s="25">
        <f>IF(ISTEXT(E1110),"",IF(ISBLANK(E1110),"",IF(ISTEXT(D1110),"",IF(A1105="Invoice No. : ",INDEX(Sheet2!F$14:F$154,MATCH(B1105,Sheet2!A$14:A$154,0)),G1109))))</f>
        <v>42143</v>
      </c>
      <c r="H1110" s="25" t="str">
        <f t="shared" si="69"/>
        <v>01/28/2023</v>
      </c>
      <c r="I1110" s="25" t="str">
        <f>IF(ISTEXT(E1110),"",IF(ISBLANK(E1110),"",IF(ISTEXT(D1110),"",IF(A1105="Invoice No. : ",TEXT(INDEX(Sheet2!C$14:C$154,MATCH(B1105,Sheet2!A$14:A$154,0)),"hh:mm:ss"),I1109))))</f>
        <v>10:36:06</v>
      </c>
      <c r="J1110" s="25">
        <f t="shared" si="70"/>
        <v>837</v>
      </c>
      <c r="K1110" s="25">
        <f>IF(ISBLANK(G1110),"",IF(ISTEXT(G1110),"",INDEX(Sheet2!H$14:H$154,MATCH(F1110,Sheet2!A$14:A$154,0))))</f>
        <v>0</v>
      </c>
      <c r="L1110" s="25">
        <f>IF(ISBLANK(G1110),"",IF(ISTEXT(G1110),"",INDEX(Sheet2!I$14:I$154,MATCH(F1110,Sheet2!A$14:A$154,0))))</f>
        <v>837</v>
      </c>
      <c r="M1110" s="25" t="str">
        <f>IF(ISBLANK(G1110),"",IF(ISTEXT(G1110),"",IF(INDEX(Sheet2!H$14:H$154,MATCH(F1110,Sheet2!A$14:A$154,0))&lt;&gt;0,IF(INDEX(Sheet2!I$14:I$154,MATCH(F1110,Sheet2!A$14:A$154,0))&lt;&gt;0,"Loan","Loan"),"Cash")))</f>
        <v>Cash</v>
      </c>
      <c r="N1110" s="25">
        <f>IF(ISTEXT(E1110),"",IF(ISBLANK(E1110),"",IF(ISTEXT(D1110),"",IF(A1105="Invoice No. : ",INDEX(Sheet2!D$14:D$154,MATCH(B1105,Sheet2!A$14:A$154,0)),N1109))))</f>
        <v>2</v>
      </c>
      <c r="O1110" s="25" t="str">
        <f>IF(ISTEXT(E1110),"",IF(ISBLANK(E1110),"",IF(ISTEXT(D1110),"",IF(A1105="Invoice No. : ",INDEX(Sheet2!E$14:E$154,MATCH(B1105,Sheet2!A$14:A$154,0)),O1109))))</f>
        <v>RUBY</v>
      </c>
      <c r="P1110" s="25" t="str">
        <f>IF(ISTEXT(E1110),"",IF(ISBLANK(E1110),"",IF(ISTEXT(D1110),"",IF(A1105="Invoice No. : ",INDEX(Sheet2!G$14:G$154,MATCH(B1105,Sheet2!A$14:A$154,0)),P1109))))</f>
        <v>BANDAAY, SARAH KATHRINA LOZARES</v>
      </c>
      <c r="Q1110" s="25">
        <f t="shared" si="71"/>
        <v>128023.12</v>
      </c>
    </row>
    <row r="1111" ht="15" spans="1:17">
      <c r="A1111" s="24" t="s">
        <v>936</v>
      </c>
      <c r="B1111" s="24" t="s">
        <v>937</v>
      </c>
      <c r="C1111" s="13">
        <v>2</v>
      </c>
      <c r="D1111" s="13">
        <v>98.5</v>
      </c>
      <c r="E1111" s="13">
        <v>197</v>
      </c>
      <c r="F1111" s="25">
        <f t="shared" si="68"/>
        <v>2146356</v>
      </c>
      <c r="G1111" s="25">
        <f>IF(ISTEXT(E1111),"",IF(ISBLANK(E1111),"",IF(ISTEXT(D1111),"",IF(A1106="Invoice No. : ",INDEX(Sheet2!F$14:F$154,MATCH(B1106,Sheet2!A$14:A$154,0)),G1110))))</f>
        <v>42143</v>
      </c>
      <c r="H1111" s="25" t="str">
        <f t="shared" si="69"/>
        <v>01/28/2023</v>
      </c>
      <c r="I1111" s="25" t="str">
        <f>IF(ISTEXT(E1111),"",IF(ISBLANK(E1111),"",IF(ISTEXT(D1111),"",IF(A1106="Invoice No. : ",TEXT(INDEX(Sheet2!C$14:C$154,MATCH(B1106,Sheet2!A$14:A$154,0)),"hh:mm:ss"),I1110))))</f>
        <v>10:36:06</v>
      </c>
      <c r="J1111" s="25">
        <f t="shared" si="70"/>
        <v>837</v>
      </c>
      <c r="K1111" s="25">
        <f>IF(ISBLANK(G1111),"",IF(ISTEXT(G1111),"",INDEX(Sheet2!H$14:H$154,MATCH(F1111,Sheet2!A$14:A$154,0))))</f>
        <v>0</v>
      </c>
      <c r="L1111" s="25">
        <f>IF(ISBLANK(G1111),"",IF(ISTEXT(G1111),"",INDEX(Sheet2!I$14:I$154,MATCH(F1111,Sheet2!A$14:A$154,0))))</f>
        <v>837</v>
      </c>
      <c r="M1111" s="25" t="str">
        <f>IF(ISBLANK(G1111),"",IF(ISTEXT(G1111),"",IF(INDEX(Sheet2!H$14:H$154,MATCH(F1111,Sheet2!A$14:A$154,0))&lt;&gt;0,IF(INDEX(Sheet2!I$14:I$154,MATCH(F1111,Sheet2!A$14:A$154,0))&lt;&gt;0,"Loan","Loan"),"Cash")))</f>
        <v>Cash</v>
      </c>
      <c r="N1111" s="25">
        <f>IF(ISTEXT(E1111),"",IF(ISBLANK(E1111),"",IF(ISTEXT(D1111),"",IF(A1106="Invoice No. : ",INDEX(Sheet2!D$14:D$154,MATCH(B1106,Sheet2!A$14:A$154,0)),N1110))))</f>
        <v>2</v>
      </c>
      <c r="O1111" s="25" t="str">
        <f>IF(ISTEXT(E1111),"",IF(ISBLANK(E1111),"",IF(ISTEXT(D1111),"",IF(A1106="Invoice No. : ",INDEX(Sheet2!E$14:E$154,MATCH(B1106,Sheet2!A$14:A$154,0)),O1110))))</f>
        <v>RUBY</v>
      </c>
      <c r="P1111" s="25" t="str">
        <f>IF(ISTEXT(E1111),"",IF(ISBLANK(E1111),"",IF(ISTEXT(D1111),"",IF(A1106="Invoice No. : ",INDEX(Sheet2!G$14:G$154,MATCH(B1106,Sheet2!A$14:A$154,0)),P1110))))</f>
        <v>BANDAAY, SARAH KATHRINA LOZARES</v>
      </c>
      <c r="Q1111" s="25">
        <f t="shared" si="71"/>
        <v>128023.12</v>
      </c>
    </row>
    <row r="1112" ht="15" spans="1:17">
      <c r="A1112" s="24" t="s">
        <v>742</v>
      </c>
      <c r="B1112" s="24" t="s">
        <v>743</v>
      </c>
      <c r="C1112" s="13">
        <v>1</v>
      </c>
      <c r="D1112" s="13">
        <v>289.25</v>
      </c>
      <c r="E1112" s="13">
        <v>289.25</v>
      </c>
      <c r="F1112" s="25">
        <f t="shared" si="68"/>
        <v>2146356</v>
      </c>
      <c r="G1112" s="25">
        <f>IF(ISTEXT(E1112),"",IF(ISBLANK(E1112),"",IF(ISTEXT(D1112),"",IF(A1107="Invoice No. : ",INDEX(Sheet2!F$14:F$154,MATCH(B1107,Sheet2!A$14:A$154,0)),G1111))))</f>
        <v>42143</v>
      </c>
      <c r="H1112" s="25" t="str">
        <f t="shared" si="69"/>
        <v>01/28/2023</v>
      </c>
      <c r="I1112" s="25" t="str">
        <f>IF(ISTEXT(E1112),"",IF(ISBLANK(E1112),"",IF(ISTEXT(D1112),"",IF(A1107="Invoice No. : ",TEXT(INDEX(Sheet2!C$14:C$154,MATCH(B1107,Sheet2!A$14:A$154,0)),"hh:mm:ss"),I1111))))</f>
        <v>10:36:06</v>
      </c>
      <c r="J1112" s="25">
        <f t="shared" si="70"/>
        <v>837</v>
      </c>
      <c r="K1112" s="25">
        <f>IF(ISBLANK(G1112),"",IF(ISTEXT(G1112),"",INDEX(Sheet2!H$14:H$154,MATCH(F1112,Sheet2!A$14:A$154,0))))</f>
        <v>0</v>
      </c>
      <c r="L1112" s="25">
        <f>IF(ISBLANK(G1112),"",IF(ISTEXT(G1112),"",INDEX(Sheet2!I$14:I$154,MATCH(F1112,Sheet2!A$14:A$154,0))))</f>
        <v>837</v>
      </c>
      <c r="M1112" s="25" t="str">
        <f>IF(ISBLANK(G1112),"",IF(ISTEXT(G1112),"",IF(INDEX(Sheet2!H$14:H$154,MATCH(F1112,Sheet2!A$14:A$154,0))&lt;&gt;0,IF(INDEX(Sheet2!I$14:I$154,MATCH(F1112,Sheet2!A$14:A$154,0))&lt;&gt;0,"Loan","Loan"),"Cash")))</f>
        <v>Cash</v>
      </c>
      <c r="N1112" s="25">
        <f>IF(ISTEXT(E1112),"",IF(ISBLANK(E1112),"",IF(ISTEXT(D1112),"",IF(A1107="Invoice No. : ",INDEX(Sheet2!D$14:D$154,MATCH(B1107,Sheet2!A$14:A$154,0)),N1111))))</f>
        <v>2</v>
      </c>
      <c r="O1112" s="25" t="str">
        <f>IF(ISTEXT(E1112),"",IF(ISBLANK(E1112),"",IF(ISTEXT(D1112),"",IF(A1107="Invoice No. : ",INDEX(Sheet2!E$14:E$154,MATCH(B1107,Sheet2!A$14:A$154,0)),O1111))))</f>
        <v>RUBY</v>
      </c>
      <c r="P1112" s="25" t="str">
        <f>IF(ISTEXT(E1112),"",IF(ISBLANK(E1112),"",IF(ISTEXT(D1112),"",IF(A1107="Invoice No. : ",INDEX(Sheet2!G$14:G$154,MATCH(B1107,Sheet2!A$14:A$154,0)),P1111))))</f>
        <v>BANDAAY, SARAH KATHRINA LOZARES</v>
      </c>
      <c r="Q1112" s="25">
        <f t="shared" si="71"/>
        <v>128023.12</v>
      </c>
    </row>
    <row r="1113" ht="15" spans="1:17">
      <c r="A1113" s="24" t="s">
        <v>938</v>
      </c>
      <c r="B1113" s="24" t="s">
        <v>939</v>
      </c>
      <c r="C1113" s="13">
        <v>1</v>
      </c>
      <c r="D1113" s="13">
        <v>73.25</v>
      </c>
      <c r="E1113" s="13">
        <v>73.25</v>
      </c>
      <c r="F1113" s="25">
        <f t="shared" si="68"/>
        <v>2146356</v>
      </c>
      <c r="G1113" s="25">
        <f>IF(ISTEXT(E1113),"",IF(ISBLANK(E1113),"",IF(ISTEXT(D1113),"",IF(A1108="Invoice No. : ",INDEX(Sheet2!F$14:F$154,MATCH(B1108,Sheet2!A$14:A$154,0)),G1112))))</f>
        <v>42143</v>
      </c>
      <c r="H1113" s="25" t="str">
        <f t="shared" si="69"/>
        <v>01/28/2023</v>
      </c>
      <c r="I1113" s="25" t="str">
        <f>IF(ISTEXT(E1113),"",IF(ISBLANK(E1113),"",IF(ISTEXT(D1113),"",IF(A1108="Invoice No. : ",TEXT(INDEX(Sheet2!C$14:C$154,MATCH(B1108,Sheet2!A$14:A$154,0)),"hh:mm:ss"),I1112))))</f>
        <v>10:36:06</v>
      </c>
      <c r="J1113" s="25">
        <f t="shared" si="70"/>
        <v>837</v>
      </c>
      <c r="K1113" s="25">
        <f>IF(ISBLANK(G1113),"",IF(ISTEXT(G1113),"",INDEX(Sheet2!H$14:H$154,MATCH(F1113,Sheet2!A$14:A$154,0))))</f>
        <v>0</v>
      </c>
      <c r="L1113" s="25">
        <f>IF(ISBLANK(G1113),"",IF(ISTEXT(G1113),"",INDEX(Sheet2!I$14:I$154,MATCH(F1113,Sheet2!A$14:A$154,0))))</f>
        <v>837</v>
      </c>
      <c r="M1113" s="25" t="str">
        <f>IF(ISBLANK(G1113),"",IF(ISTEXT(G1113),"",IF(INDEX(Sheet2!H$14:H$154,MATCH(F1113,Sheet2!A$14:A$154,0))&lt;&gt;0,IF(INDEX(Sheet2!I$14:I$154,MATCH(F1113,Sheet2!A$14:A$154,0))&lt;&gt;0,"Loan","Loan"),"Cash")))</f>
        <v>Cash</v>
      </c>
      <c r="N1113" s="25">
        <f>IF(ISTEXT(E1113),"",IF(ISBLANK(E1113),"",IF(ISTEXT(D1113),"",IF(A1108="Invoice No. : ",INDEX(Sheet2!D$14:D$154,MATCH(B1108,Sheet2!A$14:A$154,0)),N1112))))</f>
        <v>2</v>
      </c>
      <c r="O1113" s="25" t="str">
        <f>IF(ISTEXT(E1113),"",IF(ISBLANK(E1113),"",IF(ISTEXT(D1113),"",IF(A1108="Invoice No. : ",INDEX(Sheet2!E$14:E$154,MATCH(B1108,Sheet2!A$14:A$154,0)),O1112))))</f>
        <v>RUBY</v>
      </c>
      <c r="P1113" s="25" t="str">
        <f>IF(ISTEXT(E1113),"",IF(ISBLANK(E1113),"",IF(ISTEXT(D1113),"",IF(A1108="Invoice No. : ",INDEX(Sheet2!G$14:G$154,MATCH(B1108,Sheet2!A$14:A$154,0)),P1112))))</f>
        <v>BANDAAY, SARAH KATHRINA LOZARES</v>
      </c>
      <c r="Q1113" s="25">
        <f t="shared" si="71"/>
        <v>128023.12</v>
      </c>
    </row>
    <row r="1114" ht="15" spans="1:17">
      <c r="A1114" s="24" t="s">
        <v>940</v>
      </c>
      <c r="B1114" s="24" t="s">
        <v>941</v>
      </c>
      <c r="C1114" s="13">
        <v>1</v>
      </c>
      <c r="D1114" s="13">
        <v>18.5</v>
      </c>
      <c r="E1114" s="13">
        <v>18.5</v>
      </c>
      <c r="F1114" s="25">
        <f t="shared" si="68"/>
        <v>2146356</v>
      </c>
      <c r="G1114" s="25">
        <f>IF(ISTEXT(E1114),"",IF(ISBLANK(E1114),"",IF(ISTEXT(D1114),"",IF(A1109="Invoice No. : ",INDEX(Sheet2!F$14:F$154,MATCH(B1109,Sheet2!A$14:A$154,0)),G1113))))</f>
        <v>42143</v>
      </c>
      <c r="H1114" s="25" t="str">
        <f t="shared" si="69"/>
        <v>01/28/2023</v>
      </c>
      <c r="I1114" s="25" t="str">
        <f>IF(ISTEXT(E1114),"",IF(ISBLANK(E1114),"",IF(ISTEXT(D1114),"",IF(A1109="Invoice No. : ",TEXT(INDEX(Sheet2!C$14:C$154,MATCH(B1109,Sheet2!A$14:A$154,0)),"hh:mm:ss"),I1113))))</f>
        <v>10:36:06</v>
      </c>
      <c r="J1114" s="25">
        <f t="shared" si="70"/>
        <v>837</v>
      </c>
      <c r="K1114" s="25">
        <f>IF(ISBLANK(G1114),"",IF(ISTEXT(G1114),"",INDEX(Sheet2!H$14:H$154,MATCH(F1114,Sheet2!A$14:A$154,0))))</f>
        <v>0</v>
      </c>
      <c r="L1114" s="25">
        <f>IF(ISBLANK(G1114),"",IF(ISTEXT(G1114),"",INDEX(Sheet2!I$14:I$154,MATCH(F1114,Sheet2!A$14:A$154,0))))</f>
        <v>837</v>
      </c>
      <c r="M1114" s="25" t="str">
        <f>IF(ISBLANK(G1114),"",IF(ISTEXT(G1114),"",IF(INDEX(Sheet2!H$14:H$154,MATCH(F1114,Sheet2!A$14:A$154,0))&lt;&gt;0,IF(INDEX(Sheet2!I$14:I$154,MATCH(F1114,Sheet2!A$14:A$154,0))&lt;&gt;0,"Loan","Loan"),"Cash")))</f>
        <v>Cash</v>
      </c>
      <c r="N1114" s="25">
        <f>IF(ISTEXT(E1114),"",IF(ISBLANK(E1114),"",IF(ISTEXT(D1114),"",IF(A1109="Invoice No. : ",INDEX(Sheet2!D$14:D$154,MATCH(B1109,Sheet2!A$14:A$154,0)),N1113))))</f>
        <v>2</v>
      </c>
      <c r="O1114" s="25" t="str">
        <f>IF(ISTEXT(E1114),"",IF(ISBLANK(E1114),"",IF(ISTEXT(D1114),"",IF(A1109="Invoice No. : ",INDEX(Sheet2!E$14:E$154,MATCH(B1109,Sheet2!A$14:A$154,0)),O1113))))</f>
        <v>RUBY</v>
      </c>
      <c r="P1114" s="25" t="str">
        <f>IF(ISTEXT(E1114),"",IF(ISBLANK(E1114),"",IF(ISTEXT(D1114),"",IF(A1109="Invoice No. : ",INDEX(Sheet2!G$14:G$154,MATCH(B1109,Sheet2!A$14:A$154,0)),P1113))))</f>
        <v>BANDAAY, SARAH KATHRINA LOZARES</v>
      </c>
      <c r="Q1114" s="25">
        <f t="shared" si="71"/>
        <v>128023.12</v>
      </c>
    </row>
    <row r="1115" ht="15" spans="1:17">
      <c r="A1115" s="24" t="s">
        <v>942</v>
      </c>
      <c r="B1115" s="24" t="s">
        <v>943</v>
      </c>
      <c r="C1115" s="13">
        <v>1</v>
      </c>
      <c r="D1115" s="13">
        <v>17.5</v>
      </c>
      <c r="E1115" s="13">
        <v>17.5</v>
      </c>
      <c r="F1115" s="25">
        <f t="shared" si="68"/>
        <v>2146356</v>
      </c>
      <c r="G1115" s="25">
        <f>IF(ISTEXT(E1115),"",IF(ISBLANK(E1115),"",IF(ISTEXT(D1115),"",IF(A1110="Invoice No. : ",INDEX(Sheet2!F$14:F$154,MATCH(B1110,Sheet2!A$14:A$154,0)),G1114))))</f>
        <v>42143</v>
      </c>
      <c r="H1115" s="25" t="str">
        <f t="shared" si="69"/>
        <v>01/28/2023</v>
      </c>
      <c r="I1115" s="25" t="str">
        <f>IF(ISTEXT(E1115),"",IF(ISBLANK(E1115),"",IF(ISTEXT(D1115),"",IF(A1110="Invoice No. : ",TEXT(INDEX(Sheet2!C$14:C$154,MATCH(B1110,Sheet2!A$14:A$154,0)),"hh:mm:ss"),I1114))))</f>
        <v>10:36:06</v>
      </c>
      <c r="J1115" s="25">
        <f t="shared" si="70"/>
        <v>837</v>
      </c>
      <c r="K1115" s="25">
        <f>IF(ISBLANK(G1115),"",IF(ISTEXT(G1115),"",INDEX(Sheet2!H$14:H$154,MATCH(F1115,Sheet2!A$14:A$154,0))))</f>
        <v>0</v>
      </c>
      <c r="L1115" s="25">
        <f>IF(ISBLANK(G1115),"",IF(ISTEXT(G1115),"",INDEX(Sheet2!I$14:I$154,MATCH(F1115,Sheet2!A$14:A$154,0))))</f>
        <v>837</v>
      </c>
      <c r="M1115" s="25" t="str">
        <f>IF(ISBLANK(G1115),"",IF(ISTEXT(G1115),"",IF(INDEX(Sheet2!H$14:H$154,MATCH(F1115,Sheet2!A$14:A$154,0))&lt;&gt;0,IF(INDEX(Sheet2!I$14:I$154,MATCH(F1115,Sheet2!A$14:A$154,0))&lt;&gt;0,"Loan","Loan"),"Cash")))</f>
        <v>Cash</v>
      </c>
      <c r="N1115" s="25">
        <f>IF(ISTEXT(E1115),"",IF(ISBLANK(E1115),"",IF(ISTEXT(D1115),"",IF(A1110="Invoice No. : ",INDEX(Sheet2!D$14:D$154,MATCH(B1110,Sheet2!A$14:A$154,0)),N1114))))</f>
        <v>2</v>
      </c>
      <c r="O1115" s="25" t="str">
        <f>IF(ISTEXT(E1115),"",IF(ISBLANK(E1115),"",IF(ISTEXT(D1115),"",IF(A1110="Invoice No. : ",INDEX(Sheet2!E$14:E$154,MATCH(B1110,Sheet2!A$14:A$154,0)),O1114))))</f>
        <v>RUBY</v>
      </c>
      <c r="P1115" s="25" t="str">
        <f>IF(ISTEXT(E1115),"",IF(ISBLANK(E1115),"",IF(ISTEXT(D1115),"",IF(A1110="Invoice No. : ",INDEX(Sheet2!G$14:G$154,MATCH(B1110,Sheet2!A$14:A$154,0)),P1114))))</f>
        <v>BANDAAY, SARAH KATHRINA LOZARES</v>
      </c>
      <c r="Q1115" s="25">
        <f t="shared" si="71"/>
        <v>128023.12</v>
      </c>
    </row>
    <row r="1116" ht="15" spans="1:17">
      <c r="A1116" s="24" t="s">
        <v>118</v>
      </c>
      <c r="B1116" s="24" t="s">
        <v>119</v>
      </c>
      <c r="C1116" s="13">
        <v>2</v>
      </c>
      <c r="D1116" s="13">
        <v>75</v>
      </c>
      <c r="E1116" s="13">
        <v>150</v>
      </c>
      <c r="F1116" s="25">
        <f t="shared" si="68"/>
        <v>2146356</v>
      </c>
      <c r="G1116" s="25">
        <f>IF(ISTEXT(E1116),"",IF(ISBLANK(E1116),"",IF(ISTEXT(D1116),"",IF(A1111="Invoice No. : ",INDEX(Sheet2!F$14:F$154,MATCH(B1111,Sheet2!A$14:A$154,0)),G1115))))</f>
        <v>42143</v>
      </c>
      <c r="H1116" s="25" t="str">
        <f t="shared" si="69"/>
        <v>01/28/2023</v>
      </c>
      <c r="I1116" s="25" t="str">
        <f>IF(ISTEXT(E1116),"",IF(ISBLANK(E1116),"",IF(ISTEXT(D1116),"",IF(A1111="Invoice No. : ",TEXT(INDEX(Sheet2!C$14:C$154,MATCH(B1111,Sheet2!A$14:A$154,0)),"hh:mm:ss"),I1115))))</f>
        <v>10:36:06</v>
      </c>
      <c r="J1116" s="25">
        <f t="shared" si="70"/>
        <v>837</v>
      </c>
      <c r="K1116" s="25">
        <f>IF(ISBLANK(G1116),"",IF(ISTEXT(G1116),"",INDEX(Sheet2!H$14:H$154,MATCH(F1116,Sheet2!A$14:A$154,0))))</f>
        <v>0</v>
      </c>
      <c r="L1116" s="25">
        <f>IF(ISBLANK(G1116),"",IF(ISTEXT(G1116),"",INDEX(Sheet2!I$14:I$154,MATCH(F1116,Sheet2!A$14:A$154,0))))</f>
        <v>837</v>
      </c>
      <c r="M1116" s="25" t="str">
        <f>IF(ISBLANK(G1116),"",IF(ISTEXT(G1116),"",IF(INDEX(Sheet2!H$14:H$154,MATCH(F1116,Sheet2!A$14:A$154,0))&lt;&gt;0,IF(INDEX(Sheet2!I$14:I$154,MATCH(F1116,Sheet2!A$14:A$154,0))&lt;&gt;0,"Loan","Loan"),"Cash")))</f>
        <v>Cash</v>
      </c>
      <c r="N1116" s="25">
        <f>IF(ISTEXT(E1116),"",IF(ISBLANK(E1116),"",IF(ISTEXT(D1116),"",IF(A1111="Invoice No. : ",INDEX(Sheet2!D$14:D$154,MATCH(B1111,Sheet2!A$14:A$154,0)),N1115))))</f>
        <v>2</v>
      </c>
      <c r="O1116" s="25" t="str">
        <f>IF(ISTEXT(E1116),"",IF(ISBLANK(E1116),"",IF(ISTEXT(D1116),"",IF(A1111="Invoice No. : ",INDEX(Sheet2!E$14:E$154,MATCH(B1111,Sheet2!A$14:A$154,0)),O1115))))</f>
        <v>RUBY</v>
      </c>
      <c r="P1116" s="25" t="str">
        <f>IF(ISTEXT(E1116),"",IF(ISBLANK(E1116),"",IF(ISTEXT(D1116),"",IF(A1111="Invoice No. : ",INDEX(Sheet2!G$14:G$154,MATCH(B1111,Sheet2!A$14:A$154,0)),P1115))))</f>
        <v>BANDAAY, SARAH KATHRINA LOZARES</v>
      </c>
      <c r="Q1116" s="25">
        <f t="shared" si="71"/>
        <v>128023.12</v>
      </c>
    </row>
    <row r="1117" ht="15" spans="1:17">
      <c r="A1117" s="24" t="s">
        <v>944</v>
      </c>
      <c r="B1117" s="24" t="s">
        <v>945</v>
      </c>
      <c r="C1117" s="13">
        <v>1</v>
      </c>
      <c r="D1117" s="13">
        <v>30</v>
      </c>
      <c r="E1117" s="13">
        <v>30</v>
      </c>
      <c r="F1117" s="25">
        <f t="shared" si="68"/>
        <v>2146356</v>
      </c>
      <c r="G1117" s="25">
        <f>IF(ISTEXT(E1117),"",IF(ISBLANK(E1117),"",IF(ISTEXT(D1117),"",IF(A1112="Invoice No. : ",INDEX(Sheet2!F$14:F$154,MATCH(B1112,Sheet2!A$14:A$154,0)),G1116))))</f>
        <v>42143</v>
      </c>
      <c r="H1117" s="25" t="str">
        <f t="shared" si="69"/>
        <v>01/28/2023</v>
      </c>
      <c r="I1117" s="25" t="str">
        <f>IF(ISTEXT(E1117),"",IF(ISBLANK(E1117),"",IF(ISTEXT(D1117),"",IF(A1112="Invoice No. : ",TEXT(INDEX(Sheet2!C$14:C$154,MATCH(B1112,Sheet2!A$14:A$154,0)),"hh:mm:ss"),I1116))))</f>
        <v>10:36:06</v>
      </c>
      <c r="J1117" s="25">
        <f t="shared" si="70"/>
        <v>837</v>
      </c>
      <c r="K1117" s="25">
        <f>IF(ISBLANK(G1117),"",IF(ISTEXT(G1117),"",INDEX(Sheet2!H$14:H$154,MATCH(F1117,Sheet2!A$14:A$154,0))))</f>
        <v>0</v>
      </c>
      <c r="L1117" s="25">
        <f>IF(ISBLANK(G1117),"",IF(ISTEXT(G1117),"",INDEX(Sheet2!I$14:I$154,MATCH(F1117,Sheet2!A$14:A$154,0))))</f>
        <v>837</v>
      </c>
      <c r="M1117" s="25" t="str">
        <f>IF(ISBLANK(G1117),"",IF(ISTEXT(G1117),"",IF(INDEX(Sheet2!H$14:H$154,MATCH(F1117,Sheet2!A$14:A$154,0))&lt;&gt;0,IF(INDEX(Sheet2!I$14:I$154,MATCH(F1117,Sheet2!A$14:A$154,0))&lt;&gt;0,"Loan","Loan"),"Cash")))</f>
        <v>Cash</v>
      </c>
      <c r="N1117" s="25">
        <f>IF(ISTEXT(E1117),"",IF(ISBLANK(E1117),"",IF(ISTEXT(D1117),"",IF(A1112="Invoice No. : ",INDEX(Sheet2!D$14:D$154,MATCH(B1112,Sheet2!A$14:A$154,0)),N1116))))</f>
        <v>2</v>
      </c>
      <c r="O1117" s="25" t="str">
        <f>IF(ISTEXT(E1117),"",IF(ISBLANK(E1117),"",IF(ISTEXT(D1117),"",IF(A1112="Invoice No. : ",INDEX(Sheet2!E$14:E$154,MATCH(B1112,Sheet2!A$14:A$154,0)),O1116))))</f>
        <v>RUBY</v>
      </c>
      <c r="P1117" s="25" t="str">
        <f>IF(ISTEXT(E1117),"",IF(ISBLANK(E1117),"",IF(ISTEXT(D1117),"",IF(A1112="Invoice No. : ",INDEX(Sheet2!G$14:G$154,MATCH(B1112,Sheet2!A$14:A$154,0)),P1116))))</f>
        <v>BANDAAY, SARAH KATHRINA LOZARES</v>
      </c>
      <c r="Q1117" s="25">
        <f t="shared" si="71"/>
        <v>128023.12</v>
      </c>
    </row>
    <row r="1118" ht="15" spans="4:17">
      <c r="D1118" s="14" t="s">
        <v>18</v>
      </c>
      <c r="E1118" s="26">
        <v>837</v>
      </c>
      <c r="F1118" s="25" t="str">
        <f t="shared" si="68"/>
        <v/>
      </c>
      <c r="G1118" s="25" t="str">
        <f>IF(ISTEXT(E1118),"",IF(ISBLANK(E1118),"",IF(ISTEXT(D1118),"",IF(A1113="Invoice No. : ",INDEX(Sheet2!F$14:F$154,MATCH(B1113,Sheet2!A$14:A$154,0)),G1117))))</f>
        <v/>
      </c>
      <c r="H1118" s="25" t="str">
        <f t="shared" si="69"/>
        <v/>
      </c>
      <c r="I1118" s="25" t="str">
        <f>IF(ISTEXT(E1118),"",IF(ISBLANK(E1118),"",IF(ISTEXT(D1118),"",IF(A1113="Invoice No. : ",TEXT(INDEX(Sheet2!C$14:C$154,MATCH(B1113,Sheet2!A$14:A$154,0)),"hh:mm:ss"),I1117))))</f>
        <v/>
      </c>
      <c r="J1118" s="25" t="str">
        <f t="shared" si="70"/>
        <v/>
      </c>
      <c r="K1118" s="25" t="str">
        <f>IF(ISBLANK(G1118),"",IF(ISTEXT(G1118),"",INDEX(Sheet2!H$14:H$154,MATCH(F1118,Sheet2!A$14:A$154,0))))</f>
        <v/>
      </c>
      <c r="L1118" s="25" t="str">
        <f>IF(ISBLANK(G1118),"",IF(ISTEXT(G1118),"",INDEX(Sheet2!I$14:I$154,MATCH(F1118,Sheet2!A$14:A$154,0))))</f>
        <v/>
      </c>
      <c r="M1118" s="25" t="str">
        <f>IF(ISBLANK(G1118),"",IF(ISTEXT(G1118),"",IF(INDEX(Sheet2!H$14:H$154,MATCH(F1118,Sheet2!A$14:A$154,0))&lt;&gt;0,IF(INDEX(Sheet2!I$14:I$154,MATCH(F1118,Sheet2!A$14:A$154,0))&lt;&gt;0,"Loan","Loan"),"Cash")))</f>
        <v/>
      </c>
      <c r="N1118" s="25" t="str">
        <f>IF(ISTEXT(E1118),"",IF(ISBLANK(E1118),"",IF(ISTEXT(D1118),"",IF(A1113="Invoice No. : ",INDEX(Sheet2!D$14:D$154,MATCH(B1113,Sheet2!A$14:A$154,0)),N1117))))</f>
        <v/>
      </c>
      <c r="O1118" s="25" t="str">
        <f>IF(ISTEXT(E1118),"",IF(ISBLANK(E1118),"",IF(ISTEXT(D1118),"",IF(A1113="Invoice No. : ",INDEX(Sheet2!E$14:E$154,MATCH(B1113,Sheet2!A$14:A$154,0)),O1117))))</f>
        <v/>
      </c>
      <c r="P1118" s="25" t="str">
        <f>IF(ISTEXT(E1118),"",IF(ISBLANK(E1118),"",IF(ISTEXT(D1118),"",IF(A1113="Invoice No. : ",INDEX(Sheet2!G$14:G$154,MATCH(B1113,Sheet2!A$14:A$154,0)),P1117))))</f>
        <v/>
      </c>
      <c r="Q1118" s="25" t="str">
        <f t="shared" si="71"/>
        <v/>
      </c>
    </row>
    <row r="1119" ht="15" spans="6:17">
      <c r="F1119" s="25" t="str">
        <f t="shared" si="68"/>
        <v/>
      </c>
      <c r="G1119" s="25" t="str">
        <f>IF(ISTEXT(E1119),"",IF(ISBLANK(E1119),"",IF(ISTEXT(D1119),"",IF(A1114="Invoice No. : ",INDEX(Sheet2!F$14:F$154,MATCH(B1114,Sheet2!A$14:A$154,0)),G1118))))</f>
        <v/>
      </c>
      <c r="H1119" s="25" t="str">
        <f t="shared" si="69"/>
        <v/>
      </c>
      <c r="I1119" s="25" t="str">
        <f>IF(ISTEXT(E1119),"",IF(ISBLANK(E1119),"",IF(ISTEXT(D1119),"",IF(A1114="Invoice No. : ",TEXT(INDEX(Sheet2!C$14:C$154,MATCH(B1114,Sheet2!A$14:A$154,0)),"hh:mm:ss"),I1118))))</f>
        <v/>
      </c>
      <c r="J1119" s="25" t="str">
        <f t="shared" si="70"/>
        <v/>
      </c>
      <c r="K1119" s="25" t="str">
        <f>IF(ISBLANK(G1119),"",IF(ISTEXT(G1119),"",INDEX(Sheet2!H$14:H$154,MATCH(F1119,Sheet2!A$14:A$154,0))))</f>
        <v/>
      </c>
      <c r="L1119" s="25" t="str">
        <f>IF(ISBLANK(G1119),"",IF(ISTEXT(G1119),"",INDEX(Sheet2!I$14:I$154,MATCH(F1119,Sheet2!A$14:A$154,0))))</f>
        <v/>
      </c>
      <c r="M1119" s="25" t="str">
        <f>IF(ISBLANK(G1119),"",IF(ISTEXT(G1119),"",IF(INDEX(Sheet2!H$14:H$154,MATCH(F1119,Sheet2!A$14:A$154,0))&lt;&gt;0,IF(INDEX(Sheet2!I$14:I$154,MATCH(F1119,Sheet2!A$14:A$154,0))&lt;&gt;0,"Loan","Loan"),"Cash")))</f>
        <v/>
      </c>
      <c r="N1119" s="25" t="str">
        <f>IF(ISTEXT(E1119),"",IF(ISBLANK(E1119),"",IF(ISTEXT(D1119),"",IF(A1114="Invoice No. : ",INDEX(Sheet2!D$14:D$154,MATCH(B1114,Sheet2!A$14:A$154,0)),N1118))))</f>
        <v/>
      </c>
      <c r="O1119" s="25" t="str">
        <f>IF(ISTEXT(E1119),"",IF(ISBLANK(E1119),"",IF(ISTEXT(D1119),"",IF(A1114="Invoice No. : ",INDEX(Sheet2!E$14:E$154,MATCH(B1114,Sheet2!A$14:A$154,0)),O1118))))</f>
        <v/>
      </c>
      <c r="P1119" s="25" t="str">
        <f>IF(ISTEXT(E1119),"",IF(ISBLANK(E1119),"",IF(ISTEXT(D1119),"",IF(A1114="Invoice No. : ",INDEX(Sheet2!G$14:G$154,MATCH(B1114,Sheet2!A$14:A$154,0)),P1118))))</f>
        <v/>
      </c>
      <c r="Q1119" s="25" t="str">
        <f t="shared" si="71"/>
        <v/>
      </c>
    </row>
    <row r="1120" ht="15" spans="6:17">
      <c r="F1120" s="25" t="str">
        <f t="shared" si="68"/>
        <v/>
      </c>
      <c r="G1120" s="25" t="str">
        <f>IF(ISTEXT(E1120),"",IF(ISBLANK(E1120),"",IF(ISTEXT(D1120),"",IF(A1115="Invoice No. : ",INDEX(Sheet2!F$14:F$154,MATCH(B1115,Sheet2!A$14:A$154,0)),G1119))))</f>
        <v/>
      </c>
      <c r="H1120" s="25" t="str">
        <f t="shared" si="69"/>
        <v/>
      </c>
      <c r="I1120" s="25" t="str">
        <f>IF(ISTEXT(E1120),"",IF(ISBLANK(E1120),"",IF(ISTEXT(D1120),"",IF(A1115="Invoice No. : ",TEXT(INDEX(Sheet2!C$14:C$154,MATCH(B1115,Sheet2!A$14:A$154,0)),"hh:mm:ss"),I1119))))</f>
        <v/>
      </c>
      <c r="J1120" s="25" t="str">
        <f t="shared" si="70"/>
        <v/>
      </c>
      <c r="K1120" s="25" t="str">
        <f>IF(ISBLANK(G1120),"",IF(ISTEXT(G1120),"",INDEX(Sheet2!H$14:H$154,MATCH(F1120,Sheet2!A$14:A$154,0))))</f>
        <v/>
      </c>
      <c r="L1120" s="25" t="str">
        <f>IF(ISBLANK(G1120),"",IF(ISTEXT(G1120),"",INDEX(Sheet2!I$14:I$154,MATCH(F1120,Sheet2!A$14:A$154,0))))</f>
        <v/>
      </c>
      <c r="M1120" s="25" t="str">
        <f>IF(ISBLANK(G1120),"",IF(ISTEXT(G1120),"",IF(INDEX(Sheet2!H$14:H$154,MATCH(F1120,Sheet2!A$14:A$154,0))&lt;&gt;0,IF(INDEX(Sheet2!I$14:I$154,MATCH(F1120,Sheet2!A$14:A$154,0))&lt;&gt;0,"Loan","Loan"),"Cash")))</f>
        <v/>
      </c>
      <c r="N1120" s="25" t="str">
        <f>IF(ISTEXT(E1120),"",IF(ISBLANK(E1120),"",IF(ISTEXT(D1120),"",IF(A1115="Invoice No. : ",INDEX(Sheet2!D$14:D$154,MATCH(B1115,Sheet2!A$14:A$154,0)),N1119))))</f>
        <v/>
      </c>
      <c r="O1120" s="25" t="str">
        <f>IF(ISTEXT(E1120),"",IF(ISBLANK(E1120),"",IF(ISTEXT(D1120),"",IF(A1115="Invoice No. : ",INDEX(Sheet2!E$14:E$154,MATCH(B1115,Sheet2!A$14:A$154,0)),O1119))))</f>
        <v/>
      </c>
      <c r="P1120" s="25" t="str">
        <f>IF(ISTEXT(E1120),"",IF(ISBLANK(E1120),"",IF(ISTEXT(D1120),"",IF(A1115="Invoice No. : ",INDEX(Sheet2!G$14:G$154,MATCH(B1115,Sheet2!A$14:A$154,0)),P1119))))</f>
        <v/>
      </c>
      <c r="Q1120" s="25" t="str">
        <f t="shared" si="71"/>
        <v/>
      </c>
    </row>
    <row r="1121" ht="15" spans="1:17">
      <c r="A1121" s="16" t="s">
        <v>4</v>
      </c>
      <c r="B1121" s="17">
        <v>2146357</v>
      </c>
      <c r="C1121" s="16" t="s">
        <v>5</v>
      </c>
      <c r="D1121" s="18" t="s">
        <v>598</v>
      </c>
      <c r="F1121" s="25" t="str">
        <f t="shared" si="68"/>
        <v/>
      </c>
      <c r="G1121" s="25" t="str">
        <f>IF(ISTEXT(E1121),"",IF(ISBLANK(E1121),"",IF(ISTEXT(D1121),"",IF(A1116="Invoice No. : ",INDEX(Sheet2!F$14:F$154,MATCH(B1116,Sheet2!A$14:A$154,0)),G1120))))</f>
        <v/>
      </c>
      <c r="H1121" s="25" t="str">
        <f t="shared" si="69"/>
        <v/>
      </c>
      <c r="I1121" s="25" t="str">
        <f>IF(ISTEXT(E1121),"",IF(ISBLANK(E1121),"",IF(ISTEXT(D1121),"",IF(A1116="Invoice No. : ",TEXT(INDEX(Sheet2!C$14:C$154,MATCH(B1116,Sheet2!A$14:A$154,0)),"hh:mm:ss"),I1120))))</f>
        <v/>
      </c>
      <c r="J1121" s="25" t="str">
        <f t="shared" si="70"/>
        <v/>
      </c>
      <c r="K1121" s="25" t="str">
        <f>IF(ISBLANK(G1121),"",IF(ISTEXT(G1121),"",INDEX(Sheet2!H$14:H$154,MATCH(F1121,Sheet2!A$14:A$154,0))))</f>
        <v/>
      </c>
      <c r="L1121" s="25" t="str">
        <f>IF(ISBLANK(G1121),"",IF(ISTEXT(G1121),"",INDEX(Sheet2!I$14:I$154,MATCH(F1121,Sheet2!A$14:A$154,0))))</f>
        <v/>
      </c>
      <c r="M1121" s="25" t="str">
        <f>IF(ISBLANK(G1121),"",IF(ISTEXT(G1121),"",IF(INDEX(Sheet2!H$14:H$154,MATCH(F1121,Sheet2!A$14:A$154,0))&lt;&gt;0,IF(INDEX(Sheet2!I$14:I$154,MATCH(F1121,Sheet2!A$14:A$154,0))&lt;&gt;0,"Loan","Loan"),"Cash")))</f>
        <v/>
      </c>
      <c r="N1121" s="25" t="str">
        <f>IF(ISTEXT(E1121),"",IF(ISBLANK(E1121),"",IF(ISTEXT(D1121),"",IF(A1116="Invoice No. : ",INDEX(Sheet2!D$14:D$154,MATCH(B1116,Sheet2!A$14:A$154,0)),N1120))))</f>
        <v/>
      </c>
      <c r="O1121" s="25" t="str">
        <f>IF(ISTEXT(E1121),"",IF(ISBLANK(E1121),"",IF(ISTEXT(D1121),"",IF(A1116="Invoice No. : ",INDEX(Sheet2!E$14:E$154,MATCH(B1116,Sheet2!A$14:A$154,0)),O1120))))</f>
        <v/>
      </c>
      <c r="P1121" s="25" t="str">
        <f>IF(ISTEXT(E1121),"",IF(ISBLANK(E1121),"",IF(ISTEXT(D1121),"",IF(A1116="Invoice No. : ",INDEX(Sheet2!G$14:G$154,MATCH(B1116,Sheet2!A$14:A$154,0)),P1120))))</f>
        <v/>
      </c>
      <c r="Q1121" s="25" t="str">
        <f t="shared" si="71"/>
        <v/>
      </c>
    </row>
    <row r="1122" ht="15" spans="1:17">
      <c r="A1122" s="16" t="s">
        <v>7</v>
      </c>
      <c r="B1122" s="19">
        <v>44954</v>
      </c>
      <c r="C1122" s="16" t="s">
        <v>8</v>
      </c>
      <c r="D1122" s="20">
        <v>2</v>
      </c>
      <c r="F1122" s="25" t="str">
        <f t="shared" si="68"/>
        <v/>
      </c>
      <c r="G1122" s="25" t="str">
        <f>IF(ISTEXT(E1122),"",IF(ISBLANK(E1122),"",IF(ISTEXT(D1122),"",IF(A1117="Invoice No. : ",INDEX(Sheet2!F$14:F$154,MATCH(B1117,Sheet2!A$14:A$154,0)),G1121))))</f>
        <v/>
      </c>
      <c r="H1122" s="25" t="str">
        <f t="shared" si="69"/>
        <v/>
      </c>
      <c r="I1122" s="25" t="str">
        <f>IF(ISTEXT(E1122),"",IF(ISBLANK(E1122),"",IF(ISTEXT(D1122),"",IF(A1117="Invoice No. : ",TEXT(INDEX(Sheet2!C$14:C$154,MATCH(B1117,Sheet2!A$14:A$154,0)),"hh:mm:ss"),I1121))))</f>
        <v/>
      </c>
      <c r="J1122" s="25" t="str">
        <f t="shared" si="70"/>
        <v/>
      </c>
      <c r="K1122" s="25" t="str">
        <f>IF(ISBLANK(G1122),"",IF(ISTEXT(G1122),"",INDEX(Sheet2!H$14:H$154,MATCH(F1122,Sheet2!A$14:A$154,0))))</f>
        <v/>
      </c>
      <c r="L1122" s="25" t="str">
        <f>IF(ISBLANK(G1122),"",IF(ISTEXT(G1122),"",INDEX(Sheet2!I$14:I$154,MATCH(F1122,Sheet2!A$14:A$154,0))))</f>
        <v/>
      </c>
      <c r="M1122" s="25" t="str">
        <f>IF(ISBLANK(G1122),"",IF(ISTEXT(G1122),"",IF(INDEX(Sheet2!H$14:H$154,MATCH(F1122,Sheet2!A$14:A$154,0))&lt;&gt;0,IF(INDEX(Sheet2!I$14:I$154,MATCH(F1122,Sheet2!A$14:A$154,0))&lt;&gt;0,"Loan","Loan"),"Cash")))</f>
        <v/>
      </c>
      <c r="N1122" s="25" t="str">
        <f>IF(ISTEXT(E1122),"",IF(ISBLANK(E1122),"",IF(ISTEXT(D1122),"",IF(A1117="Invoice No. : ",INDEX(Sheet2!D$14:D$154,MATCH(B1117,Sheet2!A$14:A$154,0)),N1121))))</f>
        <v/>
      </c>
      <c r="O1122" s="25" t="str">
        <f>IF(ISTEXT(E1122),"",IF(ISBLANK(E1122),"",IF(ISTEXT(D1122),"",IF(A1117="Invoice No. : ",INDEX(Sheet2!E$14:E$154,MATCH(B1117,Sheet2!A$14:A$154,0)),O1121))))</f>
        <v/>
      </c>
      <c r="P1122" s="25" t="str">
        <f>IF(ISTEXT(E1122),"",IF(ISBLANK(E1122),"",IF(ISTEXT(D1122),"",IF(A1117="Invoice No. : ",INDEX(Sheet2!G$14:G$154,MATCH(B1117,Sheet2!A$14:A$154,0)),P1121))))</f>
        <v/>
      </c>
      <c r="Q1122" s="25" t="str">
        <f t="shared" si="71"/>
        <v/>
      </c>
    </row>
    <row r="1123" ht="15" spans="6:17">
      <c r="F1123" s="25" t="str">
        <f t="shared" si="68"/>
        <v/>
      </c>
      <c r="G1123" s="25" t="str">
        <f>IF(ISTEXT(E1123),"",IF(ISBLANK(E1123),"",IF(ISTEXT(D1123),"",IF(A1118="Invoice No. : ",INDEX(Sheet2!F$14:F$154,MATCH(B1118,Sheet2!A$14:A$154,0)),G1122))))</f>
        <v/>
      </c>
      <c r="H1123" s="25" t="str">
        <f t="shared" si="69"/>
        <v/>
      </c>
      <c r="I1123" s="25" t="str">
        <f>IF(ISTEXT(E1123),"",IF(ISBLANK(E1123),"",IF(ISTEXT(D1123),"",IF(A1118="Invoice No. : ",TEXT(INDEX(Sheet2!C$14:C$154,MATCH(B1118,Sheet2!A$14:A$154,0)),"hh:mm:ss"),I1122))))</f>
        <v/>
      </c>
      <c r="J1123" s="25" t="str">
        <f t="shared" si="70"/>
        <v/>
      </c>
      <c r="K1123" s="25" t="str">
        <f>IF(ISBLANK(G1123),"",IF(ISTEXT(G1123),"",INDEX(Sheet2!H$14:H$154,MATCH(F1123,Sheet2!A$14:A$154,0))))</f>
        <v/>
      </c>
      <c r="L1123" s="25" t="str">
        <f>IF(ISBLANK(G1123),"",IF(ISTEXT(G1123),"",INDEX(Sheet2!I$14:I$154,MATCH(F1123,Sheet2!A$14:A$154,0))))</f>
        <v/>
      </c>
      <c r="M1123" s="25" t="str">
        <f>IF(ISBLANK(G1123),"",IF(ISTEXT(G1123),"",IF(INDEX(Sheet2!H$14:H$154,MATCH(F1123,Sheet2!A$14:A$154,0))&lt;&gt;0,IF(INDEX(Sheet2!I$14:I$154,MATCH(F1123,Sheet2!A$14:A$154,0))&lt;&gt;0,"Loan","Loan"),"Cash")))</f>
        <v/>
      </c>
      <c r="N1123" s="25" t="str">
        <f>IF(ISTEXT(E1123),"",IF(ISBLANK(E1123),"",IF(ISTEXT(D1123),"",IF(A1118="Invoice No. : ",INDEX(Sheet2!D$14:D$154,MATCH(B1118,Sheet2!A$14:A$154,0)),N1122))))</f>
        <v/>
      </c>
      <c r="O1123" s="25" t="str">
        <f>IF(ISTEXT(E1123),"",IF(ISBLANK(E1123),"",IF(ISTEXT(D1123),"",IF(A1118="Invoice No. : ",INDEX(Sheet2!E$14:E$154,MATCH(B1118,Sheet2!A$14:A$154,0)),O1122))))</f>
        <v/>
      </c>
      <c r="P1123" s="25" t="str">
        <f>IF(ISTEXT(E1123),"",IF(ISBLANK(E1123),"",IF(ISTEXT(D1123),"",IF(A1118="Invoice No. : ",INDEX(Sheet2!G$14:G$154,MATCH(B1118,Sheet2!A$14:A$154,0)),P1122))))</f>
        <v/>
      </c>
      <c r="Q1123" s="25" t="str">
        <f t="shared" si="71"/>
        <v/>
      </c>
    </row>
    <row r="1124" ht="15" spans="1:17">
      <c r="A1124" s="21" t="s">
        <v>9</v>
      </c>
      <c r="B1124" s="21" t="s">
        <v>10</v>
      </c>
      <c r="C1124" s="22" t="s">
        <v>11</v>
      </c>
      <c r="D1124" s="22" t="s">
        <v>12</v>
      </c>
      <c r="E1124" s="22" t="s">
        <v>13</v>
      </c>
      <c r="F1124" s="25" t="str">
        <f t="shared" si="68"/>
        <v/>
      </c>
      <c r="G1124" s="25" t="str">
        <f>IF(ISTEXT(E1124),"",IF(ISBLANK(E1124),"",IF(ISTEXT(D1124),"",IF(A1119="Invoice No. : ",INDEX(Sheet2!F$14:F$154,MATCH(B1119,Sheet2!A$14:A$154,0)),G1123))))</f>
        <v/>
      </c>
      <c r="H1124" s="25" t="str">
        <f t="shared" si="69"/>
        <v/>
      </c>
      <c r="I1124" s="25" t="str">
        <f>IF(ISTEXT(E1124),"",IF(ISBLANK(E1124),"",IF(ISTEXT(D1124),"",IF(A1119="Invoice No. : ",TEXT(INDEX(Sheet2!C$14:C$154,MATCH(B1119,Sheet2!A$14:A$154,0)),"hh:mm:ss"),I1123))))</f>
        <v/>
      </c>
      <c r="J1124" s="25" t="str">
        <f t="shared" si="70"/>
        <v/>
      </c>
      <c r="K1124" s="25" t="str">
        <f>IF(ISBLANK(G1124),"",IF(ISTEXT(G1124),"",INDEX(Sheet2!H$14:H$154,MATCH(F1124,Sheet2!A$14:A$154,0))))</f>
        <v/>
      </c>
      <c r="L1124" s="25" t="str">
        <f>IF(ISBLANK(G1124),"",IF(ISTEXT(G1124),"",INDEX(Sheet2!I$14:I$154,MATCH(F1124,Sheet2!A$14:A$154,0))))</f>
        <v/>
      </c>
      <c r="M1124" s="25" t="str">
        <f>IF(ISBLANK(G1124),"",IF(ISTEXT(G1124),"",IF(INDEX(Sheet2!H$14:H$154,MATCH(F1124,Sheet2!A$14:A$154,0))&lt;&gt;0,IF(INDEX(Sheet2!I$14:I$154,MATCH(F1124,Sheet2!A$14:A$154,0))&lt;&gt;0,"Loan","Loan"),"Cash")))</f>
        <v/>
      </c>
      <c r="N1124" s="25" t="str">
        <f>IF(ISTEXT(E1124),"",IF(ISBLANK(E1124),"",IF(ISTEXT(D1124),"",IF(A1119="Invoice No. : ",INDEX(Sheet2!D$14:D$154,MATCH(B1119,Sheet2!A$14:A$154,0)),N1123))))</f>
        <v/>
      </c>
      <c r="O1124" s="25" t="str">
        <f>IF(ISTEXT(E1124),"",IF(ISBLANK(E1124),"",IF(ISTEXT(D1124),"",IF(A1119="Invoice No. : ",INDEX(Sheet2!E$14:E$154,MATCH(B1119,Sheet2!A$14:A$154,0)),O1123))))</f>
        <v/>
      </c>
      <c r="P1124" s="25" t="str">
        <f>IF(ISTEXT(E1124),"",IF(ISBLANK(E1124),"",IF(ISTEXT(D1124),"",IF(A1119="Invoice No. : ",INDEX(Sheet2!G$14:G$154,MATCH(B1119,Sheet2!A$14:A$154,0)),P1123))))</f>
        <v/>
      </c>
      <c r="Q1124" s="25" t="str">
        <f t="shared" si="71"/>
        <v/>
      </c>
    </row>
    <row r="1125" ht="15" spans="6:17">
      <c r="F1125" s="25" t="str">
        <f t="shared" si="68"/>
        <v/>
      </c>
      <c r="G1125" s="25" t="str">
        <f>IF(ISTEXT(E1125),"",IF(ISBLANK(E1125),"",IF(ISTEXT(D1125),"",IF(A1120="Invoice No. : ",INDEX(Sheet2!F$14:F$154,MATCH(B1120,Sheet2!A$14:A$154,0)),G1124))))</f>
        <v/>
      </c>
      <c r="H1125" s="25" t="str">
        <f t="shared" si="69"/>
        <v/>
      </c>
      <c r="I1125" s="25" t="str">
        <f>IF(ISTEXT(E1125),"",IF(ISBLANK(E1125),"",IF(ISTEXT(D1125),"",IF(A1120="Invoice No. : ",TEXT(INDEX(Sheet2!C$14:C$154,MATCH(B1120,Sheet2!A$14:A$154,0)),"hh:mm:ss"),I1124))))</f>
        <v/>
      </c>
      <c r="J1125" s="25" t="str">
        <f t="shared" si="70"/>
        <v/>
      </c>
      <c r="K1125" s="25" t="str">
        <f>IF(ISBLANK(G1125),"",IF(ISTEXT(G1125),"",INDEX(Sheet2!H$14:H$154,MATCH(F1125,Sheet2!A$14:A$154,0))))</f>
        <v/>
      </c>
      <c r="L1125" s="25" t="str">
        <f>IF(ISBLANK(G1125),"",IF(ISTEXT(G1125),"",INDEX(Sheet2!I$14:I$154,MATCH(F1125,Sheet2!A$14:A$154,0))))</f>
        <v/>
      </c>
      <c r="M1125" s="25" t="str">
        <f>IF(ISBLANK(G1125),"",IF(ISTEXT(G1125),"",IF(INDEX(Sheet2!H$14:H$154,MATCH(F1125,Sheet2!A$14:A$154,0))&lt;&gt;0,IF(INDEX(Sheet2!I$14:I$154,MATCH(F1125,Sheet2!A$14:A$154,0))&lt;&gt;0,"Loan","Loan"),"Cash")))</f>
        <v/>
      </c>
      <c r="N1125" s="25" t="str">
        <f>IF(ISTEXT(E1125),"",IF(ISBLANK(E1125),"",IF(ISTEXT(D1125),"",IF(A1120="Invoice No. : ",INDEX(Sheet2!D$14:D$154,MATCH(B1120,Sheet2!A$14:A$154,0)),N1124))))</f>
        <v/>
      </c>
      <c r="O1125" s="25" t="str">
        <f>IF(ISTEXT(E1125),"",IF(ISBLANK(E1125),"",IF(ISTEXT(D1125),"",IF(A1120="Invoice No. : ",INDEX(Sheet2!E$14:E$154,MATCH(B1120,Sheet2!A$14:A$154,0)),O1124))))</f>
        <v/>
      </c>
      <c r="P1125" s="25" t="str">
        <f>IF(ISTEXT(E1125),"",IF(ISBLANK(E1125),"",IF(ISTEXT(D1125),"",IF(A1120="Invoice No. : ",INDEX(Sheet2!G$14:G$154,MATCH(B1120,Sheet2!A$14:A$154,0)),P1124))))</f>
        <v/>
      </c>
      <c r="Q1125" s="25" t="str">
        <f t="shared" si="71"/>
        <v/>
      </c>
    </row>
    <row r="1126" ht="15" spans="1:17">
      <c r="A1126" s="24" t="s">
        <v>582</v>
      </c>
      <c r="B1126" s="24" t="s">
        <v>583</v>
      </c>
      <c r="C1126" s="13">
        <v>2</v>
      </c>
      <c r="D1126" s="13">
        <v>50.25</v>
      </c>
      <c r="E1126" s="13">
        <v>100.5</v>
      </c>
      <c r="F1126" s="25">
        <f t="shared" si="68"/>
        <v>2146357</v>
      </c>
      <c r="G1126" s="25">
        <f>IF(ISTEXT(E1126),"",IF(ISBLANK(E1126),"",IF(ISTEXT(D1126),"",IF(A1121="Invoice No. : ",INDEX(Sheet2!F$14:F$154,MATCH(B1121,Sheet2!A$14:A$154,0)),G1125))))</f>
        <v>30847</v>
      </c>
      <c r="H1126" s="25" t="str">
        <f t="shared" si="69"/>
        <v>01/28/2023</v>
      </c>
      <c r="I1126" s="25" t="str">
        <f>IF(ISTEXT(E1126),"",IF(ISBLANK(E1126),"",IF(ISTEXT(D1126),"",IF(A1121="Invoice No. : ",TEXT(INDEX(Sheet2!C$14:C$154,MATCH(B1121,Sheet2!A$14:A$154,0)),"hh:mm:ss"),I1125))))</f>
        <v>10:38:03</v>
      </c>
      <c r="J1126" s="25">
        <f t="shared" si="70"/>
        <v>471.75</v>
      </c>
      <c r="K1126" s="25">
        <f>IF(ISBLANK(G1126),"",IF(ISTEXT(G1126),"",INDEX(Sheet2!H$14:H$154,MATCH(F1126,Sheet2!A$14:A$154,0))))</f>
        <v>0</v>
      </c>
      <c r="L1126" s="25">
        <f>IF(ISBLANK(G1126),"",IF(ISTEXT(G1126),"",INDEX(Sheet2!I$14:I$154,MATCH(F1126,Sheet2!A$14:A$154,0))))</f>
        <v>471.75</v>
      </c>
      <c r="M1126" s="25" t="str">
        <f>IF(ISBLANK(G1126),"",IF(ISTEXT(G1126),"",IF(INDEX(Sheet2!H$14:H$154,MATCH(F1126,Sheet2!A$14:A$154,0))&lt;&gt;0,IF(INDEX(Sheet2!I$14:I$154,MATCH(F1126,Sheet2!A$14:A$154,0))&lt;&gt;0,"Loan","Loan"),"Cash")))</f>
        <v>Cash</v>
      </c>
      <c r="N1126" s="25">
        <f>IF(ISTEXT(E1126),"",IF(ISBLANK(E1126),"",IF(ISTEXT(D1126),"",IF(A1121="Invoice No. : ",INDEX(Sheet2!D$14:D$154,MATCH(B1121,Sheet2!A$14:A$154,0)),N1125))))</f>
        <v>2</v>
      </c>
      <c r="O1126" s="25" t="str">
        <f>IF(ISTEXT(E1126),"",IF(ISBLANK(E1126),"",IF(ISTEXT(D1126),"",IF(A1121="Invoice No. : ",INDEX(Sheet2!E$14:E$154,MATCH(B1121,Sheet2!A$14:A$154,0)),O1125))))</f>
        <v>RUBY</v>
      </c>
      <c r="P1126" s="25" t="str">
        <f>IF(ISTEXT(E1126),"",IF(ISBLANK(E1126),"",IF(ISTEXT(D1126),"",IF(A1121="Invoice No. : ",INDEX(Sheet2!G$14:G$154,MATCH(B1121,Sheet2!A$14:A$154,0)),P1125))))</f>
        <v>SANTOS, ERIC GUTIERREZ</v>
      </c>
      <c r="Q1126" s="25">
        <f t="shared" si="71"/>
        <v>128023.12</v>
      </c>
    </row>
    <row r="1127" ht="15" spans="1:17">
      <c r="A1127" s="24" t="s">
        <v>946</v>
      </c>
      <c r="B1127" s="24" t="s">
        <v>947</v>
      </c>
      <c r="C1127" s="13">
        <v>1</v>
      </c>
      <c r="D1127" s="13">
        <v>18.5</v>
      </c>
      <c r="E1127" s="13">
        <v>18.5</v>
      </c>
      <c r="F1127" s="25">
        <f t="shared" si="68"/>
        <v>2146357</v>
      </c>
      <c r="G1127" s="25">
        <f>IF(ISTEXT(E1127),"",IF(ISBLANK(E1127),"",IF(ISTEXT(D1127),"",IF(A1122="Invoice No. : ",INDEX(Sheet2!F$14:F$154,MATCH(B1122,Sheet2!A$14:A$154,0)),G1126))))</f>
        <v>30847</v>
      </c>
      <c r="H1127" s="25" t="str">
        <f t="shared" si="69"/>
        <v>01/28/2023</v>
      </c>
      <c r="I1127" s="25" t="str">
        <f>IF(ISTEXT(E1127),"",IF(ISBLANK(E1127),"",IF(ISTEXT(D1127),"",IF(A1122="Invoice No. : ",TEXT(INDEX(Sheet2!C$14:C$154,MATCH(B1122,Sheet2!A$14:A$154,0)),"hh:mm:ss"),I1126))))</f>
        <v>10:38:03</v>
      </c>
      <c r="J1127" s="25">
        <f t="shared" si="70"/>
        <v>471.75</v>
      </c>
      <c r="K1127" s="25">
        <f>IF(ISBLANK(G1127),"",IF(ISTEXT(G1127),"",INDEX(Sheet2!H$14:H$154,MATCH(F1127,Sheet2!A$14:A$154,0))))</f>
        <v>0</v>
      </c>
      <c r="L1127" s="25">
        <f>IF(ISBLANK(G1127),"",IF(ISTEXT(G1127),"",INDEX(Sheet2!I$14:I$154,MATCH(F1127,Sheet2!A$14:A$154,0))))</f>
        <v>471.75</v>
      </c>
      <c r="M1127" s="25" t="str">
        <f>IF(ISBLANK(G1127),"",IF(ISTEXT(G1127),"",IF(INDEX(Sheet2!H$14:H$154,MATCH(F1127,Sheet2!A$14:A$154,0))&lt;&gt;0,IF(INDEX(Sheet2!I$14:I$154,MATCH(F1127,Sheet2!A$14:A$154,0))&lt;&gt;0,"Loan","Loan"),"Cash")))</f>
        <v>Cash</v>
      </c>
      <c r="N1127" s="25">
        <f>IF(ISTEXT(E1127),"",IF(ISBLANK(E1127),"",IF(ISTEXT(D1127),"",IF(A1122="Invoice No. : ",INDEX(Sheet2!D$14:D$154,MATCH(B1122,Sheet2!A$14:A$154,0)),N1126))))</f>
        <v>2</v>
      </c>
      <c r="O1127" s="25" t="str">
        <f>IF(ISTEXT(E1127),"",IF(ISBLANK(E1127),"",IF(ISTEXT(D1127),"",IF(A1122="Invoice No. : ",INDEX(Sheet2!E$14:E$154,MATCH(B1122,Sheet2!A$14:A$154,0)),O1126))))</f>
        <v>RUBY</v>
      </c>
      <c r="P1127" s="25" t="str">
        <f>IF(ISTEXT(E1127),"",IF(ISBLANK(E1127),"",IF(ISTEXT(D1127),"",IF(A1122="Invoice No. : ",INDEX(Sheet2!G$14:G$154,MATCH(B1122,Sheet2!A$14:A$154,0)),P1126))))</f>
        <v>SANTOS, ERIC GUTIERREZ</v>
      </c>
      <c r="Q1127" s="25">
        <f t="shared" si="71"/>
        <v>128023.12</v>
      </c>
    </row>
    <row r="1128" ht="15" spans="1:17">
      <c r="A1128" s="24" t="s">
        <v>619</v>
      </c>
      <c r="B1128" s="24" t="s">
        <v>620</v>
      </c>
      <c r="C1128" s="13">
        <v>2</v>
      </c>
      <c r="D1128" s="13">
        <v>65</v>
      </c>
      <c r="E1128" s="13">
        <v>130</v>
      </c>
      <c r="F1128" s="25">
        <f t="shared" si="68"/>
        <v>2146357</v>
      </c>
      <c r="G1128" s="25">
        <f>IF(ISTEXT(E1128),"",IF(ISBLANK(E1128),"",IF(ISTEXT(D1128),"",IF(A1123="Invoice No. : ",INDEX(Sheet2!F$14:F$154,MATCH(B1123,Sheet2!A$14:A$154,0)),G1127))))</f>
        <v>30847</v>
      </c>
      <c r="H1128" s="25" t="str">
        <f t="shared" si="69"/>
        <v>01/28/2023</v>
      </c>
      <c r="I1128" s="25" t="str">
        <f>IF(ISTEXT(E1128),"",IF(ISBLANK(E1128),"",IF(ISTEXT(D1128),"",IF(A1123="Invoice No. : ",TEXT(INDEX(Sheet2!C$14:C$154,MATCH(B1123,Sheet2!A$14:A$154,0)),"hh:mm:ss"),I1127))))</f>
        <v>10:38:03</v>
      </c>
      <c r="J1128" s="25">
        <f t="shared" si="70"/>
        <v>471.75</v>
      </c>
      <c r="K1128" s="25">
        <f>IF(ISBLANK(G1128),"",IF(ISTEXT(G1128),"",INDEX(Sheet2!H$14:H$154,MATCH(F1128,Sheet2!A$14:A$154,0))))</f>
        <v>0</v>
      </c>
      <c r="L1128" s="25">
        <f>IF(ISBLANK(G1128),"",IF(ISTEXT(G1128),"",INDEX(Sheet2!I$14:I$154,MATCH(F1128,Sheet2!A$14:A$154,0))))</f>
        <v>471.75</v>
      </c>
      <c r="M1128" s="25" t="str">
        <f>IF(ISBLANK(G1128),"",IF(ISTEXT(G1128),"",IF(INDEX(Sheet2!H$14:H$154,MATCH(F1128,Sheet2!A$14:A$154,0))&lt;&gt;0,IF(INDEX(Sheet2!I$14:I$154,MATCH(F1128,Sheet2!A$14:A$154,0))&lt;&gt;0,"Loan","Loan"),"Cash")))</f>
        <v>Cash</v>
      </c>
      <c r="N1128" s="25">
        <f>IF(ISTEXT(E1128),"",IF(ISBLANK(E1128),"",IF(ISTEXT(D1128),"",IF(A1123="Invoice No. : ",INDEX(Sheet2!D$14:D$154,MATCH(B1123,Sheet2!A$14:A$154,0)),N1127))))</f>
        <v>2</v>
      </c>
      <c r="O1128" s="25" t="str">
        <f>IF(ISTEXT(E1128),"",IF(ISBLANK(E1128),"",IF(ISTEXT(D1128),"",IF(A1123="Invoice No. : ",INDEX(Sheet2!E$14:E$154,MATCH(B1123,Sheet2!A$14:A$154,0)),O1127))))</f>
        <v>RUBY</v>
      </c>
      <c r="P1128" s="25" t="str">
        <f>IF(ISTEXT(E1128),"",IF(ISBLANK(E1128),"",IF(ISTEXT(D1128),"",IF(A1123="Invoice No. : ",INDEX(Sheet2!G$14:G$154,MATCH(B1123,Sheet2!A$14:A$154,0)),P1127))))</f>
        <v>SANTOS, ERIC GUTIERREZ</v>
      </c>
      <c r="Q1128" s="25">
        <f t="shared" si="71"/>
        <v>128023.12</v>
      </c>
    </row>
    <row r="1129" ht="15" spans="1:17">
      <c r="A1129" s="24" t="s">
        <v>948</v>
      </c>
      <c r="B1129" s="24" t="s">
        <v>949</v>
      </c>
      <c r="C1129" s="13">
        <v>1</v>
      </c>
      <c r="D1129" s="13">
        <v>13</v>
      </c>
      <c r="E1129" s="13">
        <v>13</v>
      </c>
      <c r="F1129" s="25">
        <f t="shared" si="68"/>
        <v>2146357</v>
      </c>
      <c r="G1129" s="25">
        <f>IF(ISTEXT(E1129),"",IF(ISBLANK(E1129),"",IF(ISTEXT(D1129),"",IF(A1124="Invoice No. : ",INDEX(Sheet2!F$14:F$154,MATCH(B1124,Sheet2!A$14:A$154,0)),G1128))))</f>
        <v>30847</v>
      </c>
      <c r="H1129" s="25" t="str">
        <f t="shared" si="69"/>
        <v>01/28/2023</v>
      </c>
      <c r="I1129" s="25" t="str">
        <f>IF(ISTEXT(E1129),"",IF(ISBLANK(E1129),"",IF(ISTEXT(D1129),"",IF(A1124="Invoice No. : ",TEXT(INDEX(Sheet2!C$14:C$154,MATCH(B1124,Sheet2!A$14:A$154,0)),"hh:mm:ss"),I1128))))</f>
        <v>10:38:03</v>
      </c>
      <c r="J1129" s="25">
        <f t="shared" si="70"/>
        <v>471.75</v>
      </c>
      <c r="K1129" s="25">
        <f>IF(ISBLANK(G1129),"",IF(ISTEXT(G1129),"",INDEX(Sheet2!H$14:H$154,MATCH(F1129,Sheet2!A$14:A$154,0))))</f>
        <v>0</v>
      </c>
      <c r="L1129" s="25">
        <f>IF(ISBLANK(G1129),"",IF(ISTEXT(G1129),"",INDEX(Sheet2!I$14:I$154,MATCH(F1129,Sheet2!A$14:A$154,0))))</f>
        <v>471.75</v>
      </c>
      <c r="M1129" s="25" t="str">
        <f>IF(ISBLANK(G1129),"",IF(ISTEXT(G1129),"",IF(INDEX(Sheet2!H$14:H$154,MATCH(F1129,Sheet2!A$14:A$154,0))&lt;&gt;0,IF(INDEX(Sheet2!I$14:I$154,MATCH(F1129,Sheet2!A$14:A$154,0))&lt;&gt;0,"Loan","Loan"),"Cash")))</f>
        <v>Cash</v>
      </c>
      <c r="N1129" s="25">
        <f>IF(ISTEXT(E1129),"",IF(ISBLANK(E1129),"",IF(ISTEXT(D1129),"",IF(A1124="Invoice No. : ",INDEX(Sheet2!D$14:D$154,MATCH(B1124,Sheet2!A$14:A$154,0)),N1128))))</f>
        <v>2</v>
      </c>
      <c r="O1129" s="25" t="str">
        <f>IF(ISTEXT(E1129),"",IF(ISBLANK(E1129),"",IF(ISTEXT(D1129),"",IF(A1124="Invoice No. : ",INDEX(Sheet2!E$14:E$154,MATCH(B1124,Sheet2!A$14:A$154,0)),O1128))))</f>
        <v>RUBY</v>
      </c>
      <c r="P1129" s="25" t="str">
        <f>IF(ISTEXT(E1129),"",IF(ISBLANK(E1129),"",IF(ISTEXT(D1129),"",IF(A1124="Invoice No. : ",INDEX(Sheet2!G$14:G$154,MATCH(B1124,Sheet2!A$14:A$154,0)),P1128))))</f>
        <v>SANTOS, ERIC GUTIERREZ</v>
      </c>
      <c r="Q1129" s="25">
        <f t="shared" si="71"/>
        <v>128023.12</v>
      </c>
    </row>
    <row r="1130" ht="15" spans="1:17">
      <c r="A1130" s="24" t="s">
        <v>950</v>
      </c>
      <c r="B1130" s="24" t="s">
        <v>951</v>
      </c>
      <c r="C1130" s="13">
        <v>1</v>
      </c>
      <c r="D1130" s="13">
        <v>52.25</v>
      </c>
      <c r="E1130" s="13">
        <v>52.25</v>
      </c>
      <c r="F1130" s="25">
        <f t="shared" si="68"/>
        <v>2146357</v>
      </c>
      <c r="G1130" s="25">
        <f>IF(ISTEXT(E1130),"",IF(ISBLANK(E1130),"",IF(ISTEXT(D1130),"",IF(A1125="Invoice No. : ",INDEX(Sheet2!F$14:F$154,MATCH(B1125,Sheet2!A$14:A$154,0)),G1129))))</f>
        <v>30847</v>
      </c>
      <c r="H1130" s="25" t="str">
        <f t="shared" si="69"/>
        <v>01/28/2023</v>
      </c>
      <c r="I1130" s="25" t="str">
        <f>IF(ISTEXT(E1130),"",IF(ISBLANK(E1130),"",IF(ISTEXT(D1130),"",IF(A1125="Invoice No. : ",TEXT(INDEX(Sheet2!C$14:C$154,MATCH(B1125,Sheet2!A$14:A$154,0)),"hh:mm:ss"),I1129))))</f>
        <v>10:38:03</v>
      </c>
      <c r="J1130" s="25">
        <f t="shared" si="70"/>
        <v>471.75</v>
      </c>
      <c r="K1130" s="25">
        <f>IF(ISBLANK(G1130),"",IF(ISTEXT(G1130),"",INDEX(Sheet2!H$14:H$154,MATCH(F1130,Sheet2!A$14:A$154,0))))</f>
        <v>0</v>
      </c>
      <c r="L1130" s="25">
        <f>IF(ISBLANK(G1130),"",IF(ISTEXT(G1130),"",INDEX(Sheet2!I$14:I$154,MATCH(F1130,Sheet2!A$14:A$154,0))))</f>
        <v>471.75</v>
      </c>
      <c r="M1130" s="25" t="str">
        <f>IF(ISBLANK(G1130),"",IF(ISTEXT(G1130),"",IF(INDEX(Sheet2!H$14:H$154,MATCH(F1130,Sheet2!A$14:A$154,0))&lt;&gt;0,IF(INDEX(Sheet2!I$14:I$154,MATCH(F1130,Sheet2!A$14:A$154,0))&lt;&gt;0,"Loan","Loan"),"Cash")))</f>
        <v>Cash</v>
      </c>
      <c r="N1130" s="25">
        <f>IF(ISTEXT(E1130),"",IF(ISBLANK(E1130),"",IF(ISTEXT(D1130),"",IF(A1125="Invoice No. : ",INDEX(Sheet2!D$14:D$154,MATCH(B1125,Sheet2!A$14:A$154,0)),N1129))))</f>
        <v>2</v>
      </c>
      <c r="O1130" s="25" t="str">
        <f>IF(ISTEXT(E1130),"",IF(ISBLANK(E1130),"",IF(ISTEXT(D1130),"",IF(A1125="Invoice No. : ",INDEX(Sheet2!E$14:E$154,MATCH(B1125,Sheet2!A$14:A$154,0)),O1129))))</f>
        <v>RUBY</v>
      </c>
      <c r="P1130" s="25" t="str">
        <f>IF(ISTEXT(E1130),"",IF(ISBLANK(E1130),"",IF(ISTEXT(D1130),"",IF(A1125="Invoice No. : ",INDEX(Sheet2!G$14:G$154,MATCH(B1125,Sheet2!A$14:A$154,0)),P1129))))</f>
        <v>SANTOS, ERIC GUTIERREZ</v>
      </c>
      <c r="Q1130" s="25">
        <f t="shared" si="71"/>
        <v>128023.12</v>
      </c>
    </row>
    <row r="1131" ht="15" spans="1:17">
      <c r="A1131" s="24" t="s">
        <v>592</v>
      </c>
      <c r="B1131" s="24" t="s">
        <v>593</v>
      </c>
      <c r="C1131" s="13">
        <v>1</v>
      </c>
      <c r="D1131" s="13">
        <v>14.25</v>
      </c>
      <c r="E1131" s="13">
        <v>14.25</v>
      </c>
      <c r="F1131" s="25">
        <f t="shared" si="68"/>
        <v>2146357</v>
      </c>
      <c r="G1131" s="25">
        <f>IF(ISTEXT(E1131),"",IF(ISBLANK(E1131),"",IF(ISTEXT(D1131),"",IF(A1126="Invoice No. : ",INDEX(Sheet2!F$14:F$154,MATCH(B1126,Sheet2!A$14:A$154,0)),G1130))))</f>
        <v>30847</v>
      </c>
      <c r="H1131" s="25" t="str">
        <f t="shared" si="69"/>
        <v>01/28/2023</v>
      </c>
      <c r="I1131" s="25" t="str">
        <f>IF(ISTEXT(E1131),"",IF(ISBLANK(E1131),"",IF(ISTEXT(D1131),"",IF(A1126="Invoice No. : ",TEXT(INDEX(Sheet2!C$14:C$154,MATCH(B1126,Sheet2!A$14:A$154,0)),"hh:mm:ss"),I1130))))</f>
        <v>10:38:03</v>
      </c>
      <c r="J1131" s="25">
        <f t="shared" si="70"/>
        <v>471.75</v>
      </c>
      <c r="K1131" s="25">
        <f>IF(ISBLANK(G1131),"",IF(ISTEXT(G1131),"",INDEX(Sheet2!H$14:H$154,MATCH(F1131,Sheet2!A$14:A$154,0))))</f>
        <v>0</v>
      </c>
      <c r="L1131" s="25">
        <f>IF(ISBLANK(G1131),"",IF(ISTEXT(G1131),"",INDEX(Sheet2!I$14:I$154,MATCH(F1131,Sheet2!A$14:A$154,0))))</f>
        <v>471.75</v>
      </c>
      <c r="M1131" s="25" t="str">
        <f>IF(ISBLANK(G1131),"",IF(ISTEXT(G1131),"",IF(INDEX(Sheet2!H$14:H$154,MATCH(F1131,Sheet2!A$14:A$154,0))&lt;&gt;0,IF(INDEX(Sheet2!I$14:I$154,MATCH(F1131,Sheet2!A$14:A$154,0))&lt;&gt;0,"Loan","Loan"),"Cash")))</f>
        <v>Cash</v>
      </c>
      <c r="N1131" s="25">
        <f>IF(ISTEXT(E1131),"",IF(ISBLANK(E1131),"",IF(ISTEXT(D1131),"",IF(A1126="Invoice No. : ",INDEX(Sheet2!D$14:D$154,MATCH(B1126,Sheet2!A$14:A$154,0)),N1130))))</f>
        <v>2</v>
      </c>
      <c r="O1131" s="25" t="str">
        <f>IF(ISTEXT(E1131),"",IF(ISBLANK(E1131),"",IF(ISTEXT(D1131),"",IF(A1126="Invoice No. : ",INDEX(Sheet2!E$14:E$154,MATCH(B1126,Sheet2!A$14:A$154,0)),O1130))))</f>
        <v>RUBY</v>
      </c>
      <c r="P1131" s="25" t="str">
        <f>IF(ISTEXT(E1131),"",IF(ISBLANK(E1131),"",IF(ISTEXT(D1131),"",IF(A1126="Invoice No. : ",INDEX(Sheet2!G$14:G$154,MATCH(B1126,Sheet2!A$14:A$154,0)),P1130))))</f>
        <v>SANTOS, ERIC GUTIERREZ</v>
      </c>
      <c r="Q1131" s="25">
        <f t="shared" si="71"/>
        <v>128023.12</v>
      </c>
    </row>
    <row r="1132" ht="15" spans="1:17">
      <c r="A1132" s="24" t="s">
        <v>952</v>
      </c>
      <c r="B1132" s="24" t="s">
        <v>953</v>
      </c>
      <c r="C1132" s="13">
        <v>1</v>
      </c>
      <c r="D1132" s="13">
        <v>14.25</v>
      </c>
      <c r="E1132" s="13">
        <v>14.25</v>
      </c>
      <c r="F1132" s="25">
        <f t="shared" si="68"/>
        <v>2146357</v>
      </c>
      <c r="G1132" s="25">
        <f>IF(ISTEXT(E1132),"",IF(ISBLANK(E1132),"",IF(ISTEXT(D1132),"",IF(A1127="Invoice No. : ",INDEX(Sheet2!F$14:F$154,MATCH(B1127,Sheet2!A$14:A$154,0)),G1131))))</f>
        <v>30847</v>
      </c>
      <c r="H1132" s="25" t="str">
        <f t="shared" si="69"/>
        <v>01/28/2023</v>
      </c>
      <c r="I1132" s="25" t="str">
        <f>IF(ISTEXT(E1132),"",IF(ISBLANK(E1132),"",IF(ISTEXT(D1132),"",IF(A1127="Invoice No. : ",TEXT(INDEX(Sheet2!C$14:C$154,MATCH(B1127,Sheet2!A$14:A$154,0)),"hh:mm:ss"),I1131))))</f>
        <v>10:38:03</v>
      </c>
      <c r="J1132" s="25">
        <f t="shared" si="70"/>
        <v>471.75</v>
      </c>
      <c r="K1132" s="25">
        <f>IF(ISBLANK(G1132),"",IF(ISTEXT(G1132),"",INDEX(Sheet2!H$14:H$154,MATCH(F1132,Sheet2!A$14:A$154,0))))</f>
        <v>0</v>
      </c>
      <c r="L1132" s="25">
        <f>IF(ISBLANK(G1132),"",IF(ISTEXT(G1132),"",INDEX(Sheet2!I$14:I$154,MATCH(F1132,Sheet2!A$14:A$154,0))))</f>
        <v>471.75</v>
      </c>
      <c r="M1132" s="25" t="str">
        <f>IF(ISBLANK(G1132),"",IF(ISTEXT(G1132),"",IF(INDEX(Sheet2!H$14:H$154,MATCH(F1132,Sheet2!A$14:A$154,0))&lt;&gt;0,IF(INDEX(Sheet2!I$14:I$154,MATCH(F1132,Sheet2!A$14:A$154,0))&lt;&gt;0,"Loan","Loan"),"Cash")))</f>
        <v>Cash</v>
      </c>
      <c r="N1132" s="25">
        <f>IF(ISTEXT(E1132),"",IF(ISBLANK(E1132),"",IF(ISTEXT(D1132),"",IF(A1127="Invoice No. : ",INDEX(Sheet2!D$14:D$154,MATCH(B1127,Sheet2!A$14:A$154,0)),N1131))))</f>
        <v>2</v>
      </c>
      <c r="O1132" s="25" t="str">
        <f>IF(ISTEXT(E1132),"",IF(ISBLANK(E1132),"",IF(ISTEXT(D1132),"",IF(A1127="Invoice No. : ",INDEX(Sheet2!E$14:E$154,MATCH(B1127,Sheet2!A$14:A$154,0)),O1131))))</f>
        <v>RUBY</v>
      </c>
      <c r="P1132" s="25" t="str">
        <f>IF(ISTEXT(E1132),"",IF(ISBLANK(E1132),"",IF(ISTEXT(D1132),"",IF(A1127="Invoice No. : ",INDEX(Sheet2!G$14:G$154,MATCH(B1127,Sheet2!A$14:A$154,0)),P1131))))</f>
        <v>SANTOS, ERIC GUTIERREZ</v>
      </c>
      <c r="Q1132" s="25">
        <f t="shared" si="71"/>
        <v>128023.12</v>
      </c>
    </row>
    <row r="1133" ht="15" spans="1:17">
      <c r="A1133" s="24" t="s">
        <v>954</v>
      </c>
      <c r="B1133" s="24" t="s">
        <v>955</v>
      </c>
      <c r="C1133" s="13">
        <v>2</v>
      </c>
      <c r="D1133" s="13">
        <v>21.5</v>
      </c>
      <c r="E1133" s="13">
        <v>43</v>
      </c>
      <c r="F1133" s="25">
        <f t="shared" si="68"/>
        <v>2146357</v>
      </c>
      <c r="G1133" s="25">
        <f>IF(ISTEXT(E1133),"",IF(ISBLANK(E1133),"",IF(ISTEXT(D1133),"",IF(A1128="Invoice No. : ",INDEX(Sheet2!F$14:F$154,MATCH(B1128,Sheet2!A$14:A$154,0)),G1132))))</f>
        <v>30847</v>
      </c>
      <c r="H1133" s="25" t="str">
        <f t="shared" si="69"/>
        <v>01/28/2023</v>
      </c>
      <c r="I1133" s="25" t="str">
        <f>IF(ISTEXT(E1133),"",IF(ISBLANK(E1133),"",IF(ISTEXT(D1133),"",IF(A1128="Invoice No. : ",TEXT(INDEX(Sheet2!C$14:C$154,MATCH(B1128,Sheet2!A$14:A$154,0)),"hh:mm:ss"),I1132))))</f>
        <v>10:38:03</v>
      </c>
      <c r="J1133" s="25">
        <f t="shared" si="70"/>
        <v>471.75</v>
      </c>
      <c r="K1133" s="25">
        <f>IF(ISBLANK(G1133),"",IF(ISTEXT(G1133),"",INDEX(Sheet2!H$14:H$154,MATCH(F1133,Sheet2!A$14:A$154,0))))</f>
        <v>0</v>
      </c>
      <c r="L1133" s="25">
        <f>IF(ISBLANK(G1133),"",IF(ISTEXT(G1133),"",INDEX(Sheet2!I$14:I$154,MATCH(F1133,Sheet2!A$14:A$154,0))))</f>
        <v>471.75</v>
      </c>
      <c r="M1133" s="25" t="str">
        <f>IF(ISBLANK(G1133),"",IF(ISTEXT(G1133),"",IF(INDEX(Sheet2!H$14:H$154,MATCH(F1133,Sheet2!A$14:A$154,0))&lt;&gt;0,IF(INDEX(Sheet2!I$14:I$154,MATCH(F1133,Sheet2!A$14:A$154,0))&lt;&gt;0,"Loan","Loan"),"Cash")))</f>
        <v>Cash</v>
      </c>
      <c r="N1133" s="25">
        <f>IF(ISTEXT(E1133),"",IF(ISBLANK(E1133),"",IF(ISTEXT(D1133),"",IF(A1128="Invoice No. : ",INDEX(Sheet2!D$14:D$154,MATCH(B1128,Sheet2!A$14:A$154,0)),N1132))))</f>
        <v>2</v>
      </c>
      <c r="O1133" s="25" t="str">
        <f>IF(ISTEXT(E1133),"",IF(ISBLANK(E1133),"",IF(ISTEXT(D1133),"",IF(A1128="Invoice No. : ",INDEX(Sheet2!E$14:E$154,MATCH(B1128,Sheet2!A$14:A$154,0)),O1132))))</f>
        <v>RUBY</v>
      </c>
      <c r="P1133" s="25" t="str">
        <f>IF(ISTEXT(E1133),"",IF(ISBLANK(E1133),"",IF(ISTEXT(D1133),"",IF(A1128="Invoice No. : ",INDEX(Sheet2!G$14:G$154,MATCH(B1128,Sheet2!A$14:A$154,0)),P1132))))</f>
        <v>SANTOS, ERIC GUTIERREZ</v>
      </c>
      <c r="Q1133" s="25">
        <f t="shared" si="71"/>
        <v>128023.12</v>
      </c>
    </row>
    <row r="1134" ht="15" spans="1:17">
      <c r="A1134" s="24" t="s">
        <v>956</v>
      </c>
      <c r="B1134" s="24" t="s">
        <v>957</v>
      </c>
      <c r="C1134" s="13">
        <v>2</v>
      </c>
      <c r="D1134" s="13">
        <v>21.5</v>
      </c>
      <c r="E1134" s="13">
        <v>43</v>
      </c>
      <c r="F1134" s="25">
        <f t="shared" si="68"/>
        <v>2146357</v>
      </c>
      <c r="G1134" s="25">
        <f>IF(ISTEXT(E1134),"",IF(ISBLANK(E1134),"",IF(ISTEXT(D1134),"",IF(A1129="Invoice No. : ",INDEX(Sheet2!F$14:F$154,MATCH(B1129,Sheet2!A$14:A$154,0)),G1133))))</f>
        <v>30847</v>
      </c>
      <c r="H1134" s="25" t="str">
        <f t="shared" si="69"/>
        <v>01/28/2023</v>
      </c>
      <c r="I1134" s="25" t="str">
        <f>IF(ISTEXT(E1134),"",IF(ISBLANK(E1134),"",IF(ISTEXT(D1134),"",IF(A1129="Invoice No. : ",TEXT(INDEX(Sheet2!C$14:C$154,MATCH(B1129,Sheet2!A$14:A$154,0)),"hh:mm:ss"),I1133))))</f>
        <v>10:38:03</v>
      </c>
      <c r="J1134" s="25">
        <f t="shared" si="70"/>
        <v>471.75</v>
      </c>
      <c r="K1134" s="25">
        <f>IF(ISBLANK(G1134),"",IF(ISTEXT(G1134),"",INDEX(Sheet2!H$14:H$154,MATCH(F1134,Sheet2!A$14:A$154,0))))</f>
        <v>0</v>
      </c>
      <c r="L1134" s="25">
        <f>IF(ISBLANK(G1134),"",IF(ISTEXT(G1134),"",INDEX(Sheet2!I$14:I$154,MATCH(F1134,Sheet2!A$14:A$154,0))))</f>
        <v>471.75</v>
      </c>
      <c r="M1134" s="25" t="str">
        <f>IF(ISBLANK(G1134),"",IF(ISTEXT(G1134),"",IF(INDEX(Sheet2!H$14:H$154,MATCH(F1134,Sheet2!A$14:A$154,0))&lt;&gt;0,IF(INDEX(Sheet2!I$14:I$154,MATCH(F1134,Sheet2!A$14:A$154,0))&lt;&gt;0,"Loan","Loan"),"Cash")))</f>
        <v>Cash</v>
      </c>
      <c r="N1134" s="25">
        <f>IF(ISTEXT(E1134),"",IF(ISBLANK(E1134),"",IF(ISTEXT(D1134),"",IF(A1129="Invoice No. : ",INDEX(Sheet2!D$14:D$154,MATCH(B1129,Sheet2!A$14:A$154,0)),N1133))))</f>
        <v>2</v>
      </c>
      <c r="O1134" s="25" t="str">
        <f>IF(ISTEXT(E1134),"",IF(ISBLANK(E1134),"",IF(ISTEXT(D1134),"",IF(A1129="Invoice No. : ",INDEX(Sheet2!E$14:E$154,MATCH(B1129,Sheet2!A$14:A$154,0)),O1133))))</f>
        <v>RUBY</v>
      </c>
      <c r="P1134" s="25" t="str">
        <f>IF(ISTEXT(E1134),"",IF(ISBLANK(E1134),"",IF(ISTEXT(D1134),"",IF(A1129="Invoice No. : ",INDEX(Sheet2!G$14:G$154,MATCH(B1129,Sheet2!A$14:A$154,0)),P1133))))</f>
        <v>SANTOS, ERIC GUTIERREZ</v>
      </c>
      <c r="Q1134" s="25">
        <f t="shared" si="71"/>
        <v>128023.12</v>
      </c>
    </row>
    <row r="1135" ht="15" spans="1:17">
      <c r="A1135" s="24" t="s">
        <v>958</v>
      </c>
      <c r="B1135" s="24" t="s">
        <v>959</v>
      </c>
      <c r="C1135" s="13">
        <v>2</v>
      </c>
      <c r="D1135" s="13">
        <v>21.5</v>
      </c>
      <c r="E1135" s="13">
        <v>43</v>
      </c>
      <c r="F1135" s="25">
        <f t="shared" si="68"/>
        <v>2146357</v>
      </c>
      <c r="G1135" s="25">
        <f>IF(ISTEXT(E1135),"",IF(ISBLANK(E1135),"",IF(ISTEXT(D1135),"",IF(A1130="Invoice No. : ",INDEX(Sheet2!F$14:F$154,MATCH(B1130,Sheet2!A$14:A$154,0)),G1134))))</f>
        <v>30847</v>
      </c>
      <c r="H1135" s="25" t="str">
        <f t="shared" si="69"/>
        <v>01/28/2023</v>
      </c>
      <c r="I1135" s="25" t="str">
        <f>IF(ISTEXT(E1135),"",IF(ISBLANK(E1135),"",IF(ISTEXT(D1135),"",IF(A1130="Invoice No. : ",TEXT(INDEX(Sheet2!C$14:C$154,MATCH(B1130,Sheet2!A$14:A$154,0)),"hh:mm:ss"),I1134))))</f>
        <v>10:38:03</v>
      </c>
      <c r="J1135" s="25">
        <f t="shared" si="70"/>
        <v>471.75</v>
      </c>
      <c r="K1135" s="25">
        <f>IF(ISBLANK(G1135),"",IF(ISTEXT(G1135),"",INDEX(Sheet2!H$14:H$154,MATCH(F1135,Sheet2!A$14:A$154,0))))</f>
        <v>0</v>
      </c>
      <c r="L1135" s="25">
        <f>IF(ISBLANK(G1135),"",IF(ISTEXT(G1135),"",INDEX(Sheet2!I$14:I$154,MATCH(F1135,Sheet2!A$14:A$154,0))))</f>
        <v>471.75</v>
      </c>
      <c r="M1135" s="25" t="str">
        <f>IF(ISBLANK(G1135),"",IF(ISTEXT(G1135),"",IF(INDEX(Sheet2!H$14:H$154,MATCH(F1135,Sheet2!A$14:A$154,0))&lt;&gt;0,IF(INDEX(Sheet2!I$14:I$154,MATCH(F1135,Sheet2!A$14:A$154,0))&lt;&gt;0,"Loan","Loan"),"Cash")))</f>
        <v>Cash</v>
      </c>
      <c r="N1135" s="25">
        <f>IF(ISTEXT(E1135),"",IF(ISBLANK(E1135),"",IF(ISTEXT(D1135),"",IF(A1130="Invoice No. : ",INDEX(Sheet2!D$14:D$154,MATCH(B1130,Sheet2!A$14:A$154,0)),N1134))))</f>
        <v>2</v>
      </c>
      <c r="O1135" s="25" t="str">
        <f>IF(ISTEXT(E1135),"",IF(ISBLANK(E1135),"",IF(ISTEXT(D1135),"",IF(A1130="Invoice No. : ",INDEX(Sheet2!E$14:E$154,MATCH(B1130,Sheet2!A$14:A$154,0)),O1134))))</f>
        <v>RUBY</v>
      </c>
      <c r="P1135" s="25" t="str">
        <f>IF(ISTEXT(E1135),"",IF(ISBLANK(E1135),"",IF(ISTEXT(D1135),"",IF(A1130="Invoice No. : ",INDEX(Sheet2!G$14:G$154,MATCH(B1130,Sheet2!A$14:A$154,0)),P1134))))</f>
        <v>SANTOS, ERIC GUTIERREZ</v>
      </c>
      <c r="Q1135" s="25">
        <f t="shared" si="71"/>
        <v>128023.12</v>
      </c>
    </row>
    <row r="1136" ht="15" spans="4:17">
      <c r="D1136" s="14" t="s">
        <v>18</v>
      </c>
      <c r="E1136" s="26">
        <v>471.75</v>
      </c>
      <c r="F1136" s="25" t="str">
        <f t="shared" si="68"/>
        <v/>
      </c>
      <c r="G1136" s="25" t="str">
        <f>IF(ISTEXT(E1136),"",IF(ISBLANK(E1136),"",IF(ISTEXT(D1136),"",IF(A1131="Invoice No. : ",INDEX(Sheet2!F$14:F$154,MATCH(B1131,Sheet2!A$14:A$154,0)),G1135))))</f>
        <v/>
      </c>
      <c r="H1136" s="25" t="str">
        <f t="shared" si="69"/>
        <v/>
      </c>
      <c r="I1136" s="25" t="str">
        <f>IF(ISTEXT(E1136),"",IF(ISBLANK(E1136),"",IF(ISTEXT(D1136),"",IF(A1131="Invoice No. : ",TEXT(INDEX(Sheet2!C$14:C$154,MATCH(B1131,Sheet2!A$14:A$154,0)),"hh:mm:ss"),I1135))))</f>
        <v/>
      </c>
      <c r="J1136" s="25" t="str">
        <f t="shared" si="70"/>
        <v/>
      </c>
      <c r="K1136" s="25" t="str">
        <f>IF(ISBLANK(G1136),"",IF(ISTEXT(G1136),"",INDEX(Sheet2!H$14:H$154,MATCH(F1136,Sheet2!A$14:A$154,0))))</f>
        <v/>
      </c>
      <c r="L1136" s="25" t="str">
        <f>IF(ISBLANK(G1136),"",IF(ISTEXT(G1136),"",INDEX(Sheet2!I$14:I$154,MATCH(F1136,Sheet2!A$14:A$154,0))))</f>
        <v/>
      </c>
      <c r="M1136" s="25" t="str">
        <f>IF(ISBLANK(G1136),"",IF(ISTEXT(G1136),"",IF(INDEX(Sheet2!H$14:H$154,MATCH(F1136,Sheet2!A$14:A$154,0))&lt;&gt;0,IF(INDEX(Sheet2!I$14:I$154,MATCH(F1136,Sheet2!A$14:A$154,0))&lt;&gt;0,"Loan","Loan"),"Cash")))</f>
        <v/>
      </c>
      <c r="N1136" s="25" t="str">
        <f>IF(ISTEXT(E1136),"",IF(ISBLANK(E1136),"",IF(ISTEXT(D1136),"",IF(A1131="Invoice No. : ",INDEX(Sheet2!D$14:D$154,MATCH(B1131,Sheet2!A$14:A$154,0)),N1135))))</f>
        <v/>
      </c>
      <c r="O1136" s="25" t="str">
        <f>IF(ISTEXT(E1136),"",IF(ISBLANK(E1136),"",IF(ISTEXT(D1136),"",IF(A1131="Invoice No. : ",INDEX(Sheet2!E$14:E$154,MATCH(B1131,Sheet2!A$14:A$154,0)),O1135))))</f>
        <v/>
      </c>
      <c r="P1136" s="25" t="str">
        <f>IF(ISTEXT(E1136),"",IF(ISBLANK(E1136),"",IF(ISTEXT(D1136),"",IF(A1131="Invoice No. : ",INDEX(Sheet2!G$14:G$154,MATCH(B1131,Sheet2!A$14:A$154,0)),P1135))))</f>
        <v/>
      </c>
      <c r="Q1136" s="25" t="str">
        <f t="shared" si="71"/>
        <v/>
      </c>
    </row>
    <row r="1137" ht="15" spans="6:17">
      <c r="F1137" s="25" t="str">
        <f t="shared" si="68"/>
        <v/>
      </c>
      <c r="G1137" s="25" t="str">
        <f>IF(ISTEXT(E1137),"",IF(ISBLANK(E1137),"",IF(ISTEXT(D1137),"",IF(A1132="Invoice No. : ",INDEX(Sheet2!F$14:F$154,MATCH(B1132,Sheet2!A$14:A$154,0)),G1136))))</f>
        <v/>
      </c>
      <c r="H1137" s="25" t="str">
        <f t="shared" si="69"/>
        <v/>
      </c>
      <c r="I1137" s="25" t="str">
        <f>IF(ISTEXT(E1137),"",IF(ISBLANK(E1137),"",IF(ISTEXT(D1137),"",IF(A1132="Invoice No. : ",TEXT(INDEX(Sheet2!C$14:C$154,MATCH(B1132,Sheet2!A$14:A$154,0)),"hh:mm:ss"),I1136))))</f>
        <v/>
      </c>
      <c r="J1137" s="25" t="str">
        <f t="shared" si="70"/>
        <v/>
      </c>
      <c r="K1137" s="25" t="str">
        <f>IF(ISBLANK(G1137),"",IF(ISTEXT(G1137),"",INDEX(Sheet2!H$14:H$154,MATCH(F1137,Sheet2!A$14:A$154,0))))</f>
        <v/>
      </c>
      <c r="L1137" s="25" t="str">
        <f>IF(ISBLANK(G1137),"",IF(ISTEXT(G1137),"",INDEX(Sheet2!I$14:I$154,MATCH(F1137,Sheet2!A$14:A$154,0))))</f>
        <v/>
      </c>
      <c r="M1137" s="25" t="str">
        <f>IF(ISBLANK(G1137),"",IF(ISTEXT(G1137),"",IF(INDEX(Sheet2!H$14:H$154,MATCH(F1137,Sheet2!A$14:A$154,0))&lt;&gt;0,IF(INDEX(Sheet2!I$14:I$154,MATCH(F1137,Sheet2!A$14:A$154,0))&lt;&gt;0,"Loan","Loan"),"Cash")))</f>
        <v/>
      </c>
      <c r="N1137" s="25" t="str">
        <f>IF(ISTEXT(E1137),"",IF(ISBLANK(E1137),"",IF(ISTEXT(D1137),"",IF(A1132="Invoice No. : ",INDEX(Sheet2!D$14:D$154,MATCH(B1132,Sheet2!A$14:A$154,0)),N1136))))</f>
        <v/>
      </c>
      <c r="O1137" s="25" t="str">
        <f>IF(ISTEXT(E1137),"",IF(ISBLANK(E1137),"",IF(ISTEXT(D1137),"",IF(A1132="Invoice No. : ",INDEX(Sheet2!E$14:E$154,MATCH(B1132,Sheet2!A$14:A$154,0)),O1136))))</f>
        <v/>
      </c>
      <c r="P1137" s="25" t="str">
        <f>IF(ISTEXT(E1137),"",IF(ISBLANK(E1137),"",IF(ISTEXT(D1137),"",IF(A1132="Invoice No. : ",INDEX(Sheet2!G$14:G$154,MATCH(B1132,Sheet2!A$14:A$154,0)),P1136))))</f>
        <v/>
      </c>
      <c r="Q1137" s="25" t="str">
        <f t="shared" si="71"/>
        <v/>
      </c>
    </row>
    <row r="1138" ht="15" spans="6:17">
      <c r="F1138" s="25" t="str">
        <f t="shared" si="68"/>
        <v/>
      </c>
      <c r="G1138" s="25" t="str">
        <f>IF(ISTEXT(E1138),"",IF(ISBLANK(E1138),"",IF(ISTEXT(D1138),"",IF(A1133="Invoice No. : ",INDEX(Sheet2!F$14:F$154,MATCH(B1133,Sheet2!A$14:A$154,0)),G1137))))</f>
        <v/>
      </c>
      <c r="H1138" s="25" t="str">
        <f t="shared" si="69"/>
        <v/>
      </c>
      <c r="I1138" s="25" t="str">
        <f>IF(ISTEXT(E1138),"",IF(ISBLANK(E1138),"",IF(ISTEXT(D1138),"",IF(A1133="Invoice No. : ",TEXT(INDEX(Sheet2!C$14:C$154,MATCH(B1133,Sheet2!A$14:A$154,0)),"hh:mm:ss"),I1137))))</f>
        <v/>
      </c>
      <c r="J1138" s="25" t="str">
        <f t="shared" si="70"/>
        <v/>
      </c>
      <c r="K1138" s="25" t="str">
        <f>IF(ISBLANK(G1138),"",IF(ISTEXT(G1138),"",INDEX(Sheet2!H$14:H$154,MATCH(F1138,Sheet2!A$14:A$154,0))))</f>
        <v/>
      </c>
      <c r="L1138" s="25" t="str">
        <f>IF(ISBLANK(G1138),"",IF(ISTEXT(G1138),"",INDEX(Sheet2!I$14:I$154,MATCH(F1138,Sheet2!A$14:A$154,0))))</f>
        <v/>
      </c>
      <c r="M1138" s="25" t="str">
        <f>IF(ISBLANK(G1138),"",IF(ISTEXT(G1138),"",IF(INDEX(Sheet2!H$14:H$154,MATCH(F1138,Sheet2!A$14:A$154,0))&lt;&gt;0,IF(INDEX(Sheet2!I$14:I$154,MATCH(F1138,Sheet2!A$14:A$154,0))&lt;&gt;0,"Loan","Loan"),"Cash")))</f>
        <v/>
      </c>
      <c r="N1138" s="25" t="str">
        <f>IF(ISTEXT(E1138),"",IF(ISBLANK(E1138),"",IF(ISTEXT(D1138),"",IF(A1133="Invoice No. : ",INDEX(Sheet2!D$14:D$154,MATCH(B1133,Sheet2!A$14:A$154,0)),N1137))))</f>
        <v/>
      </c>
      <c r="O1138" s="25" t="str">
        <f>IF(ISTEXT(E1138),"",IF(ISBLANK(E1138),"",IF(ISTEXT(D1138),"",IF(A1133="Invoice No. : ",INDEX(Sheet2!E$14:E$154,MATCH(B1133,Sheet2!A$14:A$154,0)),O1137))))</f>
        <v/>
      </c>
      <c r="P1138" s="25" t="str">
        <f>IF(ISTEXT(E1138),"",IF(ISBLANK(E1138),"",IF(ISTEXT(D1138),"",IF(A1133="Invoice No. : ",INDEX(Sheet2!G$14:G$154,MATCH(B1133,Sheet2!A$14:A$154,0)),P1137))))</f>
        <v/>
      </c>
      <c r="Q1138" s="25" t="str">
        <f t="shared" si="71"/>
        <v/>
      </c>
    </row>
    <row r="1139" ht="15" spans="1:17">
      <c r="A1139" s="16" t="s">
        <v>4</v>
      </c>
      <c r="B1139" s="17">
        <v>2146358</v>
      </c>
      <c r="C1139" s="16" t="s">
        <v>5</v>
      </c>
      <c r="D1139" s="18" t="s">
        <v>598</v>
      </c>
      <c r="F1139" s="25" t="str">
        <f t="shared" si="68"/>
        <v/>
      </c>
      <c r="G1139" s="25" t="str">
        <f>IF(ISTEXT(E1139),"",IF(ISBLANK(E1139),"",IF(ISTEXT(D1139),"",IF(A1134="Invoice No. : ",INDEX(Sheet2!F$14:F$154,MATCH(B1134,Sheet2!A$14:A$154,0)),G1138))))</f>
        <v/>
      </c>
      <c r="H1139" s="25" t="str">
        <f t="shared" si="69"/>
        <v/>
      </c>
      <c r="I1139" s="25" t="str">
        <f>IF(ISTEXT(E1139),"",IF(ISBLANK(E1139),"",IF(ISTEXT(D1139),"",IF(A1134="Invoice No. : ",TEXT(INDEX(Sheet2!C$14:C$154,MATCH(B1134,Sheet2!A$14:A$154,0)),"hh:mm:ss"),I1138))))</f>
        <v/>
      </c>
      <c r="J1139" s="25" t="str">
        <f t="shared" si="70"/>
        <v/>
      </c>
      <c r="K1139" s="25" t="str">
        <f>IF(ISBLANK(G1139),"",IF(ISTEXT(G1139),"",INDEX(Sheet2!H$14:H$154,MATCH(F1139,Sheet2!A$14:A$154,0))))</f>
        <v/>
      </c>
      <c r="L1139" s="25" t="str">
        <f>IF(ISBLANK(G1139),"",IF(ISTEXT(G1139),"",INDEX(Sheet2!I$14:I$154,MATCH(F1139,Sheet2!A$14:A$154,0))))</f>
        <v/>
      </c>
      <c r="M1139" s="25" t="str">
        <f>IF(ISBLANK(G1139),"",IF(ISTEXT(G1139),"",IF(INDEX(Sheet2!H$14:H$154,MATCH(F1139,Sheet2!A$14:A$154,0))&lt;&gt;0,IF(INDEX(Sheet2!I$14:I$154,MATCH(F1139,Sheet2!A$14:A$154,0))&lt;&gt;0,"Loan","Loan"),"Cash")))</f>
        <v/>
      </c>
      <c r="N1139" s="25" t="str">
        <f>IF(ISTEXT(E1139),"",IF(ISBLANK(E1139),"",IF(ISTEXT(D1139),"",IF(A1134="Invoice No. : ",INDEX(Sheet2!D$14:D$154,MATCH(B1134,Sheet2!A$14:A$154,0)),N1138))))</f>
        <v/>
      </c>
      <c r="O1139" s="25" t="str">
        <f>IF(ISTEXT(E1139),"",IF(ISBLANK(E1139),"",IF(ISTEXT(D1139),"",IF(A1134="Invoice No. : ",INDEX(Sheet2!E$14:E$154,MATCH(B1134,Sheet2!A$14:A$154,0)),O1138))))</f>
        <v/>
      </c>
      <c r="P1139" s="25" t="str">
        <f>IF(ISTEXT(E1139),"",IF(ISBLANK(E1139),"",IF(ISTEXT(D1139),"",IF(A1134="Invoice No. : ",INDEX(Sheet2!G$14:G$154,MATCH(B1134,Sheet2!A$14:A$154,0)),P1138))))</f>
        <v/>
      </c>
      <c r="Q1139" s="25" t="str">
        <f t="shared" si="71"/>
        <v/>
      </c>
    </row>
    <row r="1140" ht="15" spans="1:17">
      <c r="A1140" s="16" t="s">
        <v>7</v>
      </c>
      <c r="B1140" s="19">
        <v>44954</v>
      </c>
      <c r="C1140" s="16" t="s">
        <v>8</v>
      </c>
      <c r="D1140" s="20">
        <v>2</v>
      </c>
      <c r="F1140" s="25" t="str">
        <f t="shared" si="68"/>
        <v/>
      </c>
      <c r="G1140" s="25" t="str">
        <f>IF(ISTEXT(E1140),"",IF(ISBLANK(E1140),"",IF(ISTEXT(D1140),"",IF(A1135="Invoice No. : ",INDEX(Sheet2!F$14:F$154,MATCH(B1135,Sheet2!A$14:A$154,0)),G1139))))</f>
        <v/>
      </c>
      <c r="H1140" s="25" t="str">
        <f t="shared" si="69"/>
        <v/>
      </c>
      <c r="I1140" s="25" t="str">
        <f>IF(ISTEXT(E1140),"",IF(ISBLANK(E1140),"",IF(ISTEXT(D1140),"",IF(A1135="Invoice No. : ",TEXT(INDEX(Sheet2!C$14:C$154,MATCH(B1135,Sheet2!A$14:A$154,0)),"hh:mm:ss"),I1139))))</f>
        <v/>
      </c>
      <c r="J1140" s="25" t="str">
        <f t="shared" si="70"/>
        <v/>
      </c>
      <c r="K1140" s="25" t="str">
        <f>IF(ISBLANK(G1140),"",IF(ISTEXT(G1140),"",INDEX(Sheet2!H$14:H$154,MATCH(F1140,Sheet2!A$14:A$154,0))))</f>
        <v/>
      </c>
      <c r="L1140" s="25" t="str">
        <f>IF(ISBLANK(G1140),"",IF(ISTEXT(G1140),"",INDEX(Sheet2!I$14:I$154,MATCH(F1140,Sheet2!A$14:A$154,0))))</f>
        <v/>
      </c>
      <c r="M1140" s="25" t="str">
        <f>IF(ISBLANK(G1140),"",IF(ISTEXT(G1140),"",IF(INDEX(Sheet2!H$14:H$154,MATCH(F1140,Sheet2!A$14:A$154,0))&lt;&gt;0,IF(INDEX(Sheet2!I$14:I$154,MATCH(F1140,Sheet2!A$14:A$154,0))&lt;&gt;0,"Loan","Loan"),"Cash")))</f>
        <v/>
      </c>
      <c r="N1140" s="25" t="str">
        <f>IF(ISTEXT(E1140),"",IF(ISBLANK(E1140),"",IF(ISTEXT(D1140),"",IF(A1135="Invoice No. : ",INDEX(Sheet2!D$14:D$154,MATCH(B1135,Sheet2!A$14:A$154,0)),N1139))))</f>
        <v/>
      </c>
      <c r="O1140" s="25" t="str">
        <f>IF(ISTEXT(E1140),"",IF(ISBLANK(E1140),"",IF(ISTEXT(D1140),"",IF(A1135="Invoice No. : ",INDEX(Sheet2!E$14:E$154,MATCH(B1135,Sheet2!A$14:A$154,0)),O1139))))</f>
        <v/>
      </c>
      <c r="P1140" s="25" t="str">
        <f>IF(ISTEXT(E1140),"",IF(ISBLANK(E1140),"",IF(ISTEXT(D1140),"",IF(A1135="Invoice No. : ",INDEX(Sheet2!G$14:G$154,MATCH(B1135,Sheet2!A$14:A$154,0)),P1139))))</f>
        <v/>
      </c>
      <c r="Q1140" s="25" t="str">
        <f t="shared" si="71"/>
        <v/>
      </c>
    </row>
    <row r="1141" ht="15" spans="6:17">
      <c r="F1141" s="25" t="str">
        <f t="shared" si="68"/>
        <v/>
      </c>
      <c r="G1141" s="25" t="str">
        <f>IF(ISTEXT(E1141),"",IF(ISBLANK(E1141),"",IF(ISTEXT(D1141),"",IF(A1136="Invoice No. : ",INDEX(Sheet2!F$14:F$154,MATCH(B1136,Sheet2!A$14:A$154,0)),G1140))))</f>
        <v/>
      </c>
      <c r="H1141" s="25" t="str">
        <f t="shared" si="69"/>
        <v/>
      </c>
      <c r="I1141" s="25" t="str">
        <f>IF(ISTEXT(E1141),"",IF(ISBLANK(E1141),"",IF(ISTEXT(D1141),"",IF(A1136="Invoice No. : ",TEXT(INDEX(Sheet2!C$14:C$154,MATCH(B1136,Sheet2!A$14:A$154,0)),"hh:mm:ss"),I1140))))</f>
        <v/>
      </c>
      <c r="J1141" s="25" t="str">
        <f t="shared" si="70"/>
        <v/>
      </c>
      <c r="K1141" s="25" t="str">
        <f>IF(ISBLANK(G1141),"",IF(ISTEXT(G1141),"",INDEX(Sheet2!H$14:H$154,MATCH(F1141,Sheet2!A$14:A$154,0))))</f>
        <v/>
      </c>
      <c r="L1141" s="25" t="str">
        <f>IF(ISBLANK(G1141),"",IF(ISTEXT(G1141),"",INDEX(Sheet2!I$14:I$154,MATCH(F1141,Sheet2!A$14:A$154,0))))</f>
        <v/>
      </c>
      <c r="M1141" s="25" t="str">
        <f>IF(ISBLANK(G1141),"",IF(ISTEXT(G1141),"",IF(INDEX(Sheet2!H$14:H$154,MATCH(F1141,Sheet2!A$14:A$154,0))&lt;&gt;0,IF(INDEX(Sheet2!I$14:I$154,MATCH(F1141,Sheet2!A$14:A$154,0))&lt;&gt;0,"Loan","Loan"),"Cash")))</f>
        <v/>
      </c>
      <c r="N1141" s="25" t="str">
        <f>IF(ISTEXT(E1141),"",IF(ISBLANK(E1141),"",IF(ISTEXT(D1141),"",IF(A1136="Invoice No. : ",INDEX(Sheet2!D$14:D$154,MATCH(B1136,Sheet2!A$14:A$154,0)),N1140))))</f>
        <v/>
      </c>
      <c r="O1141" s="25" t="str">
        <f>IF(ISTEXT(E1141),"",IF(ISBLANK(E1141),"",IF(ISTEXT(D1141),"",IF(A1136="Invoice No. : ",INDEX(Sheet2!E$14:E$154,MATCH(B1136,Sheet2!A$14:A$154,0)),O1140))))</f>
        <v/>
      </c>
      <c r="P1141" s="25" t="str">
        <f>IF(ISTEXT(E1141),"",IF(ISBLANK(E1141),"",IF(ISTEXT(D1141),"",IF(A1136="Invoice No. : ",INDEX(Sheet2!G$14:G$154,MATCH(B1136,Sheet2!A$14:A$154,0)),P1140))))</f>
        <v/>
      </c>
      <c r="Q1141" s="25" t="str">
        <f t="shared" si="71"/>
        <v/>
      </c>
    </row>
    <row r="1142" ht="15" spans="1:17">
      <c r="A1142" s="21" t="s">
        <v>9</v>
      </c>
      <c r="B1142" s="21" t="s">
        <v>10</v>
      </c>
      <c r="C1142" s="22" t="s">
        <v>11</v>
      </c>
      <c r="D1142" s="22" t="s">
        <v>12</v>
      </c>
      <c r="E1142" s="22" t="s">
        <v>13</v>
      </c>
      <c r="F1142" s="25" t="str">
        <f t="shared" si="68"/>
        <v/>
      </c>
      <c r="G1142" s="25" t="str">
        <f>IF(ISTEXT(E1142),"",IF(ISBLANK(E1142),"",IF(ISTEXT(D1142),"",IF(A1137="Invoice No. : ",INDEX(Sheet2!F$14:F$154,MATCH(B1137,Sheet2!A$14:A$154,0)),G1141))))</f>
        <v/>
      </c>
      <c r="H1142" s="25" t="str">
        <f t="shared" si="69"/>
        <v/>
      </c>
      <c r="I1142" s="25" t="str">
        <f>IF(ISTEXT(E1142),"",IF(ISBLANK(E1142),"",IF(ISTEXT(D1142),"",IF(A1137="Invoice No. : ",TEXT(INDEX(Sheet2!C$14:C$154,MATCH(B1137,Sheet2!A$14:A$154,0)),"hh:mm:ss"),I1141))))</f>
        <v/>
      </c>
      <c r="J1142" s="25" t="str">
        <f t="shared" si="70"/>
        <v/>
      </c>
      <c r="K1142" s="25" t="str">
        <f>IF(ISBLANK(G1142),"",IF(ISTEXT(G1142),"",INDEX(Sheet2!H$14:H$154,MATCH(F1142,Sheet2!A$14:A$154,0))))</f>
        <v/>
      </c>
      <c r="L1142" s="25" t="str">
        <f>IF(ISBLANK(G1142),"",IF(ISTEXT(G1142),"",INDEX(Sheet2!I$14:I$154,MATCH(F1142,Sheet2!A$14:A$154,0))))</f>
        <v/>
      </c>
      <c r="M1142" s="25" t="str">
        <f>IF(ISBLANK(G1142),"",IF(ISTEXT(G1142),"",IF(INDEX(Sheet2!H$14:H$154,MATCH(F1142,Sheet2!A$14:A$154,0))&lt;&gt;0,IF(INDEX(Sheet2!I$14:I$154,MATCH(F1142,Sheet2!A$14:A$154,0))&lt;&gt;0,"Loan","Loan"),"Cash")))</f>
        <v/>
      </c>
      <c r="N1142" s="25" t="str">
        <f>IF(ISTEXT(E1142),"",IF(ISBLANK(E1142),"",IF(ISTEXT(D1142),"",IF(A1137="Invoice No. : ",INDEX(Sheet2!D$14:D$154,MATCH(B1137,Sheet2!A$14:A$154,0)),N1141))))</f>
        <v/>
      </c>
      <c r="O1142" s="25" t="str">
        <f>IF(ISTEXT(E1142),"",IF(ISBLANK(E1142),"",IF(ISTEXT(D1142),"",IF(A1137="Invoice No. : ",INDEX(Sheet2!E$14:E$154,MATCH(B1137,Sheet2!A$14:A$154,0)),O1141))))</f>
        <v/>
      </c>
      <c r="P1142" s="25" t="str">
        <f>IF(ISTEXT(E1142),"",IF(ISBLANK(E1142),"",IF(ISTEXT(D1142),"",IF(A1137="Invoice No. : ",INDEX(Sheet2!G$14:G$154,MATCH(B1137,Sheet2!A$14:A$154,0)),P1141))))</f>
        <v/>
      </c>
      <c r="Q1142" s="25" t="str">
        <f t="shared" si="71"/>
        <v/>
      </c>
    </row>
    <row r="1143" ht="15" spans="6:17">
      <c r="F1143" s="25" t="str">
        <f t="shared" si="68"/>
        <v/>
      </c>
      <c r="G1143" s="25" t="str">
        <f>IF(ISTEXT(E1143),"",IF(ISBLANK(E1143),"",IF(ISTEXT(D1143),"",IF(A1138="Invoice No. : ",INDEX(Sheet2!F$14:F$154,MATCH(B1138,Sheet2!A$14:A$154,0)),G1142))))</f>
        <v/>
      </c>
      <c r="H1143" s="25" t="str">
        <f t="shared" si="69"/>
        <v/>
      </c>
      <c r="I1143" s="25" t="str">
        <f>IF(ISTEXT(E1143),"",IF(ISBLANK(E1143),"",IF(ISTEXT(D1143),"",IF(A1138="Invoice No. : ",TEXT(INDEX(Sheet2!C$14:C$154,MATCH(B1138,Sheet2!A$14:A$154,0)),"hh:mm:ss"),I1142))))</f>
        <v/>
      </c>
      <c r="J1143" s="25" t="str">
        <f t="shared" si="70"/>
        <v/>
      </c>
      <c r="K1143" s="25" t="str">
        <f>IF(ISBLANK(G1143),"",IF(ISTEXT(G1143),"",INDEX(Sheet2!H$14:H$154,MATCH(F1143,Sheet2!A$14:A$154,0))))</f>
        <v/>
      </c>
      <c r="L1143" s="25" t="str">
        <f>IF(ISBLANK(G1143),"",IF(ISTEXT(G1143),"",INDEX(Sheet2!I$14:I$154,MATCH(F1143,Sheet2!A$14:A$154,0))))</f>
        <v/>
      </c>
      <c r="M1143" s="25" t="str">
        <f>IF(ISBLANK(G1143),"",IF(ISTEXT(G1143),"",IF(INDEX(Sheet2!H$14:H$154,MATCH(F1143,Sheet2!A$14:A$154,0))&lt;&gt;0,IF(INDEX(Sheet2!I$14:I$154,MATCH(F1143,Sheet2!A$14:A$154,0))&lt;&gt;0,"Loan","Loan"),"Cash")))</f>
        <v/>
      </c>
      <c r="N1143" s="25" t="str">
        <f>IF(ISTEXT(E1143),"",IF(ISBLANK(E1143),"",IF(ISTEXT(D1143),"",IF(A1138="Invoice No. : ",INDEX(Sheet2!D$14:D$154,MATCH(B1138,Sheet2!A$14:A$154,0)),N1142))))</f>
        <v/>
      </c>
      <c r="O1143" s="25" t="str">
        <f>IF(ISTEXT(E1143),"",IF(ISBLANK(E1143),"",IF(ISTEXT(D1143),"",IF(A1138="Invoice No. : ",INDEX(Sheet2!E$14:E$154,MATCH(B1138,Sheet2!A$14:A$154,0)),O1142))))</f>
        <v/>
      </c>
      <c r="P1143" s="25" t="str">
        <f>IF(ISTEXT(E1143),"",IF(ISBLANK(E1143),"",IF(ISTEXT(D1143),"",IF(A1138="Invoice No. : ",INDEX(Sheet2!G$14:G$154,MATCH(B1138,Sheet2!A$14:A$154,0)),P1142))))</f>
        <v/>
      </c>
      <c r="Q1143" s="25" t="str">
        <f t="shared" si="71"/>
        <v/>
      </c>
    </row>
    <row r="1144" ht="15" spans="1:17">
      <c r="A1144" s="24" t="s">
        <v>960</v>
      </c>
      <c r="B1144" s="24" t="s">
        <v>961</v>
      </c>
      <c r="C1144" s="13">
        <v>3</v>
      </c>
      <c r="D1144" s="13">
        <v>30.5</v>
      </c>
      <c r="E1144" s="13">
        <v>91.5</v>
      </c>
      <c r="F1144" s="25">
        <f t="shared" si="68"/>
        <v>2146358</v>
      </c>
      <c r="G1144" s="25">
        <f>IF(ISTEXT(E1144),"",IF(ISBLANK(E1144),"",IF(ISTEXT(D1144),"",IF(A1139="Invoice No. : ",INDEX(Sheet2!F$14:F$154,MATCH(B1139,Sheet2!A$14:A$154,0)),G1143))))</f>
        <v>43038</v>
      </c>
      <c r="H1144" s="25" t="str">
        <f t="shared" si="69"/>
        <v>01/28/2023</v>
      </c>
      <c r="I1144" s="25" t="str">
        <f>IF(ISTEXT(E1144),"",IF(ISBLANK(E1144),"",IF(ISTEXT(D1144),"",IF(A1139="Invoice No. : ",TEXT(INDEX(Sheet2!C$14:C$154,MATCH(B1139,Sheet2!A$14:A$154,0)),"hh:mm:ss"),I1143))))</f>
        <v>10:39:15</v>
      </c>
      <c r="J1144" s="25">
        <f t="shared" si="70"/>
        <v>91.5</v>
      </c>
      <c r="K1144" s="25">
        <f>IF(ISBLANK(G1144),"",IF(ISTEXT(G1144),"",INDEX(Sheet2!H$14:H$154,MATCH(F1144,Sheet2!A$14:A$154,0))))</f>
        <v>0</v>
      </c>
      <c r="L1144" s="25">
        <f>IF(ISBLANK(G1144),"",IF(ISTEXT(G1144),"",INDEX(Sheet2!I$14:I$154,MATCH(F1144,Sheet2!A$14:A$154,0))))</f>
        <v>91.5</v>
      </c>
      <c r="M1144" s="25" t="str">
        <f>IF(ISBLANK(G1144),"",IF(ISTEXT(G1144),"",IF(INDEX(Sheet2!H$14:H$154,MATCH(F1144,Sheet2!A$14:A$154,0))&lt;&gt;0,IF(INDEX(Sheet2!I$14:I$154,MATCH(F1144,Sheet2!A$14:A$154,0))&lt;&gt;0,"Loan","Loan"),"Cash")))</f>
        <v>Cash</v>
      </c>
      <c r="N1144" s="25">
        <f>IF(ISTEXT(E1144),"",IF(ISBLANK(E1144),"",IF(ISTEXT(D1144),"",IF(A1139="Invoice No. : ",INDEX(Sheet2!D$14:D$154,MATCH(B1139,Sheet2!A$14:A$154,0)),N1143))))</f>
        <v>2</v>
      </c>
      <c r="O1144" s="25" t="str">
        <f>IF(ISTEXT(E1144),"",IF(ISBLANK(E1144),"",IF(ISTEXT(D1144),"",IF(A1139="Invoice No. : ",INDEX(Sheet2!E$14:E$154,MATCH(B1139,Sheet2!A$14:A$154,0)),O1143))))</f>
        <v>RUBY</v>
      </c>
      <c r="P1144" s="25" t="str">
        <f>IF(ISTEXT(E1144),"",IF(ISBLANK(E1144),"",IF(ISTEXT(D1144),"",IF(A1139="Invoice No. : ",INDEX(Sheet2!G$14:G$154,MATCH(B1139,Sheet2!A$14:A$154,0)),P1143))))</f>
        <v>RUIZ, RANDY MARVIN MANIPON</v>
      </c>
      <c r="Q1144" s="25">
        <f t="shared" si="71"/>
        <v>128023.12</v>
      </c>
    </row>
    <row r="1145" ht="15" spans="4:17">
      <c r="D1145" s="14" t="s">
        <v>18</v>
      </c>
      <c r="E1145" s="26">
        <v>91.5</v>
      </c>
      <c r="F1145" s="25" t="str">
        <f t="shared" si="68"/>
        <v/>
      </c>
      <c r="G1145" s="25" t="str">
        <f>IF(ISTEXT(E1145),"",IF(ISBLANK(E1145),"",IF(ISTEXT(D1145),"",IF(A1140="Invoice No. : ",INDEX(Sheet2!F$14:F$154,MATCH(B1140,Sheet2!A$14:A$154,0)),G1144))))</f>
        <v/>
      </c>
      <c r="H1145" s="25" t="str">
        <f t="shared" si="69"/>
        <v/>
      </c>
      <c r="I1145" s="25" t="str">
        <f>IF(ISTEXT(E1145),"",IF(ISBLANK(E1145),"",IF(ISTEXT(D1145),"",IF(A1140="Invoice No. : ",TEXT(INDEX(Sheet2!C$14:C$154,MATCH(B1140,Sheet2!A$14:A$154,0)),"hh:mm:ss"),I1144))))</f>
        <v/>
      </c>
      <c r="J1145" s="25" t="str">
        <f t="shared" si="70"/>
        <v/>
      </c>
      <c r="K1145" s="25" t="str">
        <f>IF(ISBLANK(G1145),"",IF(ISTEXT(G1145),"",INDEX(Sheet2!H$14:H$154,MATCH(F1145,Sheet2!A$14:A$154,0))))</f>
        <v/>
      </c>
      <c r="L1145" s="25" t="str">
        <f>IF(ISBLANK(G1145),"",IF(ISTEXT(G1145),"",INDEX(Sheet2!I$14:I$154,MATCH(F1145,Sheet2!A$14:A$154,0))))</f>
        <v/>
      </c>
      <c r="M1145" s="25" t="str">
        <f>IF(ISBLANK(G1145),"",IF(ISTEXT(G1145),"",IF(INDEX(Sheet2!H$14:H$154,MATCH(F1145,Sheet2!A$14:A$154,0))&lt;&gt;0,IF(INDEX(Sheet2!I$14:I$154,MATCH(F1145,Sheet2!A$14:A$154,0))&lt;&gt;0,"Loan","Loan"),"Cash")))</f>
        <v/>
      </c>
      <c r="N1145" s="25" t="str">
        <f>IF(ISTEXT(E1145),"",IF(ISBLANK(E1145),"",IF(ISTEXT(D1145),"",IF(A1140="Invoice No. : ",INDEX(Sheet2!D$14:D$154,MATCH(B1140,Sheet2!A$14:A$154,0)),N1144))))</f>
        <v/>
      </c>
      <c r="O1145" s="25" t="str">
        <f>IF(ISTEXT(E1145),"",IF(ISBLANK(E1145),"",IF(ISTEXT(D1145),"",IF(A1140="Invoice No. : ",INDEX(Sheet2!E$14:E$154,MATCH(B1140,Sheet2!A$14:A$154,0)),O1144))))</f>
        <v/>
      </c>
      <c r="P1145" s="25" t="str">
        <f>IF(ISTEXT(E1145),"",IF(ISBLANK(E1145),"",IF(ISTEXT(D1145),"",IF(A1140="Invoice No. : ",INDEX(Sheet2!G$14:G$154,MATCH(B1140,Sheet2!A$14:A$154,0)),P1144))))</f>
        <v/>
      </c>
      <c r="Q1145" s="25" t="str">
        <f t="shared" si="71"/>
        <v/>
      </c>
    </row>
    <row r="1146" ht="15" spans="6:17">
      <c r="F1146" s="25" t="str">
        <f t="shared" si="68"/>
        <v/>
      </c>
      <c r="G1146" s="25" t="str">
        <f>IF(ISTEXT(E1146),"",IF(ISBLANK(E1146),"",IF(ISTEXT(D1146),"",IF(A1141="Invoice No. : ",INDEX(Sheet2!F$14:F$154,MATCH(B1141,Sheet2!A$14:A$154,0)),G1145))))</f>
        <v/>
      </c>
      <c r="H1146" s="25" t="str">
        <f t="shared" si="69"/>
        <v/>
      </c>
      <c r="I1146" s="25" t="str">
        <f>IF(ISTEXT(E1146),"",IF(ISBLANK(E1146),"",IF(ISTEXT(D1146),"",IF(A1141="Invoice No. : ",TEXT(INDEX(Sheet2!C$14:C$154,MATCH(B1141,Sheet2!A$14:A$154,0)),"hh:mm:ss"),I1145))))</f>
        <v/>
      </c>
      <c r="J1146" s="25" t="str">
        <f t="shared" si="70"/>
        <v/>
      </c>
      <c r="K1146" s="25" t="str">
        <f>IF(ISBLANK(G1146),"",IF(ISTEXT(G1146),"",INDEX(Sheet2!H$14:H$154,MATCH(F1146,Sheet2!A$14:A$154,0))))</f>
        <v/>
      </c>
      <c r="L1146" s="25" t="str">
        <f>IF(ISBLANK(G1146),"",IF(ISTEXT(G1146),"",INDEX(Sheet2!I$14:I$154,MATCH(F1146,Sheet2!A$14:A$154,0))))</f>
        <v/>
      </c>
      <c r="M1146" s="25" t="str">
        <f>IF(ISBLANK(G1146),"",IF(ISTEXT(G1146),"",IF(INDEX(Sheet2!H$14:H$154,MATCH(F1146,Sheet2!A$14:A$154,0))&lt;&gt;0,IF(INDEX(Sheet2!I$14:I$154,MATCH(F1146,Sheet2!A$14:A$154,0))&lt;&gt;0,"Loan","Loan"),"Cash")))</f>
        <v/>
      </c>
      <c r="N1146" s="25" t="str">
        <f>IF(ISTEXT(E1146),"",IF(ISBLANK(E1146),"",IF(ISTEXT(D1146),"",IF(A1141="Invoice No. : ",INDEX(Sheet2!D$14:D$154,MATCH(B1141,Sheet2!A$14:A$154,0)),N1145))))</f>
        <v/>
      </c>
      <c r="O1146" s="25" t="str">
        <f>IF(ISTEXT(E1146),"",IF(ISBLANK(E1146),"",IF(ISTEXT(D1146),"",IF(A1141="Invoice No. : ",INDEX(Sheet2!E$14:E$154,MATCH(B1141,Sheet2!A$14:A$154,0)),O1145))))</f>
        <v/>
      </c>
      <c r="P1146" s="25" t="str">
        <f>IF(ISTEXT(E1146),"",IF(ISBLANK(E1146),"",IF(ISTEXT(D1146),"",IF(A1141="Invoice No. : ",INDEX(Sheet2!G$14:G$154,MATCH(B1141,Sheet2!A$14:A$154,0)),P1145))))</f>
        <v/>
      </c>
      <c r="Q1146" s="25" t="str">
        <f t="shared" si="71"/>
        <v/>
      </c>
    </row>
    <row r="1147" ht="15" spans="6:17">
      <c r="F1147" s="25" t="str">
        <f t="shared" si="68"/>
        <v/>
      </c>
      <c r="G1147" s="25" t="str">
        <f>IF(ISTEXT(E1147),"",IF(ISBLANK(E1147),"",IF(ISTEXT(D1147),"",IF(A1142="Invoice No. : ",INDEX(Sheet2!F$14:F$154,MATCH(B1142,Sheet2!A$14:A$154,0)),G1146))))</f>
        <v/>
      </c>
      <c r="H1147" s="25" t="str">
        <f t="shared" si="69"/>
        <v/>
      </c>
      <c r="I1147" s="25" t="str">
        <f>IF(ISTEXT(E1147),"",IF(ISBLANK(E1147),"",IF(ISTEXT(D1147),"",IF(A1142="Invoice No. : ",TEXT(INDEX(Sheet2!C$14:C$154,MATCH(B1142,Sheet2!A$14:A$154,0)),"hh:mm:ss"),I1146))))</f>
        <v/>
      </c>
      <c r="J1147" s="25" t="str">
        <f t="shared" si="70"/>
        <v/>
      </c>
      <c r="K1147" s="25" t="str">
        <f>IF(ISBLANK(G1147),"",IF(ISTEXT(G1147),"",INDEX(Sheet2!H$14:H$154,MATCH(F1147,Sheet2!A$14:A$154,0))))</f>
        <v/>
      </c>
      <c r="L1147" s="25" t="str">
        <f>IF(ISBLANK(G1147),"",IF(ISTEXT(G1147),"",INDEX(Sheet2!I$14:I$154,MATCH(F1147,Sheet2!A$14:A$154,0))))</f>
        <v/>
      </c>
      <c r="M1147" s="25" t="str">
        <f>IF(ISBLANK(G1147),"",IF(ISTEXT(G1147),"",IF(INDEX(Sheet2!H$14:H$154,MATCH(F1147,Sheet2!A$14:A$154,0))&lt;&gt;0,IF(INDEX(Sheet2!I$14:I$154,MATCH(F1147,Sheet2!A$14:A$154,0))&lt;&gt;0,"Loan","Loan"),"Cash")))</f>
        <v/>
      </c>
      <c r="N1147" s="25" t="str">
        <f>IF(ISTEXT(E1147),"",IF(ISBLANK(E1147),"",IF(ISTEXT(D1147),"",IF(A1142="Invoice No. : ",INDEX(Sheet2!D$14:D$154,MATCH(B1142,Sheet2!A$14:A$154,0)),N1146))))</f>
        <v/>
      </c>
      <c r="O1147" s="25" t="str">
        <f>IF(ISTEXT(E1147),"",IF(ISBLANK(E1147),"",IF(ISTEXT(D1147),"",IF(A1142="Invoice No. : ",INDEX(Sheet2!E$14:E$154,MATCH(B1142,Sheet2!A$14:A$154,0)),O1146))))</f>
        <v/>
      </c>
      <c r="P1147" s="25" t="str">
        <f>IF(ISTEXT(E1147),"",IF(ISBLANK(E1147),"",IF(ISTEXT(D1147),"",IF(A1142="Invoice No. : ",INDEX(Sheet2!G$14:G$154,MATCH(B1142,Sheet2!A$14:A$154,0)),P1146))))</f>
        <v/>
      </c>
      <c r="Q1147" s="25" t="str">
        <f t="shared" si="71"/>
        <v/>
      </c>
    </row>
    <row r="1148" ht="15" spans="1:17">
      <c r="A1148" s="16" t="s">
        <v>4</v>
      </c>
      <c r="B1148" s="17">
        <v>2146359</v>
      </c>
      <c r="C1148" s="16" t="s">
        <v>5</v>
      </c>
      <c r="D1148" s="18" t="s">
        <v>598</v>
      </c>
      <c r="F1148" s="25" t="str">
        <f t="shared" si="68"/>
        <v/>
      </c>
      <c r="G1148" s="25" t="str">
        <f>IF(ISTEXT(E1148),"",IF(ISBLANK(E1148),"",IF(ISTEXT(D1148),"",IF(A1143="Invoice No. : ",INDEX(Sheet2!F$14:F$154,MATCH(B1143,Sheet2!A$14:A$154,0)),G1147))))</f>
        <v/>
      </c>
      <c r="H1148" s="25" t="str">
        <f t="shared" si="69"/>
        <v/>
      </c>
      <c r="I1148" s="25" t="str">
        <f>IF(ISTEXT(E1148),"",IF(ISBLANK(E1148),"",IF(ISTEXT(D1148),"",IF(A1143="Invoice No. : ",TEXT(INDEX(Sheet2!C$14:C$154,MATCH(B1143,Sheet2!A$14:A$154,0)),"hh:mm:ss"),I1147))))</f>
        <v/>
      </c>
      <c r="J1148" s="25" t="str">
        <f t="shared" si="70"/>
        <v/>
      </c>
      <c r="K1148" s="25" t="str">
        <f>IF(ISBLANK(G1148),"",IF(ISTEXT(G1148),"",INDEX(Sheet2!H$14:H$154,MATCH(F1148,Sheet2!A$14:A$154,0))))</f>
        <v/>
      </c>
      <c r="L1148" s="25" t="str">
        <f>IF(ISBLANK(G1148),"",IF(ISTEXT(G1148),"",INDEX(Sheet2!I$14:I$154,MATCH(F1148,Sheet2!A$14:A$154,0))))</f>
        <v/>
      </c>
      <c r="M1148" s="25" t="str">
        <f>IF(ISBLANK(G1148),"",IF(ISTEXT(G1148),"",IF(INDEX(Sheet2!H$14:H$154,MATCH(F1148,Sheet2!A$14:A$154,0))&lt;&gt;0,IF(INDEX(Sheet2!I$14:I$154,MATCH(F1148,Sheet2!A$14:A$154,0))&lt;&gt;0,"Loan","Loan"),"Cash")))</f>
        <v/>
      </c>
      <c r="N1148" s="25" t="str">
        <f>IF(ISTEXT(E1148),"",IF(ISBLANK(E1148),"",IF(ISTEXT(D1148),"",IF(A1143="Invoice No. : ",INDEX(Sheet2!D$14:D$154,MATCH(B1143,Sheet2!A$14:A$154,0)),N1147))))</f>
        <v/>
      </c>
      <c r="O1148" s="25" t="str">
        <f>IF(ISTEXT(E1148),"",IF(ISBLANK(E1148),"",IF(ISTEXT(D1148),"",IF(A1143="Invoice No. : ",INDEX(Sheet2!E$14:E$154,MATCH(B1143,Sheet2!A$14:A$154,0)),O1147))))</f>
        <v/>
      </c>
      <c r="P1148" s="25" t="str">
        <f>IF(ISTEXT(E1148),"",IF(ISBLANK(E1148),"",IF(ISTEXT(D1148),"",IF(A1143="Invoice No. : ",INDEX(Sheet2!G$14:G$154,MATCH(B1143,Sheet2!A$14:A$154,0)),P1147))))</f>
        <v/>
      </c>
      <c r="Q1148" s="25" t="str">
        <f t="shared" si="71"/>
        <v/>
      </c>
    </row>
    <row r="1149" ht="15" spans="1:17">
      <c r="A1149" s="16" t="s">
        <v>7</v>
      </c>
      <c r="B1149" s="19">
        <v>44954</v>
      </c>
      <c r="C1149" s="16" t="s">
        <v>8</v>
      </c>
      <c r="D1149" s="20">
        <v>2</v>
      </c>
      <c r="F1149" s="25" t="str">
        <f t="shared" si="68"/>
        <v/>
      </c>
      <c r="G1149" s="25" t="str">
        <f>IF(ISTEXT(E1149),"",IF(ISBLANK(E1149),"",IF(ISTEXT(D1149),"",IF(A1144="Invoice No. : ",INDEX(Sheet2!F$14:F$154,MATCH(B1144,Sheet2!A$14:A$154,0)),G1148))))</f>
        <v/>
      </c>
      <c r="H1149" s="25" t="str">
        <f t="shared" si="69"/>
        <v/>
      </c>
      <c r="I1149" s="25" t="str">
        <f>IF(ISTEXT(E1149),"",IF(ISBLANK(E1149),"",IF(ISTEXT(D1149),"",IF(A1144="Invoice No. : ",TEXT(INDEX(Sheet2!C$14:C$154,MATCH(B1144,Sheet2!A$14:A$154,0)),"hh:mm:ss"),I1148))))</f>
        <v/>
      </c>
      <c r="J1149" s="25" t="str">
        <f t="shared" si="70"/>
        <v/>
      </c>
      <c r="K1149" s="25" t="str">
        <f>IF(ISBLANK(G1149),"",IF(ISTEXT(G1149),"",INDEX(Sheet2!H$14:H$154,MATCH(F1149,Sheet2!A$14:A$154,0))))</f>
        <v/>
      </c>
      <c r="L1149" s="25" t="str">
        <f>IF(ISBLANK(G1149),"",IF(ISTEXT(G1149),"",INDEX(Sheet2!I$14:I$154,MATCH(F1149,Sheet2!A$14:A$154,0))))</f>
        <v/>
      </c>
      <c r="M1149" s="25" t="str">
        <f>IF(ISBLANK(G1149),"",IF(ISTEXT(G1149),"",IF(INDEX(Sheet2!H$14:H$154,MATCH(F1149,Sheet2!A$14:A$154,0))&lt;&gt;0,IF(INDEX(Sheet2!I$14:I$154,MATCH(F1149,Sheet2!A$14:A$154,0))&lt;&gt;0,"Loan","Loan"),"Cash")))</f>
        <v/>
      </c>
      <c r="N1149" s="25" t="str">
        <f>IF(ISTEXT(E1149),"",IF(ISBLANK(E1149),"",IF(ISTEXT(D1149),"",IF(A1144="Invoice No. : ",INDEX(Sheet2!D$14:D$154,MATCH(B1144,Sheet2!A$14:A$154,0)),N1148))))</f>
        <v/>
      </c>
      <c r="O1149" s="25" t="str">
        <f>IF(ISTEXT(E1149),"",IF(ISBLANK(E1149),"",IF(ISTEXT(D1149),"",IF(A1144="Invoice No. : ",INDEX(Sheet2!E$14:E$154,MATCH(B1144,Sheet2!A$14:A$154,0)),O1148))))</f>
        <v/>
      </c>
      <c r="P1149" s="25" t="str">
        <f>IF(ISTEXT(E1149),"",IF(ISBLANK(E1149),"",IF(ISTEXT(D1149),"",IF(A1144="Invoice No. : ",INDEX(Sheet2!G$14:G$154,MATCH(B1144,Sheet2!A$14:A$154,0)),P1148))))</f>
        <v/>
      </c>
      <c r="Q1149" s="25" t="str">
        <f t="shared" si="71"/>
        <v/>
      </c>
    </row>
    <row r="1150" ht="15" spans="6:17">
      <c r="F1150" s="25" t="str">
        <f t="shared" si="68"/>
        <v/>
      </c>
      <c r="G1150" s="25" t="str">
        <f>IF(ISTEXT(E1150),"",IF(ISBLANK(E1150),"",IF(ISTEXT(D1150),"",IF(A1145="Invoice No. : ",INDEX(Sheet2!F$14:F$154,MATCH(B1145,Sheet2!A$14:A$154,0)),G1149))))</f>
        <v/>
      </c>
      <c r="H1150" s="25" t="str">
        <f t="shared" si="69"/>
        <v/>
      </c>
      <c r="I1150" s="25" t="str">
        <f>IF(ISTEXT(E1150),"",IF(ISBLANK(E1150),"",IF(ISTEXT(D1150),"",IF(A1145="Invoice No. : ",TEXT(INDEX(Sheet2!C$14:C$154,MATCH(B1145,Sheet2!A$14:A$154,0)),"hh:mm:ss"),I1149))))</f>
        <v/>
      </c>
      <c r="J1150" s="25" t="str">
        <f t="shared" si="70"/>
        <v/>
      </c>
      <c r="K1150" s="25" t="str">
        <f>IF(ISBLANK(G1150),"",IF(ISTEXT(G1150),"",INDEX(Sheet2!H$14:H$154,MATCH(F1150,Sheet2!A$14:A$154,0))))</f>
        <v/>
      </c>
      <c r="L1150" s="25" t="str">
        <f>IF(ISBLANK(G1150),"",IF(ISTEXT(G1150),"",INDEX(Sheet2!I$14:I$154,MATCH(F1150,Sheet2!A$14:A$154,0))))</f>
        <v/>
      </c>
      <c r="M1150" s="25" t="str">
        <f>IF(ISBLANK(G1150),"",IF(ISTEXT(G1150),"",IF(INDEX(Sheet2!H$14:H$154,MATCH(F1150,Sheet2!A$14:A$154,0))&lt;&gt;0,IF(INDEX(Sheet2!I$14:I$154,MATCH(F1150,Sheet2!A$14:A$154,0))&lt;&gt;0,"Loan","Loan"),"Cash")))</f>
        <v/>
      </c>
      <c r="N1150" s="25" t="str">
        <f>IF(ISTEXT(E1150),"",IF(ISBLANK(E1150),"",IF(ISTEXT(D1150),"",IF(A1145="Invoice No. : ",INDEX(Sheet2!D$14:D$154,MATCH(B1145,Sheet2!A$14:A$154,0)),N1149))))</f>
        <v/>
      </c>
      <c r="O1150" s="25" t="str">
        <f>IF(ISTEXT(E1150),"",IF(ISBLANK(E1150),"",IF(ISTEXT(D1150),"",IF(A1145="Invoice No. : ",INDEX(Sheet2!E$14:E$154,MATCH(B1145,Sheet2!A$14:A$154,0)),O1149))))</f>
        <v/>
      </c>
      <c r="P1150" s="25" t="str">
        <f>IF(ISTEXT(E1150),"",IF(ISBLANK(E1150),"",IF(ISTEXT(D1150),"",IF(A1145="Invoice No. : ",INDEX(Sheet2!G$14:G$154,MATCH(B1145,Sheet2!A$14:A$154,0)),P1149))))</f>
        <v/>
      </c>
      <c r="Q1150" s="25" t="str">
        <f t="shared" si="71"/>
        <v/>
      </c>
    </row>
    <row r="1151" ht="15" spans="1:17">
      <c r="A1151" s="21" t="s">
        <v>9</v>
      </c>
      <c r="B1151" s="21" t="s">
        <v>10</v>
      </c>
      <c r="C1151" s="22" t="s">
        <v>11</v>
      </c>
      <c r="D1151" s="22" t="s">
        <v>12</v>
      </c>
      <c r="E1151" s="22" t="s">
        <v>13</v>
      </c>
      <c r="F1151" s="25" t="str">
        <f t="shared" si="68"/>
        <v/>
      </c>
      <c r="G1151" s="25" t="str">
        <f>IF(ISTEXT(E1151),"",IF(ISBLANK(E1151),"",IF(ISTEXT(D1151),"",IF(A1146="Invoice No. : ",INDEX(Sheet2!F$14:F$154,MATCH(B1146,Sheet2!A$14:A$154,0)),G1150))))</f>
        <v/>
      </c>
      <c r="H1151" s="25" t="str">
        <f t="shared" si="69"/>
        <v/>
      </c>
      <c r="I1151" s="25" t="str">
        <f>IF(ISTEXT(E1151),"",IF(ISBLANK(E1151),"",IF(ISTEXT(D1151),"",IF(A1146="Invoice No. : ",TEXT(INDEX(Sheet2!C$14:C$154,MATCH(B1146,Sheet2!A$14:A$154,0)),"hh:mm:ss"),I1150))))</f>
        <v/>
      </c>
      <c r="J1151" s="25" t="str">
        <f t="shared" si="70"/>
        <v/>
      </c>
      <c r="K1151" s="25" t="str">
        <f>IF(ISBLANK(G1151),"",IF(ISTEXT(G1151),"",INDEX(Sheet2!H$14:H$154,MATCH(F1151,Sheet2!A$14:A$154,0))))</f>
        <v/>
      </c>
      <c r="L1151" s="25" t="str">
        <f>IF(ISBLANK(G1151),"",IF(ISTEXT(G1151),"",INDEX(Sheet2!I$14:I$154,MATCH(F1151,Sheet2!A$14:A$154,0))))</f>
        <v/>
      </c>
      <c r="M1151" s="25" t="str">
        <f>IF(ISBLANK(G1151),"",IF(ISTEXT(G1151),"",IF(INDEX(Sheet2!H$14:H$154,MATCH(F1151,Sheet2!A$14:A$154,0))&lt;&gt;0,IF(INDEX(Sheet2!I$14:I$154,MATCH(F1151,Sheet2!A$14:A$154,0))&lt;&gt;0,"Loan","Loan"),"Cash")))</f>
        <v/>
      </c>
      <c r="N1151" s="25" t="str">
        <f>IF(ISTEXT(E1151),"",IF(ISBLANK(E1151),"",IF(ISTEXT(D1151),"",IF(A1146="Invoice No. : ",INDEX(Sheet2!D$14:D$154,MATCH(B1146,Sheet2!A$14:A$154,0)),N1150))))</f>
        <v/>
      </c>
      <c r="O1151" s="25" t="str">
        <f>IF(ISTEXT(E1151),"",IF(ISBLANK(E1151),"",IF(ISTEXT(D1151),"",IF(A1146="Invoice No. : ",INDEX(Sheet2!E$14:E$154,MATCH(B1146,Sheet2!A$14:A$154,0)),O1150))))</f>
        <v/>
      </c>
      <c r="P1151" s="25" t="str">
        <f>IF(ISTEXT(E1151),"",IF(ISBLANK(E1151),"",IF(ISTEXT(D1151),"",IF(A1146="Invoice No. : ",INDEX(Sheet2!G$14:G$154,MATCH(B1146,Sheet2!A$14:A$154,0)),P1150))))</f>
        <v/>
      </c>
      <c r="Q1151" s="25" t="str">
        <f t="shared" si="71"/>
        <v/>
      </c>
    </row>
    <row r="1152" ht="15" spans="6:17">
      <c r="F1152" s="25" t="str">
        <f t="shared" si="68"/>
        <v/>
      </c>
      <c r="G1152" s="25" t="str">
        <f>IF(ISTEXT(E1152),"",IF(ISBLANK(E1152),"",IF(ISTEXT(D1152),"",IF(A1147="Invoice No. : ",INDEX(Sheet2!F$14:F$154,MATCH(B1147,Sheet2!A$14:A$154,0)),G1151))))</f>
        <v/>
      </c>
      <c r="H1152" s="25" t="str">
        <f t="shared" si="69"/>
        <v/>
      </c>
      <c r="I1152" s="25" t="str">
        <f>IF(ISTEXT(E1152),"",IF(ISBLANK(E1152),"",IF(ISTEXT(D1152),"",IF(A1147="Invoice No. : ",TEXT(INDEX(Sheet2!C$14:C$154,MATCH(B1147,Sheet2!A$14:A$154,0)),"hh:mm:ss"),I1151))))</f>
        <v/>
      </c>
      <c r="J1152" s="25" t="str">
        <f t="shared" si="70"/>
        <v/>
      </c>
      <c r="K1152" s="25" t="str">
        <f>IF(ISBLANK(G1152),"",IF(ISTEXT(G1152),"",INDEX(Sheet2!H$14:H$154,MATCH(F1152,Sheet2!A$14:A$154,0))))</f>
        <v/>
      </c>
      <c r="L1152" s="25" t="str">
        <f>IF(ISBLANK(G1152),"",IF(ISTEXT(G1152),"",INDEX(Sheet2!I$14:I$154,MATCH(F1152,Sheet2!A$14:A$154,0))))</f>
        <v/>
      </c>
      <c r="M1152" s="25" t="str">
        <f>IF(ISBLANK(G1152),"",IF(ISTEXT(G1152),"",IF(INDEX(Sheet2!H$14:H$154,MATCH(F1152,Sheet2!A$14:A$154,0))&lt;&gt;0,IF(INDEX(Sheet2!I$14:I$154,MATCH(F1152,Sheet2!A$14:A$154,0))&lt;&gt;0,"Loan","Loan"),"Cash")))</f>
        <v/>
      </c>
      <c r="N1152" s="25" t="str">
        <f>IF(ISTEXT(E1152),"",IF(ISBLANK(E1152),"",IF(ISTEXT(D1152),"",IF(A1147="Invoice No. : ",INDEX(Sheet2!D$14:D$154,MATCH(B1147,Sheet2!A$14:A$154,0)),N1151))))</f>
        <v/>
      </c>
      <c r="O1152" s="25" t="str">
        <f>IF(ISTEXT(E1152),"",IF(ISBLANK(E1152),"",IF(ISTEXT(D1152),"",IF(A1147="Invoice No. : ",INDEX(Sheet2!E$14:E$154,MATCH(B1147,Sheet2!A$14:A$154,0)),O1151))))</f>
        <v/>
      </c>
      <c r="P1152" s="25" t="str">
        <f>IF(ISTEXT(E1152),"",IF(ISBLANK(E1152),"",IF(ISTEXT(D1152),"",IF(A1147="Invoice No. : ",INDEX(Sheet2!G$14:G$154,MATCH(B1147,Sheet2!A$14:A$154,0)),P1151))))</f>
        <v/>
      </c>
      <c r="Q1152" s="25" t="str">
        <f t="shared" si="71"/>
        <v/>
      </c>
    </row>
    <row r="1153" ht="15" spans="1:17">
      <c r="A1153" s="24" t="s">
        <v>962</v>
      </c>
      <c r="B1153" s="24" t="s">
        <v>963</v>
      </c>
      <c r="C1153" s="13">
        <v>1</v>
      </c>
      <c r="D1153" s="13">
        <v>43.75</v>
      </c>
      <c r="E1153" s="13">
        <v>43.75</v>
      </c>
      <c r="F1153" s="25">
        <f t="shared" si="68"/>
        <v>2146359</v>
      </c>
      <c r="G1153" s="25">
        <f>IF(ISTEXT(E1153),"",IF(ISBLANK(E1153),"",IF(ISTEXT(D1153),"",IF(A1148="Invoice No. : ",INDEX(Sheet2!F$14:F$154,MATCH(B1148,Sheet2!A$14:A$154,0)),G1152))))</f>
        <v>33981</v>
      </c>
      <c r="H1153" s="25" t="str">
        <f t="shared" si="69"/>
        <v>01/28/2023</v>
      </c>
      <c r="I1153" s="25" t="str">
        <f>IF(ISTEXT(E1153),"",IF(ISBLANK(E1153),"",IF(ISTEXT(D1153),"",IF(A1148="Invoice No. : ",TEXT(INDEX(Sheet2!C$14:C$154,MATCH(B1148,Sheet2!A$14:A$154,0)),"hh:mm:ss"),I1152))))</f>
        <v>10:46:31</v>
      </c>
      <c r="J1153" s="25">
        <f t="shared" si="70"/>
        <v>2905.5</v>
      </c>
      <c r="K1153" s="25">
        <f>IF(ISBLANK(G1153),"",IF(ISTEXT(G1153),"",INDEX(Sheet2!H$14:H$154,MATCH(F1153,Sheet2!A$14:A$154,0))))</f>
        <v>2905.5</v>
      </c>
      <c r="L1153" s="25">
        <f>IF(ISBLANK(G1153),"",IF(ISTEXT(G1153),"",INDEX(Sheet2!I$14:I$154,MATCH(F1153,Sheet2!A$14:A$154,0))))</f>
        <v>0</v>
      </c>
      <c r="M1153" s="25" t="str">
        <f>IF(ISBLANK(G1153),"",IF(ISTEXT(G1153),"",IF(INDEX(Sheet2!H$14:H$154,MATCH(F1153,Sheet2!A$14:A$154,0))&lt;&gt;0,IF(INDEX(Sheet2!I$14:I$154,MATCH(F1153,Sheet2!A$14:A$154,0))&lt;&gt;0,"Loan","Loan"),"Cash")))</f>
        <v>Loan</v>
      </c>
      <c r="N1153" s="25">
        <f>IF(ISTEXT(E1153),"",IF(ISBLANK(E1153),"",IF(ISTEXT(D1153),"",IF(A1148="Invoice No. : ",INDEX(Sheet2!D$14:D$154,MATCH(B1148,Sheet2!A$14:A$154,0)),N1152))))</f>
        <v>2</v>
      </c>
      <c r="O1153" s="25" t="str">
        <f>IF(ISTEXT(E1153),"",IF(ISBLANK(E1153),"",IF(ISTEXT(D1153),"",IF(A1148="Invoice No. : ",INDEX(Sheet2!E$14:E$154,MATCH(B1148,Sheet2!A$14:A$154,0)),O1152))))</f>
        <v>RUBY</v>
      </c>
      <c r="P1153" s="25" t="str">
        <f>IF(ISTEXT(E1153),"",IF(ISBLANK(E1153),"",IF(ISTEXT(D1153),"",IF(A1148="Invoice No. : ",INDEX(Sheet2!G$14:G$154,MATCH(B1148,Sheet2!A$14:A$154,0)),P1152))))</f>
        <v>MALICDEM, TEODORICO JR. ARENOS</v>
      </c>
      <c r="Q1153" s="25">
        <f t="shared" si="71"/>
        <v>128023.12</v>
      </c>
    </row>
    <row r="1154" ht="15" spans="1:17">
      <c r="A1154" s="24" t="s">
        <v>964</v>
      </c>
      <c r="B1154" s="24" t="s">
        <v>965</v>
      </c>
      <c r="C1154" s="13">
        <v>1</v>
      </c>
      <c r="D1154" s="13">
        <v>410</v>
      </c>
      <c r="E1154" s="13">
        <v>410</v>
      </c>
      <c r="F1154" s="25">
        <f t="shared" si="68"/>
        <v>2146359</v>
      </c>
      <c r="G1154" s="25">
        <f>IF(ISTEXT(E1154),"",IF(ISBLANK(E1154),"",IF(ISTEXT(D1154),"",IF(A1149="Invoice No. : ",INDEX(Sheet2!F$14:F$154,MATCH(B1149,Sheet2!A$14:A$154,0)),G1153))))</f>
        <v>33981</v>
      </c>
      <c r="H1154" s="25" t="str">
        <f t="shared" si="69"/>
        <v>01/28/2023</v>
      </c>
      <c r="I1154" s="25" t="str">
        <f>IF(ISTEXT(E1154),"",IF(ISBLANK(E1154),"",IF(ISTEXT(D1154),"",IF(A1149="Invoice No. : ",TEXT(INDEX(Sheet2!C$14:C$154,MATCH(B1149,Sheet2!A$14:A$154,0)),"hh:mm:ss"),I1153))))</f>
        <v>10:46:31</v>
      </c>
      <c r="J1154" s="25">
        <f t="shared" si="70"/>
        <v>2905.5</v>
      </c>
      <c r="K1154" s="25">
        <f>IF(ISBLANK(G1154),"",IF(ISTEXT(G1154),"",INDEX(Sheet2!H$14:H$154,MATCH(F1154,Sheet2!A$14:A$154,0))))</f>
        <v>2905.5</v>
      </c>
      <c r="L1154" s="25">
        <f>IF(ISBLANK(G1154),"",IF(ISTEXT(G1154),"",INDEX(Sheet2!I$14:I$154,MATCH(F1154,Sheet2!A$14:A$154,0))))</f>
        <v>0</v>
      </c>
      <c r="M1154" s="25" t="str">
        <f>IF(ISBLANK(G1154),"",IF(ISTEXT(G1154),"",IF(INDEX(Sheet2!H$14:H$154,MATCH(F1154,Sheet2!A$14:A$154,0))&lt;&gt;0,IF(INDEX(Sheet2!I$14:I$154,MATCH(F1154,Sheet2!A$14:A$154,0))&lt;&gt;0,"Loan","Loan"),"Cash")))</f>
        <v>Loan</v>
      </c>
      <c r="N1154" s="25">
        <f>IF(ISTEXT(E1154),"",IF(ISBLANK(E1154),"",IF(ISTEXT(D1154),"",IF(A1149="Invoice No. : ",INDEX(Sheet2!D$14:D$154,MATCH(B1149,Sheet2!A$14:A$154,0)),N1153))))</f>
        <v>2</v>
      </c>
      <c r="O1154" s="25" t="str">
        <f>IF(ISTEXT(E1154),"",IF(ISBLANK(E1154),"",IF(ISTEXT(D1154),"",IF(A1149="Invoice No. : ",INDEX(Sheet2!E$14:E$154,MATCH(B1149,Sheet2!A$14:A$154,0)),O1153))))</f>
        <v>RUBY</v>
      </c>
      <c r="P1154" s="25" t="str">
        <f>IF(ISTEXT(E1154),"",IF(ISBLANK(E1154),"",IF(ISTEXT(D1154),"",IF(A1149="Invoice No. : ",INDEX(Sheet2!G$14:G$154,MATCH(B1149,Sheet2!A$14:A$154,0)),P1153))))</f>
        <v>MALICDEM, TEODORICO JR. ARENOS</v>
      </c>
      <c r="Q1154" s="25">
        <f t="shared" si="71"/>
        <v>128023.12</v>
      </c>
    </row>
    <row r="1155" ht="15" spans="1:17">
      <c r="A1155" s="24" t="s">
        <v>966</v>
      </c>
      <c r="B1155" s="24" t="s">
        <v>967</v>
      </c>
      <c r="C1155" s="13">
        <v>1</v>
      </c>
      <c r="D1155" s="13">
        <v>93</v>
      </c>
      <c r="E1155" s="13">
        <v>93</v>
      </c>
      <c r="F1155" s="25">
        <f t="shared" si="68"/>
        <v>2146359</v>
      </c>
      <c r="G1155" s="25">
        <f>IF(ISTEXT(E1155),"",IF(ISBLANK(E1155),"",IF(ISTEXT(D1155),"",IF(A1150="Invoice No. : ",INDEX(Sheet2!F$14:F$154,MATCH(B1150,Sheet2!A$14:A$154,0)),G1154))))</f>
        <v>33981</v>
      </c>
      <c r="H1155" s="25" t="str">
        <f t="shared" si="69"/>
        <v>01/28/2023</v>
      </c>
      <c r="I1155" s="25" t="str">
        <f>IF(ISTEXT(E1155),"",IF(ISBLANK(E1155),"",IF(ISTEXT(D1155),"",IF(A1150="Invoice No. : ",TEXT(INDEX(Sheet2!C$14:C$154,MATCH(B1150,Sheet2!A$14:A$154,0)),"hh:mm:ss"),I1154))))</f>
        <v>10:46:31</v>
      </c>
      <c r="J1155" s="25">
        <f t="shared" si="70"/>
        <v>2905.5</v>
      </c>
      <c r="K1155" s="25">
        <f>IF(ISBLANK(G1155),"",IF(ISTEXT(G1155),"",INDEX(Sheet2!H$14:H$154,MATCH(F1155,Sheet2!A$14:A$154,0))))</f>
        <v>2905.5</v>
      </c>
      <c r="L1155" s="25">
        <f>IF(ISBLANK(G1155),"",IF(ISTEXT(G1155),"",INDEX(Sheet2!I$14:I$154,MATCH(F1155,Sheet2!A$14:A$154,0))))</f>
        <v>0</v>
      </c>
      <c r="M1155" s="25" t="str">
        <f>IF(ISBLANK(G1155),"",IF(ISTEXT(G1155),"",IF(INDEX(Sheet2!H$14:H$154,MATCH(F1155,Sheet2!A$14:A$154,0))&lt;&gt;0,IF(INDEX(Sheet2!I$14:I$154,MATCH(F1155,Sheet2!A$14:A$154,0))&lt;&gt;0,"Loan","Loan"),"Cash")))</f>
        <v>Loan</v>
      </c>
      <c r="N1155" s="25">
        <f>IF(ISTEXT(E1155),"",IF(ISBLANK(E1155),"",IF(ISTEXT(D1155),"",IF(A1150="Invoice No. : ",INDEX(Sheet2!D$14:D$154,MATCH(B1150,Sheet2!A$14:A$154,0)),N1154))))</f>
        <v>2</v>
      </c>
      <c r="O1155" s="25" t="str">
        <f>IF(ISTEXT(E1155),"",IF(ISBLANK(E1155),"",IF(ISTEXT(D1155),"",IF(A1150="Invoice No. : ",INDEX(Sheet2!E$14:E$154,MATCH(B1150,Sheet2!A$14:A$154,0)),O1154))))</f>
        <v>RUBY</v>
      </c>
      <c r="P1155" s="25" t="str">
        <f>IF(ISTEXT(E1155),"",IF(ISBLANK(E1155),"",IF(ISTEXT(D1155),"",IF(A1150="Invoice No. : ",INDEX(Sheet2!G$14:G$154,MATCH(B1150,Sheet2!A$14:A$154,0)),P1154))))</f>
        <v>MALICDEM, TEODORICO JR. ARENOS</v>
      </c>
      <c r="Q1155" s="25">
        <f t="shared" si="71"/>
        <v>128023.12</v>
      </c>
    </row>
    <row r="1156" ht="15" spans="1:17">
      <c r="A1156" s="24" t="s">
        <v>968</v>
      </c>
      <c r="B1156" s="24" t="s">
        <v>969</v>
      </c>
      <c r="C1156" s="13">
        <v>1</v>
      </c>
      <c r="D1156" s="13">
        <v>29</v>
      </c>
      <c r="E1156" s="13">
        <v>29</v>
      </c>
      <c r="F1156" s="25">
        <f t="shared" si="68"/>
        <v>2146359</v>
      </c>
      <c r="G1156" s="25">
        <f>IF(ISTEXT(E1156),"",IF(ISBLANK(E1156),"",IF(ISTEXT(D1156),"",IF(A1151="Invoice No. : ",INDEX(Sheet2!F$14:F$154,MATCH(B1151,Sheet2!A$14:A$154,0)),G1155))))</f>
        <v>33981</v>
      </c>
      <c r="H1156" s="25" t="str">
        <f t="shared" si="69"/>
        <v>01/28/2023</v>
      </c>
      <c r="I1156" s="25" t="str">
        <f>IF(ISTEXT(E1156),"",IF(ISBLANK(E1156),"",IF(ISTEXT(D1156),"",IF(A1151="Invoice No. : ",TEXT(INDEX(Sheet2!C$14:C$154,MATCH(B1151,Sheet2!A$14:A$154,0)),"hh:mm:ss"),I1155))))</f>
        <v>10:46:31</v>
      </c>
      <c r="J1156" s="25">
        <f t="shared" si="70"/>
        <v>2905.5</v>
      </c>
      <c r="K1156" s="25">
        <f>IF(ISBLANK(G1156),"",IF(ISTEXT(G1156),"",INDEX(Sheet2!H$14:H$154,MATCH(F1156,Sheet2!A$14:A$154,0))))</f>
        <v>2905.5</v>
      </c>
      <c r="L1156" s="25">
        <f>IF(ISBLANK(G1156),"",IF(ISTEXT(G1156),"",INDEX(Sheet2!I$14:I$154,MATCH(F1156,Sheet2!A$14:A$154,0))))</f>
        <v>0</v>
      </c>
      <c r="M1156" s="25" t="str">
        <f>IF(ISBLANK(G1156),"",IF(ISTEXT(G1156),"",IF(INDEX(Sheet2!H$14:H$154,MATCH(F1156,Sheet2!A$14:A$154,0))&lt;&gt;0,IF(INDEX(Sheet2!I$14:I$154,MATCH(F1156,Sheet2!A$14:A$154,0))&lt;&gt;0,"Loan","Loan"),"Cash")))</f>
        <v>Loan</v>
      </c>
      <c r="N1156" s="25">
        <f>IF(ISTEXT(E1156),"",IF(ISBLANK(E1156),"",IF(ISTEXT(D1156),"",IF(A1151="Invoice No. : ",INDEX(Sheet2!D$14:D$154,MATCH(B1151,Sheet2!A$14:A$154,0)),N1155))))</f>
        <v>2</v>
      </c>
      <c r="O1156" s="25" t="str">
        <f>IF(ISTEXT(E1156),"",IF(ISBLANK(E1156),"",IF(ISTEXT(D1156),"",IF(A1151="Invoice No. : ",INDEX(Sheet2!E$14:E$154,MATCH(B1151,Sheet2!A$14:A$154,0)),O1155))))</f>
        <v>RUBY</v>
      </c>
      <c r="P1156" s="25" t="str">
        <f>IF(ISTEXT(E1156),"",IF(ISBLANK(E1156),"",IF(ISTEXT(D1156),"",IF(A1151="Invoice No. : ",INDEX(Sheet2!G$14:G$154,MATCH(B1151,Sheet2!A$14:A$154,0)),P1155))))</f>
        <v>MALICDEM, TEODORICO JR. ARENOS</v>
      </c>
      <c r="Q1156" s="25">
        <f t="shared" si="71"/>
        <v>128023.12</v>
      </c>
    </row>
    <row r="1157" ht="15" spans="1:17">
      <c r="A1157" s="24" t="s">
        <v>970</v>
      </c>
      <c r="B1157" s="24" t="s">
        <v>971</v>
      </c>
      <c r="C1157" s="13">
        <v>1</v>
      </c>
      <c r="D1157" s="13">
        <v>29</v>
      </c>
      <c r="E1157" s="13">
        <v>29</v>
      </c>
      <c r="F1157" s="25">
        <f t="shared" si="68"/>
        <v>2146359</v>
      </c>
      <c r="G1157" s="25">
        <f>IF(ISTEXT(E1157),"",IF(ISBLANK(E1157),"",IF(ISTEXT(D1157),"",IF(A1152="Invoice No. : ",INDEX(Sheet2!F$14:F$154,MATCH(B1152,Sheet2!A$14:A$154,0)),G1156))))</f>
        <v>33981</v>
      </c>
      <c r="H1157" s="25" t="str">
        <f t="shared" si="69"/>
        <v>01/28/2023</v>
      </c>
      <c r="I1157" s="25" t="str">
        <f>IF(ISTEXT(E1157),"",IF(ISBLANK(E1157),"",IF(ISTEXT(D1157),"",IF(A1152="Invoice No. : ",TEXT(INDEX(Sheet2!C$14:C$154,MATCH(B1152,Sheet2!A$14:A$154,0)),"hh:mm:ss"),I1156))))</f>
        <v>10:46:31</v>
      </c>
      <c r="J1157" s="25">
        <f t="shared" si="70"/>
        <v>2905.5</v>
      </c>
      <c r="K1157" s="25">
        <f>IF(ISBLANK(G1157),"",IF(ISTEXT(G1157),"",INDEX(Sheet2!H$14:H$154,MATCH(F1157,Sheet2!A$14:A$154,0))))</f>
        <v>2905.5</v>
      </c>
      <c r="L1157" s="25">
        <f>IF(ISBLANK(G1157),"",IF(ISTEXT(G1157),"",INDEX(Sheet2!I$14:I$154,MATCH(F1157,Sheet2!A$14:A$154,0))))</f>
        <v>0</v>
      </c>
      <c r="M1157" s="25" t="str">
        <f>IF(ISBLANK(G1157),"",IF(ISTEXT(G1157),"",IF(INDEX(Sheet2!H$14:H$154,MATCH(F1157,Sheet2!A$14:A$154,0))&lt;&gt;0,IF(INDEX(Sheet2!I$14:I$154,MATCH(F1157,Sheet2!A$14:A$154,0))&lt;&gt;0,"Loan","Loan"),"Cash")))</f>
        <v>Loan</v>
      </c>
      <c r="N1157" s="25">
        <f>IF(ISTEXT(E1157),"",IF(ISBLANK(E1157),"",IF(ISTEXT(D1157),"",IF(A1152="Invoice No. : ",INDEX(Sheet2!D$14:D$154,MATCH(B1152,Sheet2!A$14:A$154,0)),N1156))))</f>
        <v>2</v>
      </c>
      <c r="O1157" s="25" t="str">
        <f>IF(ISTEXT(E1157),"",IF(ISBLANK(E1157),"",IF(ISTEXT(D1157),"",IF(A1152="Invoice No. : ",INDEX(Sheet2!E$14:E$154,MATCH(B1152,Sheet2!A$14:A$154,0)),O1156))))</f>
        <v>RUBY</v>
      </c>
      <c r="P1157" s="25" t="str">
        <f>IF(ISTEXT(E1157),"",IF(ISBLANK(E1157),"",IF(ISTEXT(D1157),"",IF(A1152="Invoice No. : ",INDEX(Sheet2!G$14:G$154,MATCH(B1152,Sheet2!A$14:A$154,0)),P1156))))</f>
        <v>MALICDEM, TEODORICO JR. ARENOS</v>
      </c>
      <c r="Q1157" s="25">
        <f t="shared" si="71"/>
        <v>128023.12</v>
      </c>
    </row>
    <row r="1158" ht="15" spans="1:17">
      <c r="A1158" s="24" t="s">
        <v>972</v>
      </c>
      <c r="B1158" s="24" t="s">
        <v>973</v>
      </c>
      <c r="C1158" s="13">
        <v>10</v>
      </c>
      <c r="D1158" s="13">
        <v>8.25</v>
      </c>
      <c r="E1158" s="13">
        <v>82.5</v>
      </c>
      <c r="F1158" s="25">
        <f t="shared" si="68"/>
        <v>2146359</v>
      </c>
      <c r="G1158" s="25">
        <f>IF(ISTEXT(E1158),"",IF(ISBLANK(E1158),"",IF(ISTEXT(D1158),"",IF(A1153="Invoice No. : ",INDEX(Sheet2!F$14:F$154,MATCH(B1153,Sheet2!A$14:A$154,0)),G1157))))</f>
        <v>33981</v>
      </c>
      <c r="H1158" s="25" t="str">
        <f t="shared" si="69"/>
        <v>01/28/2023</v>
      </c>
      <c r="I1158" s="25" t="str">
        <f>IF(ISTEXT(E1158),"",IF(ISBLANK(E1158),"",IF(ISTEXT(D1158),"",IF(A1153="Invoice No. : ",TEXT(INDEX(Sheet2!C$14:C$154,MATCH(B1153,Sheet2!A$14:A$154,0)),"hh:mm:ss"),I1157))))</f>
        <v>10:46:31</v>
      </c>
      <c r="J1158" s="25">
        <f t="shared" si="70"/>
        <v>2905.5</v>
      </c>
      <c r="K1158" s="25">
        <f>IF(ISBLANK(G1158),"",IF(ISTEXT(G1158),"",INDEX(Sheet2!H$14:H$154,MATCH(F1158,Sheet2!A$14:A$154,0))))</f>
        <v>2905.5</v>
      </c>
      <c r="L1158" s="25">
        <f>IF(ISBLANK(G1158),"",IF(ISTEXT(G1158),"",INDEX(Sheet2!I$14:I$154,MATCH(F1158,Sheet2!A$14:A$154,0))))</f>
        <v>0</v>
      </c>
      <c r="M1158" s="25" t="str">
        <f>IF(ISBLANK(G1158),"",IF(ISTEXT(G1158),"",IF(INDEX(Sheet2!H$14:H$154,MATCH(F1158,Sheet2!A$14:A$154,0))&lt;&gt;0,IF(INDEX(Sheet2!I$14:I$154,MATCH(F1158,Sheet2!A$14:A$154,0))&lt;&gt;0,"Loan","Loan"),"Cash")))</f>
        <v>Loan</v>
      </c>
      <c r="N1158" s="25">
        <f>IF(ISTEXT(E1158),"",IF(ISBLANK(E1158),"",IF(ISTEXT(D1158),"",IF(A1153="Invoice No. : ",INDEX(Sheet2!D$14:D$154,MATCH(B1153,Sheet2!A$14:A$154,0)),N1157))))</f>
        <v>2</v>
      </c>
      <c r="O1158" s="25" t="str">
        <f>IF(ISTEXT(E1158),"",IF(ISBLANK(E1158),"",IF(ISTEXT(D1158),"",IF(A1153="Invoice No. : ",INDEX(Sheet2!E$14:E$154,MATCH(B1153,Sheet2!A$14:A$154,0)),O1157))))</f>
        <v>RUBY</v>
      </c>
      <c r="P1158" s="25" t="str">
        <f>IF(ISTEXT(E1158),"",IF(ISBLANK(E1158),"",IF(ISTEXT(D1158),"",IF(A1153="Invoice No. : ",INDEX(Sheet2!G$14:G$154,MATCH(B1153,Sheet2!A$14:A$154,0)),P1157))))</f>
        <v>MALICDEM, TEODORICO JR. ARENOS</v>
      </c>
      <c r="Q1158" s="25">
        <f t="shared" si="71"/>
        <v>128023.12</v>
      </c>
    </row>
    <row r="1159" ht="15" spans="1:17">
      <c r="A1159" s="24" t="s">
        <v>974</v>
      </c>
      <c r="B1159" s="24" t="s">
        <v>975</v>
      </c>
      <c r="C1159" s="13">
        <v>1</v>
      </c>
      <c r="D1159" s="13">
        <v>17.75</v>
      </c>
      <c r="E1159" s="13">
        <v>17.75</v>
      </c>
      <c r="F1159" s="25">
        <f t="shared" si="68"/>
        <v>2146359</v>
      </c>
      <c r="G1159" s="25">
        <f>IF(ISTEXT(E1159),"",IF(ISBLANK(E1159),"",IF(ISTEXT(D1159),"",IF(A1154="Invoice No. : ",INDEX(Sheet2!F$14:F$154,MATCH(B1154,Sheet2!A$14:A$154,0)),G1158))))</f>
        <v>33981</v>
      </c>
      <c r="H1159" s="25" t="str">
        <f t="shared" si="69"/>
        <v>01/28/2023</v>
      </c>
      <c r="I1159" s="25" t="str">
        <f>IF(ISTEXT(E1159),"",IF(ISBLANK(E1159),"",IF(ISTEXT(D1159),"",IF(A1154="Invoice No. : ",TEXT(INDEX(Sheet2!C$14:C$154,MATCH(B1154,Sheet2!A$14:A$154,0)),"hh:mm:ss"),I1158))))</f>
        <v>10:46:31</v>
      </c>
      <c r="J1159" s="25">
        <f t="shared" si="70"/>
        <v>2905.5</v>
      </c>
      <c r="K1159" s="25">
        <f>IF(ISBLANK(G1159),"",IF(ISTEXT(G1159),"",INDEX(Sheet2!H$14:H$154,MATCH(F1159,Sheet2!A$14:A$154,0))))</f>
        <v>2905.5</v>
      </c>
      <c r="L1159" s="25">
        <f>IF(ISBLANK(G1159),"",IF(ISTEXT(G1159),"",INDEX(Sheet2!I$14:I$154,MATCH(F1159,Sheet2!A$14:A$154,0))))</f>
        <v>0</v>
      </c>
      <c r="M1159" s="25" t="str">
        <f>IF(ISBLANK(G1159),"",IF(ISTEXT(G1159),"",IF(INDEX(Sheet2!H$14:H$154,MATCH(F1159,Sheet2!A$14:A$154,0))&lt;&gt;0,IF(INDEX(Sheet2!I$14:I$154,MATCH(F1159,Sheet2!A$14:A$154,0))&lt;&gt;0,"Loan","Loan"),"Cash")))</f>
        <v>Loan</v>
      </c>
      <c r="N1159" s="25">
        <f>IF(ISTEXT(E1159),"",IF(ISBLANK(E1159),"",IF(ISTEXT(D1159),"",IF(A1154="Invoice No. : ",INDEX(Sheet2!D$14:D$154,MATCH(B1154,Sheet2!A$14:A$154,0)),N1158))))</f>
        <v>2</v>
      </c>
      <c r="O1159" s="25" t="str">
        <f>IF(ISTEXT(E1159),"",IF(ISBLANK(E1159),"",IF(ISTEXT(D1159),"",IF(A1154="Invoice No. : ",INDEX(Sheet2!E$14:E$154,MATCH(B1154,Sheet2!A$14:A$154,0)),O1158))))</f>
        <v>RUBY</v>
      </c>
      <c r="P1159" s="25" t="str">
        <f>IF(ISTEXT(E1159),"",IF(ISBLANK(E1159),"",IF(ISTEXT(D1159),"",IF(A1154="Invoice No. : ",INDEX(Sheet2!G$14:G$154,MATCH(B1154,Sheet2!A$14:A$154,0)),P1158))))</f>
        <v>MALICDEM, TEODORICO JR. ARENOS</v>
      </c>
      <c r="Q1159" s="25">
        <f t="shared" si="71"/>
        <v>128023.12</v>
      </c>
    </row>
    <row r="1160" ht="15" spans="1:17">
      <c r="A1160" s="24" t="s">
        <v>206</v>
      </c>
      <c r="B1160" s="24" t="s">
        <v>207</v>
      </c>
      <c r="C1160" s="13">
        <v>1</v>
      </c>
      <c r="D1160" s="13">
        <v>82</v>
      </c>
      <c r="E1160" s="13">
        <v>82</v>
      </c>
      <c r="F1160" s="25">
        <f t="shared" si="68"/>
        <v>2146359</v>
      </c>
      <c r="G1160" s="25">
        <f>IF(ISTEXT(E1160),"",IF(ISBLANK(E1160),"",IF(ISTEXT(D1160),"",IF(A1155="Invoice No. : ",INDEX(Sheet2!F$14:F$154,MATCH(B1155,Sheet2!A$14:A$154,0)),G1159))))</f>
        <v>33981</v>
      </c>
      <c r="H1160" s="25" t="str">
        <f t="shared" si="69"/>
        <v>01/28/2023</v>
      </c>
      <c r="I1160" s="25" t="str">
        <f>IF(ISTEXT(E1160),"",IF(ISBLANK(E1160),"",IF(ISTEXT(D1160),"",IF(A1155="Invoice No. : ",TEXT(INDEX(Sheet2!C$14:C$154,MATCH(B1155,Sheet2!A$14:A$154,0)),"hh:mm:ss"),I1159))))</f>
        <v>10:46:31</v>
      </c>
      <c r="J1160" s="25">
        <f t="shared" si="70"/>
        <v>2905.5</v>
      </c>
      <c r="K1160" s="25">
        <f>IF(ISBLANK(G1160),"",IF(ISTEXT(G1160),"",INDEX(Sheet2!H$14:H$154,MATCH(F1160,Sheet2!A$14:A$154,0))))</f>
        <v>2905.5</v>
      </c>
      <c r="L1160" s="25">
        <f>IF(ISBLANK(G1160),"",IF(ISTEXT(G1160),"",INDEX(Sheet2!I$14:I$154,MATCH(F1160,Sheet2!A$14:A$154,0))))</f>
        <v>0</v>
      </c>
      <c r="M1160" s="25" t="str">
        <f>IF(ISBLANK(G1160),"",IF(ISTEXT(G1160),"",IF(INDEX(Sheet2!H$14:H$154,MATCH(F1160,Sheet2!A$14:A$154,0))&lt;&gt;0,IF(INDEX(Sheet2!I$14:I$154,MATCH(F1160,Sheet2!A$14:A$154,0))&lt;&gt;0,"Loan","Loan"),"Cash")))</f>
        <v>Loan</v>
      </c>
      <c r="N1160" s="25">
        <f>IF(ISTEXT(E1160),"",IF(ISBLANK(E1160),"",IF(ISTEXT(D1160),"",IF(A1155="Invoice No. : ",INDEX(Sheet2!D$14:D$154,MATCH(B1155,Sheet2!A$14:A$154,0)),N1159))))</f>
        <v>2</v>
      </c>
      <c r="O1160" s="25" t="str">
        <f>IF(ISTEXT(E1160),"",IF(ISBLANK(E1160),"",IF(ISTEXT(D1160),"",IF(A1155="Invoice No. : ",INDEX(Sheet2!E$14:E$154,MATCH(B1155,Sheet2!A$14:A$154,0)),O1159))))</f>
        <v>RUBY</v>
      </c>
      <c r="P1160" s="25" t="str">
        <f>IF(ISTEXT(E1160),"",IF(ISBLANK(E1160),"",IF(ISTEXT(D1160),"",IF(A1155="Invoice No. : ",INDEX(Sheet2!G$14:G$154,MATCH(B1155,Sheet2!A$14:A$154,0)),P1159))))</f>
        <v>MALICDEM, TEODORICO JR. ARENOS</v>
      </c>
      <c r="Q1160" s="25">
        <f t="shared" si="71"/>
        <v>128023.12</v>
      </c>
    </row>
    <row r="1161" ht="15" spans="1:17">
      <c r="A1161" s="24" t="s">
        <v>976</v>
      </c>
      <c r="B1161" s="24" t="s">
        <v>977</v>
      </c>
      <c r="C1161" s="13">
        <v>1</v>
      </c>
      <c r="D1161" s="13">
        <v>73</v>
      </c>
      <c r="E1161" s="13">
        <v>73</v>
      </c>
      <c r="F1161" s="25">
        <f t="shared" si="68"/>
        <v>2146359</v>
      </c>
      <c r="G1161" s="25">
        <f>IF(ISTEXT(E1161),"",IF(ISBLANK(E1161),"",IF(ISTEXT(D1161),"",IF(A1156="Invoice No. : ",INDEX(Sheet2!F$14:F$154,MATCH(B1156,Sheet2!A$14:A$154,0)),G1160))))</f>
        <v>33981</v>
      </c>
      <c r="H1161" s="25" t="str">
        <f t="shared" si="69"/>
        <v>01/28/2023</v>
      </c>
      <c r="I1161" s="25" t="str">
        <f>IF(ISTEXT(E1161),"",IF(ISBLANK(E1161),"",IF(ISTEXT(D1161),"",IF(A1156="Invoice No. : ",TEXT(INDEX(Sheet2!C$14:C$154,MATCH(B1156,Sheet2!A$14:A$154,0)),"hh:mm:ss"),I1160))))</f>
        <v>10:46:31</v>
      </c>
      <c r="J1161" s="25">
        <f t="shared" si="70"/>
        <v>2905.5</v>
      </c>
      <c r="K1161" s="25">
        <f>IF(ISBLANK(G1161),"",IF(ISTEXT(G1161),"",INDEX(Sheet2!H$14:H$154,MATCH(F1161,Sheet2!A$14:A$154,0))))</f>
        <v>2905.5</v>
      </c>
      <c r="L1161" s="25">
        <f>IF(ISBLANK(G1161),"",IF(ISTEXT(G1161),"",INDEX(Sheet2!I$14:I$154,MATCH(F1161,Sheet2!A$14:A$154,0))))</f>
        <v>0</v>
      </c>
      <c r="M1161" s="25" t="str">
        <f>IF(ISBLANK(G1161),"",IF(ISTEXT(G1161),"",IF(INDEX(Sheet2!H$14:H$154,MATCH(F1161,Sheet2!A$14:A$154,0))&lt;&gt;0,IF(INDEX(Sheet2!I$14:I$154,MATCH(F1161,Sheet2!A$14:A$154,0))&lt;&gt;0,"Loan","Loan"),"Cash")))</f>
        <v>Loan</v>
      </c>
      <c r="N1161" s="25">
        <f>IF(ISTEXT(E1161),"",IF(ISBLANK(E1161),"",IF(ISTEXT(D1161),"",IF(A1156="Invoice No. : ",INDEX(Sheet2!D$14:D$154,MATCH(B1156,Sheet2!A$14:A$154,0)),N1160))))</f>
        <v>2</v>
      </c>
      <c r="O1161" s="25" t="str">
        <f>IF(ISTEXT(E1161),"",IF(ISBLANK(E1161),"",IF(ISTEXT(D1161),"",IF(A1156="Invoice No. : ",INDEX(Sheet2!E$14:E$154,MATCH(B1156,Sheet2!A$14:A$154,0)),O1160))))</f>
        <v>RUBY</v>
      </c>
      <c r="P1161" s="25" t="str">
        <f>IF(ISTEXT(E1161),"",IF(ISBLANK(E1161),"",IF(ISTEXT(D1161),"",IF(A1156="Invoice No. : ",INDEX(Sheet2!G$14:G$154,MATCH(B1156,Sheet2!A$14:A$154,0)),P1160))))</f>
        <v>MALICDEM, TEODORICO JR. ARENOS</v>
      </c>
      <c r="Q1161" s="25">
        <f t="shared" si="71"/>
        <v>128023.12</v>
      </c>
    </row>
    <row r="1162" ht="15" spans="1:17">
      <c r="A1162" s="24" t="s">
        <v>978</v>
      </c>
      <c r="B1162" s="24" t="s">
        <v>979</v>
      </c>
      <c r="C1162" s="13">
        <v>1</v>
      </c>
      <c r="D1162" s="13">
        <v>386</v>
      </c>
      <c r="E1162" s="13">
        <v>386</v>
      </c>
      <c r="F1162" s="25">
        <f t="shared" si="68"/>
        <v>2146359</v>
      </c>
      <c r="G1162" s="25">
        <f>IF(ISTEXT(E1162),"",IF(ISBLANK(E1162),"",IF(ISTEXT(D1162),"",IF(A1157="Invoice No. : ",INDEX(Sheet2!F$14:F$154,MATCH(B1157,Sheet2!A$14:A$154,0)),G1161))))</f>
        <v>33981</v>
      </c>
      <c r="H1162" s="25" t="str">
        <f t="shared" si="69"/>
        <v>01/28/2023</v>
      </c>
      <c r="I1162" s="25" t="str">
        <f>IF(ISTEXT(E1162),"",IF(ISBLANK(E1162),"",IF(ISTEXT(D1162),"",IF(A1157="Invoice No. : ",TEXT(INDEX(Sheet2!C$14:C$154,MATCH(B1157,Sheet2!A$14:A$154,0)),"hh:mm:ss"),I1161))))</f>
        <v>10:46:31</v>
      </c>
      <c r="J1162" s="25">
        <f t="shared" si="70"/>
        <v>2905.5</v>
      </c>
      <c r="K1162" s="25">
        <f>IF(ISBLANK(G1162),"",IF(ISTEXT(G1162),"",INDEX(Sheet2!H$14:H$154,MATCH(F1162,Sheet2!A$14:A$154,0))))</f>
        <v>2905.5</v>
      </c>
      <c r="L1162" s="25">
        <f>IF(ISBLANK(G1162),"",IF(ISTEXT(G1162),"",INDEX(Sheet2!I$14:I$154,MATCH(F1162,Sheet2!A$14:A$154,0))))</f>
        <v>0</v>
      </c>
      <c r="M1162" s="25" t="str">
        <f>IF(ISBLANK(G1162),"",IF(ISTEXT(G1162),"",IF(INDEX(Sheet2!H$14:H$154,MATCH(F1162,Sheet2!A$14:A$154,0))&lt;&gt;0,IF(INDEX(Sheet2!I$14:I$154,MATCH(F1162,Sheet2!A$14:A$154,0))&lt;&gt;0,"Loan","Loan"),"Cash")))</f>
        <v>Loan</v>
      </c>
      <c r="N1162" s="25">
        <f>IF(ISTEXT(E1162),"",IF(ISBLANK(E1162),"",IF(ISTEXT(D1162),"",IF(A1157="Invoice No. : ",INDEX(Sheet2!D$14:D$154,MATCH(B1157,Sheet2!A$14:A$154,0)),N1161))))</f>
        <v>2</v>
      </c>
      <c r="O1162" s="25" t="str">
        <f>IF(ISTEXT(E1162),"",IF(ISBLANK(E1162),"",IF(ISTEXT(D1162),"",IF(A1157="Invoice No. : ",INDEX(Sheet2!E$14:E$154,MATCH(B1157,Sheet2!A$14:A$154,0)),O1161))))</f>
        <v>RUBY</v>
      </c>
      <c r="P1162" s="25" t="str">
        <f>IF(ISTEXT(E1162),"",IF(ISBLANK(E1162),"",IF(ISTEXT(D1162),"",IF(A1157="Invoice No. : ",INDEX(Sheet2!G$14:G$154,MATCH(B1157,Sheet2!A$14:A$154,0)),P1161))))</f>
        <v>MALICDEM, TEODORICO JR. ARENOS</v>
      </c>
      <c r="Q1162" s="25">
        <f t="shared" si="71"/>
        <v>128023.12</v>
      </c>
    </row>
    <row r="1163" ht="15" spans="1:17">
      <c r="A1163" s="24" t="s">
        <v>767</v>
      </c>
      <c r="B1163" s="24" t="s">
        <v>768</v>
      </c>
      <c r="C1163" s="13">
        <v>1</v>
      </c>
      <c r="D1163" s="13">
        <v>8.5</v>
      </c>
      <c r="E1163" s="13">
        <v>8.5</v>
      </c>
      <c r="F1163" s="25">
        <f t="shared" si="68"/>
        <v>2146359</v>
      </c>
      <c r="G1163" s="25">
        <f>IF(ISTEXT(E1163),"",IF(ISBLANK(E1163),"",IF(ISTEXT(D1163),"",IF(A1158="Invoice No. : ",INDEX(Sheet2!F$14:F$154,MATCH(B1158,Sheet2!A$14:A$154,0)),G1162))))</f>
        <v>33981</v>
      </c>
      <c r="H1163" s="25" t="str">
        <f t="shared" si="69"/>
        <v>01/28/2023</v>
      </c>
      <c r="I1163" s="25" t="str">
        <f>IF(ISTEXT(E1163),"",IF(ISBLANK(E1163),"",IF(ISTEXT(D1163),"",IF(A1158="Invoice No. : ",TEXT(INDEX(Sheet2!C$14:C$154,MATCH(B1158,Sheet2!A$14:A$154,0)),"hh:mm:ss"),I1162))))</f>
        <v>10:46:31</v>
      </c>
      <c r="J1163" s="25">
        <f t="shared" si="70"/>
        <v>2905.5</v>
      </c>
      <c r="K1163" s="25">
        <f>IF(ISBLANK(G1163),"",IF(ISTEXT(G1163),"",INDEX(Sheet2!H$14:H$154,MATCH(F1163,Sheet2!A$14:A$154,0))))</f>
        <v>2905.5</v>
      </c>
      <c r="L1163" s="25">
        <f>IF(ISBLANK(G1163),"",IF(ISTEXT(G1163),"",INDEX(Sheet2!I$14:I$154,MATCH(F1163,Sheet2!A$14:A$154,0))))</f>
        <v>0</v>
      </c>
      <c r="M1163" s="25" t="str">
        <f>IF(ISBLANK(G1163),"",IF(ISTEXT(G1163),"",IF(INDEX(Sheet2!H$14:H$154,MATCH(F1163,Sheet2!A$14:A$154,0))&lt;&gt;0,IF(INDEX(Sheet2!I$14:I$154,MATCH(F1163,Sheet2!A$14:A$154,0))&lt;&gt;0,"Loan","Loan"),"Cash")))</f>
        <v>Loan</v>
      </c>
      <c r="N1163" s="25">
        <f>IF(ISTEXT(E1163),"",IF(ISBLANK(E1163),"",IF(ISTEXT(D1163),"",IF(A1158="Invoice No. : ",INDEX(Sheet2!D$14:D$154,MATCH(B1158,Sheet2!A$14:A$154,0)),N1162))))</f>
        <v>2</v>
      </c>
      <c r="O1163" s="25" t="str">
        <f>IF(ISTEXT(E1163),"",IF(ISBLANK(E1163),"",IF(ISTEXT(D1163),"",IF(A1158="Invoice No. : ",INDEX(Sheet2!E$14:E$154,MATCH(B1158,Sheet2!A$14:A$154,0)),O1162))))</f>
        <v>RUBY</v>
      </c>
      <c r="P1163" s="25" t="str">
        <f>IF(ISTEXT(E1163),"",IF(ISBLANK(E1163),"",IF(ISTEXT(D1163),"",IF(A1158="Invoice No. : ",INDEX(Sheet2!G$14:G$154,MATCH(B1158,Sheet2!A$14:A$154,0)),P1162))))</f>
        <v>MALICDEM, TEODORICO JR. ARENOS</v>
      </c>
      <c r="Q1163" s="25">
        <f t="shared" si="71"/>
        <v>128023.12</v>
      </c>
    </row>
    <row r="1164" ht="15" spans="1:17">
      <c r="A1164" s="24" t="s">
        <v>980</v>
      </c>
      <c r="B1164" s="24" t="s">
        <v>981</v>
      </c>
      <c r="C1164" s="13">
        <v>1</v>
      </c>
      <c r="D1164" s="13">
        <v>8.5</v>
      </c>
      <c r="E1164" s="13">
        <v>8.5</v>
      </c>
      <c r="F1164" s="25">
        <f t="shared" si="68"/>
        <v>2146359</v>
      </c>
      <c r="G1164" s="25">
        <f>IF(ISTEXT(E1164),"",IF(ISBLANK(E1164),"",IF(ISTEXT(D1164),"",IF(A1159="Invoice No. : ",INDEX(Sheet2!F$14:F$154,MATCH(B1159,Sheet2!A$14:A$154,0)),G1163))))</f>
        <v>33981</v>
      </c>
      <c r="H1164" s="25" t="str">
        <f t="shared" si="69"/>
        <v>01/28/2023</v>
      </c>
      <c r="I1164" s="25" t="str">
        <f>IF(ISTEXT(E1164),"",IF(ISBLANK(E1164),"",IF(ISTEXT(D1164),"",IF(A1159="Invoice No. : ",TEXT(INDEX(Sheet2!C$14:C$154,MATCH(B1159,Sheet2!A$14:A$154,0)),"hh:mm:ss"),I1163))))</f>
        <v>10:46:31</v>
      </c>
      <c r="J1164" s="25">
        <f t="shared" si="70"/>
        <v>2905.5</v>
      </c>
      <c r="K1164" s="25">
        <f>IF(ISBLANK(G1164),"",IF(ISTEXT(G1164),"",INDEX(Sheet2!H$14:H$154,MATCH(F1164,Sheet2!A$14:A$154,0))))</f>
        <v>2905.5</v>
      </c>
      <c r="L1164" s="25">
        <f>IF(ISBLANK(G1164),"",IF(ISTEXT(G1164),"",INDEX(Sheet2!I$14:I$154,MATCH(F1164,Sheet2!A$14:A$154,0))))</f>
        <v>0</v>
      </c>
      <c r="M1164" s="25" t="str">
        <f>IF(ISBLANK(G1164),"",IF(ISTEXT(G1164),"",IF(INDEX(Sheet2!H$14:H$154,MATCH(F1164,Sheet2!A$14:A$154,0))&lt;&gt;0,IF(INDEX(Sheet2!I$14:I$154,MATCH(F1164,Sheet2!A$14:A$154,0))&lt;&gt;0,"Loan","Loan"),"Cash")))</f>
        <v>Loan</v>
      </c>
      <c r="N1164" s="25">
        <f>IF(ISTEXT(E1164),"",IF(ISBLANK(E1164),"",IF(ISTEXT(D1164),"",IF(A1159="Invoice No. : ",INDEX(Sheet2!D$14:D$154,MATCH(B1159,Sheet2!A$14:A$154,0)),N1163))))</f>
        <v>2</v>
      </c>
      <c r="O1164" s="25" t="str">
        <f>IF(ISTEXT(E1164),"",IF(ISBLANK(E1164),"",IF(ISTEXT(D1164),"",IF(A1159="Invoice No. : ",INDEX(Sheet2!E$14:E$154,MATCH(B1159,Sheet2!A$14:A$154,0)),O1163))))</f>
        <v>RUBY</v>
      </c>
      <c r="P1164" s="25" t="str">
        <f>IF(ISTEXT(E1164),"",IF(ISBLANK(E1164),"",IF(ISTEXT(D1164),"",IF(A1159="Invoice No. : ",INDEX(Sheet2!G$14:G$154,MATCH(B1159,Sheet2!A$14:A$154,0)),P1163))))</f>
        <v>MALICDEM, TEODORICO JR. ARENOS</v>
      </c>
      <c r="Q1164" s="25">
        <f t="shared" si="71"/>
        <v>128023.12</v>
      </c>
    </row>
    <row r="1165" ht="15" spans="1:17">
      <c r="A1165" s="24" t="s">
        <v>564</v>
      </c>
      <c r="B1165" s="24" t="s">
        <v>565</v>
      </c>
      <c r="C1165" s="13">
        <v>1</v>
      </c>
      <c r="D1165" s="13">
        <v>14.5</v>
      </c>
      <c r="E1165" s="13">
        <v>14.5</v>
      </c>
      <c r="F1165" s="25">
        <f t="shared" si="68"/>
        <v>2146359</v>
      </c>
      <c r="G1165" s="25">
        <f>IF(ISTEXT(E1165),"",IF(ISBLANK(E1165),"",IF(ISTEXT(D1165),"",IF(A1160="Invoice No. : ",INDEX(Sheet2!F$14:F$154,MATCH(B1160,Sheet2!A$14:A$154,0)),G1164))))</f>
        <v>33981</v>
      </c>
      <c r="H1165" s="25" t="str">
        <f t="shared" si="69"/>
        <v>01/28/2023</v>
      </c>
      <c r="I1165" s="25" t="str">
        <f>IF(ISTEXT(E1165),"",IF(ISBLANK(E1165),"",IF(ISTEXT(D1165),"",IF(A1160="Invoice No. : ",TEXT(INDEX(Sheet2!C$14:C$154,MATCH(B1160,Sheet2!A$14:A$154,0)),"hh:mm:ss"),I1164))))</f>
        <v>10:46:31</v>
      </c>
      <c r="J1165" s="25">
        <f t="shared" si="70"/>
        <v>2905.5</v>
      </c>
      <c r="K1165" s="25">
        <f>IF(ISBLANK(G1165),"",IF(ISTEXT(G1165),"",INDEX(Sheet2!H$14:H$154,MATCH(F1165,Sheet2!A$14:A$154,0))))</f>
        <v>2905.5</v>
      </c>
      <c r="L1165" s="25">
        <f>IF(ISBLANK(G1165),"",IF(ISTEXT(G1165),"",INDEX(Sheet2!I$14:I$154,MATCH(F1165,Sheet2!A$14:A$154,0))))</f>
        <v>0</v>
      </c>
      <c r="M1165" s="25" t="str">
        <f>IF(ISBLANK(G1165),"",IF(ISTEXT(G1165),"",IF(INDEX(Sheet2!H$14:H$154,MATCH(F1165,Sheet2!A$14:A$154,0))&lt;&gt;0,IF(INDEX(Sheet2!I$14:I$154,MATCH(F1165,Sheet2!A$14:A$154,0))&lt;&gt;0,"Loan","Loan"),"Cash")))</f>
        <v>Loan</v>
      </c>
      <c r="N1165" s="25">
        <f>IF(ISTEXT(E1165),"",IF(ISBLANK(E1165),"",IF(ISTEXT(D1165),"",IF(A1160="Invoice No. : ",INDEX(Sheet2!D$14:D$154,MATCH(B1160,Sheet2!A$14:A$154,0)),N1164))))</f>
        <v>2</v>
      </c>
      <c r="O1165" s="25" t="str">
        <f>IF(ISTEXT(E1165),"",IF(ISBLANK(E1165),"",IF(ISTEXT(D1165),"",IF(A1160="Invoice No. : ",INDEX(Sheet2!E$14:E$154,MATCH(B1160,Sheet2!A$14:A$154,0)),O1164))))</f>
        <v>RUBY</v>
      </c>
      <c r="P1165" s="25" t="str">
        <f>IF(ISTEXT(E1165),"",IF(ISBLANK(E1165),"",IF(ISTEXT(D1165),"",IF(A1160="Invoice No. : ",INDEX(Sheet2!G$14:G$154,MATCH(B1160,Sheet2!A$14:A$154,0)),P1164))))</f>
        <v>MALICDEM, TEODORICO JR. ARENOS</v>
      </c>
      <c r="Q1165" s="25">
        <f t="shared" si="71"/>
        <v>128023.12</v>
      </c>
    </row>
    <row r="1166" ht="15" spans="1:17">
      <c r="A1166" s="24" t="s">
        <v>566</v>
      </c>
      <c r="B1166" s="24" t="s">
        <v>567</v>
      </c>
      <c r="C1166" s="13">
        <v>2</v>
      </c>
      <c r="D1166" s="13">
        <v>14.5</v>
      </c>
      <c r="E1166" s="13">
        <v>29</v>
      </c>
      <c r="F1166" s="25">
        <f t="shared" si="68"/>
        <v>2146359</v>
      </c>
      <c r="G1166" s="25">
        <f>IF(ISTEXT(E1166),"",IF(ISBLANK(E1166),"",IF(ISTEXT(D1166),"",IF(A1161="Invoice No. : ",INDEX(Sheet2!F$14:F$154,MATCH(B1161,Sheet2!A$14:A$154,0)),G1165))))</f>
        <v>33981</v>
      </c>
      <c r="H1166" s="25" t="str">
        <f t="shared" si="69"/>
        <v>01/28/2023</v>
      </c>
      <c r="I1166" s="25" t="str">
        <f>IF(ISTEXT(E1166),"",IF(ISBLANK(E1166),"",IF(ISTEXT(D1166),"",IF(A1161="Invoice No. : ",TEXT(INDEX(Sheet2!C$14:C$154,MATCH(B1161,Sheet2!A$14:A$154,0)),"hh:mm:ss"),I1165))))</f>
        <v>10:46:31</v>
      </c>
      <c r="J1166" s="25">
        <f t="shared" si="70"/>
        <v>2905.5</v>
      </c>
      <c r="K1166" s="25">
        <f>IF(ISBLANK(G1166),"",IF(ISTEXT(G1166),"",INDEX(Sheet2!H$14:H$154,MATCH(F1166,Sheet2!A$14:A$154,0))))</f>
        <v>2905.5</v>
      </c>
      <c r="L1166" s="25">
        <f>IF(ISBLANK(G1166),"",IF(ISTEXT(G1166),"",INDEX(Sheet2!I$14:I$154,MATCH(F1166,Sheet2!A$14:A$154,0))))</f>
        <v>0</v>
      </c>
      <c r="M1166" s="25" t="str">
        <f>IF(ISBLANK(G1166),"",IF(ISTEXT(G1166),"",IF(INDEX(Sheet2!H$14:H$154,MATCH(F1166,Sheet2!A$14:A$154,0))&lt;&gt;0,IF(INDEX(Sheet2!I$14:I$154,MATCH(F1166,Sheet2!A$14:A$154,0))&lt;&gt;0,"Loan","Loan"),"Cash")))</f>
        <v>Loan</v>
      </c>
      <c r="N1166" s="25">
        <f>IF(ISTEXT(E1166),"",IF(ISBLANK(E1166),"",IF(ISTEXT(D1166),"",IF(A1161="Invoice No. : ",INDEX(Sheet2!D$14:D$154,MATCH(B1161,Sheet2!A$14:A$154,0)),N1165))))</f>
        <v>2</v>
      </c>
      <c r="O1166" s="25" t="str">
        <f>IF(ISTEXT(E1166),"",IF(ISBLANK(E1166),"",IF(ISTEXT(D1166),"",IF(A1161="Invoice No. : ",INDEX(Sheet2!E$14:E$154,MATCH(B1161,Sheet2!A$14:A$154,0)),O1165))))</f>
        <v>RUBY</v>
      </c>
      <c r="P1166" s="25" t="str">
        <f>IF(ISTEXT(E1166),"",IF(ISBLANK(E1166),"",IF(ISTEXT(D1166),"",IF(A1161="Invoice No. : ",INDEX(Sheet2!G$14:G$154,MATCH(B1161,Sheet2!A$14:A$154,0)),P1165))))</f>
        <v>MALICDEM, TEODORICO JR. ARENOS</v>
      </c>
      <c r="Q1166" s="25">
        <f t="shared" si="71"/>
        <v>128023.12</v>
      </c>
    </row>
    <row r="1167" ht="15" spans="1:17">
      <c r="A1167" s="24" t="s">
        <v>982</v>
      </c>
      <c r="B1167" s="24" t="s">
        <v>983</v>
      </c>
      <c r="C1167" s="13">
        <v>2</v>
      </c>
      <c r="D1167" s="13">
        <v>41</v>
      </c>
      <c r="E1167" s="13">
        <v>82</v>
      </c>
      <c r="F1167" s="25">
        <f t="shared" si="68"/>
        <v>2146359</v>
      </c>
      <c r="G1167" s="25">
        <f>IF(ISTEXT(E1167),"",IF(ISBLANK(E1167),"",IF(ISTEXT(D1167),"",IF(A1162="Invoice No. : ",INDEX(Sheet2!F$14:F$154,MATCH(B1162,Sheet2!A$14:A$154,0)),G1166))))</f>
        <v>33981</v>
      </c>
      <c r="H1167" s="25" t="str">
        <f t="shared" si="69"/>
        <v>01/28/2023</v>
      </c>
      <c r="I1167" s="25" t="str">
        <f>IF(ISTEXT(E1167),"",IF(ISBLANK(E1167),"",IF(ISTEXT(D1167),"",IF(A1162="Invoice No. : ",TEXT(INDEX(Sheet2!C$14:C$154,MATCH(B1162,Sheet2!A$14:A$154,0)),"hh:mm:ss"),I1166))))</f>
        <v>10:46:31</v>
      </c>
      <c r="J1167" s="25">
        <f t="shared" si="70"/>
        <v>2905.5</v>
      </c>
      <c r="K1167" s="25">
        <f>IF(ISBLANK(G1167),"",IF(ISTEXT(G1167),"",INDEX(Sheet2!H$14:H$154,MATCH(F1167,Sheet2!A$14:A$154,0))))</f>
        <v>2905.5</v>
      </c>
      <c r="L1167" s="25">
        <f>IF(ISBLANK(G1167),"",IF(ISTEXT(G1167),"",INDEX(Sheet2!I$14:I$154,MATCH(F1167,Sheet2!A$14:A$154,0))))</f>
        <v>0</v>
      </c>
      <c r="M1167" s="25" t="str">
        <f>IF(ISBLANK(G1167),"",IF(ISTEXT(G1167),"",IF(INDEX(Sheet2!H$14:H$154,MATCH(F1167,Sheet2!A$14:A$154,0))&lt;&gt;0,IF(INDEX(Sheet2!I$14:I$154,MATCH(F1167,Sheet2!A$14:A$154,0))&lt;&gt;0,"Loan","Loan"),"Cash")))</f>
        <v>Loan</v>
      </c>
      <c r="N1167" s="25">
        <f>IF(ISTEXT(E1167),"",IF(ISBLANK(E1167),"",IF(ISTEXT(D1167),"",IF(A1162="Invoice No. : ",INDEX(Sheet2!D$14:D$154,MATCH(B1162,Sheet2!A$14:A$154,0)),N1166))))</f>
        <v>2</v>
      </c>
      <c r="O1167" s="25" t="str">
        <f>IF(ISTEXT(E1167),"",IF(ISBLANK(E1167),"",IF(ISTEXT(D1167),"",IF(A1162="Invoice No. : ",INDEX(Sheet2!E$14:E$154,MATCH(B1162,Sheet2!A$14:A$154,0)),O1166))))</f>
        <v>RUBY</v>
      </c>
      <c r="P1167" s="25" t="str">
        <f>IF(ISTEXT(E1167),"",IF(ISBLANK(E1167),"",IF(ISTEXT(D1167),"",IF(A1162="Invoice No. : ",INDEX(Sheet2!G$14:G$154,MATCH(B1162,Sheet2!A$14:A$154,0)),P1166))))</f>
        <v>MALICDEM, TEODORICO JR. ARENOS</v>
      </c>
      <c r="Q1167" s="25">
        <f t="shared" si="71"/>
        <v>128023.12</v>
      </c>
    </row>
    <row r="1168" ht="15" spans="1:17">
      <c r="A1168" s="24" t="s">
        <v>984</v>
      </c>
      <c r="B1168" s="24" t="s">
        <v>985</v>
      </c>
      <c r="C1168" s="13">
        <v>3</v>
      </c>
      <c r="D1168" s="13">
        <v>51.5</v>
      </c>
      <c r="E1168" s="13">
        <v>154.5</v>
      </c>
      <c r="F1168" s="25">
        <f t="shared" si="68"/>
        <v>2146359</v>
      </c>
      <c r="G1168" s="25">
        <f>IF(ISTEXT(E1168),"",IF(ISBLANK(E1168),"",IF(ISTEXT(D1168),"",IF(A1163="Invoice No. : ",INDEX(Sheet2!F$14:F$154,MATCH(B1163,Sheet2!A$14:A$154,0)),G1167))))</f>
        <v>33981</v>
      </c>
      <c r="H1168" s="25" t="str">
        <f t="shared" si="69"/>
        <v>01/28/2023</v>
      </c>
      <c r="I1168" s="25" t="str">
        <f>IF(ISTEXT(E1168),"",IF(ISBLANK(E1168),"",IF(ISTEXT(D1168),"",IF(A1163="Invoice No. : ",TEXT(INDEX(Sheet2!C$14:C$154,MATCH(B1163,Sheet2!A$14:A$154,0)),"hh:mm:ss"),I1167))))</f>
        <v>10:46:31</v>
      </c>
      <c r="J1168" s="25">
        <f t="shared" si="70"/>
        <v>2905.5</v>
      </c>
      <c r="K1168" s="25">
        <f>IF(ISBLANK(G1168),"",IF(ISTEXT(G1168),"",INDEX(Sheet2!H$14:H$154,MATCH(F1168,Sheet2!A$14:A$154,0))))</f>
        <v>2905.5</v>
      </c>
      <c r="L1168" s="25">
        <f>IF(ISBLANK(G1168),"",IF(ISTEXT(G1168),"",INDEX(Sheet2!I$14:I$154,MATCH(F1168,Sheet2!A$14:A$154,0))))</f>
        <v>0</v>
      </c>
      <c r="M1168" s="25" t="str">
        <f>IF(ISBLANK(G1168),"",IF(ISTEXT(G1168),"",IF(INDEX(Sheet2!H$14:H$154,MATCH(F1168,Sheet2!A$14:A$154,0))&lt;&gt;0,IF(INDEX(Sheet2!I$14:I$154,MATCH(F1168,Sheet2!A$14:A$154,0))&lt;&gt;0,"Loan","Loan"),"Cash")))</f>
        <v>Loan</v>
      </c>
      <c r="N1168" s="25">
        <f>IF(ISTEXT(E1168),"",IF(ISBLANK(E1168),"",IF(ISTEXT(D1168),"",IF(A1163="Invoice No. : ",INDEX(Sheet2!D$14:D$154,MATCH(B1163,Sheet2!A$14:A$154,0)),N1167))))</f>
        <v>2</v>
      </c>
      <c r="O1168" s="25" t="str">
        <f>IF(ISTEXT(E1168),"",IF(ISBLANK(E1168),"",IF(ISTEXT(D1168),"",IF(A1163="Invoice No. : ",INDEX(Sheet2!E$14:E$154,MATCH(B1163,Sheet2!A$14:A$154,0)),O1167))))</f>
        <v>RUBY</v>
      </c>
      <c r="P1168" s="25" t="str">
        <f>IF(ISTEXT(E1168),"",IF(ISBLANK(E1168),"",IF(ISTEXT(D1168),"",IF(A1163="Invoice No. : ",INDEX(Sheet2!G$14:G$154,MATCH(B1163,Sheet2!A$14:A$154,0)),P1167))))</f>
        <v>MALICDEM, TEODORICO JR. ARENOS</v>
      </c>
      <c r="Q1168" s="25">
        <f t="shared" si="71"/>
        <v>128023.12</v>
      </c>
    </row>
    <row r="1169" ht="15" spans="1:17">
      <c r="A1169" s="24" t="s">
        <v>986</v>
      </c>
      <c r="B1169" s="24" t="s">
        <v>987</v>
      </c>
      <c r="C1169" s="13">
        <v>1</v>
      </c>
      <c r="D1169" s="13">
        <v>28.5</v>
      </c>
      <c r="E1169" s="13">
        <v>28.5</v>
      </c>
      <c r="F1169" s="25">
        <f t="shared" ref="F1169:F1232" si="72">IF(ISTEXT(E1169),"",IF(ISBLANK(E1169),"",IF(ISTEXT(D1169),"",IF(A1164="Invoice No. : ",B1164,F1168))))</f>
        <v>2146359</v>
      </c>
      <c r="G1169" s="25">
        <f>IF(ISTEXT(E1169),"",IF(ISBLANK(E1169),"",IF(ISTEXT(D1169),"",IF(A1164="Invoice No. : ",INDEX(Sheet2!F$14:F$154,MATCH(B1164,Sheet2!A$14:A$154,0)),G1168))))</f>
        <v>33981</v>
      </c>
      <c r="H1169" s="25" t="str">
        <f t="shared" ref="H1169:H1232" si="73">IF(ISTEXT(E1169),"",IF(ISBLANK(E1169),"",IF(ISTEXT(D1169),"",IF(A1164="Invoice No. : ",TEXT(B1165,"mm/dd/yyyy"),H1168))))</f>
        <v>01/28/2023</v>
      </c>
      <c r="I1169" s="25" t="str">
        <f>IF(ISTEXT(E1169),"",IF(ISBLANK(E1169),"",IF(ISTEXT(D1169),"",IF(A1164="Invoice No. : ",TEXT(INDEX(Sheet2!C$14:C$154,MATCH(B1164,Sheet2!A$14:A$154,0)),"hh:mm:ss"),I1168))))</f>
        <v>10:46:31</v>
      </c>
      <c r="J1169" s="25">
        <f t="shared" ref="J1169:J1232" si="74">IF(D1170="Invoice Amount",E1170,IF(ISBLANK(D1169),"",J1170))</f>
        <v>2905.5</v>
      </c>
      <c r="K1169" s="25">
        <f>IF(ISBLANK(G1169),"",IF(ISTEXT(G1169),"",INDEX(Sheet2!H$14:H$154,MATCH(F1169,Sheet2!A$14:A$154,0))))</f>
        <v>2905.5</v>
      </c>
      <c r="L1169" s="25">
        <f>IF(ISBLANK(G1169),"",IF(ISTEXT(G1169),"",INDEX(Sheet2!I$14:I$154,MATCH(F1169,Sheet2!A$14:A$154,0))))</f>
        <v>0</v>
      </c>
      <c r="M1169" s="25" t="str">
        <f>IF(ISBLANK(G1169),"",IF(ISTEXT(G1169),"",IF(INDEX(Sheet2!H$14:H$154,MATCH(F1169,Sheet2!A$14:A$154,0))&lt;&gt;0,IF(INDEX(Sheet2!I$14:I$154,MATCH(F1169,Sheet2!A$14:A$154,0))&lt;&gt;0,"Loan","Loan"),"Cash")))</f>
        <v>Loan</v>
      </c>
      <c r="N1169" s="25">
        <f>IF(ISTEXT(E1169),"",IF(ISBLANK(E1169),"",IF(ISTEXT(D1169),"",IF(A1164="Invoice No. : ",INDEX(Sheet2!D$14:D$154,MATCH(B1164,Sheet2!A$14:A$154,0)),N1168))))</f>
        <v>2</v>
      </c>
      <c r="O1169" s="25" t="str">
        <f>IF(ISTEXT(E1169),"",IF(ISBLANK(E1169),"",IF(ISTEXT(D1169),"",IF(A1164="Invoice No. : ",INDEX(Sheet2!E$14:E$154,MATCH(B1164,Sheet2!A$14:A$154,0)),O1168))))</f>
        <v>RUBY</v>
      </c>
      <c r="P1169" s="25" t="str">
        <f>IF(ISTEXT(E1169),"",IF(ISBLANK(E1169),"",IF(ISTEXT(D1169),"",IF(A1164="Invoice No. : ",INDEX(Sheet2!G$14:G$154,MATCH(B1164,Sheet2!A$14:A$154,0)),P1168))))</f>
        <v>MALICDEM, TEODORICO JR. ARENOS</v>
      </c>
      <c r="Q1169" s="25">
        <f t="shared" ref="Q1169:Q1232" si="75">IF(ISBLANK(C1169),"",IF(ISNUMBER(C1169),VLOOKUP("Grand Total : ",D:E,2,FALSE),""))</f>
        <v>128023.12</v>
      </c>
    </row>
    <row r="1170" ht="15" spans="1:17">
      <c r="A1170" s="24" t="s">
        <v>238</v>
      </c>
      <c r="B1170" s="24" t="s">
        <v>239</v>
      </c>
      <c r="C1170" s="13">
        <v>1</v>
      </c>
      <c r="D1170" s="13">
        <v>321.5</v>
      </c>
      <c r="E1170" s="13">
        <v>321.5</v>
      </c>
      <c r="F1170" s="25">
        <f t="shared" si="72"/>
        <v>2146359</v>
      </c>
      <c r="G1170" s="25">
        <f>IF(ISTEXT(E1170),"",IF(ISBLANK(E1170),"",IF(ISTEXT(D1170),"",IF(A1165="Invoice No. : ",INDEX(Sheet2!F$14:F$154,MATCH(B1165,Sheet2!A$14:A$154,0)),G1169))))</f>
        <v>33981</v>
      </c>
      <c r="H1170" s="25" t="str">
        <f t="shared" si="73"/>
        <v>01/28/2023</v>
      </c>
      <c r="I1170" s="25" t="str">
        <f>IF(ISTEXT(E1170),"",IF(ISBLANK(E1170),"",IF(ISTEXT(D1170),"",IF(A1165="Invoice No. : ",TEXT(INDEX(Sheet2!C$14:C$154,MATCH(B1165,Sheet2!A$14:A$154,0)),"hh:mm:ss"),I1169))))</f>
        <v>10:46:31</v>
      </c>
      <c r="J1170" s="25">
        <f t="shared" si="74"/>
        <v>2905.5</v>
      </c>
      <c r="K1170" s="25">
        <f>IF(ISBLANK(G1170),"",IF(ISTEXT(G1170),"",INDEX(Sheet2!H$14:H$154,MATCH(F1170,Sheet2!A$14:A$154,0))))</f>
        <v>2905.5</v>
      </c>
      <c r="L1170" s="25">
        <f>IF(ISBLANK(G1170),"",IF(ISTEXT(G1170),"",INDEX(Sheet2!I$14:I$154,MATCH(F1170,Sheet2!A$14:A$154,0))))</f>
        <v>0</v>
      </c>
      <c r="M1170" s="25" t="str">
        <f>IF(ISBLANK(G1170),"",IF(ISTEXT(G1170),"",IF(INDEX(Sheet2!H$14:H$154,MATCH(F1170,Sheet2!A$14:A$154,0))&lt;&gt;0,IF(INDEX(Sheet2!I$14:I$154,MATCH(F1170,Sheet2!A$14:A$154,0))&lt;&gt;0,"Loan","Loan"),"Cash")))</f>
        <v>Loan</v>
      </c>
      <c r="N1170" s="25">
        <f>IF(ISTEXT(E1170),"",IF(ISBLANK(E1170),"",IF(ISTEXT(D1170),"",IF(A1165="Invoice No. : ",INDEX(Sheet2!D$14:D$154,MATCH(B1165,Sheet2!A$14:A$154,0)),N1169))))</f>
        <v>2</v>
      </c>
      <c r="O1170" s="25" t="str">
        <f>IF(ISTEXT(E1170),"",IF(ISBLANK(E1170),"",IF(ISTEXT(D1170),"",IF(A1165="Invoice No. : ",INDEX(Sheet2!E$14:E$154,MATCH(B1165,Sheet2!A$14:A$154,0)),O1169))))</f>
        <v>RUBY</v>
      </c>
      <c r="P1170" s="25" t="str">
        <f>IF(ISTEXT(E1170),"",IF(ISBLANK(E1170),"",IF(ISTEXT(D1170),"",IF(A1165="Invoice No. : ",INDEX(Sheet2!G$14:G$154,MATCH(B1165,Sheet2!A$14:A$154,0)),P1169))))</f>
        <v>MALICDEM, TEODORICO JR. ARENOS</v>
      </c>
      <c r="Q1170" s="25">
        <f t="shared" si="75"/>
        <v>128023.12</v>
      </c>
    </row>
    <row r="1171" ht="15" spans="1:17">
      <c r="A1171" s="24" t="s">
        <v>988</v>
      </c>
      <c r="B1171" s="24" t="s">
        <v>989</v>
      </c>
      <c r="C1171" s="13">
        <v>1</v>
      </c>
      <c r="D1171" s="13">
        <v>37.25</v>
      </c>
      <c r="E1171" s="13">
        <v>37.25</v>
      </c>
      <c r="F1171" s="25">
        <f t="shared" si="72"/>
        <v>2146359</v>
      </c>
      <c r="G1171" s="25">
        <f>IF(ISTEXT(E1171),"",IF(ISBLANK(E1171),"",IF(ISTEXT(D1171),"",IF(A1166="Invoice No. : ",INDEX(Sheet2!F$14:F$154,MATCH(B1166,Sheet2!A$14:A$154,0)),G1170))))</f>
        <v>33981</v>
      </c>
      <c r="H1171" s="25" t="str">
        <f t="shared" si="73"/>
        <v>01/28/2023</v>
      </c>
      <c r="I1171" s="25" t="str">
        <f>IF(ISTEXT(E1171),"",IF(ISBLANK(E1171),"",IF(ISTEXT(D1171),"",IF(A1166="Invoice No. : ",TEXT(INDEX(Sheet2!C$14:C$154,MATCH(B1166,Sheet2!A$14:A$154,0)),"hh:mm:ss"),I1170))))</f>
        <v>10:46:31</v>
      </c>
      <c r="J1171" s="25">
        <f t="shared" si="74"/>
        <v>2905.5</v>
      </c>
      <c r="K1171" s="25">
        <f>IF(ISBLANK(G1171),"",IF(ISTEXT(G1171),"",INDEX(Sheet2!H$14:H$154,MATCH(F1171,Sheet2!A$14:A$154,0))))</f>
        <v>2905.5</v>
      </c>
      <c r="L1171" s="25">
        <f>IF(ISBLANK(G1171),"",IF(ISTEXT(G1171),"",INDEX(Sheet2!I$14:I$154,MATCH(F1171,Sheet2!A$14:A$154,0))))</f>
        <v>0</v>
      </c>
      <c r="M1171" s="25" t="str">
        <f>IF(ISBLANK(G1171),"",IF(ISTEXT(G1171),"",IF(INDEX(Sheet2!H$14:H$154,MATCH(F1171,Sheet2!A$14:A$154,0))&lt;&gt;0,IF(INDEX(Sheet2!I$14:I$154,MATCH(F1171,Sheet2!A$14:A$154,0))&lt;&gt;0,"Loan","Loan"),"Cash")))</f>
        <v>Loan</v>
      </c>
      <c r="N1171" s="25">
        <f>IF(ISTEXT(E1171),"",IF(ISBLANK(E1171),"",IF(ISTEXT(D1171),"",IF(A1166="Invoice No. : ",INDEX(Sheet2!D$14:D$154,MATCH(B1166,Sheet2!A$14:A$154,0)),N1170))))</f>
        <v>2</v>
      </c>
      <c r="O1171" s="25" t="str">
        <f>IF(ISTEXT(E1171),"",IF(ISBLANK(E1171),"",IF(ISTEXT(D1171),"",IF(A1166="Invoice No. : ",INDEX(Sheet2!E$14:E$154,MATCH(B1166,Sheet2!A$14:A$154,0)),O1170))))</f>
        <v>RUBY</v>
      </c>
      <c r="P1171" s="25" t="str">
        <f>IF(ISTEXT(E1171),"",IF(ISBLANK(E1171),"",IF(ISTEXT(D1171),"",IF(A1166="Invoice No. : ",INDEX(Sheet2!G$14:G$154,MATCH(B1166,Sheet2!A$14:A$154,0)),P1170))))</f>
        <v>MALICDEM, TEODORICO JR. ARENOS</v>
      </c>
      <c r="Q1171" s="25">
        <f t="shared" si="75"/>
        <v>128023.12</v>
      </c>
    </row>
    <row r="1172" ht="15" spans="1:17">
      <c r="A1172" s="24" t="s">
        <v>52</v>
      </c>
      <c r="B1172" s="24" t="s">
        <v>53</v>
      </c>
      <c r="C1172" s="13">
        <v>4</v>
      </c>
      <c r="D1172" s="13">
        <v>14.5</v>
      </c>
      <c r="E1172" s="13">
        <v>58</v>
      </c>
      <c r="F1172" s="25">
        <f t="shared" si="72"/>
        <v>2146359</v>
      </c>
      <c r="G1172" s="25">
        <f>IF(ISTEXT(E1172),"",IF(ISBLANK(E1172),"",IF(ISTEXT(D1172),"",IF(A1167="Invoice No. : ",INDEX(Sheet2!F$14:F$154,MATCH(B1167,Sheet2!A$14:A$154,0)),G1171))))</f>
        <v>33981</v>
      </c>
      <c r="H1172" s="25" t="str">
        <f t="shared" si="73"/>
        <v>01/28/2023</v>
      </c>
      <c r="I1172" s="25" t="str">
        <f>IF(ISTEXT(E1172),"",IF(ISBLANK(E1172),"",IF(ISTEXT(D1172),"",IF(A1167="Invoice No. : ",TEXT(INDEX(Sheet2!C$14:C$154,MATCH(B1167,Sheet2!A$14:A$154,0)),"hh:mm:ss"),I1171))))</f>
        <v>10:46:31</v>
      </c>
      <c r="J1172" s="25">
        <f t="shared" si="74"/>
        <v>2905.5</v>
      </c>
      <c r="K1172" s="25">
        <f>IF(ISBLANK(G1172),"",IF(ISTEXT(G1172),"",INDEX(Sheet2!H$14:H$154,MATCH(F1172,Sheet2!A$14:A$154,0))))</f>
        <v>2905.5</v>
      </c>
      <c r="L1172" s="25">
        <f>IF(ISBLANK(G1172),"",IF(ISTEXT(G1172),"",INDEX(Sheet2!I$14:I$154,MATCH(F1172,Sheet2!A$14:A$154,0))))</f>
        <v>0</v>
      </c>
      <c r="M1172" s="25" t="str">
        <f>IF(ISBLANK(G1172),"",IF(ISTEXT(G1172),"",IF(INDEX(Sheet2!H$14:H$154,MATCH(F1172,Sheet2!A$14:A$154,0))&lt;&gt;0,IF(INDEX(Sheet2!I$14:I$154,MATCH(F1172,Sheet2!A$14:A$154,0))&lt;&gt;0,"Loan","Loan"),"Cash")))</f>
        <v>Loan</v>
      </c>
      <c r="N1172" s="25">
        <f>IF(ISTEXT(E1172),"",IF(ISBLANK(E1172),"",IF(ISTEXT(D1172),"",IF(A1167="Invoice No. : ",INDEX(Sheet2!D$14:D$154,MATCH(B1167,Sheet2!A$14:A$154,0)),N1171))))</f>
        <v>2</v>
      </c>
      <c r="O1172" s="25" t="str">
        <f>IF(ISTEXT(E1172),"",IF(ISBLANK(E1172),"",IF(ISTEXT(D1172),"",IF(A1167="Invoice No. : ",INDEX(Sheet2!E$14:E$154,MATCH(B1167,Sheet2!A$14:A$154,0)),O1171))))</f>
        <v>RUBY</v>
      </c>
      <c r="P1172" s="25" t="str">
        <f>IF(ISTEXT(E1172),"",IF(ISBLANK(E1172),"",IF(ISTEXT(D1172),"",IF(A1167="Invoice No. : ",INDEX(Sheet2!G$14:G$154,MATCH(B1167,Sheet2!A$14:A$154,0)),P1171))))</f>
        <v>MALICDEM, TEODORICO JR. ARENOS</v>
      </c>
      <c r="Q1172" s="25">
        <f t="shared" si="75"/>
        <v>128023.12</v>
      </c>
    </row>
    <row r="1173" ht="15" spans="1:17">
      <c r="A1173" s="24" t="s">
        <v>771</v>
      </c>
      <c r="B1173" s="24" t="s">
        <v>772</v>
      </c>
      <c r="C1173" s="13">
        <v>1</v>
      </c>
      <c r="D1173" s="13">
        <v>55</v>
      </c>
      <c r="E1173" s="13">
        <v>55</v>
      </c>
      <c r="F1173" s="25">
        <f t="shared" si="72"/>
        <v>2146359</v>
      </c>
      <c r="G1173" s="25">
        <f>IF(ISTEXT(E1173),"",IF(ISBLANK(E1173),"",IF(ISTEXT(D1173),"",IF(A1168="Invoice No. : ",INDEX(Sheet2!F$14:F$154,MATCH(B1168,Sheet2!A$14:A$154,0)),G1172))))</f>
        <v>33981</v>
      </c>
      <c r="H1173" s="25" t="str">
        <f t="shared" si="73"/>
        <v>01/28/2023</v>
      </c>
      <c r="I1173" s="25" t="str">
        <f>IF(ISTEXT(E1173),"",IF(ISBLANK(E1173),"",IF(ISTEXT(D1173),"",IF(A1168="Invoice No. : ",TEXT(INDEX(Sheet2!C$14:C$154,MATCH(B1168,Sheet2!A$14:A$154,0)),"hh:mm:ss"),I1172))))</f>
        <v>10:46:31</v>
      </c>
      <c r="J1173" s="25">
        <f t="shared" si="74"/>
        <v>2905.5</v>
      </c>
      <c r="K1173" s="25">
        <f>IF(ISBLANK(G1173),"",IF(ISTEXT(G1173),"",INDEX(Sheet2!H$14:H$154,MATCH(F1173,Sheet2!A$14:A$154,0))))</f>
        <v>2905.5</v>
      </c>
      <c r="L1173" s="25">
        <f>IF(ISBLANK(G1173),"",IF(ISTEXT(G1173),"",INDEX(Sheet2!I$14:I$154,MATCH(F1173,Sheet2!A$14:A$154,0))))</f>
        <v>0</v>
      </c>
      <c r="M1173" s="25" t="str">
        <f>IF(ISBLANK(G1173),"",IF(ISTEXT(G1173),"",IF(INDEX(Sheet2!H$14:H$154,MATCH(F1173,Sheet2!A$14:A$154,0))&lt;&gt;0,IF(INDEX(Sheet2!I$14:I$154,MATCH(F1173,Sheet2!A$14:A$154,0))&lt;&gt;0,"Loan","Loan"),"Cash")))</f>
        <v>Loan</v>
      </c>
      <c r="N1173" s="25">
        <f>IF(ISTEXT(E1173),"",IF(ISBLANK(E1173),"",IF(ISTEXT(D1173),"",IF(A1168="Invoice No. : ",INDEX(Sheet2!D$14:D$154,MATCH(B1168,Sheet2!A$14:A$154,0)),N1172))))</f>
        <v>2</v>
      </c>
      <c r="O1173" s="25" t="str">
        <f>IF(ISTEXT(E1173),"",IF(ISBLANK(E1173),"",IF(ISTEXT(D1173),"",IF(A1168="Invoice No. : ",INDEX(Sheet2!E$14:E$154,MATCH(B1168,Sheet2!A$14:A$154,0)),O1172))))</f>
        <v>RUBY</v>
      </c>
      <c r="P1173" s="25" t="str">
        <f>IF(ISTEXT(E1173),"",IF(ISBLANK(E1173),"",IF(ISTEXT(D1173),"",IF(A1168="Invoice No. : ",INDEX(Sheet2!G$14:G$154,MATCH(B1168,Sheet2!A$14:A$154,0)),P1172))))</f>
        <v>MALICDEM, TEODORICO JR. ARENOS</v>
      </c>
      <c r="Q1173" s="25">
        <f t="shared" si="75"/>
        <v>128023.12</v>
      </c>
    </row>
    <row r="1174" ht="15" spans="1:17">
      <c r="A1174" s="24" t="s">
        <v>990</v>
      </c>
      <c r="B1174" s="24" t="s">
        <v>991</v>
      </c>
      <c r="C1174" s="13">
        <v>1</v>
      </c>
      <c r="D1174" s="13">
        <v>31.5</v>
      </c>
      <c r="E1174" s="13">
        <v>31.5</v>
      </c>
      <c r="F1174" s="25">
        <f t="shared" si="72"/>
        <v>2146359</v>
      </c>
      <c r="G1174" s="25">
        <f>IF(ISTEXT(E1174),"",IF(ISBLANK(E1174),"",IF(ISTEXT(D1174),"",IF(A1169="Invoice No. : ",INDEX(Sheet2!F$14:F$154,MATCH(B1169,Sheet2!A$14:A$154,0)),G1173))))</f>
        <v>33981</v>
      </c>
      <c r="H1174" s="25" t="str">
        <f t="shared" si="73"/>
        <v>01/28/2023</v>
      </c>
      <c r="I1174" s="25" t="str">
        <f>IF(ISTEXT(E1174),"",IF(ISBLANK(E1174),"",IF(ISTEXT(D1174),"",IF(A1169="Invoice No. : ",TEXT(INDEX(Sheet2!C$14:C$154,MATCH(B1169,Sheet2!A$14:A$154,0)),"hh:mm:ss"),I1173))))</f>
        <v>10:46:31</v>
      </c>
      <c r="J1174" s="25">
        <f t="shared" si="74"/>
        <v>2905.5</v>
      </c>
      <c r="K1174" s="25">
        <f>IF(ISBLANK(G1174),"",IF(ISTEXT(G1174),"",INDEX(Sheet2!H$14:H$154,MATCH(F1174,Sheet2!A$14:A$154,0))))</f>
        <v>2905.5</v>
      </c>
      <c r="L1174" s="25">
        <f>IF(ISBLANK(G1174),"",IF(ISTEXT(G1174),"",INDEX(Sheet2!I$14:I$154,MATCH(F1174,Sheet2!A$14:A$154,0))))</f>
        <v>0</v>
      </c>
      <c r="M1174" s="25" t="str">
        <f>IF(ISBLANK(G1174),"",IF(ISTEXT(G1174),"",IF(INDEX(Sheet2!H$14:H$154,MATCH(F1174,Sheet2!A$14:A$154,0))&lt;&gt;0,IF(INDEX(Sheet2!I$14:I$154,MATCH(F1174,Sheet2!A$14:A$154,0))&lt;&gt;0,"Loan","Loan"),"Cash")))</f>
        <v>Loan</v>
      </c>
      <c r="N1174" s="25">
        <f>IF(ISTEXT(E1174),"",IF(ISBLANK(E1174),"",IF(ISTEXT(D1174),"",IF(A1169="Invoice No. : ",INDEX(Sheet2!D$14:D$154,MATCH(B1169,Sheet2!A$14:A$154,0)),N1173))))</f>
        <v>2</v>
      </c>
      <c r="O1174" s="25" t="str">
        <f>IF(ISTEXT(E1174),"",IF(ISBLANK(E1174),"",IF(ISTEXT(D1174),"",IF(A1169="Invoice No. : ",INDEX(Sheet2!E$14:E$154,MATCH(B1169,Sheet2!A$14:A$154,0)),O1173))))</f>
        <v>RUBY</v>
      </c>
      <c r="P1174" s="25" t="str">
        <f>IF(ISTEXT(E1174),"",IF(ISBLANK(E1174),"",IF(ISTEXT(D1174),"",IF(A1169="Invoice No. : ",INDEX(Sheet2!G$14:G$154,MATCH(B1169,Sheet2!A$14:A$154,0)),P1173))))</f>
        <v>MALICDEM, TEODORICO JR. ARENOS</v>
      </c>
      <c r="Q1174" s="25">
        <f t="shared" si="75"/>
        <v>128023.12</v>
      </c>
    </row>
    <row r="1175" ht="15" spans="1:17">
      <c r="A1175" s="24" t="s">
        <v>992</v>
      </c>
      <c r="B1175" s="24" t="s">
        <v>993</v>
      </c>
      <c r="C1175" s="13">
        <v>1</v>
      </c>
      <c r="D1175" s="13">
        <v>11.5</v>
      </c>
      <c r="E1175" s="13">
        <v>11.5</v>
      </c>
      <c r="F1175" s="25">
        <f t="shared" si="72"/>
        <v>2146359</v>
      </c>
      <c r="G1175" s="25">
        <f>IF(ISTEXT(E1175),"",IF(ISBLANK(E1175),"",IF(ISTEXT(D1175),"",IF(A1170="Invoice No. : ",INDEX(Sheet2!F$14:F$154,MATCH(B1170,Sheet2!A$14:A$154,0)),G1174))))</f>
        <v>33981</v>
      </c>
      <c r="H1175" s="25" t="str">
        <f t="shared" si="73"/>
        <v>01/28/2023</v>
      </c>
      <c r="I1175" s="25" t="str">
        <f>IF(ISTEXT(E1175),"",IF(ISBLANK(E1175),"",IF(ISTEXT(D1175),"",IF(A1170="Invoice No. : ",TEXT(INDEX(Sheet2!C$14:C$154,MATCH(B1170,Sheet2!A$14:A$154,0)),"hh:mm:ss"),I1174))))</f>
        <v>10:46:31</v>
      </c>
      <c r="J1175" s="25">
        <f t="shared" si="74"/>
        <v>2905.5</v>
      </c>
      <c r="K1175" s="25">
        <f>IF(ISBLANK(G1175),"",IF(ISTEXT(G1175),"",INDEX(Sheet2!H$14:H$154,MATCH(F1175,Sheet2!A$14:A$154,0))))</f>
        <v>2905.5</v>
      </c>
      <c r="L1175" s="25">
        <f>IF(ISBLANK(G1175),"",IF(ISTEXT(G1175),"",INDEX(Sheet2!I$14:I$154,MATCH(F1175,Sheet2!A$14:A$154,0))))</f>
        <v>0</v>
      </c>
      <c r="M1175" s="25" t="str">
        <f>IF(ISBLANK(G1175),"",IF(ISTEXT(G1175),"",IF(INDEX(Sheet2!H$14:H$154,MATCH(F1175,Sheet2!A$14:A$154,0))&lt;&gt;0,IF(INDEX(Sheet2!I$14:I$154,MATCH(F1175,Sheet2!A$14:A$154,0))&lt;&gt;0,"Loan","Loan"),"Cash")))</f>
        <v>Loan</v>
      </c>
      <c r="N1175" s="25">
        <f>IF(ISTEXT(E1175),"",IF(ISBLANK(E1175),"",IF(ISTEXT(D1175),"",IF(A1170="Invoice No. : ",INDEX(Sheet2!D$14:D$154,MATCH(B1170,Sheet2!A$14:A$154,0)),N1174))))</f>
        <v>2</v>
      </c>
      <c r="O1175" s="25" t="str">
        <f>IF(ISTEXT(E1175),"",IF(ISBLANK(E1175),"",IF(ISTEXT(D1175),"",IF(A1170="Invoice No. : ",INDEX(Sheet2!E$14:E$154,MATCH(B1170,Sheet2!A$14:A$154,0)),O1174))))</f>
        <v>RUBY</v>
      </c>
      <c r="P1175" s="25" t="str">
        <f>IF(ISTEXT(E1175),"",IF(ISBLANK(E1175),"",IF(ISTEXT(D1175),"",IF(A1170="Invoice No. : ",INDEX(Sheet2!G$14:G$154,MATCH(B1170,Sheet2!A$14:A$154,0)),P1174))))</f>
        <v>MALICDEM, TEODORICO JR. ARENOS</v>
      </c>
      <c r="Q1175" s="25">
        <f t="shared" si="75"/>
        <v>128023.12</v>
      </c>
    </row>
    <row r="1176" ht="15" spans="1:17">
      <c r="A1176" s="24" t="s">
        <v>572</v>
      </c>
      <c r="B1176" s="24" t="s">
        <v>573</v>
      </c>
      <c r="C1176" s="13">
        <v>1</v>
      </c>
      <c r="D1176" s="13">
        <v>13.25</v>
      </c>
      <c r="E1176" s="13">
        <v>13.25</v>
      </c>
      <c r="F1176" s="25">
        <f t="shared" si="72"/>
        <v>2146359</v>
      </c>
      <c r="G1176" s="25">
        <f>IF(ISTEXT(E1176),"",IF(ISBLANK(E1176),"",IF(ISTEXT(D1176),"",IF(A1171="Invoice No. : ",INDEX(Sheet2!F$14:F$154,MATCH(B1171,Sheet2!A$14:A$154,0)),G1175))))</f>
        <v>33981</v>
      </c>
      <c r="H1176" s="25" t="str">
        <f t="shared" si="73"/>
        <v>01/28/2023</v>
      </c>
      <c r="I1176" s="25" t="str">
        <f>IF(ISTEXT(E1176),"",IF(ISBLANK(E1176),"",IF(ISTEXT(D1176),"",IF(A1171="Invoice No. : ",TEXT(INDEX(Sheet2!C$14:C$154,MATCH(B1171,Sheet2!A$14:A$154,0)),"hh:mm:ss"),I1175))))</f>
        <v>10:46:31</v>
      </c>
      <c r="J1176" s="25">
        <f t="shared" si="74"/>
        <v>2905.5</v>
      </c>
      <c r="K1176" s="25">
        <f>IF(ISBLANK(G1176),"",IF(ISTEXT(G1176),"",INDEX(Sheet2!H$14:H$154,MATCH(F1176,Sheet2!A$14:A$154,0))))</f>
        <v>2905.5</v>
      </c>
      <c r="L1176" s="25">
        <f>IF(ISBLANK(G1176),"",IF(ISTEXT(G1176),"",INDEX(Sheet2!I$14:I$154,MATCH(F1176,Sheet2!A$14:A$154,0))))</f>
        <v>0</v>
      </c>
      <c r="M1176" s="25" t="str">
        <f>IF(ISBLANK(G1176),"",IF(ISTEXT(G1176),"",IF(INDEX(Sheet2!H$14:H$154,MATCH(F1176,Sheet2!A$14:A$154,0))&lt;&gt;0,IF(INDEX(Sheet2!I$14:I$154,MATCH(F1176,Sheet2!A$14:A$154,0))&lt;&gt;0,"Loan","Loan"),"Cash")))</f>
        <v>Loan</v>
      </c>
      <c r="N1176" s="25">
        <f>IF(ISTEXT(E1176),"",IF(ISBLANK(E1176),"",IF(ISTEXT(D1176),"",IF(A1171="Invoice No. : ",INDEX(Sheet2!D$14:D$154,MATCH(B1171,Sheet2!A$14:A$154,0)),N1175))))</f>
        <v>2</v>
      </c>
      <c r="O1176" s="25" t="str">
        <f>IF(ISTEXT(E1176),"",IF(ISBLANK(E1176),"",IF(ISTEXT(D1176),"",IF(A1171="Invoice No. : ",INDEX(Sheet2!E$14:E$154,MATCH(B1171,Sheet2!A$14:A$154,0)),O1175))))</f>
        <v>RUBY</v>
      </c>
      <c r="P1176" s="25" t="str">
        <f>IF(ISTEXT(E1176),"",IF(ISBLANK(E1176),"",IF(ISTEXT(D1176),"",IF(A1171="Invoice No. : ",INDEX(Sheet2!G$14:G$154,MATCH(B1171,Sheet2!A$14:A$154,0)),P1175))))</f>
        <v>MALICDEM, TEODORICO JR. ARENOS</v>
      </c>
      <c r="Q1176" s="25">
        <f t="shared" si="75"/>
        <v>128023.12</v>
      </c>
    </row>
    <row r="1177" ht="15" spans="1:17">
      <c r="A1177" s="24" t="s">
        <v>550</v>
      </c>
      <c r="B1177" s="24" t="s">
        <v>551</v>
      </c>
      <c r="C1177" s="13">
        <v>1</v>
      </c>
      <c r="D1177" s="13">
        <v>13.25</v>
      </c>
      <c r="E1177" s="13">
        <v>13.25</v>
      </c>
      <c r="F1177" s="25">
        <f t="shared" si="72"/>
        <v>2146359</v>
      </c>
      <c r="G1177" s="25">
        <f>IF(ISTEXT(E1177),"",IF(ISBLANK(E1177),"",IF(ISTEXT(D1177),"",IF(A1172="Invoice No. : ",INDEX(Sheet2!F$14:F$154,MATCH(B1172,Sheet2!A$14:A$154,0)),G1176))))</f>
        <v>33981</v>
      </c>
      <c r="H1177" s="25" t="str">
        <f t="shared" si="73"/>
        <v>01/28/2023</v>
      </c>
      <c r="I1177" s="25" t="str">
        <f>IF(ISTEXT(E1177),"",IF(ISBLANK(E1177),"",IF(ISTEXT(D1177),"",IF(A1172="Invoice No. : ",TEXT(INDEX(Sheet2!C$14:C$154,MATCH(B1172,Sheet2!A$14:A$154,0)),"hh:mm:ss"),I1176))))</f>
        <v>10:46:31</v>
      </c>
      <c r="J1177" s="25">
        <f t="shared" si="74"/>
        <v>2905.5</v>
      </c>
      <c r="K1177" s="25">
        <f>IF(ISBLANK(G1177),"",IF(ISTEXT(G1177),"",INDEX(Sheet2!H$14:H$154,MATCH(F1177,Sheet2!A$14:A$154,0))))</f>
        <v>2905.5</v>
      </c>
      <c r="L1177" s="25">
        <f>IF(ISBLANK(G1177),"",IF(ISTEXT(G1177),"",INDEX(Sheet2!I$14:I$154,MATCH(F1177,Sheet2!A$14:A$154,0))))</f>
        <v>0</v>
      </c>
      <c r="M1177" s="25" t="str">
        <f>IF(ISBLANK(G1177),"",IF(ISTEXT(G1177),"",IF(INDEX(Sheet2!H$14:H$154,MATCH(F1177,Sheet2!A$14:A$154,0))&lt;&gt;0,IF(INDEX(Sheet2!I$14:I$154,MATCH(F1177,Sheet2!A$14:A$154,0))&lt;&gt;0,"Loan","Loan"),"Cash")))</f>
        <v>Loan</v>
      </c>
      <c r="N1177" s="25">
        <f>IF(ISTEXT(E1177),"",IF(ISBLANK(E1177),"",IF(ISTEXT(D1177),"",IF(A1172="Invoice No. : ",INDEX(Sheet2!D$14:D$154,MATCH(B1172,Sheet2!A$14:A$154,0)),N1176))))</f>
        <v>2</v>
      </c>
      <c r="O1177" s="25" t="str">
        <f>IF(ISTEXT(E1177),"",IF(ISBLANK(E1177),"",IF(ISTEXT(D1177),"",IF(A1172="Invoice No. : ",INDEX(Sheet2!E$14:E$154,MATCH(B1172,Sheet2!A$14:A$154,0)),O1176))))</f>
        <v>RUBY</v>
      </c>
      <c r="P1177" s="25" t="str">
        <f>IF(ISTEXT(E1177),"",IF(ISBLANK(E1177),"",IF(ISTEXT(D1177),"",IF(A1172="Invoice No. : ",INDEX(Sheet2!G$14:G$154,MATCH(B1172,Sheet2!A$14:A$154,0)),P1176))))</f>
        <v>MALICDEM, TEODORICO JR. ARENOS</v>
      </c>
      <c r="Q1177" s="25">
        <f t="shared" si="75"/>
        <v>128023.12</v>
      </c>
    </row>
    <row r="1178" ht="15" spans="1:17">
      <c r="A1178" s="24" t="s">
        <v>994</v>
      </c>
      <c r="B1178" s="24" t="s">
        <v>995</v>
      </c>
      <c r="C1178" s="13">
        <v>1</v>
      </c>
      <c r="D1178" s="13">
        <v>6.25</v>
      </c>
      <c r="E1178" s="13">
        <v>6.25</v>
      </c>
      <c r="F1178" s="25">
        <f t="shared" si="72"/>
        <v>2146359</v>
      </c>
      <c r="G1178" s="25">
        <f>IF(ISTEXT(E1178),"",IF(ISBLANK(E1178),"",IF(ISTEXT(D1178),"",IF(A1173="Invoice No. : ",INDEX(Sheet2!F$14:F$154,MATCH(B1173,Sheet2!A$14:A$154,0)),G1177))))</f>
        <v>33981</v>
      </c>
      <c r="H1178" s="25" t="str">
        <f t="shared" si="73"/>
        <v>01/28/2023</v>
      </c>
      <c r="I1178" s="25" t="str">
        <f>IF(ISTEXT(E1178),"",IF(ISBLANK(E1178),"",IF(ISTEXT(D1178),"",IF(A1173="Invoice No. : ",TEXT(INDEX(Sheet2!C$14:C$154,MATCH(B1173,Sheet2!A$14:A$154,0)),"hh:mm:ss"),I1177))))</f>
        <v>10:46:31</v>
      </c>
      <c r="J1178" s="25">
        <f t="shared" si="74"/>
        <v>2905.5</v>
      </c>
      <c r="K1178" s="25">
        <f>IF(ISBLANK(G1178),"",IF(ISTEXT(G1178),"",INDEX(Sheet2!H$14:H$154,MATCH(F1178,Sheet2!A$14:A$154,0))))</f>
        <v>2905.5</v>
      </c>
      <c r="L1178" s="25">
        <f>IF(ISBLANK(G1178),"",IF(ISTEXT(G1178),"",INDEX(Sheet2!I$14:I$154,MATCH(F1178,Sheet2!A$14:A$154,0))))</f>
        <v>0</v>
      </c>
      <c r="M1178" s="25" t="str">
        <f>IF(ISBLANK(G1178),"",IF(ISTEXT(G1178),"",IF(INDEX(Sheet2!H$14:H$154,MATCH(F1178,Sheet2!A$14:A$154,0))&lt;&gt;0,IF(INDEX(Sheet2!I$14:I$154,MATCH(F1178,Sheet2!A$14:A$154,0))&lt;&gt;0,"Loan","Loan"),"Cash")))</f>
        <v>Loan</v>
      </c>
      <c r="N1178" s="25">
        <f>IF(ISTEXT(E1178),"",IF(ISBLANK(E1178),"",IF(ISTEXT(D1178),"",IF(A1173="Invoice No. : ",INDEX(Sheet2!D$14:D$154,MATCH(B1173,Sheet2!A$14:A$154,0)),N1177))))</f>
        <v>2</v>
      </c>
      <c r="O1178" s="25" t="str">
        <f>IF(ISTEXT(E1178),"",IF(ISBLANK(E1178),"",IF(ISTEXT(D1178),"",IF(A1173="Invoice No. : ",INDEX(Sheet2!E$14:E$154,MATCH(B1173,Sheet2!A$14:A$154,0)),O1177))))</f>
        <v>RUBY</v>
      </c>
      <c r="P1178" s="25" t="str">
        <f>IF(ISTEXT(E1178),"",IF(ISBLANK(E1178),"",IF(ISTEXT(D1178),"",IF(A1173="Invoice No. : ",INDEX(Sheet2!G$14:G$154,MATCH(B1173,Sheet2!A$14:A$154,0)),P1177))))</f>
        <v>MALICDEM, TEODORICO JR. ARENOS</v>
      </c>
      <c r="Q1178" s="25">
        <f t="shared" si="75"/>
        <v>128023.12</v>
      </c>
    </row>
    <row r="1179" ht="15" spans="1:17">
      <c r="A1179" s="24" t="s">
        <v>996</v>
      </c>
      <c r="B1179" s="24" t="s">
        <v>997</v>
      </c>
      <c r="C1179" s="13">
        <v>1</v>
      </c>
      <c r="D1179" s="13">
        <v>6.25</v>
      </c>
      <c r="E1179" s="13">
        <v>6.25</v>
      </c>
      <c r="F1179" s="25">
        <f t="shared" si="72"/>
        <v>2146359</v>
      </c>
      <c r="G1179" s="25">
        <f>IF(ISTEXT(E1179),"",IF(ISBLANK(E1179),"",IF(ISTEXT(D1179),"",IF(A1174="Invoice No. : ",INDEX(Sheet2!F$14:F$154,MATCH(B1174,Sheet2!A$14:A$154,0)),G1178))))</f>
        <v>33981</v>
      </c>
      <c r="H1179" s="25" t="str">
        <f t="shared" si="73"/>
        <v>01/28/2023</v>
      </c>
      <c r="I1179" s="25" t="str">
        <f>IF(ISTEXT(E1179),"",IF(ISBLANK(E1179),"",IF(ISTEXT(D1179),"",IF(A1174="Invoice No. : ",TEXT(INDEX(Sheet2!C$14:C$154,MATCH(B1174,Sheet2!A$14:A$154,0)),"hh:mm:ss"),I1178))))</f>
        <v>10:46:31</v>
      </c>
      <c r="J1179" s="25">
        <f t="shared" si="74"/>
        <v>2905.5</v>
      </c>
      <c r="K1179" s="25">
        <f>IF(ISBLANK(G1179),"",IF(ISTEXT(G1179),"",INDEX(Sheet2!H$14:H$154,MATCH(F1179,Sheet2!A$14:A$154,0))))</f>
        <v>2905.5</v>
      </c>
      <c r="L1179" s="25">
        <f>IF(ISBLANK(G1179),"",IF(ISTEXT(G1179),"",INDEX(Sheet2!I$14:I$154,MATCH(F1179,Sheet2!A$14:A$154,0))))</f>
        <v>0</v>
      </c>
      <c r="M1179" s="25" t="str">
        <f>IF(ISBLANK(G1179),"",IF(ISTEXT(G1179),"",IF(INDEX(Sheet2!H$14:H$154,MATCH(F1179,Sheet2!A$14:A$154,0))&lt;&gt;0,IF(INDEX(Sheet2!I$14:I$154,MATCH(F1179,Sheet2!A$14:A$154,0))&lt;&gt;0,"Loan","Loan"),"Cash")))</f>
        <v>Loan</v>
      </c>
      <c r="N1179" s="25">
        <f>IF(ISTEXT(E1179),"",IF(ISBLANK(E1179),"",IF(ISTEXT(D1179),"",IF(A1174="Invoice No. : ",INDEX(Sheet2!D$14:D$154,MATCH(B1174,Sheet2!A$14:A$154,0)),N1178))))</f>
        <v>2</v>
      </c>
      <c r="O1179" s="25" t="str">
        <f>IF(ISTEXT(E1179),"",IF(ISBLANK(E1179),"",IF(ISTEXT(D1179),"",IF(A1174="Invoice No. : ",INDEX(Sheet2!E$14:E$154,MATCH(B1174,Sheet2!A$14:A$154,0)),O1178))))</f>
        <v>RUBY</v>
      </c>
      <c r="P1179" s="25" t="str">
        <f>IF(ISTEXT(E1179),"",IF(ISBLANK(E1179),"",IF(ISTEXT(D1179),"",IF(A1174="Invoice No. : ",INDEX(Sheet2!G$14:G$154,MATCH(B1174,Sheet2!A$14:A$154,0)),P1178))))</f>
        <v>MALICDEM, TEODORICO JR. ARENOS</v>
      </c>
      <c r="Q1179" s="25">
        <f t="shared" si="75"/>
        <v>128023.12</v>
      </c>
    </row>
    <row r="1180" ht="15" spans="1:17">
      <c r="A1180" s="24" t="s">
        <v>998</v>
      </c>
      <c r="B1180" s="24" t="s">
        <v>999</v>
      </c>
      <c r="C1180" s="13">
        <v>1</v>
      </c>
      <c r="D1180" s="13">
        <v>91.75</v>
      </c>
      <c r="E1180" s="13">
        <v>91.75</v>
      </c>
      <c r="F1180" s="25">
        <f t="shared" si="72"/>
        <v>2146359</v>
      </c>
      <c r="G1180" s="25">
        <f>IF(ISTEXT(E1180),"",IF(ISBLANK(E1180),"",IF(ISTEXT(D1180),"",IF(A1175="Invoice No. : ",INDEX(Sheet2!F$14:F$154,MATCH(B1175,Sheet2!A$14:A$154,0)),G1179))))</f>
        <v>33981</v>
      </c>
      <c r="H1180" s="25" t="str">
        <f t="shared" si="73"/>
        <v>01/28/2023</v>
      </c>
      <c r="I1180" s="25" t="str">
        <f>IF(ISTEXT(E1180),"",IF(ISBLANK(E1180),"",IF(ISTEXT(D1180),"",IF(A1175="Invoice No. : ",TEXT(INDEX(Sheet2!C$14:C$154,MATCH(B1175,Sheet2!A$14:A$154,0)),"hh:mm:ss"),I1179))))</f>
        <v>10:46:31</v>
      </c>
      <c r="J1180" s="25">
        <f t="shared" si="74"/>
        <v>2905.5</v>
      </c>
      <c r="K1180" s="25">
        <f>IF(ISBLANK(G1180),"",IF(ISTEXT(G1180),"",INDEX(Sheet2!H$14:H$154,MATCH(F1180,Sheet2!A$14:A$154,0))))</f>
        <v>2905.5</v>
      </c>
      <c r="L1180" s="25">
        <f>IF(ISBLANK(G1180),"",IF(ISTEXT(G1180),"",INDEX(Sheet2!I$14:I$154,MATCH(F1180,Sheet2!A$14:A$154,0))))</f>
        <v>0</v>
      </c>
      <c r="M1180" s="25" t="str">
        <f>IF(ISBLANK(G1180),"",IF(ISTEXT(G1180),"",IF(INDEX(Sheet2!H$14:H$154,MATCH(F1180,Sheet2!A$14:A$154,0))&lt;&gt;0,IF(INDEX(Sheet2!I$14:I$154,MATCH(F1180,Sheet2!A$14:A$154,0))&lt;&gt;0,"Loan","Loan"),"Cash")))</f>
        <v>Loan</v>
      </c>
      <c r="N1180" s="25">
        <f>IF(ISTEXT(E1180),"",IF(ISBLANK(E1180),"",IF(ISTEXT(D1180),"",IF(A1175="Invoice No. : ",INDEX(Sheet2!D$14:D$154,MATCH(B1175,Sheet2!A$14:A$154,0)),N1179))))</f>
        <v>2</v>
      </c>
      <c r="O1180" s="25" t="str">
        <f>IF(ISTEXT(E1180),"",IF(ISBLANK(E1180),"",IF(ISTEXT(D1180),"",IF(A1175="Invoice No. : ",INDEX(Sheet2!E$14:E$154,MATCH(B1175,Sheet2!A$14:A$154,0)),O1179))))</f>
        <v>RUBY</v>
      </c>
      <c r="P1180" s="25" t="str">
        <f>IF(ISTEXT(E1180),"",IF(ISBLANK(E1180),"",IF(ISTEXT(D1180),"",IF(A1175="Invoice No. : ",INDEX(Sheet2!G$14:G$154,MATCH(B1175,Sheet2!A$14:A$154,0)),P1179))))</f>
        <v>MALICDEM, TEODORICO JR. ARENOS</v>
      </c>
      <c r="Q1180" s="25">
        <f t="shared" si="75"/>
        <v>128023.12</v>
      </c>
    </row>
    <row r="1181" ht="15" spans="1:17">
      <c r="A1181" s="24" t="s">
        <v>1000</v>
      </c>
      <c r="B1181" s="24" t="s">
        <v>1001</v>
      </c>
      <c r="C1181" s="13">
        <v>1</v>
      </c>
      <c r="D1181" s="13">
        <v>52.25</v>
      </c>
      <c r="E1181" s="13">
        <v>52.25</v>
      </c>
      <c r="F1181" s="25">
        <f t="shared" si="72"/>
        <v>2146359</v>
      </c>
      <c r="G1181" s="25">
        <f>IF(ISTEXT(E1181),"",IF(ISBLANK(E1181),"",IF(ISTEXT(D1181),"",IF(A1176="Invoice No. : ",INDEX(Sheet2!F$14:F$154,MATCH(B1176,Sheet2!A$14:A$154,0)),G1180))))</f>
        <v>33981</v>
      </c>
      <c r="H1181" s="25" t="str">
        <f t="shared" si="73"/>
        <v>01/28/2023</v>
      </c>
      <c r="I1181" s="25" t="str">
        <f>IF(ISTEXT(E1181),"",IF(ISBLANK(E1181),"",IF(ISTEXT(D1181),"",IF(A1176="Invoice No. : ",TEXT(INDEX(Sheet2!C$14:C$154,MATCH(B1176,Sheet2!A$14:A$154,0)),"hh:mm:ss"),I1180))))</f>
        <v>10:46:31</v>
      </c>
      <c r="J1181" s="25">
        <f t="shared" si="74"/>
        <v>2905.5</v>
      </c>
      <c r="K1181" s="25">
        <f>IF(ISBLANK(G1181),"",IF(ISTEXT(G1181),"",INDEX(Sheet2!H$14:H$154,MATCH(F1181,Sheet2!A$14:A$154,0))))</f>
        <v>2905.5</v>
      </c>
      <c r="L1181" s="25">
        <f>IF(ISBLANK(G1181),"",IF(ISTEXT(G1181),"",INDEX(Sheet2!I$14:I$154,MATCH(F1181,Sheet2!A$14:A$154,0))))</f>
        <v>0</v>
      </c>
      <c r="M1181" s="25" t="str">
        <f>IF(ISBLANK(G1181),"",IF(ISTEXT(G1181),"",IF(INDEX(Sheet2!H$14:H$154,MATCH(F1181,Sheet2!A$14:A$154,0))&lt;&gt;0,IF(INDEX(Sheet2!I$14:I$154,MATCH(F1181,Sheet2!A$14:A$154,0))&lt;&gt;0,"Loan","Loan"),"Cash")))</f>
        <v>Loan</v>
      </c>
      <c r="N1181" s="25">
        <f>IF(ISTEXT(E1181),"",IF(ISBLANK(E1181),"",IF(ISTEXT(D1181),"",IF(A1176="Invoice No. : ",INDEX(Sheet2!D$14:D$154,MATCH(B1176,Sheet2!A$14:A$154,0)),N1180))))</f>
        <v>2</v>
      </c>
      <c r="O1181" s="25" t="str">
        <f>IF(ISTEXT(E1181),"",IF(ISBLANK(E1181),"",IF(ISTEXT(D1181),"",IF(A1176="Invoice No. : ",INDEX(Sheet2!E$14:E$154,MATCH(B1176,Sheet2!A$14:A$154,0)),O1180))))</f>
        <v>RUBY</v>
      </c>
      <c r="P1181" s="25" t="str">
        <f>IF(ISTEXT(E1181),"",IF(ISBLANK(E1181),"",IF(ISTEXT(D1181),"",IF(A1176="Invoice No. : ",INDEX(Sheet2!G$14:G$154,MATCH(B1176,Sheet2!A$14:A$154,0)),P1180))))</f>
        <v>MALICDEM, TEODORICO JR. ARENOS</v>
      </c>
      <c r="Q1181" s="25">
        <f t="shared" si="75"/>
        <v>128023.12</v>
      </c>
    </row>
    <row r="1182" ht="15" spans="1:17">
      <c r="A1182" s="24" t="s">
        <v>922</v>
      </c>
      <c r="B1182" s="24" t="s">
        <v>923</v>
      </c>
      <c r="C1182" s="13">
        <v>1</v>
      </c>
      <c r="D1182" s="13">
        <v>81</v>
      </c>
      <c r="E1182" s="13">
        <v>81</v>
      </c>
      <c r="F1182" s="25">
        <f t="shared" si="72"/>
        <v>2146359</v>
      </c>
      <c r="G1182" s="25">
        <f>IF(ISTEXT(E1182),"",IF(ISBLANK(E1182),"",IF(ISTEXT(D1182),"",IF(A1177="Invoice No. : ",INDEX(Sheet2!F$14:F$154,MATCH(B1177,Sheet2!A$14:A$154,0)),G1181))))</f>
        <v>33981</v>
      </c>
      <c r="H1182" s="25" t="str">
        <f t="shared" si="73"/>
        <v>01/28/2023</v>
      </c>
      <c r="I1182" s="25" t="str">
        <f>IF(ISTEXT(E1182),"",IF(ISBLANK(E1182),"",IF(ISTEXT(D1182),"",IF(A1177="Invoice No. : ",TEXT(INDEX(Sheet2!C$14:C$154,MATCH(B1177,Sheet2!A$14:A$154,0)),"hh:mm:ss"),I1181))))</f>
        <v>10:46:31</v>
      </c>
      <c r="J1182" s="25">
        <f t="shared" si="74"/>
        <v>2905.5</v>
      </c>
      <c r="K1182" s="25">
        <f>IF(ISBLANK(G1182),"",IF(ISTEXT(G1182),"",INDEX(Sheet2!H$14:H$154,MATCH(F1182,Sheet2!A$14:A$154,0))))</f>
        <v>2905.5</v>
      </c>
      <c r="L1182" s="25">
        <f>IF(ISBLANK(G1182),"",IF(ISTEXT(G1182),"",INDEX(Sheet2!I$14:I$154,MATCH(F1182,Sheet2!A$14:A$154,0))))</f>
        <v>0</v>
      </c>
      <c r="M1182" s="25" t="str">
        <f>IF(ISBLANK(G1182),"",IF(ISTEXT(G1182),"",IF(INDEX(Sheet2!H$14:H$154,MATCH(F1182,Sheet2!A$14:A$154,0))&lt;&gt;0,IF(INDEX(Sheet2!I$14:I$154,MATCH(F1182,Sheet2!A$14:A$154,0))&lt;&gt;0,"Loan","Loan"),"Cash")))</f>
        <v>Loan</v>
      </c>
      <c r="N1182" s="25">
        <f>IF(ISTEXT(E1182),"",IF(ISBLANK(E1182),"",IF(ISTEXT(D1182),"",IF(A1177="Invoice No. : ",INDEX(Sheet2!D$14:D$154,MATCH(B1177,Sheet2!A$14:A$154,0)),N1181))))</f>
        <v>2</v>
      </c>
      <c r="O1182" s="25" t="str">
        <f>IF(ISTEXT(E1182),"",IF(ISBLANK(E1182),"",IF(ISTEXT(D1182),"",IF(A1177="Invoice No. : ",INDEX(Sheet2!E$14:E$154,MATCH(B1177,Sheet2!A$14:A$154,0)),O1181))))</f>
        <v>RUBY</v>
      </c>
      <c r="P1182" s="25" t="str">
        <f>IF(ISTEXT(E1182),"",IF(ISBLANK(E1182),"",IF(ISTEXT(D1182),"",IF(A1177="Invoice No. : ",INDEX(Sheet2!G$14:G$154,MATCH(B1177,Sheet2!A$14:A$154,0)),P1181))))</f>
        <v>MALICDEM, TEODORICO JR. ARENOS</v>
      </c>
      <c r="Q1182" s="25">
        <f t="shared" si="75"/>
        <v>128023.12</v>
      </c>
    </row>
    <row r="1183" ht="15" spans="1:17">
      <c r="A1183" s="24" t="s">
        <v>1002</v>
      </c>
      <c r="B1183" s="24" t="s">
        <v>1003</v>
      </c>
      <c r="C1183" s="13">
        <v>1</v>
      </c>
      <c r="D1183" s="13">
        <v>55.25</v>
      </c>
      <c r="E1183" s="13">
        <v>55.25</v>
      </c>
      <c r="F1183" s="25">
        <f t="shared" si="72"/>
        <v>2146359</v>
      </c>
      <c r="G1183" s="25">
        <f>IF(ISTEXT(E1183),"",IF(ISBLANK(E1183),"",IF(ISTEXT(D1183),"",IF(A1178="Invoice No. : ",INDEX(Sheet2!F$14:F$154,MATCH(B1178,Sheet2!A$14:A$154,0)),G1182))))</f>
        <v>33981</v>
      </c>
      <c r="H1183" s="25" t="str">
        <f t="shared" si="73"/>
        <v>01/28/2023</v>
      </c>
      <c r="I1183" s="25" t="str">
        <f>IF(ISTEXT(E1183),"",IF(ISBLANK(E1183),"",IF(ISTEXT(D1183),"",IF(A1178="Invoice No. : ",TEXT(INDEX(Sheet2!C$14:C$154,MATCH(B1178,Sheet2!A$14:A$154,0)),"hh:mm:ss"),I1182))))</f>
        <v>10:46:31</v>
      </c>
      <c r="J1183" s="25">
        <f t="shared" si="74"/>
        <v>2905.5</v>
      </c>
      <c r="K1183" s="25">
        <f>IF(ISBLANK(G1183),"",IF(ISTEXT(G1183),"",INDEX(Sheet2!H$14:H$154,MATCH(F1183,Sheet2!A$14:A$154,0))))</f>
        <v>2905.5</v>
      </c>
      <c r="L1183" s="25">
        <f>IF(ISBLANK(G1183),"",IF(ISTEXT(G1183),"",INDEX(Sheet2!I$14:I$154,MATCH(F1183,Sheet2!A$14:A$154,0))))</f>
        <v>0</v>
      </c>
      <c r="M1183" s="25" t="str">
        <f>IF(ISBLANK(G1183),"",IF(ISTEXT(G1183),"",IF(INDEX(Sheet2!H$14:H$154,MATCH(F1183,Sheet2!A$14:A$154,0))&lt;&gt;0,IF(INDEX(Sheet2!I$14:I$154,MATCH(F1183,Sheet2!A$14:A$154,0))&lt;&gt;0,"Loan","Loan"),"Cash")))</f>
        <v>Loan</v>
      </c>
      <c r="N1183" s="25">
        <f>IF(ISTEXT(E1183),"",IF(ISBLANK(E1183),"",IF(ISTEXT(D1183),"",IF(A1178="Invoice No. : ",INDEX(Sheet2!D$14:D$154,MATCH(B1178,Sheet2!A$14:A$154,0)),N1182))))</f>
        <v>2</v>
      </c>
      <c r="O1183" s="25" t="str">
        <f>IF(ISTEXT(E1183),"",IF(ISBLANK(E1183),"",IF(ISTEXT(D1183),"",IF(A1178="Invoice No. : ",INDEX(Sheet2!E$14:E$154,MATCH(B1178,Sheet2!A$14:A$154,0)),O1182))))</f>
        <v>RUBY</v>
      </c>
      <c r="P1183" s="25" t="str">
        <f>IF(ISTEXT(E1183),"",IF(ISBLANK(E1183),"",IF(ISTEXT(D1183),"",IF(A1178="Invoice No. : ",INDEX(Sheet2!G$14:G$154,MATCH(B1178,Sheet2!A$14:A$154,0)),P1182))))</f>
        <v>MALICDEM, TEODORICO JR. ARENOS</v>
      </c>
      <c r="Q1183" s="25">
        <f t="shared" si="75"/>
        <v>128023.12</v>
      </c>
    </row>
    <row r="1184" ht="15" spans="1:17">
      <c r="A1184" s="24" t="s">
        <v>1004</v>
      </c>
      <c r="B1184" s="24" t="s">
        <v>1005</v>
      </c>
      <c r="C1184" s="13">
        <v>1</v>
      </c>
      <c r="D1184" s="13">
        <v>103</v>
      </c>
      <c r="E1184" s="13">
        <v>103</v>
      </c>
      <c r="F1184" s="25">
        <f t="shared" si="72"/>
        <v>2146359</v>
      </c>
      <c r="G1184" s="25">
        <f>IF(ISTEXT(E1184),"",IF(ISBLANK(E1184),"",IF(ISTEXT(D1184),"",IF(A1179="Invoice No. : ",INDEX(Sheet2!F$14:F$154,MATCH(B1179,Sheet2!A$14:A$154,0)),G1183))))</f>
        <v>33981</v>
      </c>
      <c r="H1184" s="25" t="str">
        <f t="shared" si="73"/>
        <v>01/28/2023</v>
      </c>
      <c r="I1184" s="25" t="str">
        <f>IF(ISTEXT(E1184),"",IF(ISBLANK(E1184),"",IF(ISTEXT(D1184),"",IF(A1179="Invoice No. : ",TEXT(INDEX(Sheet2!C$14:C$154,MATCH(B1179,Sheet2!A$14:A$154,0)),"hh:mm:ss"),I1183))))</f>
        <v>10:46:31</v>
      </c>
      <c r="J1184" s="25">
        <f t="shared" si="74"/>
        <v>2905.5</v>
      </c>
      <c r="K1184" s="25">
        <f>IF(ISBLANK(G1184),"",IF(ISTEXT(G1184),"",INDEX(Sheet2!H$14:H$154,MATCH(F1184,Sheet2!A$14:A$154,0))))</f>
        <v>2905.5</v>
      </c>
      <c r="L1184" s="25">
        <f>IF(ISBLANK(G1184),"",IF(ISTEXT(G1184),"",INDEX(Sheet2!I$14:I$154,MATCH(F1184,Sheet2!A$14:A$154,0))))</f>
        <v>0</v>
      </c>
      <c r="M1184" s="25" t="str">
        <f>IF(ISBLANK(G1184),"",IF(ISTEXT(G1184),"",IF(INDEX(Sheet2!H$14:H$154,MATCH(F1184,Sheet2!A$14:A$154,0))&lt;&gt;0,IF(INDEX(Sheet2!I$14:I$154,MATCH(F1184,Sheet2!A$14:A$154,0))&lt;&gt;0,"Loan","Loan"),"Cash")))</f>
        <v>Loan</v>
      </c>
      <c r="N1184" s="25">
        <f>IF(ISTEXT(E1184),"",IF(ISBLANK(E1184),"",IF(ISTEXT(D1184),"",IF(A1179="Invoice No. : ",INDEX(Sheet2!D$14:D$154,MATCH(B1179,Sheet2!A$14:A$154,0)),N1183))))</f>
        <v>2</v>
      </c>
      <c r="O1184" s="25" t="str">
        <f>IF(ISTEXT(E1184),"",IF(ISBLANK(E1184),"",IF(ISTEXT(D1184),"",IF(A1179="Invoice No. : ",INDEX(Sheet2!E$14:E$154,MATCH(B1179,Sheet2!A$14:A$154,0)),O1183))))</f>
        <v>RUBY</v>
      </c>
      <c r="P1184" s="25" t="str">
        <f>IF(ISTEXT(E1184),"",IF(ISBLANK(E1184),"",IF(ISTEXT(D1184),"",IF(A1179="Invoice No. : ",INDEX(Sheet2!G$14:G$154,MATCH(B1179,Sheet2!A$14:A$154,0)),P1183))))</f>
        <v>MALICDEM, TEODORICO JR. ARENOS</v>
      </c>
      <c r="Q1184" s="25">
        <f t="shared" si="75"/>
        <v>128023.12</v>
      </c>
    </row>
    <row r="1185" ht="15" spans="1:17">
      <c r="A1185" s="24" t="s">
        <v>1006</v>
      </c>
      <c r="B1185" s="24" t="s">
        <v>1007</v>
      </c>
      <c r="C1185" s="13">
        <v>1</v>
      </c>
      <c r="D1185" s="13">
        <v>29</v>
      </c>
      <c r="E1185" s="13">
        <v>29</v>
      </c>
      <c r="F1185" s="25">
        <f t="shared" si="72"/>
        <v>2146359</v>
      </c>
      <c r="G1185" s="25">
        <f>IF(ISTEXT(E1185),"",IF(ISBLANK(E1185),"",IF(ISTEXT(D1185),"",IF(A1180="Invoice No. : ",INDEX(Sheet2!F$14:F$154,MATCH(B1180,Sheet2!A$14:A$154,0)),G1184))))</f>
        <v>33981</v>
      </c>
      <c r="H1185" s="25" t="str">
        <f t="shared" si="73"/>
        <v>01/28/2023</v>
      </c>
      <c r="I1185" s="25" t="str">
        <f>IF(ISTEXT(E1185),"",IF(ISBLANK(E1185),"",IF(ISTEXT(D1185),"",IF(A1180="Invoice No. : ",TEXT(INDEX(Sheet2!C$14:C$154,MATCH(B1180,Sheet2!A$14:A$154,0)),"hh:mm:ss"),I1184))))</f>
        <v>10:46:31</v>
      </c>
      <c r="J1185" s="25">
        <f t="shared" si="74"/>
        <v>2905.5</v>
      </c>
      <c r="K1185" s="25">
        <f>IF(ISBLANK(G1185),"",IF(ISTEXT(G1185),"",INDEX(Sheet2!H$14:H$154,MATCH(F1185,Sheet2!A$14:A$154,0))))</f>
        <v>2905.5</v>
      </c>
      <c r="L1185" s="25">
        <f>IF(ISBLANK(G1185),"",IF(ISTEXT(G1185),"",INDEX(Sheet2!I$14:I$154,MATCH(F1185,Sheet2!A$14:A$154,0))))</f>
        <v>0</v>
      </c>
      <c r="M1185" s="25" t="str">
        <f>IF(ISBLANK(G1185),"",IF(ISTEXT(G1185),"",IF(INDEX(Sheet2!H$14:H$154,MATCH(F1185,Sheet2!A$14:A$154,0))&lt;&gt;0,IF(INDEX(Sheet2!I$14:I$154,MATCH(F1185,Sheet2!A$14:A$154,0))&lt;&gt;0,"Loan","Loan"),"Cash")))</f>
        <v>Loan</v>
      </c>
      <c r="N1185" s="25">
        <f>IF(ISTEXT(E1185),"",IF(ISBLANK(E1185),"",IF(ISTEXT(D1185),"",IF(A1180="Invoice No. : ",INDEX(Sheet2!D$14:D$154,MATCH(B1180,Sheet2!A$14:A$154,0)),N1184))))</f>
        <v>2</v>
      </c>
      <c r="O1185" s="25" t="str">
        <f>IF(ISTEXT(E1185),"",IF(ISBLANK(E1185),"",IF(ISTEXT(D1185),"",IF(A1180="Invoice No. : ",INDEX(Sheet2!E$14:E$154,MATCH(B1180,Sheet2!A$14:A$154,0)),O1184))))</f>
        <v>RUBY</v>
      </c>
      <c r="P1185" s="25" t="str">
        <f>IF(ISTEXT(E1185),"",IF(ISBLANK(E1185),"",IF(ISTEXT(D1185),"",IF(A1180="Invoice No. : ",INDEX(Sheet2!G$14:G$154,MATCH(B1180,Sheet2!A$14:A$154,0)),P1184))))</f>
        <v>MALICDEM, TEODORICO JR. ARENOS</v>
      </c>
      <c r="Q1185" s="25">
        <f t="shared" si="75"/>
        <v>128023.12</v>
      </c>
    </row>
    <row r="1186" ht="15" spans="1:17">
      <c r="A1186" s="24" t="s">
        <v>1008</v>
      </c>
      <c r="B1186" s="24" t="s">
        <v>1009</v>
      </c>
      <c r="C1186" s="13">
        <v>1</v>
      </c>
      <c r="D1186" s="13">
        <v>35.5</v>
      </c>
      <c r="E1186" s="13">
        <v>35.5</v>
      </c>
      <c r="F1186" s="25">
        <f t="shared" si="72"/>
        <v>2146359</v>
      </c>
      <c r="G1186" s="25">
        <f>IF(ISTEXT(E1186),"",IF(ISBLANK(E1186),"",IF(ISTEXT(D1186),"",IF(A1181="Invoice No. : ",INDEX(Sheet2!F$14:F$154,MATCH(B1181,Sheet2!A$14:A$154,0)),G1185))))</f>
        <v>33981</v>
      </c>
      <c r="H1186" s="25" t="str">
        <f t="shared" si="73"/>
        <v>01/28/2023</v>
      </c>
      <c r="I1186" s="25" t="str">
        <f>IF(ISTEXT(E1186),"",IF(ISBLANK(E1186),"",IF(ISTEXT(D1186),"",IF(A1181="Invoice No. : ",TEXT(INDEX(Sheet2!C$14:C$154,MATCH(B1181,Sheet2!A$14:A$154,0)),"hh:mm:ss"),I1185))))</f>
        <v>10:46:31</v>
      </c>
      <c r="J1186" s="25">
        <f t="shared" si="74"/>
        <v>2905.5</v>
      </c>
      <c r="K1186" s="25">
        <f>IF(ISBLANK(G1186),"",IF(ISTEXT(G1186),"",INDEX(Sheet2!H$14:H$154,MATCH(F1186,Sheet2!A$14:A$154,0))))</f>
        <v>2905.5</v>
      </c>
      <c r="L1186" s="25">
        <f>IF(ISBLANK(G1186),"",IF(ISTEXT(G1186),"",INDEX(Sheet2!I$14:I$154,MATCH(F1186,Sheet2!A$14:A$154,0))))</f>
        <v>0</v>
      </c>
      <c r="M1186" s="25" t="str">
        <f>IF(ISBLANK(G1186),"",IF(ISTEXT(G1186),"",IF(INDEX(Sheet2!H$14:H$154,MATCH(F1186,Sheet2!A$14:A$154,0))&lt;&gt;0,IF(INDEX(Sheet2!I$14:I$154,MATCH(F1186,Sheet2!A$14:A$154,0))&lt;&gt;0,"Loan","Loan"),"Cash")))</f>
        <v>Loan</v>
      </c>
      <c r="N1186" s="25">
        <f>IF(ISTEXT(E1186),"",IF(ISBLANK(E1186),"",IF(ISTEXT(D1186),"",IF(A1181="Invoice No. : ",INDEX(Sheet2!D$14:D$154,MATCH(B1181,Sheet2!A$14:A$154,0)),N1185))))</f>
        <v>2</v>
      </c>
      <c r="O1186" s="25" t="str">
        <f>IF(ISTEXT(E1186),"",IF(ISBLANK(E1186),"",IF(ISTEXT(D1186),"",IF(A1181="Invoice No. : ",INDEX(Sheet2!E$14:E$154,MATCH(B1181,Sheet2!A$14:A$154,0)),O1185))))</f>
        <v>RUBY</v>
      </c>
      <c r="P1186" s="25" t="str">
        <f>IF(ISTEXT(E1186),"",IF(ISBLANK(E1186),"",IF(ISTEXT(D1186),"",IF(A1181="Invoice No. : ",INDEX(Sheet2!G$14:G$154,MATCH(B1181,Sheet2!A$14:A$154,0)),P1185))))</f>
        <v>MALICDEM, TEODORICO JR. ARENOS</v>
      </c>
      <c r="Q1186" s="25">
        <f t="shared" si="75"/>
        <v>128023.12</v>
      </c>
    </row>
    <row r="1187" ht="15" spans="1:17">
      <c r="A1187" s="24" t="s">
        <v>1010</v>
      </c>
      <c r="B1187" s="24" t="s">
        <v>1011</v>
      </c>
      <c r="C1187" s="13">
        <v>12</v>
      </c>
      <c r="D1187" s="13">
        <v>6</v>
      </c>
      <c r="E1187" s="13">
        <v>72</v>
      </c>
      <c r="F1187" s="25">
        <f t="shared" si="72"/>
        <v>2146359</v>
      </c>
      <c r="G1187" s="25">
        <f>IF(ISTEXT(E1187),"",IF(ISBLANK(E1187),"",IF(ISTEXT(D1187),"",IF(A1182="Invoice No. : ",INDEX(Sheet2!F$14:F$154,MATCH(B1182,Sheet2!A$14:A$154,0)),G1186))))</f>
        <v>33981</v>
      </c>
      <c r="H1187" s="25" t="str">
        <f t="shared" si="73"/>
        <v>01/28/2023</v>
      </c>
      <c r="I1187" s="25" t="str">
        <f>IF(ISTEXT(E1187),"",IF(ISBLANK(E1187),"",IF(ISTEXT(D1187),"",IF(A1182="Invoice No. : ",TEXT(INDEX(Sheet2!C$14:C$154,MATCH(B1182,Sheet2!A$14:A$154,0)),"hh:mm:ss"),I1186))))</f>
        <v>10:46:31</v>
      </c>
      <c r="J1187" s="25">
        <f t="shared" si="74"/>
        <v>2905.5</v>
      </c>
      <c r="K1187" s="25">
        <f>IF(ISBLANK(G1187),"",IF(ISTEXT(G1187),"",INDEX(Sheet2!H$14:H$154,MATCH(F1187,Sheet2!A$14:A$154,0))))</f>
        <v>2905.5</v>
      </c>
      <c r="L1187" s="25">
        <f>IF(ISBLANK(G1187),"",IF(ISTEXT(G1187),"",INDEX(Sheet2!I$14:I$154,MATCH(F1187,Sheet2!A$14:A$154,0))))</f>
        <v>0</v>
      </c>
      <c r="M1187" s="25" t="str">
        <f>IF(ISBLANK(G1187),"",IF(ISTEXT(G1187),"",IF(INDEX(Sheet2!H$14:H$154,MATCH(F1187,Sheet2!A$14:A$154,0))&lt;&gt;0,IF(INDEX(Sheet2!I$14:I$154,MATCH(F1187,Sheet2!A$14:A$154,0))&lt;&gt;0,"Loan","Loan"),"Cash")))</f>
        <v>Loan</v>
      </c>
      <c r="N1187" s="25">
        <f>IF(ISTEXT(E1187),"",IF(ISBLANK(E1187),"",IF(ISTEXT(D1187),"",IF(A1182="Invoice No. : ",INDEX(Sheet2!D$14:D$154,MATCH(B1182,Sheet2!A$14:A$154,0)),N1186))))</f>
        <v>2</v>
      </c>
      <c r="O1187" s="25" t="str">
        <f>IF(ISTEXT(E1187),"",IF(ISBLANK(E1187),"",IF(ISTEXT(D1187),"",IF(A1182="Invoice No. : ",INDEX(Sheet2!E$14:E$154,MATCH(B1182,Sheet2!A$14:A$154,0)),O1186))))</f>
        <v>RUBY</v>
      </c>
      <c r="P1187" s="25" t="str">
        <f>IF(ISTEXT(E1187),"",IF(ISBLANK(E1187),"",IF(ISTEXT(D1187),"",IF(A1182="Invoice No. : ",INDEX(Sheet2!G$14:G$154,MATCH(B1182,Sheet2!A$14:A$154,0)),P1186))))</f>
        <v>MALICDEM, TEODORICO JR. ARENOS</v>
      </c>
      <c r="Q1187" s="25">
        <f t="shared" si="75"/>
        <v>128023.12</v>
      </c>
    </row>
    <row r="1188" ht="15" spans="1:17">
      <c r="A1188" s="24" t="s">
        <v>1012</v>
      </c>
      <c r="B1188" s="24" t="s">
        <v>1013</v>
      </c>
      <c r="C1188" s="13">
        <v>1</v>
      </c>
      <c r="D1188" s="13">
        <v>18.25</v>
      </c>
      <c r="E1188" s="13">
        <v>18.25</v>
      </c>
      <c r="F1188" s="25">
        <f t="shared" si="72"/>
        <v>2146359</v>
      </c>
      <c r="G1188" s="25">
        <f>IF(ISTEXT(E1188),"",IF(ISBLANK(E1188),"",IF(ISTEXT(D1188),"",IF(A1183="Invoice No. : ",INDEX(Sheet2!F$14:F$154,MATCH(B1183,Sheet2!A$14:A$154,0)),G1187))))</f>
        <v>33981</v>
      </c>
      <c r="H1188" s="25" t="str">
        <f t="shared" si="73"/>
        <v>01/28/2023</v>
      </c>
      <c r="I1188" s="25" t="str">
        <f>IF(ISTEXT(E1188),"",IF(ISBLANK(E1188),"",IF(ISTEXT(D1188),"",IF(A1183="Invoice No. : ",TEXT(INDEX(Sheet2!C$14:C$154,MATCH(B1183,Sheet2!A$14:A$154,0)),"hh:mm:ss"),I1187))))</f>
        <v>10:46:31</v>
      </c>
      <c r="J1188" s="25">
        <f t="shared" si="74"/>
        <v>2905.5</v>
      </c>
      <c r="K1188" s="25">
        <f>IF(ISBLANK(G1188),"",IF(ISTEXT(G1188),"",INDEX(Sheet2!H$14:H$154,MATCH(F1188,Sheet2!A$14:A$154,0))))</f>
        <v>2905.5</v>
      </c>
      <c r="L1188" s="25">
        <f>IF(ISBLANK(G1188),"",IF(ISTEXT(G1188),"",INDEX(Sheet2!I$14:I$154,MATCH(F1188,Sheet2!A$14:A$154,0))))</f>
        <v>0</v>
      </c>
      <c r="M1188" s="25" t="str">
        <f>IF(ISBLANK(G1188),"",IF(ISTEXT(G1188),"",IF(INDEX(Sheet2!H$14:H$154,MATCH(F1188,Sheet2!A$14:A$154,0))&lt;&gt;0,IF(INDEX(Sheet2!I$14:I$154,MATCH(F1188,Sheet2!A$14:A$154,0))&lt;&gt;0,"Loan","Loan"),"Cash")))</f>
        <v>Loan</v>
      </c>
      <c r="N1188" s="25">
        <f>IF(ISTEXT(E1188),"",IF(ISBLANK(E1188),"",IF(ISTEXT(D1188),"",IF(A1183="Invoice No. : ",INDEX(Sheet2!D$14:D$154,MATCH(B1183,Sheet2!A$14:A$154,0)),N1187))))</f>
        <v>2</v>
      </c>
      <c r="O1188" s="25" t="str">
        <f>IF(ISTEXT(E1188),"",IF(ISBLANK(E1188),"",IF(ISTEXT(D1188),"",IF(A1183="Invoice No. : ",INDEX(Sheet2!E$14:E$154,MATCH(B1183,Sheet2!A$14:A$154,0)),O1187))))</f>
        <v>RUBY</v>
      </c>
      <c r="P1188" s="25" t="str">
        <f>IF(ISTEXT(E1188),"",IF(ISBLANK(E1188),"",IF(ISTEXT(D1188),"",IF(A1183="Invoice No. : ",INDEX(Sheet2!G$14:G$154,MATCH(B1183,Sheet2!A$14:A$154,0)),P1187))))</f>
        <v>MALICDEM, TEODORICO JR. ARENOS</v>
      </c>
      <c r="Q1188" s="25">
        <f t="shared" si="75"/>
        <v>128023.12</v>
      </c>
    </row>
    <row r="1189" ht="15" spans="1:17">
      <c r="A1189" s="24" t="s">
        <v>1014</v>
      </c>
      <c r="B1189" s="24" t="s">
        <v>1015</v>
      </c>
      <c r="C1189" s="13">
        <v>2</v>
      </c>
      <c r="D1189" s="13">
        <v>18.25</v>
      </c>
      <c r="E1189" s="13">
        <v>36.5</v>
      </c>
      <c r="F1189" s="25">
        <f t="shared" si="72"/>
        <v>2146359</v>
      </c>
      <c r="G1189" s="25">
        <f>IF(ISTEXT(E1189),"",IF(ISBLANK(E1189),"",IF(ISTEXT(D1189),"",IF(A1184="Invoice No. : ",INDEX(Sheet2!F$14:F$154,MATCH(B1184,Sheet2!A$14:A$154,0)),G1188))))</f>
        <v>33981</v>
      </c>
      <c r="H1189" s="25" t="str">
        <f t="shared" si="73"/>
        <v>01/28/2023</v>
      </c>
      <c r="I1189" s="25" t="str">
        <f>IF(ISTEXT(E1189),"",IF(ISBLANK(E1189),"",IF(ISTEXT(D1189),"",IF(A1184="Invoice No. : ",TEXT(INDEX(Sheet2!C$14:C$154,MATCH(B1184,Sheet2!A$14:A$154,0)),"hh:mm:ss"),I1188))))</f>
        <v>10:46:31</v>
      </c>
      <c r="J1189" s="25">
        <f t="shared" si="74"/>
        <v>2905.5</v>
      </c>
      <c r="K1189" s="25">
        <f>IF(ISBLANK(G1189),"",IF(ISTEXT(G1189),"",INDEX(Sheet2!H$14:H$154,MATCH(F1189,Sheet2!A$14:A$154,0))))</f>
        <v>2905.5</v>
      </c>
      <c r="L1189" s="25">
        <f>IF(ISBLANK(G1189),"",IF(ISTEXT(G1189),"",INDEX(Sheet2!I$14:I$154,MATCH(F1189,Sheet2!A$14:A$154,0))))</f>
        <v>0</v>
      </c>
      <c r="M1189" s="25" t="str">
        <f>IF(ISBLANK(G1189),"",IF(ISTEXT(G1189),"",IF(INDEX(Sheet2!H$14:H$154,MATCH(F1189,Sheet2!A$14:A$154,0))&lt;&gt;0,IF(INDEX(Sheet2!I$14:I$154,MATCH(F1189,Sheet2!A$14:A$154,0))&lt;&gt;0,"Loan","Loan"),"Cash")))</f>
        <v>Loan</v>
      </c>
      <c r="N1189" s="25">
        <f>IF(ISTEXT(E1189),"",IF(ISBLANK(E1189),"",IF(ISTEXT(D1189),"",IF(A1184="Invoice No. : ",INDEX(Sheet2!D$14:D$154,MATCH(B1184,Sheet2!A$14:A$154,0)),N1188))))</f>
        <v>2</v>
      </c>
      <c r="O1189" s="25" t="str">
        <f>IF(ISTEXT(E1189),"",IF(ISBLANK(E1189),"",IF(ISTEXT(D1189),"",IF(A1184="Invoice No. : ",INDEX(Sheet2!E$14:E$154,MATCH(B1184,Sheet2!A$14:A$154,0)),O1188))))</f>
        <v>RUBY</v>
      </c>
      <c r="P1189" s="25" t="str">
        <f>IF(ISTEXT(E1189),"",IF(ISBLANK(E1189),"",IF(ISTEXT(D1189),"",IF(A1184="Invoice No. : ",INDEX(Sheet2!G$14:G$154,MATCH(B1184,Sheet2!A$14:A$154,0)),P1188))))</f>
        <v>MALICDEM, TEODORICO JR. ARENOS</v>
      </c>
      <c r="Q1189" s="25">
        <f t="shared" si="75"/>
        <v>128023.12</v>
      </c>
    </row>
    <row r="1190" ht="15" spans="1:17">
      <c r="A1190" s="24" t="s">
        <v>1016</v>
      </c>
      <c r="B1190" s="24" t="s">
        <v>1017</v>
      </c>
      <c r="C1190" s="13">
        <v>1</v>
      </c>
      <c r="D1190" s="13">
        <v>18.25</v>
      </c>
      <c r="E1190" s="13">
        <v>18.25</v>
      </c>
      <c r="F1190" s="25">
        <f t="shared" si="72"/>
        <v>2146359</v>
      </c>
      <c r="G1190" s="25">
        <f>IF(ISTEXT(E1190),"",IF(ISBLANK(E1190),"",IF(ISTEXT(D1190),"",IF(A1185="Invoice No. : ",INDEX(Sheet2!F$14:F$154,MATCH(B1185,Sheet2!A$14:A$154,0)),G1189))))</f>
        <v>33981</v>
      </c>
      <c r="H1190" s="25" t="str">
        <f t="shared" si="73"/>
        <v>01/28/2023</v>
      </c>
      <c r="I1190" s="25" t="str">
        <f>IF(ISTEXT(E1190),"",IF(ISBLANK(E1190),"",IF(ISTEXT(D1190),"",IF(A1185="Invoice No. : ",TEXT(INDEX(Sheet2!C$14:C$154,MATCH(B1185,Sheet2!A$14:A$154,0)),"hh:mm:ss"),I1189))))</f>
        <v>10:46:31</v>
      </c>
      <c r="J1190" s="25">
        <f t="shared" si="74"/>
        <v>2905.5</v>
      </c>
      <c r="K1190" s="25">
        <f>IF(ISBLANK(G1190),"",IF(ISTEXT(G1190),"",INDEX(Sheet2!H$14:H$154,MATCH(F1190,Sheet2!A$14:A$154,0))))</f>
        <v>2905.5</v>
      </c>
      <c r="L1190" s="25">
        <f>IF(ISBLANK(G1190),"",IF(ISTEXT(G1190),"",INDEX(Sheet2!I$14:I$154,MATCH(F1190,Sheet2!A$14:A$154,0))))</f>
        <v>0</v>
      </c>
      <c r="M1190" s="25" t="str">
        <f>IF(ISBLANK(G1190),"",IF(ISTEXT(G1190),"",IF(INDEX(Sheet2!H$14:H$154,MATCH(F1190,Sheet2!A$14:A$154,0))&lt;&gt;0,IF(INDEX(Sheet2!I$14:I$154,MATCH(F1190,Sheet2!A$14:A$154,0))&lt;&gt;0,"Loan","Loan"),"Cash")))</f>
        <v>Loan</v>
      </c>
      <c r="N1190" s="25">
        <f>IF(ISTEXT(E1190),"",IF(ISBLANK(E1190),"",IF(ISTEXT(D1190),"",IF(A1185="Invoice No. : ",INDEX(Sheet2!D$14:D$154,MATCH(B1185,Sheet2!A$14:A$154,0)),N1189))))</f>
        <v>2</v>
      </c>
      <c r="O1190" s="25" t="str">
        <f>IF(ISTEXT(E1190),"",IF(ISBLANK(E1190),"",IF(ISTEXT(D1190),"",IF(A1185="Invoice No. : ",INDEX(Sheet2!E$14:E$154,MATCH(B1185,Sheet2!A$14:A$154,0)),O1189))))</f>
        <v>RUBY</v>
      </c>
      <c r="P1190" s="25" t="str">
        <f>IF(ISTEXT(E1190),"",IF(ISBLANK(E1190),"",IF(ISTEXT(D1190),"",IF(A1185="Invoice No. : ",INDEX(Sheet2!G$14:G$154,MATCH(B1185,Sheet2!A$14:A$154,0)),P1189))))</f>
        <v>MALICDEM, TEODORICO JR. ARENOS</v>
      </c>
      <c r="Q1190" s="25">
        <f t="shared" si="75"/>
        <v>128023.12</v>
      </c>
    </row>
    <row r="1191" ht="15" spans="1:17">
      <c r="A1191" s="24" t="s">
        <v>1018</v>
      </c>
      <c r="B1191" s="24" t="s">
        <v>1019</v>
      </c>
      <c r="C1191" s="13">
        <v>1</v>
      </c>
      <c r="D1191" s="13">
        <v>44.5</v>
      </c>
      <c r="E1191" s="13">
        <v>44.5</v>
      </c>
      <c r="F1191" s="25">
        <f t="shared" si="72"/>
        <v>2146359</v>
      </c>
      <c r="G1191" s="25">
        <f>IF(ISTEXT(E1191),"",IF(ISBLANK(E1191),"",IF(ISTEXT(D1191),"",IF(A1186="Invoice No. : ",INDEX(Sheet2!F$14:F$154,MATCH(B1186,Sheet2!A$14:A$154,0)),G1190))))</f>
        <v>33981</v>
      </c>
      <c r="H1191" s="25" t="str">
        <f t="shared" si="73"/>
        <v>01/28/2023</v>
      </c>
      <c r="I1191" s="25" t="str">
        <f>IF(ISTEXT(E1191),"",IF(ISBLANK(E1191),"",IF(ISTEXT(D1191),"",IF(A1186="Invoice No. : ",TEXT(INDEX(Sheet2!C$14:C$154,MATCH(B1186,Sheet2!A$14:A$154,0)),"hh:mm:ss"),I1190))))</f>
        <v>10:46:31</v>
      </c>
      <c r="J1191" s="25">
        <f t="shared" si="74"/>
        <v>2905.5</v>
      </c>
      <c r="K1191" s="25">
        <f>IF(ISBLANK(G1191),"",IF(ISTEXT(G1191),"",INDEX(Sheet2!H$14:H$154,MATCH(F1191,Sheet2!A$14:A$154,0))))</f>
        <v>2905.5</v>
      </c>
      <c r="L1191" s="25">
        <f>IF(ISBLANK(G1191),"",IF(ISTEXT(G1191),"",INDEX(Sheet2!I$14:I$154,MATCH(F1191,Sheet2!A$14:A$154,0))))</f>
        <v>0</v>
      </c>
      <c r="M1191" s="25" t="str">
        <f>IF(ISBLANK(G1191),"",IF(ISTEXT(G1191),"",IF(INDEX(Sheet2!H$14:H$154,MATCH(F1191,Sheet2!A$14:A$154,0))&lt;&gt;0,IF(INDEX(Sheet2!I$14:I$154,MATCH(F1191,Sheet2!A$14:A$154,0))&lt;&gt;0,"Loan","Loan"),"Cash")))</f>
        <v>Loan</v>
      </c>
      <c r="N1191" s="25">
        <f>IF(ISTEXT(E1191),"",IF(ISBLANK(E1191),"",IF(ISTEXT(D1191),"",IF(A1186="Invoice No. : ",INDEX(Sheet2!D$14:D$154,MATCH(B1186,Sheet2!A$14:A$154,0)),N1190))))</f>
        <v>2</v>
      </c>
      <c r="O1191" s="25" t="str">
        <f>IF(ISTEXT(E1191),"",IF(ISBLANK(E1191),"",IF(ISTEXT(D1191),"",IF(A1186="Invoice No. : ",INDEX(Sheet2!E$14:E$154,MATCH(B1186,Sheet2!A$14:A$154,0)),O1190))))</f>
        <v>RUBY</v>
      </c>
      <c r="P1191" s="25" t="str">
        <f>IF(ISTEXT(E1191),"",IF(ISBLANK(E1191),"",IF(ISTEXT(D1191),"",IF(A1186="Invoice No. : ",INDEX(Sheet2!G$14:G$154,MATCH(B1186,Sheet2!A$14:A$154,0)),P1190))))</f>
        <v>MALICDEM, TEODORICO JR. ARENOS</v>
      </c>
      <c r="Q1191" s="25">
        <f t="shared" si="75"/>
        <v>128023.12</v>
      </c>
    </row>
    <row r="1192" ht="15" spans="1:17">
      <c r="A1192" s="24" t="s">
        <v>1020</v>
      </c>
      <c r="B1192" s="24" t="s">
        <v>1021</v>
      </c>
      <c r="C1192" s="13">
        <v>1</v>
      </c>
      <c r="D1192" s="13">
        <v>9</v>
      </c>
      <c r="E1192" s="13">
        <v>9</v>
      </c>
      <c r="F1192" s="25">
        <f t="shared" si="72"/>
        <v>2146359</v>
      </c>
      <c r="G1192" s="25">
        <f>IF(ISTEXT(E1192),"",IF(ISBLANK(E1192),"",IF(ISTEXT(D1192),"",IF(A1187="Invoice No. : ",INDEX(Sheet2!F$14:F$154,MATCH(B1187,Sheet2!A$14:A$154,0)),G1191))))</f>
        <v>33981</v>
      </c>
      <c r="H1192" s="25" t="str">
        <f t="shared" si="73"/>
        <v>01/28/2023</v>
      </c>
      <c r="I1192" s="25" t="str">
        <f>IF(ISTEXT(E1192),"",IF(ISBLANK(E1192),"",IF(ISTEXT(D1192),"",IF(A1187="Invoice No. : ",TEXT(INDEX(Sheet2!C$14:C$154,MATCH(B1187,Sheet2!A$14:A$154,0)),"hh:mm:ss"),I1191))))</f>
        <v>10:46:31</v>
      </c>
      <c r="J1192" s="25">
        <f t="shared" si="74"/>
        <v>2905.5</v>
      </c>
      <c r="K1192" s="25">
        <f>IF(ISBLANK(G1192),"",IF(ISTEXT(G1192),"",INDEX(Sheet2!H$14:H$154,MATCH(F1192,Sheet2!A$14:A$154,0))))</f>
        <v>2905.5</v>
      </c>
      <c r="L1192" s="25">
        <f>IF(ISBLANK(G1192),"",IF(ISTEXT(G1192),"",INDEX(Sheet2!I$14:I$154,MATCH(F1192,Sheet2!A$14:A$154,0))))</f>
        <v>0</v>
      </c>
      <c r="M1192" s="25" t="str">
        <f>IF(ISBLANK(G1192),"",IF(ISTEXT(G1192),"",IF(INDEX(Sheet2!H$14:H$154,MATCH(F1192,Sheet2!A$14:A$154,0))&lt;&gt;0,IF(INDEX(Sheet2!I$14:I$154,MATCH(F1192,Sheet2!A$14:A$154,0))&lt;&gt;0,"Loan","Loan"),"Cash")))</f>
        <v>Loan</v>
      </c>
      <c r="N1192" s="25">
        <f>IF(ISTEXT(E1192),"",IF(ISBLANK(E1192),"",IF(ISTEXT(D1192),"",IF(A1187="Invoice No. : ",INDEX(Sheet2!D$14:D$154,MATCH(B1187,Sheet2!A$14:A$154,0)),N1191))))</f>
        <v>2</v>
      </c>
      <c r="O1192" s="25" t="str">
        <f>IF(ISTEXT(E1192),"",IF(ISBLANK(E1192),"",IF(ISTEXT(D1192),"",IF(A1187="Invoice No. : ",INDEX(Sheet2!E$14:E$154,MATCH(B1187,Sheet2!A$14:A$154,0)),O1191))))</f>
        <v>RUBY</v>
      </c>
      <c r="P1192" s="25" t="str">
        <f>IF(ISTEXT(E1192),"",IF(ISBLANK(E1192),"",IF(ISTEXT(D1192),"",IF(A1187="Invoice No. : ",INDEX(Sheet2!G$14:G$154,MATCH(B1187,Sheet2!A$14:A$154,0)),P1191))))</f>
        <v>MALICDEM, TEODORICO JR. ARENOS</v>
      </c>
      <c r="Q1192" s="25">
        <f t="shared" si="75"/>
        <v>128023.12</v>
      </c>
    </row>
    <row r="1193" ht="15" spans="1:17">
      <c r="A1193" s="24" t="s">
        <v>1022</v>
      </c>
      <c r="B1193" s="24" t="s">
        <v>1023</v>
      </c>
      <c r="C1193" s="13">
        <v>1</v>
      </c>
      <c r="D1193" s="13">
        <v>9.75</v>
      </c>
      <c r="E1193" s="13">
        <v>9.75</v>
      </c>
      <c r="F1193" s="25">
        <f t="shared" si="72"/>
        <v>2146359</v>
      </c>
      <c r="G1193" s="25">
        <f>IF(ISTEXT(E1193),"",IF(ISBLANK(E1193),"",IF(ISTEXT(D1193),"",IF(A1188="Invoice No. : ",INDEX(Sheet2!F$14:F$154,MATCH(B1188,Sheet2!A$14:A$154,0)),G1192))))</f>
        <v>33981</v>
      </c>
      <c r="H1193" s="25" t="str">
        <f t="shared" si="73"/>
        <v>01/28/2023</v>
      </c>
      <c r="I1193" s="25" t="str">
        <f>IF(ISTEXT(E1193),"",IF(ISBLANK(E1193),"",IF(ISTEXT(D1193),"",IF(A1188="Invoice No. : ",TEXT(INDEX(Sheet2!C$14:C$154,MATCH(B1188,Sheet2!A$14:A$154,0)),"hh:mm:ss"),I1192))))</f>
        <v>10:46:31</v>
      </c>
      <c r="J1193" s="25">
        <f t="shared" si="74"/>
        <v>2905.5</v>
      </c>
      <c r="K1193" s="25">
        <f>IF(ISBLANK(G1193),"",IF(ISTEXT(G1193),"",INDEX(Sheet2!H$14:H$154,MATCH(F1193,Sheet2!A$14:A$154,0))))</f>
        <v>2905.5</v>
      </c>
      <c r="L1193" s="25">
        <f>IF(ISBLANK(G1193),"",IF(ISTEXT(G1193),"",INDEX(Sheet2!I$14:I$154,MATCH(F1193,Sheet2!A$14:A$154,0))))</f>
        <v>0</v>
      </c>
      <c r="M1193" s="25" t="str">
        <f>IF(ISBLANK(G1193),"",IF(ISTEXT(G1193),"",IF(INDEX(Sheet2!H$14:H$154,MATCH(F1193,Sheet2!A$14:A$154,0))&lt;&gt;0,IF(INDEX(Sheet2!I$14:I$154,MATCH(F1193,Sheet2!A$14:A$154,0))&lt;&gt;0,"Loan","Loan"),"Cash")))</f>
        <v>Loan</v>
      </c>
      <c r="N1193" s="25">
        <f>IF(ISTEXT(E1193),"",IF(ISBLANK(E1193),"",IF(ISTEXT(D1193),"",IF(A1188="Invoice No. : ",INDEX(Sheet2!D$14:D$154,MATCH(B1188,Sheet2!A$14:A$154,0)),N1192))))</f>
        <v>2</v>
      </c>
      <c r="O1193" s="25" t="str">
        <f>IF(ISTEXT(E1193),"",IF(ISBLANK(E1193),"",IF(ISTEXT(D1193),"",IF(A1188="Invoice No. : ",INDEX(Sheet2!E$14:E$154,MATCH(B1188,Sheet2!A$14:A$154,0)),O1192))))</f>
        <v>RUBY</v>
      </c>
      <c r="P1193" s="25" t="str">
        <f>IF(ISTEXT(E1193),"",IF(ISBLANK(E1193),"",IF(ISTEXT(D1193),"",IF(A1188="Invoice No. : ",INDEX(Sheet2!G$14:G$154,MATCH(B1188,Sheet2!A$14:A$154,0)),P1192))))</f>
        <v>MALICDEM, TEODORICO JR. ARENOS</v>
      </c>
      <c r="Q1193" s="25">
        <f t="shared" si="75"/>
        <v>128023.12</v>
      </c>
    </row>
    <row r="1194" ht="15" spans="1:17">
      <c r="A1194" s="24" t="s">
        <v>822</v>
      </c>
      <c r="B1194" s="24" t="s">
        <v>823</v>
      </c>
      <c r="C1194" s="13">
        <v>1</v>
      </c>
      <c r="D1194" s="13">
        <v>30.25</v>
      </c>
      <c r="E1194" s="13">
        <v>30.25</v>
      </c>
      <c r="F1194" s="25">
        <f t="shared" si="72"/>
        <v>2146359</v>
      </c>
      <c r="G1194" s="25">
        <f>IF(ISTEXT(E1194),"",IF(ISBLANK(E1194),"",IF(ISTEXT(D1194),"",IF(A1189="Invoice No. : ",INDEX(Sheet2!F$14:F$154,MATCH(B1189,Sheet2!A$14:A$154,0)),G1193))))</f>
        <v>33981</v>
      </c>
      <c r="H1194" s="25" t="str">
        <f t="shared" si="73"/>
        <v>01/28/2023</v>
      </c>
      <c r="I1194" s="25" t="str">
        <f>IF(ISTEXT(E1194),"",IF(ISBLANK(E1194),"",IF(ISTEXT(D1194),"",IF(A1189="Invoice No. : ",TEXT(INDEX(Sheet2!C$14:C$154,MATCH(B1189,Sheet2!A$14:A$154,0)),"hh:mm:ss"),I1193))))</f>
        <v>10:46:31</v>
      </c>
      <c r="J1194" s="25">
        <f t="shared" si="74"/>
        <v>2905.5</v>
      </c>
      <c r="K1194" s="25">
        <f>IF(ISBLANK(G1194),"",IF(ISTEXT(G1194),"",INDEX(Sheet2!H$14:H$154,MATCH(F1194,Sheet2!A$14:A$154,0))))</f>
        <v>2905.5</v>
      </c>
      <c r="L1194" s="25">
        <f>IF(ISBLANK(G1194),"",IF(ISTEXT(G1194),"",INDEX(Sheet2!I$14:I$154,MATCH(F1194,Sheet2!A$14:A$154,0))))</f>
        <v>0</v>
      </c>
      <c r="M1194" s="25" t="str">
        <f>IF(ISBLANK(G1194),"",IF(ISTEXT(G1194),"",IF(INDEX(Sheet2!H$14:H$154,MATCH(F1194,Sheet2!A$14:A$154,0))&lt;&gt;0,IF(INDEX(Sheet2!I$14:I$154,MATCH(F1194,Sheet2!A$14:A$154,0))&lt;&gt;0,"Loan","Loan"),"Cash")))</f>
        <v>Loan</v>
      </c>
      <c r="N1194" s="25">
        <f>IF(ISTEXT(E1194),"",IF(ISBLANK(E1194),"",IF(ISTEXT(D1194),"",IF(A1189="Invoice No. : ",INDEX(Sheet2!D$14:D$154,MATCH(B1189,Sheet2!A$14:A$154,0)),N1193))))</f>
        <v>2</v>
      </c>
      <c r="O1194" s="25" t="str">
        <f>IF(ISTEXT(E1194),"",IF(ISBLANK(E1194),"",IF(ISTEXT(D1194),"",IF(A1189="Invoice No. : ",INDEX(Sheet2!E$14:E$154,MATCH(B1189,Sheet2!A$14:A$154,0)),O1193))))</f>
        <v>RUBY</v>
      </c>
      <c r="P1194" s="25" t="str">
        <f>IF(ISTEXT(E1194),"",IF(ISBLANK(E1194),"",IF(ISTEXT(D1194),"",IF(A1189="Invoice No. : ",INDEX(Sheet2!G$14:G$154,MATCH(B1189,Sheet2!A$14:A$154,0)),P1193))))</f>
        <v>MALICDEM, TEODORICO JR. ARENOS</v>
      </c>
      <c r="Q1194" s="25">
        <f t="shared" si="75"/>
        <v>128023.12</v>
      </c>
    </row>
    <row r="1195" ht="15" spans="1:17">
      <c r="A1195" s="24" t="s">
        <v>156</v>
      </c>
      <c r="B1195" s="24" t="s">
        <v>157</v>
      </c>
      <c r="C1195" s="13">
        <v>2</v>
      </c>
      <c r="D1195" s="13">
        <v>47</v>
      </c>
      <c r="E1195" s="13">
        <v>94</v>
      </c>
      <c r="F1195" s="25">
        <f t="shared" si="72"/>
        <v>2146359</v>
      </c>
      <c r="G1195" s="25">
        <f>IF(ISTEXT(E1195),"",IF(ISBLANK(E1195),"",IF(ISTEXT(D1195),"",IF(A1190="Invoice No. : ",INDEX(Sheet2!F$14:F$154,MATCH(B1190,Sheet2!A$14:A$154,0)),G1194))))</f>
        <v>33981</v>
      </c>
      <c r="H1195" s="25" t="str">
        <f t="shared" si="73"/>
        <v>01/28/2023</v>
      </c>
      <c r="I1195" s="25" t="str">
        <f>IF(ISTEXT(E1195),"",IF(ISBLANK(E1195),"",IF(ISTEXT(D1195),"",IF(A1190="Invoice No. : ",TEXT(INDEX(Sheet2!C$14:C$154,MATCH(B1190,Sheet2!A$14:A$154,0)),"hh:mm:ss"),I1194))))</f>
        <v>10:46:31</v>
      </c>
      <c r="J1195" s="25">
        <f t="shared" si="74"/>
        <v>2905.5</v>
      </c>
      <c r="K1195" s="25">
        <f>IF(ISBLANK(G1195),"",IF(ISTEXT(G1195),"",INDEX(Sheet2!H$14:H$154,MATCH(F1195,Sheet2!A$14:A$154,0))))</f>
        <v>2905.5</v>
      </c>
      <c r="L1195" s="25">
        <f>IF(ISBLANK(G1195),"",IF(ISTEXT(G1195),"",INDEX(Sheet2!I$14:I$154,MATCH(F1195,Sheet2!A$14:A$154,0))))</f>
        <v>0</v>
      </c>
      <c r="M1195" s="25" t="str">
        <f>IF(ISBLANK(G1195),"",IF(ISTEXT(G1195),"",IF(INDEX(Sheet2!H$14:H$154,MATCH(F1195,Sheet2!A$14:A$154,0))&lt;&gt;0,IF(INDEX(Sheet2!I$14:I$154,MATCH(F1195,Sheet2!A$14:A$154,0))&lt;&gt;0,"Loan","Loan"),"Cash")))</f>
        <v>Loan</v>
      </c>
      <c r="N1195" s="25">
        <f>IF(ISTEXT(E1195),"",IF(ISBLANK(E1195),"",IF(ISTEXT(D1195),"",IF(A1190="Invoice No. : ",INDEX(Sheet2!D$14:D$154,MATCH(B1190,Sheet2!A$14:A$154,0)),N1194))))</f>
        <v>2</v>
      </c>
      <c r="O1195" s="25" t="str">
        <f>IF(ISTEXT(E1195),"",IF(ISBLANK(E1195),"",IF(ISTEXT(D1195),"",IF(A1190="Invoice No. : ",INDEX(Sheet2!E$14:E$154,MATCH(B1190,Sheet2!A$14:A$154,0)),O1194))))</f>
        <v>RUBY</v>
      </c>
      <c r="P1195" s="25" t="str">
        <f>IF(ISTEXT(E1195),"",IF(ISBLANK(E1195),"",IF(ISTEXT(D1195),"",IF(A1190="Invoice No. : ",INDEX(Sheet2!G$14:G$154,MATCH(B1190,Sheet2!A$14:A$154,0)),P1194))))</f>
        <v>MALICDEM, TEODORICO JR. ARENOS</v>
      </c>
      <c r="Q1195" s="25">
        <f t="shared" si="75"/>
        <v>128023.12</v>
      </c>
    </row>
    <row r="1196" ht="15" spans="4:17">
      <c r="D1196" s="14" t="s">
        <v>18</v>
      </c>
      <c r="E1196" s="26">
        <v>2905.5</v>
      </c>
      <c r="F1196" s="25" t="str">
        <f t="shared" si="72"/>
        <v/>
      </c>
      <c r="G1196" s="25" t="str">
        <f>IF(ISTEXT(E1196),"",IF(ISBLANK(E1196),"",IF(ISTEXT(D1196),"",IF(A1191="Invoice No. : ",INDEX(Sheet2!F$14:F$154,MATCH(B1191,Sheet2!A$14:A$154,0)),G1195))))</f>
        <v/>
      </c>
      <c r="H1196" s="25" t="str">
        <f t="shared" si="73"/>
        <v/>
      </c>
      <c r="I1196" s="25" t="str">
        <f>IF(ISTEXT(E1196),"",IF(ISBLANK(E1196),"",IF(ISTEXT(D1196),"",IF(A1191="Invoice No. : ",TEXT(INDEX(Sheet2!C$14:C$154,MATCH(B1191,Sheet2!A$14:A$154,0)),"hh:mm:ss"),I1195))))</f>
        <v/>
      </c>
      <c r="J1196" s="25" t="str">
        <f t="shared" si="74"/>
        <v/>
      </c>
      <c r="K1196" s="25" t="str">
        <f>IF(ISBLANK(G1196),"",IF(ISTEXT(G1196),"",INDEX(Sheet2!H$14:H$154,MATCH(F1196,Sheet2!A$14:A$154,0))))</f>
        <v/>
      </c>
      <c r="L1196" s="25" t="str">
        <f>IF(ISBLANK(G1196),"",IF(ISTEXT(G1196),"",INDEX(Sheet2!I$14:I$154,MATCH(F1196,Sheet2!A$14:A$154,0))))</f>
        <v/>
      </c>
      <c r="M1196" s="25" t="str">
        <f>IF(ISBLANK(G1196),"",IF(ISTEXT(G1196),"",IF(INDEX(Sheet2!H$14:H$154,MATCH(F1196,Sheet2!A$14:A$154,0))&lt;&gt;0,IF(INDEX(Sheet2!I$14:I$154,MATCH(F1196,Sheet2!A$14:A$154,0))&lt;&gt;0,"Loan","Loan"),"Cash")))</f>
        <v/>
      </c>
      <c r="N1196" s="25" t="str">
        <f>IF(ISTEXT(E1196),"",IF(ISBLANK(E1196),"",IF(ISTEXT(D1196),"",IF(A1191="Invoice No. : ",INDEX(Sheet2!D$14:D$154,MATCH(B1191,Sheet2!A$14:A$154,0)),N1195))))</f>
        <v/>
      </c>
      <c r="O1196" s="25" t="str">
        <f>IF(ISTEXT(E1196),"",IF(ISBLANK(E1196),"",IF(ISTEXT(D1196),"",IF(A1191="Invoice No. : ",INDEX(Sheet2!E$14:E$154,MATCH(B1191,Sheet2!A$14:A$154,0)),O1195))))</f>
        <v/>
      </c>
      <c r="P1196" s="25" t="str">
        <f>IF(ISTEXT(E1196),"",IF(ISBLANK(E1196),"",IF(ISTEXT(D1196),"",IF(A1191="Invoice No. : ",INDEX(Sheet2!G$14:G$154,MATCH(B1191,Sheet2!A$14:A$154,0)),P1195))))</f>
        <v/>
      </c>
      <c r="Q1196" s="25" t="str">
        <f t="shared" si="75"/>
        <v/>
      </c>
    </row>
    <row r="1197" ht="15" spans="6:17">
      <c r="F1197" s="25" t="str">
        <f t="shared" si="72"/>
        <v/>
      </c>
      <c r="G1197" s="25" t="str">
        <f>IF(ISTEXT(E1197),"",IF(ISBLANK(E1197),"",IF(ISTEXT(D1197),"",IF(A1192="Invoice No. : ",INDEX(Sheet2!F$14:F$154,MATCH(B1192,Sheet2!A$14:A$154,0)),G1196))))</f>
        <v/>
      </c>
      <c r="H1197" s="25" t="str">
        <f t="shared" si="73"/>
        <v/>
      </c>
      <c r="I1197" s="25" t="str">
        <f>IF(ISTEXT(E1197),"",IF(ISBLANK(E1197),"",IF(ISTEXT(D1197),"",IF(A1192="Invoice No. : ",TEXT(INDEX(Sheet2!C$14:C$154,MATCH(B1192,Sheet2!A$14:A$154,0)),"hh:mm:ss"),I1196))))</f>
        <v/>
      </c>
      <c r="J1197" s="25" t="str">
        <f t="shared" si="74"/>
        <v/>
      </c>
      <c r="K1197" s="25" t="str">
        <f>IF(ISBLANK(G1197),"",IF(ISTEXT(G1197),"",INDEX(Sheet2!H$14:H$154,MATCH(F1197,Sheet2!A$14:A$154,0))))</f>
        <v/>
      </c>
      <c r="L1197" s="25" t="str">
        <f>IF(ISBLANK(G1197),"",IF(ISTEXT(G1197),"",INDEX(Sheet2!I$14:I$154,MATCH(F1197,Sheet2!A$14:A$154,0))))</f>
        <v/>
      </c>
      <c r="M1197" s="25" t="str">
        <f>IF(ISBLANK(G1197),"",IF(ISTEXT(G1197),"",IF(INDEX(Sheet2!H$14:H$154,MATCH(F1197,Sheet2!A$14:A$154,0))&lt;&gt;0,IF(INDEX(Sheet2!I$14:I$154,MATCH(F1197,Sheet2!A$14:A$154,0))&lt;&gt;0,"Loan","Loan"),"Cash")))</f>
        <v/>
      </c>
      <c r="N1197" s="25" t="str">
        <f>IF(ISTEXT(E1197),"",IF(ISBLANK(E1197),"",IF(ISTEXT(D1197),"",IF(A1192="Invoice No. : ",INDEX(Sheet2!D$14:D$154,MATCH(B1192,Sheet2!A$14:A$154,0)),N1196))))</f>
        <v/>
      </c>
      <c r="O1197" s="25" t="str">
        <f>IF(ISTEXT(E1197),"",IF(ISBLANK(E1197),"",IF(ISTEXT(D1197),"",IF(A1192="Invoice No. : ",INDEX(Sheet2!E$14:E$154,MATCH(B1192,Sheet2!A$14:A$154,0)),O1196))))</f>
        <v/>
      </c>
      <c r="P1197" s="25" t="str">
        <f>IF(ISTEXT(E1197),"",IF(ISBLANK(E1197),"",IF(ISTEXT(D1197),"",IF(A1192="Invoice No. : ",INDEX(Sheet2!G$14:G$154,MATCH(B1192,Sheet2!A$14:A$154,0)),P1196))))</f>
        <v/>
      </c>
      <c r="Q1197" s="25" t="str">
        <f t="shared" si="75"/>
        <v/>
      </c>
    </row>
    <row r="1198" ht="15" spans="6:17">
      <c r="F1198" s="25" t="str">
        <f t="shared" si="72"/>
        <v/>
      </c>
      <c r="G1198" s="25" t="str">
        <f>IF(ISTEXT(E1198),"",IF(ISBLANK(E1198),"",IF(ISTEXT(D1198),"",IF(A1193="Invoice No. : ",INDEX(Sheet2!F$14:F$154,MATCH(B1193,Sheet2!A$14:A$154,0)),G1197))))</f>
        <v/>
      </c>
      <c r="H1198" s="25" t="str">
        <f t="shared" si="73"/>
        <v/>
      </c>
      <c r="I1198" s="25" t="str">
        <f>IF(ISTEXT(E1198),"",IF(ISBLANK(E1198),"",IF(ISTEXT(D1198),"",IF(A1193="Invoice No. : ",TEXT(INDEX(Sheet2!C$14:C$154,MATCH(B1193,Sheet2!A$14:A$154,0)),"hh:mm:ss"),I1197))))</f>
        <v/>
      </c>
      <c r="J1198" s="25" t="str">
        <f t="shared" si="74"/>
        <v/>
      </c>
      <c r="K1198" s="25" t="str">
        <f>IF(ISBLANK(G1198),"",IF(ISTEXT(G1198),"",INDEX(Sheet2!H$14:H$154,MATCH(F1198,Sheet2!A$14:A$154,0))))</f>
        <v/>
      </c>
      <c r="L1198" s="25" t="str">
        <f>IF(ISBLANK(G1198),"",IF(ISTEXT(G1198),"",INDEX(Sheet2!I$14:I$154,MATCH(F1198,Sheet2!A$14:A$154,0))))</f>
        <v/>
      </c>
      <c r="M1198" s="25" t="str">
        <f>IF(ISBLANK(G1198),"",IF(ISTEXT(G1198),"",IF(INDEX(Sheet2!H$14:H$154,MATCH(F1198,Sheet2!A$14:A$154,0))&lt;&gt;0,IF(INDEX(Sheet2!I$14:I$154,MATCH(F1198,Sheet2!A$14:A$154,0))&lt;&gt;0,"Loan","Loan"),"Cash")))</f>
        <v/>
      </c>
      <c r="N1198" s="25" t="str">
        <f>IF(ISTEXT(E1198),"",IF(ISBLANK(E1198),"",IF(ISTEXT(D1198),"",IF(A1193="Invoice No. : ",INDEX(Sheet2!D$14:D$154,MATCH(B1193,Sheet2!A$14:A$154,0)),N1197))))</f>
        <v/>
      </c>
      <c r="O1198" s="25" t="str">
        <f>IF(ISTEXT(E1198),"",IF(ISBLANK(E1198),"",IF(ISTEXT(D1198),"",IF(A1193="Invoice No. : ",INDEX(Sheet2!E$14:E$154,MATCH(B1193,Sheet2!A$14:A$154,0)),O1197))))</f>
        <v/>
      </c>
      <c r="P1198" s="25" t="str">
        <f>IF(ISTEXT(E1198),"",IF(ISBLANK(E1198),"",IF(ISTEXT(D1198),"",IF(A1193="Invoice No. : ",INDEX(Sheet2!G$14:G$154,MATCH(B1193,Sheet2!A$14:A$154,0)),P1197))))</f>
        <v/>
      </c>
      <c r="Q1198" s="25" t="str">
        <f t="shared" si="75"/>
        <v/>
      </c>
    </row>
    <row r="1199" ht="15" spans="1:17">
      <c r="A1199" s="16" t="s">
        <v>4</v>
      </c>
      <c r="B1199" s="17">
        <v>2146360</v>
      </c>
      <c r="C1199" s="16" t="s">
        <v>5</v>
      </c>
      <c r="D1199" s="18" t="s">
        <v>598</v>
      </c>
      <c r="F1199" s="25" t="str">
        <f t="shared" si="72"/>
        <v/>
      </c>
      <c r="G1199" s="25" t="str">
        <f>IF(ISTEXT(E1199),"",IF(ISBLANK(E1199),"",IF(ISTEXT(D1199),"",IF(A1194="Invoice No. : ",INDEX(Sheet2!F$14:F$154,MATCH(B1194,Sheet2!A$14:A$154,0)),G1198))))</f>
        <v/>
      </c>
      <c r="H1199" s="25" t="str">
        <f t="shared" si="73"/>
        <v/>
      </c>
      <c r="I1199" s="25" t="str">
        <f>IF(ISTEXT(E1199),"",IF(ISBLANK(E1199),"",IF(ISTEXT(D1199),"",IF(A1194="Invoice No. : ",TEXT(INDEX(Sheet2!C$14:C$154,MATCH(B1194,Sheet2!A$14:A$154,0)),"hh:mm:ss"),I1198))))</f>
        <v/>
      </c>
      <c r="J1199" s="25" t="str">
        <f t="shared" si="74"/>
        <v/>
      </c>
      <c r="K1199" s="25" t="str">
        <f>IF(ISBLANK(G1199),"",IF(ISTEXT(G1199),"",INDEX(Sheet2!H$14:H$154,MATCH(F1199,Sheet2!A$14:A$154,0))))</f>
        <v/>
      </c>
      <c r="L1199" s="25" t="str">
        <f>IF(ISBLANK(G1199),"",IF(ISTEXT(G1199),"",INDEX(Sheet2!I$14:I$154,MATCH(F1199,Sheet2!A$14:A$154,0))))</f>
        <v/>
      </c>
      <c r="M1199" s="25" t="str">
        <f>IF(ISBLANK(G1199),"",IF(ISTEXT(G1199),"",IF(INDEX(Sheet2!H$14:H$154,MATCH(F1199,Sheet2!A$14:A$154,0))&lt;&gt;0,IF(INDEX(Sheet2!I$14:I$154,MATCH(F1199,Sheet2!A$14:A$154,0))&lt;&gt;0,"Loan","Loan"),"Cash")))</f>
        <v/>
      </c>
      <c r="N1199" s="25" t="str">
        <f>IF(ISTEXT(E1199),"",IF(ISBLANK(E1199),"",IF(ISTEXT(D1199),"",IF(A1194="Invoice No. : ",INDEX(Sheet2!D$14:D$154,MATCH(B1194,Sheet2!A$14:A$154,0)),N1198))))</f>
        <v/>
      </c>
      <c r="O1199" s="25" t="str">
        <f>IF(ISTEXT(E1199),"",IF(ISBLANK(E1199),"",IF(ISTEXT(D1199),"",IF(A1194="Invoice No. : ",INDEX(Sheet2!E$14:E$154,MATCH(B1194,Sheet2!A$14:A$154,0)),O1198))))</f>
        <v/>
      </c>
      <c r="P1199" s="25" t="str">
        <f>IF(ISTEXT(E1199),"",IF(ISBLANK(E1199),"",IF(ISTEXT(D1199),"",IF(A1194="Invoice No. : ",INDEX(Sheet2!G$14:G$154,MATCH(B1194,Sheet2!A$14:A$154,0)),P1198))))</f>
        <v/>
      </c>
      <c r="Q1199" s="25" t="str">
        <f t="shared" si="75"/>
        <v/>
      </c>
    </row>
    <row r="1200" ht="15" spans="1:17">
      <c r="A1200" s="16" t="s">
        <v>7</v>
      </c>
      <c r="B1200" s="19">
        <v>44954</v>
      </c>
      <c r="C1200" s="16" t="s">
        <v>8</v>
      </c>
      <c r="D1200" s="20">
        <v>2</v>
      </c>
      <c r="F1200" s="25" t="str">
        <f t="shared" si="72"/>
        <v/>
      </c>
      <c r="G1200" s="25" t="str">
        <f>IF(ISTEXT(E1200),"",IF(ISBLANK(E1200),"",IF(ISTEXT(D1200),"",IF(A1195="Invoice No. : ",INDEX(Sheet2!F$14:F$154,MATCH(B1195,Sheet2!A$14:A$154,0)),G1199))))</f>
        <v/>
      </c>
      <c r="H1200" s="25" t="str">
        <f t="shared" si="73"/>
        <v/>
      </c>
      <c r="I1200" s="25" t="str">
        <f>IF(ISTEXT(E1200),"",IF(ISBLANK(E1200),"",IF(ISTEXT(D1200),"",IF(A1195="Invoice No. : ",TEXT(INDEX(Sheet2!C$14:C$154,MATCH(B1195,Sheet2!A$14:A$154,0)),"hh:mm:ss"),I1199))))</f>
        <v/>
      </c>
      <c r="J1200" s="25" t="str">
        <f t="shared" si="74"/>
        <v/>
      </c>
      <c r="K1200" s="25" t="str">
        <f>IF(ISBLANK(G1200),"",IF(ISTEXT(G1200),"",INDEX(Sheet2!H$14:H$154,MATCH(F1200,Sheet2!A$14:A$154,0))))</f>
        <v/>
      </c>
      <c r="L1200" s="25" t="str">
        <f>IF(ISBLANK(G1200),"",IF(ISTEXT(G1200),"",INDEX(Sheet2!I$14:I$154,MATCH(F1200,Sheet2!A$14:A$154,0))))</f>
        <v/>
      </c>
      <c r="M1200" s="25" t="str">
        <f>IF(ISBLANK(G1200),"",IF(ISTEXT(G1200),"",IF(INDEX(Sheet2!H$14:H$154,MATCH(F1200,Sheet2!A$14:A$154,0))&lt;&gt;0,IF(INDEX(Sheet2!I$14:I$154,MATCH(F1200,Sheet2!A$14:A$154,0))&lt;&gt;0,"Loan","Loan"),"Cash")))</f>
        <v/>
      </c>
      <c r="N1200" s="25" t="str">
        <f>IF(ISTEXT(E1200),"",IF(ISBLANK(E1200),"",IF(ISTEXT(D1200),"",IF(A1195="Invoice No. : ",INDEX(Sheet2!D$14:D$154,MATCH(B1195,Sheet2!A$14:A$154,0)),N1199))))</f>
        <v/>
      </c>
      <c r="O1200" s="25" t="str">
        <f>IF(ISTEXT(E1200),"",IF(ISBLANK(E1200),"",IF(ISTEXT(D1200),"",IF(A1195="Invoice No. : ",INDEX(Sheet2!E$14:E$154,MATCH(B1195,Sheet2!A$14:A$154,0)),O1199))))</f>
        <v/>
      </c>
      <c r="P1200" s="25" t="str">
        <f>IF(ISTEXT(E1200),"",IF(ISBLANK(E1200),"",IF(ISTEXT(D1200),"",IF(A1195="Invoice No. : ",INDEX(Sheet2!G$14:G$154,MATCH(B1195,Sheet2!A$14:A$154,0)),P1199))))</f>
        <v/>
      </c>
      <c r="Q1200" s="25" t="str">
        <f t="shared" si="75"/>
        <v/>
      </c>
    </row>
    <row r="1201" ht="15" spans="6:17">
      <c r="F1201" s="25" t="str">
        <f t="shared" si="72"/>
        <v/>
      </c>
      <c r="G1201" s="25" t="str">
        <f>IF(ISTEXT(E1201),"",IF(ISBLANK(E1201),"",IF(ISTEXT(D1201),"",IF(A1196="Invoice No. : ",INDEX(Sheet2!F$14:F$154,MATCH(B1196,Sheet2!A$14:A$154,0)),G1200))))</f>
        <v/>
      </c>
      <c r="H1201" s="25" t="str">
        <f t="shared" si="73"/>
        <v/>
      </c>
      <c r="I1201" s="25" t="str">
        <f>IF(ISTEXT(E1201),"",IF(ISBLANK(E1201),"",IF(ISTEXT(D1201),"",IF(A1196="Invoice No. : ",TEXT(INDEX(Sheet2!C$14:C$154,MATCH(B1196,Sheet2!A$14:A$154,0)),"hh:mm:ss"),I1200))))</f>
        <v/>
      </c>
      <c r="J1201" s="25" t="str">
        <f t="shared" si="74"/>
        <v/>
      </c>
      <c r="K1201" s="25" t="str">
        <f>IF(ISBLANK(G1201),"",IF(ISTEXT(G1201),"",INDEX(Sheet2!H$14:H$154,MATCH(F1201,Sheet2!A$14:A$154,0))))</f>
        <v/>
      </c>
      <c r="L1201" s="25" t="str">
        <f>IF(ISBLANK(G1201),"",IF(ISTEXT(G1201),"",INDEX(Sheet2!I$14:I$154,MATCH(F1201,Sheet2!A$14:A$154,0))))</f>
        <v/>
      </c>
      <c r="M1201" s="25" t="str">
        <f>IF(ISBLANK(G1201),"",IF(ISTEXT(G1201),"",IF(INDEX(Sheet2!H$14:H$154,MATCH(F1201,Sheet2!A$14:A$154,0))&lt;&gt;0,IF(INDEX(Sheet2!I$14:I$154,MATCH(F1201,Sheet2!A$14:A$154,0))&lt;&gt;0,"Loan","Loan"),"Cash")))</f>
        <v/>
      </c>
      <c r="N1201" s="25" t="str">
        <f>IF(ISTEXT(E1201),"",IF(ISBLANK(E1201),"",IF(ISTEXT(D1201),"",IF(A1196="Invoice No. : ",INDEX(Sheet2!D$14:D$154,MATCH(B1196,Sheet2!A$14:A$154,0)),N1200))))</f>
        <v/>
      </c>
      <c r="O1201" s="25" t="str">
        <f>IF(ISTEXT(E1201),"",IF(ISBLANK(E1201),"",IF(ISTEXT(D1201),"",IF(A1196="Invoice No. : ",INDEX(Sheet2!E$14:E$154,MATCH(B1196,Sheet2!A$14:A$154,0)),O1200))))</f>
        <v/>
      </c>
      <c r="P1201" s="25" t="str">
        <f>IF(ISTEXT(E1201),"",IF(ISBLANK(E1201),"",IF(ISTEXT(D1201),"",IF(A1196="Invoice No. : ",INDEX(Sheet2!G$14:G$154,MATCH(B1196,Sheet2!A$14:A$154,0)),P1200))))</f>
        <v/>
      </c>
      <c r="Q1201" s="25" t="str">
        <f t="shared" si="75"/>
        <v/>
      </c>
    </row>
    <row r="1202" ht="15" spans="1:17">
      <c r="A1202" s="21" t="s">
        <v>9</v>
      </c>
      <c r="B1202" s="21" t="s">
        <v>10</v>
      </c>
      <c r="C1202" s="22" t="s">
        <v>11</v>
      </c>
      <c r="D1202" s="22" t="s">
        <v>12</v>
      </c>
      <c r="E1202" s="22" t="s">
        <v>13</v>
      </c>
      <c r="F1202" s="25" t="str">
        <f t="shared" si="72"/>
        <v/>
      </c>
      <c r="G1202" s="25" t="str">
        <f>IF(ISTEXT(E1202),"",IF(ISBLANK(E1202),"",IF(ISTEXT(D1202),"",IF(A1197="Invoice No. : ",INDEX(Sheet2!F$14:F$154,MATCH(B1197,Sheet2!A$14:A$154,0)),G1201))))</f>
        <v/>
      </c>
      <c r="H1202" s="25" t="str">
        <f t="shared" si="73"/>
        <v/>
      </c>
      <c r="I1202" s="25" t="str">
        <f>IF(ISTEXT(E1202),"",IF(ISBLANK(E1202),"",IF(ISTEXT(D1202),"",IF(A1197="Invoice No. : ",TEXT(INDEX(Sheet2!C$14:C$154,MATCH(B1197,Sheet2!A$14:A$154,0)),"hh:mm:ss"),I1201))))</f>
        <v/>
      </c>
      <c r="J1202" s="25" t="str">
        <f t="shared" si="74"/>
        <v/>
      </c>
      <c r="K1202" s="25" t="str">
        <f>IF(ISBLANK(G1202),"",IF(ISTEXT(G1202),"",INDEX(Sheet2!H$14:H$154,MATCH(F1202,Sheet2!A$14:A$154,0))))</f>
        <v/>
      </c>
      <c r="L1202" s="25" t="str">
        <f>IF(ISBLANK(G1202),"",IF(ISTEXT(G1202),"",INDEX(Sheet2!I$14:I$154,MATCH(F1202,Sheet2!A$14:A$154,0))))</f>
        <v/>
      </c>
      <c r="M1202" s="25" t="str">
        <f>IF(ISBLANK(G1202),"",IF(ISTEXT(G1202),"",IF(INDEX(Sheet2!H$14:H$154,MATCH(F1202,Sheet2!A$14:A$154,0))&lt;&gt;0,IF(INDEX(Sheet2!I$14:I$154,MATCH(F1202,Sheet2!A$14:A$154,0))&lt;&gt;0,"Loan","Loan"),"Cash")))</f>
        <v/>
      </c>
      <c r="N1202" s="25" t="str">
        <f>IF(ISTEXT(E1202),"",IF(ISBLANK(E1202),"",IF(ISTEXT(D1202),"",IF(A1197="Invoice No. : ",INDEX(Sheet2!D$14:D$154,MATCH(B1197,Sheet2!A$14:A$154,0)),N1201))))</f>
        <v/>
      </c>
      <c r="O1202" s="25" t="str">
        <f>IF(ISTEXT(E1202),"",IF(ISBLANK(E1202),"",IF(ISTEXT(D1202),"",IF(A1197="Invoice No. : ",INDEX(Sheet2!E$14:E$154,MATCH(B1197,Sheet2!A$14:A$154,0)),O1201))))</f>
        <v/>
      </c>
      <c r="P1202" s="25" t="str">
        <f>IF(ISTEXT(E1202),"",IF(ISBLANK(E1202),"",IF(ISTEXT(D1202),"",IF(A1197="Invoice No. : ",INDEX(Sheet2!G$14:G$154,MATCH(B1197,Sheet2!A$14:A$154,0)),P1201))))</f>
        <v/>
      </c>
      <c r="Q1202" s="25" t="str">
        <f t="shared" si="75"/>
        <v/>
      </c>
    </row>
    <row r="1203" ht="15" spans="6:17">
      <c r="F1203" s="25" t="str">
        <f t="shared" si="72"/>
        <v/>
      </c>
      <c r="G1203" s="25" t="str">
        <f>IF(ISTEXT(E1203),"",IF(ISBLANK(E1203),"",IF(ISTEXT(D1203),"",IF(A1198="Invoice No. : ",INDEX(Sheet2!F$14:F$154,MATCH(B1198,Sheet2!A$14:A$154,0)),G1202))))</f>
        <v/>
      </c>
      <c r="H1203" s="25" t="str">
        <f t="shared" si="73"/>
        <v/>
      </c>
      <c r="I1203" s="25" t="str">
        <f>IF(ISTEXT(E1203),"",IF(ISBLANK(E1203),"",IF(ISTEXT(D1203),"",IF(A1198="Invoice No. : ",TEXT(INDEX(Sheet2!C$14:C$154,MATCH(B1198,Sheet2!A$14:A$154,0)),"hh:mm:ss"),I1202))))</f>
        <v/>
      </c>
      <c r="J1203" s="25" t="str">
        <f t="shared" si="74"/>
        <v/>
      </c>
      <c r="K1203" s="25" t="str">
        <f>IF(ISBLANK(G1203),"",IF(ISTEXT(G1203),"",INDEX(Sheet2!H$14:H$154,MATCH(F1203,Sheet2!A$14:A$154,0))))</f>
        <v/>
      </c>
      <c r="L1203" s="25" t="str">
        <f>IF(ISBLANK(G1203),"",IF(ISTEXT(G1203),"",INDEX(Sheet2!I$14:I$154,MATCH(F1203,Sheet2!A$14:A$154,0))))</f>
        <v/>
      </c>
      <c r="M1203" s="25" t="str">
        <f>IF(ISBLANK(G1203),"",IF(ISTEXT(G1203),"",IF(INDEX(Sheet2!H$14:H$154,MATCH(F1203,Sheet2!A$14:A$154,0))&lt;&gt;0,IF(INDEX(Sheet2!I$14:I$154,MATCH(F1203,Sheet2!A$14:A$154,0))&lt;&gt;0,"Loan","Loan"),"Cash")))</f>
        <v/>
      </c>
      <c r="N1203" s="25" t="str">
        <f>IF(ISTEXT(E1203),"",IF(ISBLANK(E1203),"",IF(ISTEXT(D1203),"",IF(A1198="Invoice No. : ",INDEX(Sheet2!D$14:D$154,MATCH(B1198,Sheet2!A$14:A$154,0)),N1202))))</f>
        <v/>
      </c>
      <c r="O1203" s="25" t="str">
        <f>IF(ISTEXT(E1203),"",IF(ISBLANK(E1203),"",IF(ISTEXT(D1203),"",IF(A1198="Invoice No. : ",INDEX(Sheet2!E$14:E$154,MATCH(B1198,Sheet2!A$14:A$154,0)),O1202))))</f>
        <v/>
      </c>
      <c r="P1203" s="25" t="str">
        <f>IF(ISTEXT(E1203),"",IF(ISBLANK(E1203),"",IF(ISTEXT(D1203),"",IF(A1198="Invoice No. : ",INDEX(Sheet2!G$14:G$154,MATCH(B1198,Sheet2!A$14:A$154,0)),P1202))))</f>
        <v/>
      </c>
      <c r="Q1203" s="25" t="str">
        <f t="shared" si="75"/>
        <v/>
      </c>
    </row>
    <row r="1204" ht="15" spans="1:17">
      <c r="A1204" s="24" t="s">
        <v>50</v>
      </c>
      <c r="B1204" s="24" t="s">
        <v>51</v>
      </c>
      <c r="C1204" s="13">
        <v>1</v>
      </c>
      <c r="D1204" s="13">
        <v>1020</v>
      </c>
      <c r="E1204" s="13">
        <v>1020</v>
      </c>
      <c r="F1204" s="25">
        <f t="shared" si="72"/>
        <v>2146360</v>
      </c>
      <c r="G1204" s="25">
        <f>IF(ISTEXT(E1204),"",IF(ISBLANK(E1204),"",IF(ISTEXT(D1204),"",IF(A1199="Invoice No. : ",INDEX(Sheet2!F$14:F$154,MATCH(B1199,Sheet2!A$14:A$154,0)),G1203))))</f>
        <v>43038</v>
      </c>
      <c r="H1204" s="25" t="str">
        <f t="shared" si="73"/>
        <v>01/28/2023</v>
      </c>
      <c r="I1204" s="25" t="str">
        <f>IF(ISTEXT(E1204),"",IF(ISBLANK(E1204),"",IF(ISTEXT(D1204),"",IF(A1199="Invoice No. : ",TEXT(INDEX(Sheet2!C$14:C$154,MATCH(B1199,Sheet2!A$14:A$154,0)),"hh:mm:ss"),I1203))))</f>
        <v>10:47:25</v>
      </c>
      <c r="J1204" s="25">
        <f t="shared" si="74"/>
        <v>1020</v>
      </c>
      <c r="K1204" s="25">
        <f>IF(ISBLANK(G1204),"",IF(ISTEXT(G1204),"",INDEX(Sheet2!H$14:H$154,MATCH(F1204,Sheet2!A$14:A$154,0))))</f>
        <v>1020</v>
      </c>
      <c r="L1204" s="25">
        <f>IF(ISBLANK(G1204),"",IF(ISTEXT(G1204),"",INDEX(Sheet2!I$14:I$154,MATCH(F1204,Sheet2!A$14:A$154,0))))</f>
        <v>0</v>
      </c>
      <c r="M1204" s="25" t="str">
        <f>IF(ISBLANK(G1204),"",IF(ISTEXT(G1204),"",IF(INDEX(Sheet2!H$14:H$154,MATCH(F1204,Sheet2!A$14:A$154,0))&lt;&gt;0,IF(INDEX(Sheet2!I$14:I$154,MATCH(F1204,Sheet2!A$14:A$154,0))&lt;&gt;0,"Loan","Loan"),"Cash")))</f>
        <v>Loan</v>
      </c>
      <c r="N1204" s="25">
        <f>IF(ISTEXT(E1204),"",IF(ISBLANK(E1204),"",IF(ISTEXT(D1204),"",IF(A1199="Invoice No. : ",INDEX(Sheet2!D$14:D$154,MATCH(B1199,Sheet2!A$14:A$154,0)),N1203))))</f>
        <v>2</v>
      </c>
      <c r="O1204" s="25" t="str">
        <f>IF(ISTEXT(E1204),"",IF(ISBLANK(E1204),"",IF(ISTEXT(D1204),"",IF(A1199="Invoice No. : ",INDEX(Sheet2!E$14:E$154,MATCH(B1199,Sheet2!A$14:A$154,0)),O1203))))</f>
        <v>RUBY</v>
      </c>
      <c r="P1204" s="25" t="str">
        <f>IF(ISTEXT(E1204),"",IF(ISBLANK(E1204),"",IF(ISTEXT(D1204),"",IF(A1199="Invoice No. : ",INDEX(Sheet2!G$14:G$154,MATCH(B1199,Sheet2!A$14:A$154,0)),P1203))))</f>
        <v>RUIZ, RANDY MARVIN MANIPON</v>
      </c>
      <c r="Q1204" s="25">
        <f t="shared" si="75"/>
        <v>128023.12</v>
      </c>
    </row>
    <row r="1205" ht="15" spans="4:17">
      <c r="D1205" s="14" t="s">
        <v>18</v>
      </c>
      <c r="E1205" s="26">
        <v>1020</v>
      </c>
      <c r="F1205" s="25" t="str">
        <f t="shared" si="72"/>
        <v/>
      </c>
      <c r="G1205" s="25" t="str">
        <f>IF(ISTEXT(E1205),"",IF(ISBLANK(E1205),"",IF(ISTEXT(D1205),"",IF(A1200="Invoice No. : ",INDEX(Sheet2!F$14:F$154,MATCH(B1200,Sheet2!A$14:A$154,0)),G1204))))</f>
        <v/>
      </c>
      <c r="H1205" s="25" t="str">
        <f t="shared" si="73"/>
        <v/>
      </c>
      <c r="I1205" s="25" t="str">
        <f>IF(ISTEXT(E1205),"",IF(ISBLANK(E1205),"",IF(ISTEXT(D1205),"",IF(A1200="Invoice No. : ",TEXT(INDEX(Sheet2!C$14:C$154,MATCH(B1200,Sheet2!A$14:A$154,0)),"hh:mm:ss"),I1204))))</f>
        <v/>
      </c>
      <c r="J1205" s="25" t="str">
        <f t="shared" si="74"/>
        <v/>
      </c>
      <c r="K1205" s="25" t="str">
        <f>IF(ISBLANK(G1205),"",IF(ISTEXT(G1205),"",INDEX(Sheet2!H$14:H$154,MATCH(F1205,Sheet2!A$14:A$154,0))))</f>
        <v/>
      </c>
      <c r="L1205" s="25" t="str">
        <f>IF(ISBLANK(G1205),"",IF(ISTEXT(G1205),"",INDEX(Sheet2!I$14:I$154,MATCH(F1205,Sheet2!A$14:A$154,0))))</f>
        <v/>
      </c>
      <c r="M1205" s="25" t="str">
        <f>IF(ISBLANK(G1205),"",IF(ISTEXT(G1205),"",IF(INDEX(Sheet2!H$14:H$154,MATCH(F1205,Sheet2!A$14:A$154,0))&lt;&gt;0,IF(INDEX(Sheet2!I$14:I$154,MATCH(F1205,Sheet2!A$14:A$154,0))&lt;&gt;0,"Loan","Loan"),"Cash")))</f>
        <v/>
      </c>
      <c r="N1205" s="25" t="str">
        <f>IF(ISTEXT(E1205),"",IF(ISBLANK(E1205),"",IF(ISTEXT(D1205),"",IF(A1200="Invoice No. : ",INDEX(Sheet2!D$14:D$154,MATCH(B1200,Sheet2!A$14:A$154,0)),N1204))))</f>
        <v/>
      </c>
      <c r="O1205" s="25" t="str">
        <f>IF(ISTEXT(E1205),"",IF(ISBLANK(E1205),"",IF(ISTEXT(D1205),"",IF(A1200="Invoice No. : ",INDEX(Sheet2!E$14:E$154,MATCH(B1200,Sheet2!A$14:A$154,0)),O1204))))</f>
        <v/>
      </c>
      <c r="P1205" s="25" t="str">
        <f>IF(ISTEXT(E1205),"",IF(ISBLANK(E1205),"",IF(ISTEXT(D1205),"",IF(A1200="Invoice No. : ",INDEX(Sheet2!G$14:G$154,MATCH(B1200,Sheet2!A$14:A$154,0)),P1204))))</f>
        <v/>
      </c>
      <c r="Q1205" s="25" t="str">
        <f t="shared" si="75"/>
        <v/>
      </c>
    </row>
    <row r="1206" ht="15" spans="6:17">
      <c r="F1206" s="25" t="str">
        <f t="shared" si="72"/>
        <v/>
      </c>
      <c r="G1206" s="25" t="str">
        <f>IF(ISTEXT(E1206),"",IF(ISBLANK(E1206),"",IF(ISTEXT(D1206),"",IF(A1201="Invoice No. : ",INDEX(Sheet2!F$14:F$154,MATCH(B1201,Sheet2!A$14:A$154,0)),G1205))))</f>
        <v/>
      </c>
      <c r="H1206" s="25" t="str">
        <f t="shared" si="73"/>
        <v/>
      </c>
      <c r="I1206" s="25" t="str">
        <f>IF(ISTEXT(E1206),"",IF(ISBLANK(E1206),"",IF(ISTEXT(D1206),"",IF(A1201="Invoice No. : ",TEXT(INDEX(Sheet2!C$14:C$154,MATCH(B1201,Sheet2!A$14:A$154,0)),"hh:mm:ss"),I1205))))</f>
        <v/>
      </c>
      <c r="J1206" s="25" t="str">
        <f t="shared" si="74"/>
        <v/>
      </c>
      <c r="K1206" s="25" t="str">
        <f>IF(ISBLANK(G1206),"",IF(ISTEXT(G1206),"",INDEX(Sheet2!H$14:H$154,MATCH(F1206,Sheet2!A$14:A$154,0))))</f>
        <v/>
      </c>
      <c r="L1206" s="25" t="str">
        <f>IF(ISBLANK(G1206),"",IF(ISTEXT(G1206),"",INDEX(Sheet2!I$14:I$154,MATCH(F1206,Sheet2!A$14:A$154,0))))</f>
        <v/>
      </c>
      <c r="M1206" s="25" t="str">
        <f>IF(ISBLANK(G1206),"",IF(ISTEXT(G1206),"",IF(INDEX(Sheet2!H$14:H$154,MATCH(F1206,Sheet2!A$14:A$154,0))&lt;&gt;0,IF(INDEX(Sheet2!I$14:I$154,MATCH(F1206,Sheet2!A$14:A$154,0))&lt;&gt;0,"Loan","Loan"),"Cash")))</f>
        <v/>
      </c>
      <c r="N1206" s="25" t="str">
        <f>IF(ISTEXT(E1206),"",IF(ISBLANK(E1206),"",IF(ISTEXT(D1206),"",IF(A1201="Invoice No. : ",INDEX(Sheet2!D$14:D$154,MATCH(B1201,Sheet2!A$14:A$154,0)),N1205))))</f>
        <v/>
      </c>
      <c r="O1206" s="25" t="str">
        <f>IF(ISTEXT(E1206),"",IF(ISBLANK(E1206),"",IF(ISTEXT(D1206),"",IF(A1201="Invoice No. : ",INDEX(Sheet2!E$14:E$154,MATCH(B1201,Sheet2!A$14:A$154,0)),O1205))))</f>
        <v/>
      </c>
      <c r="P1206" s="25" t="str">
        <f>IF(ISTEXT(E1206),"",IF(ISBLANK(E1206),"",IF(ISTEXT(D1206),"",IF(A1201="Invoice No. : ",INDEX(Sheet2!G$14:G$154,MATCH(B1201,Sheet2!A$14:A$154,0)),P1205))))</f>
        <v/>
      </c>
      <c r="Q1206" s="25" t="str">
        <f t="shared" si="75"/>
        <v/>
      </c>
    </row>
    <row r="1207" ht="15" spans="6:17">
      <c r="F1207" s="25" t="str">
        <f t="shared" si="72"/>
        <v/>
      </c>
      <c r="G1207" s="25" t="str">
        <f>IF(ISTEXT(E1207),"",IF(ISBLANK(E1207),"",IF(ISTEXT(D1207),"",IF(A1202="Invoice No. : ",INDEX(Sheet2!F$14:F$154,MATCH(B1202,Sheet2!A$14:A$154,0)),G1206))))</f>
        <v/>
      </c>
      <c r="H1207" s="25" t="str">
        <f t="shared" si="73"/>
        <v/>
      </c>
      <c r="I1207" s="25" t="str">
        <f>IF(ISTEXT(E1207),"",IF(ISBLANK(E1207),"",IF(ISTEXT(D1207),"",IF(A1202="Invoice No. : ",TEXT(INDEX(Sheet2!C$14:C$154,MATCH(B1202,Sheet2!A$14:A$154,0)),"hh:mm:ss"),I1206))))</f>
        <v/>
      </c>
      <c r="J1207" s="25" t="str">
        <f t="shared" si="74"/>
        <v/>
      </c>
      <c r="K1207" s="25" t="str">
        <f>IF(ISBLANK(G1207),"",IF(ISTEXT(G1207),"",INDEX(Sheet2!H$14:H$154,MATCH(F1207,Sheet2!A$14:A$154,0))))</f>
        <v/>
      </c>
      <c r="L1207" s="25" t="str">
        <f>IF(ISBLANK(G1207),"",IF(ISTEXT(G1207),"",INDEX(Sheet2!I$14:I$154,MATCH(F1207,Sheet2!A$14:A$154,0))))</f>
        <v/>
      </c>
      <c r="M1207" s="25" t="str">
        <f>IF(ISBLANK(G1207),"",IF(ISTEXT(G1207),"",IF(INDEX(Sheet2!H$14:H$154,MATCH(F1207,Sheet2!A$14:A$154,0))&lt;&gt;0,IF(INDEX(Sheet2!I$14:I$154,MATCH(F1207,Sheet2!A$14:A$154,0))&lt;&gt;0,"Loan","Loan"),"Cash")))</f>
        <v/>
      </c>
      <c r="N1207" s="25" t="str">
        <f>IF(ISTEXT(E1207),"",IF(ISBLANK(E1207),"",IF(ISTEXT(D1207),"",IF(A1202="Invoice No. : ",INDEX(Sheet2!D$14:D$154,MATCH(B1202,Sheet2!A$14:A$154,0)),N1206))))</f>
        <v/>
      </c>
      <c r="O1207" s="25" t="str">
        <f>IF(ISTEXT(E1207),"",IF(ISBLANK(E1207),"",IF(ISTEXT(D1207),"",IF(A1202="Invoice No. : ",INDEX(Sheet2!E$14:E$154,MATCH(B1202,Sheet2!A$14:A$154,0)),O1206))))</f>
        <v/>
      </c>
      <c r="P1207" s="25" t="str">
        <f>IF(ISTEXT(E1207),"",IF(ISBLANK(E1207),"",IF(ISTEXT(D1207),"",IF(A1202="Invoice No. : ",INDEX(Sheet2!G$14:G$154,MATCH(B1202,Sheet2!A$14:A$154,0)),P1206))))</f>
        <v/>
      </c>
      <c r="Q1207" s="25" t="str">
        <f t="shared" si="75"/>
        <v/>
      </c>
    </row>
    <row r="1208" ht="15" spans="1:17">
      <c r="A1208" s="16" t="s">
        <v>4</v>
      </c>
      <c r="B1208" s="17">
        <v>2146361</v>
      </c>
      <c r="C1208" s="16" t="s">
        <v>5</v>
      </c>
      <c r="D1208" s="18" t="s">
        <v>598</v>
      </c>
      <c r="F1208" s="25" t="str">
        <f t="shared" si="72"/>
        <v/>
      </c>
      <c r="G1208" s="25" t="str">
        <f>IF(ISTEXT(E1208),"",IF(ISBLANK(E1208),"",IF(ISTEXT(D1208),"",IF(A1203="Invoice No. : ",INDEX(Sheet2!F$14:F$154,MATCH(B1203,Sheet2!A$14:A$154,0)),G1207))))</f>
        <v/>
      </c>
      <c r="H1208" s="25" t="str">
        <f t="shared" si="73"/>
        <v/>
      </c>
      <c r="I1208" s="25" t="str">
        <f>IF(ISTEXT(E1208),"",IF(ISBLANK(E1208),"",IF(ISTEXT(D1208),"",IF(A1203="Invoice No. : ",TEXT(INDEX(Sheet2!C$14:C$154,MATCH(B1203,Sheet2!A$14:A$154,0)),"hh:mm:ss"),I1207))))</f>
        <v/>
      </c>
      <c r="J1208" s="25" t="str">
        <f t="shared" si="74"/>
        <v/>
      </c>
      <c r="K1208" s="25" t="str">
        <f>IF(ISBLANK(G1208),"",IF(ISTEXT(G1208),"",INDEX(Sheet2!H$14:H$154,MATCH(F1208,Sheet2!A$14:A$154,0))))</f>
        <v/>
      </c>
      <c r="L1208" s="25" t="str">
        <f>IF(ISBLANK(G1208),"",IF(ISTEXT(G1208),"",INDEX(Sheet2!I$14:I$154,MATCH(F1208,Sheet2!A$14:A$154,0))))</f>
        <v/>
      </c>
      <c r="M1208" s="25" t="str">
        <f>IF(ISBLANK(G1208),"",IF(ISTEXT(G1208),"",IF(INDEX(Sheet2!H$14:H$154,MATCH(F1208,Sheet2!A$14:A$154,0))&lt;&gt;0,IF(INDEX(Sheet2!I$14:I$154,MATCH(F1208,Sheet2!A$14:A$154,0))&lt;&gt;0,"Loan","Loan"),"Cash")))</f>
        <v/>
      </c>
      <c r="N1208" s="25" t="str">
        <f>IF(ISTEXT(E1208),"",IF(ISBLANK(E1208),"",IF(ISTEXT(D1208),"",IF(A1203="Invoice No. : ",INDEX(Sheet2!D$14:D$154,MATCH(B1203,Sheet2!A$14:A$154,0)),N1207))))</f>
        <v/>
      </c>
      <c r="O1208" s="25" t="str">
        <f>IF(ISTEXT(E1208),"",IF(ISBLANK(E1208),"",IF(ISTEXT(D1208),"",IF(A1203="Invoice No. : ",INDEX(Sheet2!E$14:E$154,MATCH(B1203,Sheet2!A$14:A$154,0)),O1207))))</f>
        <v/>
      </c>
      <c r="P1208" s="25" t="str">
        <f>IF(ISTEXT(E1208),"",IF(ISBLANK(E1208),"",IF(ISTEXT(D1208),"",IF(A1203="Invoice No. : ",INDEX(Sheet2!G$14:G$154,MATCH(B1203,Sheet2!A$14:A$154,0)),P1207))))</f>
        <v/>
      </c>
      <c r="Q1208" s="25" t="str">
        <f t="shared" si="75"/>
        <v/>
      </c>
    </row>
    <row r="1209" ht="15" spans="1:17">
      <c r="A1209" s="16" t="s">
        <v>7</v>
      </c>
      <c r="B1209" s="19">
        <v>44954</v>
      </c>
      <c r="C1209" s="16" t="s">
        <v>8</v>
      </c>
      <c r="D1209" s="20">
        <v>2</v>
      </c>
      <c r="F1209" s="25" t="str">
        <f t="shared" si="72"/>
        <v/>
      </c>
      <c r="G1209" s="25" t="str">
        <f>IF(ISTEXT(E1209),"",IF(ISBLANK(E1209),"",IF(ISTEXT(D1209),"",IF(A1204="Invoice No. : ",INDEX(Sheet2!F$14:F$154,MATCH(B1204,Sheet2!A$14:A$154,0)),G1208))))</f>
        <v/>
      </c>
      <c r="H1209" s="25" t="str">
        <f t="shared" si="73"/>
        <v/>
      </c>
      <c r="I1209" s="25" t="str">
        <f>IF(ISTEXT(E1209),"",IF(ISBLANK(E1209),"",IF(ISTEXT(D1209),"",IF(A1204="Invoice No. : ",TEXT(INDEX(Sheet2!C$14:C$154,MATCH(B1204,Sheet2!A$14:A$154,0)),"hh:mm:ss"),I1208))))</f>
        <v/>
      </c>
      <c r="J1209" s="25" t="str">
        <f t="shared" si="74"/>
        <v/>
      </c>
      <c r="K1209" s="25" t="str">
        <f>IF(ISBLANK(G1209),"",IF(ISTEXT(G1209),"",INDEX(Sheet2!H$14:H$154,MATCH(F1209,Sheet2!A$14:A$154,0))))</f>
        <v/>
      </c>
      <c r="L1209" s="25" t="str">
        <f>IF(ISBLANK(G1209),"",IF(ISTEXT(G1209),"",INDEX(Sheet2!I$14:I$154,MATCH(F1209,Sheet2!A$14:A$154,0))))</f>
        <v/>
      </c>
      <c r="M1209" s="25" t="str">
        <f>IF(ISBLANK(G1209),"",IF(ISTEXT(G1209),"",IF(INDEX(Sheet2!H$14:H$154,MATCH(F1209,Sheet2!A$14:A$154,0))&lt;&gt;0,IF(INDEX(Sheet2!I$14:I$154,MATCH(F1209,Sheet2!A$14:A$154,0))&lt;&gt;0,"Loan","Loan"),"Cash")))</f>
        <v/>
      </c>
      <c r="N1209" s="25" t="str">
        <f>IF(ISTEXT(E1209),"",IF(ISBLANK(E1209),"",IF(ISTEXT(D1209),"",IF(A1204="Invoice No. : ",INDEX(Sheet2!D$14:D$154,MATCH(B1204,Sheet2!A$14:A$154,0)),N1208))))</f>
        <v/>
      </c>
      <c r="O1209" s="25" t="str">
        <f>IF(ISTEXT(E1209),"",IF(ISBLANK(E1209),"",IF(ISTEXT(D1209),"",IF(A1204="Invoice No. : ",INDEX(Sheet2!E$14:E$154,MATCH(B1204,Sheet2!A$14:A$154,0)),O1208))))</f>
        <v/>
      </c>
      <c r="P1209" s="25" t="str">
        <f>IF(ISTEXT(E1209),"",IF(ISBLANK(E1209),"",IF(ISTEXT(D1209),"",IF(A1204="Invoice No. : ",INDEX(Sheet2!G$14:G$154,MATCH(B1204,Sheet2!A$14:A$154,0)),P1208))))</f>
        <v/>
      </c>
      <c r="Q1209" s="25" t="str">
        <f t="shared" si="75"/>
        <v/>
      </c>
    </row>
    <row r="1210" ht="15" spans="6:17">
      <c r="F1210" s="25" t="str">
        <f t="shared" si="72"/>
        <v/>
      </c>
      <c r="G1210" s="25" t="str">
        <f>IF(ISTEXT(E1210),"",IF(ISBLANK(E1210),"",IF(ISTEXT(D1210),"",IF(A1205="Invoice No. : ",INDEX(Sheet2!F$14:F$154,MATCH(B1205,Sheet2!A$14:A$154,0)),G1209))))</f>
        <v/>
      </c>
      <c r="H1210" s="25" t="str">
        <f t="shared" si="73"/>
        <v/>
      </c>
      <c r="I1210" s="25" t="str">
        <f>IF(ISTEXT(E1210),"",IF(ISBLANK(E1210),"",IF(ISTEXT(D1210),"",IF(A1205="Invoice No. : ",TEXT(INDEX(Sheet2!C$14:C$154,MATCH(B1205,Sheet2!A$14:A$154,0)),"hh:mm:ss"),I1209))))</f>
        <v/>
      </c>
      <c r="J1210" s="25" t="str">
        <f t="shared" si="74"/>
        <v/>
      </c>
      <c r="K1210" s="25" t="str">
        <f>IF(ISBLANK(G1210),"",IF(ISTEXT(G1210),"",INDEX(Sheet2!H$14:H$154,MATCH(F1210,Sheet2!A$14:A$154,0))))</f>
        <v/>
      </c>
      <c r="L1210" s="25" t="str">
        <f>IF(ISBLANK(G1210),"",IF(ISTEXT(G1210),"",INDEX(Sheet2!I$14:I$154,MATCH(F1210,Sheet2!A$14:A$154,0))))</f>
        <v/>
      </c>
      <c r="M1210" s="25" t="str">
        <f>IF(ISBLANK(G1210),"",IF(ISTEXT(G1210),"",IF(INDEX(Sheet2!H$14:H$154,MATCH(F1210,Sheet2!A$14:A$154,0))&lt;&gt;0,IF(INDEX(Sheet2!I$14:I$154,MATCH(F1210,Sheet2!A$14:A$154,0))&lt;&gt;0,"Loan","Loan"),"Cash")))</f>
        <v/>
      </c>
      <c r="N1210" s="25" t="str">
        <f>IF(ISTEXT(E1210),"",IF(ISBLANK(E1210),"",IF(ISTEXT(D1210),"",IF(A1205="Invoice No. : ",INDEX(Sheet2!D$14:D$154,MATCH(B1205,Sheet2!A$14:A$154,0)),N1209))))</f>
        <v/>
      </c>
      <c r="O1210" s="25" t="str">
        <f>IF(ISTEXT(E1210),"",IF(ISBLANK(E1210),"",IF(ISTEXT(D1210),"",IF(A1205="Invoice No. : ",INDEX(Sheet2!E$14:E$154,MATCH(B1205,Sheet2!A$14:A$154,0)),O1209))))</f>
        <v/>
      </c>
      <c r="P1210" s="25" t="str">
        <f>IF(ISTEXT(E1210),"",IF(ISBLANK(E1210),"",IF(ISTEXT(D1210),"",IF(A1205="Invoice No. : ",INDEX(Sheet2!G$14:G$154,MATCH(B1205,Sheet2!A$14:A$154,0)),P1209))))</f>
        <v/>
      </c>
      <c r="Q1210" s="25" t="str">
        <f t="shared" si="75"/>
        <v/>
      </c>
    </row>
    <row r="1211" ht="15" spans="1:17">
      <c r="A1211" s="21" t="s">
        <v>9</v>
      </c>
      <c r="B1211" s="21" t="s">
        <v>10</v>
      </c>
      <c r="C1211" s="22" t="s">
        <v>11</v>
      </c>
      <c r="D1211" s="22" t="s">
        <v>12</v>
      </c>
      <c r="E1211" s="22" t="s">
        <v>13</v>
      </c>
      <c r="F1211" s="25" t="str">
        <f t="shared" si="72"/>
        <v/>
      </c>
      <c r="G1211" s="25" t="str">
        <f>IF(ISTEXT(E1211),"",IF(ISBLANK(E1211),"",IF(ISTEXT(D1211),"",IF(A1206="Invoice No. : ",INDEX(Sheet2!F$14:F$154,MATCH(B1206,Sheet2!A$14:A$154,0)),G1210))))</f>
        <v/>
      </c>
      <c r="H1211" s="25" t="str">
        <f t="shared" si="73"/>
        <v/>
      </c>
      <c r="I1211" s="25" t="str">
        <f>IF(ISTEXT(E1211),"",IF(ISBLANK(E1211),"",IF(ISTEXT(D1211),"",IF(A1206="Invoice No. : ",TEXT(INDEX(Sheet2!C$14:C$154,MATCH(B1206,Sheet2!A$14:A$154,0)),"hh:mm:ss"),I1210))))</f>
        <v/>
      </c>
      <c r="J1211" s="25" t="str">
        <f t="shared" si="74"/>
        <v/>
      </c>
      <c r="K1211" s="25" t="str">
        <f>IF(ISBLANK(G1211),"",IF(ISTEXT(G1211),"",INDEX(Sheet2!H$14:H$154,MATCH(F1211,Sheet2!A$14:A$154,0))))</f>
        <v/>
      </c>
      <c r="L1211" s="25" t="str">
        <f>IF(ISBLANK(G1211),"",IF(ISTEXT(G1211),"",INDEX(Sheet2!I$14:I$154,MATCH(F1211,Sheet2!A$14:A$154,0))))</f>
        <v/>
      </c>
      <c r="M1211" s="25" t="str">
        <f>IF(ISBLANK(G1211),"",IF(ISTEXT(G1211),"",IF(INDEX(Sheet2!H$14:H$154,MATCH(F1211,Sheet2!A$14:A$154,0))&lt;&gt;0,IF(INDEX(Sheet2!I$14:I$154,MATCH(F1211,Sheet2!A$14:A$154,0))&lt;&gt;0,"Loan","Loan"),"Cash")))</f>
        <v/>
      </c>
      <c r="N1211" s="25" t="str">
        <f>IF(ISTEXT(E1211),"",IF(ISBLANK(E1211),"",IF(ISTEXT(D1211),"",IF(A1206="Invoice No. : ",INDEX(Sheet2!D$14:D$154,MATCH(B1206,Sheet2!A$14:A$154,0)),N1210))))</f>
        <v/>
      </c>
      <c r="O1211" s="25" t="str">
        <f>IF(ISTEXT(E1211),"",IF(ISBLANK(E1211),"",IF(ISTEXT(D1211),"",IF(A1206="Invoice No. : ",INDEX(Sheet2!E$14:E$154,MATCH(B1206,Sheet2!A$14:A$154,0)),O1210))))</f>
        <v/>
      </c>
      <c r="P1211" s="25" t="str">
        <f>IF(ISTEXT(E1211),"",IF(ISBLANK(E1211),"",IF(ISTEXT(D1211),"",IF(A1206="Invoice No. : ",INDEX(Sheet2!G$14:G$154,MATCH(B1206,Sheet2!A$14:A$154,0)),P1210))))</f>
        <v/>
      </c>
      <c r="Q1211" s="25" t="str">
        <f t="shared" si="75"/>
        <v/>
      </c>
    </row>
    <row r="1212" ht="15" spans="6:17">
      <c r="F1212" s="25" t="str">
        <f t="shared" si="72"/>
        <v/>
      </c>
      <c r="G1212" s="25" t="str">
        <f>IF(ISTEXT(E1212),"",IF(ISBLANK(E1212),"",IF(ISTEXT(D1212),"",IF(A1207="Invoice No. : ",INDEX(Sheet2!F$14:F$154,MATCH(B1207,Sheet2!A$14:A$154,0)),G1211))))</f>
        <v/>
      </c>
      <c r="H1212" s="25" t="str">
        <f t="shared" si="73"/>
        <v/>
      </c>
      <c r="I1212" s="25" t="str">
        <f>IF(ISTEXT(E1212),"",IF(ISBLANK(E1212),"",IF(ISTEXT(D1212),"",IF(A1207="Invoice No. : ",TEXT(INDEX(Sheet2!C$14:C$154,MATCH(B1207,Sheet2!A$14:A$154,0)),"hh:mm:ss"),I1211))))</f>
        <v/>
      </c>
      <c r="J1212" s="25" t="str">
        <f t="shared" si="74"/>
        <v/>
      </c>
      <c r="K1212" s="25" t="str">
        <f>IF(ISBLANK(G1212),"",IF(ISTEXT(G1212),"",INDEX(Sheet2!H$14:H$154,MATCH(F1212,Sheet2!A$14:A$154,0))))</f>
        <v/>
      </c>
      <c r="L1212" s="25" t="str">
        <f>IF(ISBLANK(G1212),"",IF(ISTEXT(G1212),"",INDEX(Sheet2!I$14:I$154,MATCH(F1212,Sheet2!A$14:A$154,0))))</f>
        <v/>
      </c>
      <c r="M1212" s="25" t="str">
        <f>IF(ISBLANK(G1212),"",IF(ISTEXT(G1212),"",IF(INDEX(Sheet2!H$14:H$154,MATCH(F1212,Sheet2!A$14:A$154,0))&lt;&gt;0,IF(INDEX(Sheet2!I$14:I$154,MATCH(F1212,Sheet2!A$14:A$154,0))&lt;&gt;0,"Loan","Loan"),"Cash")))</f>
        <v/>
      </c>
      <c r="N1212" s="25" t="str">
        <f>IF(ISTEXT(E1212),"",IF(ISBLANK(E1212),"",IF(ISTEXT(D1212),"",IF(A1207="Invoice No. : ",INDEX(Sheet2!D$14:D$154,MATCH(B1207,Sheet2!A$14:A$154,0)),N1211))))</f>
        <v/>
      </c>
      <c r="O1212" s="25" t="str">
        <f>IF(ISTEXT(E1212),"",IF(ISBLANK(E1212),"",IF(ISTEXT(D1212),"",IF(A1207="Invoice No. : ",INDEX(Sheet2!E$14:E$154,MATCH(B1207,Sheet2!A$14:A$154,0)),O1211))))</f>
        <v/>
      </c>
      <c r="P1212" s="25" t="str">
        <f>IF(ISTEXT(E1212),"",IF(ISBLANK(E1212),"",IF(ISTEXT(D1212),"",IF(A1207="Invoice No. : ",INDEX(Sheet2!G$14:G$154,MATCH(B1207,Sheet2!A$14:A$154,0)),P1211))))</f>
        <v/>
      </c>
      <c r="Q1212" s="25" t="str">
        <f t="shared" si="75"/>
        <v/>
      </c>
    </row>
    <row r="1213" ht="15" spans="1:17">
      <c r="A1213" s="24" t="s">
        <v>50</v>
      </c>
      <c r="B1213" s="24" t="s">
        <v>51</v>
      </c>
      <c r="C1213" s="13">
        <v>1</v>
      </c>
      <c r="D1213" s="13">
        <v>1020</v>
      </c>
      <c r="E1213" s="13">
        <v>1020</v>
      </c>
      <c r="F1213" s="25">
        <f t="shared" si="72"/>
        <v>2146361</v>
      </c>
      <c r="G1213" s="25">
        <f>IF(ISTEXT(E1213),"",IF(ISBLANK(E1213),"",IF(ISTEXT(D1213),"",IF(A1208="Invoice No. : ",INDEX(Sheet2!F$14:F$154,MATCH(B1208,Sheet2!A$14:A$154,0)),G1212))))</f>
        <v>37788</v>
      </c>
      <c r="H1213" s="25" t="str">
        <f t="shared" si="73"/>
        <v>01/28/2023</v>
      </c>
      <c r="I1213" s="25" t="str">
        <f>IF(ISTEXT(E1213),"",IF(ISBLANK(E1213),"",IF(ISTEXT(D1213),"",IF(A1208="Invoice No. : ",TEXT(INDEX(Sheet2!C$14:C$154,MATCH(B1208,Sheet2!A$14:A$154,0)),"hh:mm:ss"),I1212))))</f>
        <v>10:49:00</v>
      </c>
      <c r="J1213" s="25">
        <f t="shared" si="74"/>
        <v>1020</v>
      </c>
      <c r="K1213" s="25">
        <f>IF(ISBLANK(G1213),"",IF(ISTEXT(G1213),"",INDEX(Sheet2!H$14:H$154,MATCH(F1213,Sheet2!A$14:A$154,0))))</f>
        <v>1020</v>
      </c>
      <c r="L1213" s="25">
        <f>IF(ISBLANK(G1213),"",IF(ISTEXT(G1213),"",INDEX(Sheet2!I$14:I$154,MATCH(F1213,Sheet2!A$14:A$154,0))))</f>
        <v>0</v>
      </c>
      <c r="M1213" s="25" t="str">
        <f>IF(ISBLANK(G1213),"",IF(ISTEXT(G1213),"",IF(INDEX(Sheet2!H$14:H$154,MATCH(F1213,Sheet2!A$14:A$154,0))&lt;&gt;0,IF(INDEX(Sheet2!I$14:I$154,MATCH(F1213,Sheet2!A$14:A$154,0))&lt;&gt;0,"Loan","Loan"),"Cash")))</f>
        <v>Loan</v>
      </c>
      <c r="N1213" s="25">
        <f>IF(ISTEXT(E1213),"",IF(ISBLANK(E1213),"",IF(ISTEXT(D1213),"",IF(A1208="Invoice No. : ",INDEX(Sheet2!D$14:D$154,MATCH(B1208,Sheet2!A$14:A$154,0)),N1212))))</f>
        <v>2</v>
      </c>
      <c r="O1213" s="25" t="str">
        <f>IF(ISTEXT(E1213),"",IF(ISBLANK(E1213),"",IF(ISTEXT(D1213),"",IF(A1208="Invoice No. : ",INDEX(Sheet2!E$14:E$154,MATCH(B1208,Sheet2!A$14:A$154,0)),O1212))))</f>
        <v>RUBY</v>
      </c>
      <c r="P1213" s="25" t="str">
        <f>IF(ISTEXT(E1213),"",IF(ISBLANK(E1213),"",IF(ISTEXT(D1213),"",IF(A1208="Invoice No. : ",INDEX(Sheet2!G$14:G$154,MATCH(B1208,Sheet2!A$14:A$154,0)),P1212))))</f>
        <v>AUSTRIACO, CHRISTOPHER JOHN SOBREVILLA</v>
      </c>
      <c r="Q1213" s="25">
        <f t="shared" si="75"/>
        <v>128023.12</v>
      </c>
    </row>
    <row r="1214" ht="15" spans="4:17">
      <c r="D1214" s="14" t="s">
        <v>18</v>
      </c>
      <c r="E1214" s="26">
        <v>1020</v>
      </c>
      <c r="F1214" s="25" t="str">
        <f t="shared" si="72"/>
        <v/>
      </c>
      <c r="G1214" s="25" t="str">
        <f>IF(ISTEXT(E1214),"",IF(ISBLANK(E1214),"",IF(ISTEXT(D1214),"",IF(A1209="Invoice No. : ",INDEX(Sheet2!F$14:F$154,MATCH(B1209,Sheet2!A$14:A$154,0)),G1213))))</f>
        <v/>
      </c>
      <c r="H1214" s="25" t="str">
        <f t="shared" si="73"/>
        <v/>
      </c>
      <c r="I1214" s="25" t="str">
        <f>IF(ISTEXT(E1214),"",IF(ISBLANK(E1214),"",IF(ISTEXT(D1214),"",IF(A1209="Invoice No. : ",TEXT(INDEX(Sheet2!C$14:C$154,MATCH(B1209,Sheet2!A$14:A$154,0)),"hh:mm:ss"),I1213))))</f>
        <v/>
      </c>
      <c r="J1214" s="25" t="str">
        <f t="shared" si="74"/>
        <v/>
      </c>
      <c r="K1214" s="25" t="str">
        <f>IF(ISBLANK(G1214),"",IF(ISTEXT(G1214),"",INDEX(Sheet2!H$14:H$154,MATCH(F1214,Sheet2!A$14:A$154,0))))</f>
        <v/>
      </c>
      <c r="L1214" s="25" t="str">
        <f>IF(ISBLANK(G1214),"",IF(ISTEXT(G1214),"",INDEX(Sheet2!I$14:I$154,MATCH(F1214,Sheet2!A$14:A$154,0))))</f>
        <v/>
      </c>
      <c r="M1214" s="25" t="str">
        <f>IF(ISBLANK(G1214),"",IF(ISTEXT(G1214),"",IF(INDEX(Sheet2!H$14:H$154,MATCH(F1214,Sheet2!A$14:A$154,0))&lt;&gt;0,IF(INDEX(Sheet2!I$14:I$154,MATCH(F1214,Sheet2!A$14:A$154,0))&lt;&gt;0,"Loan","Loan"),"Cash")))</f>
        <v/>
      </c>
      <c r="N1214" s="25" t="str">
        <f>IF(ISTEXT(E1214),"",IF(ISBLANK(E1214),"",IF(ISTEXT(D1214),"",IF(A1209="Invoice No. : ",INDEX(Sheet2!D$14:D$154,MATCH(B1209,Sheet2!A$14:A$154,0)),N1213))))</f>
        <v/>
      </c>
      <c r="O1214" s="25" t="str">
        <f>IF(ISTEXT(E1214),"",IF(ISBLANK(E1214),"",IF(ISTEXT(D1214),"",IF(A1209="Invoice No. : ",INDEX(Sheet2!E$14:E$154,MATCH(B1209,Sheet2!A$14:A$154,0)),O1213))))</f>
        <v/>
      </c>
      <c r="P1214" s="25" t="str">
        <f>IF(ISTEXT(E1214),"",IF(ISBLANK(E1214),"",IF(ISTEXT(D1214),"",IF(A1209="Invoice No. : ",INDEX(Sheet2!G$14:G$154,MATCH(B1209,Sheet2!A$14:A$154,0)),P1213))))</f>
        <v/>
      </c>
      <c r="Q1214" s="25" t="str">
        <f t="shared" si="75"/>
        <v/>
      </c>
    </row>
    <row r="1215" ht="15" spans="6:17">
      <c r="F1215" s="25" t="str">
        <f t="shared" si="72"/>
        <v/>
      </c>
      <c r="G1215" s="25" t="str">
        <f>IF(ISTEXT(E1215),"",IF(ISBLANK(E1215),"",IF(ISTEXT(D1215),"",IF(A1210="Invoice No. : ",INDEX(Sheet2!F$14:F$154,MATCH(B1210,Sheet2!A$14:A$154,0)),G1214))))</f>
        <v/>
      </c>
      <c r="H1215" s="25" t="str">
        <f t="shared" si="73"/>
        <v/>
      </c>
      <c r="I1215" s="25" t="str">
        <f>IF(ISTEXT(E1215),"",IF(ISBLANK(E1215),"",IF(ISTEXT(D1215),"",IF(A1210="Invoice No. : ",TEXT(INDEX(Sheet2!C$14:C$154,MATCH(B1210,Sheet2!A$14:A$154,0)),"hh:mm:ss"),I1214))))</f>
        <v/>
      </c>
      <c r="J1215" s="25" t="str">
        <f t="shared" si="74"/>
        <v/>
      </c>
      <c r="K1215" s="25" t="str">
        <f>IF(ISBLANK(G1215),"",IF(ISTEXT(G1215),"",INDEX(Sheet2!H$14:H$154,MATCH(F1215,Sheet2!A$14:A$154,0))))</f>
        <v/>
      </c>
      <c r="L1215" s="25" t="str">
        <f>IF(ISBLANK(G1215),"",IF(ISTEXT(G1215),"",INDEX(Sheet2!I$14:I$154,MATCH(F1215,Sheet2!A$14:A$154,0))))</f>
        <v/>
      </c>
      <c r="M1215" s="25" t="str">
        <f>IF(ISBLANK(G1215),"",IF(ISTEXT(G1215),"",IF(INDEX(Sheet2!H$14:H$154,MATCH(F1215,Sheet2!A$14:A$154,0))&lt;&gt;0,IF(INDEX(Sheet2!I$14:I$154,MATCH(F1215,Sheet2!A$14:A$154,0))&lt;&gt;0,"Loan","Loan"),"Cash")))</f>
        <v/>
      </c>
      <c r="N1215" s="25" t="str">
        <f>IF(ISTEXT(E1215),"",IF(ISBLANK(E1215),"",IF(ISTEXT(D1215),"",IF(A1210="Invoice No. : ",INDEX(Sheet2!D$14:D$154,MATCH(B1210,Sheet2!A$14:A$154,0)),N1214))))</f>
        <v/>
      </c>
      <c r="O1215" s="25" t="str">
        <f>IF(ISTEXT(E1215),"",IF(ISBLANK(E1215),"",IF(ISTEXT(D1215),"",IF(A1210="Invoice No. : ",INDEX(Sheet2!E$14:E$154,MATCH(B1210,Sheet2!A$14:A$154,0)),O1214))))</f>
        <v/>
      </c>
      <c r="P1215" s="25" t="str">
        <f>IF(ISTEXT(E1215),"",IF(ISBLANK(E1215),"",IF(ISTEXT(D1215),"",IF(A1210="Invoice No. : ",INDEX(Sheet2!G$14:G$154,MATCH(B1210,Sheet2!A$14:A$154,0)),P1214))))</f>
        <v/>
      </c>
      <c r="Q1215" s="25" t="str">
        <f t="shared" si="75"/>
        <v/>
      </c>
    </row>
    <row r="1216" ht="15" spans="6:17">
      <c r="F1216" s="25" t="str">
        <f t="shared" si="72"/>
        <v/>
      </c>
      <c r="G1216" s="25" t="str">
        <f>IF(ISTEXT(E1216),"",IF(ISBLANK(E1216),"",IF(ISTEXT(D1216),"",IF(A1211="Invoice No. : ",INDEX(Sheet2!F$14:F$154,MATCH(B1211,Sheet2!A$14:A$154,0)),G1215))))</f>
        <v/>
      </c>
      <c r="H1216" s="25" t="str">
        <f t="shared" si="73"/>
        <v/>
      </c>
      <c r="I1216" s="25" t="str">
        <f>IF(ISTEXT(E1216),"",IF(ISBLANK(E1216),"",IF(ISTEXT(D1216),"",IF(A1211="Invoice No. : ",TEXT(INDEX(Sheet2!C$14:C$154,MATCH(B1211,Sheet2!A$14:A$154,0)),"hh:mm:ss"),I1215))))</f>
        <v/>
      </c>
      <c r="J1216" s="25" t="str">
        <f t="shared" si="74"/>
        <v/>
      </c>
      <c r="K1216" s="25" t="str">
        <f>IF(ISBLANK(G1216),"",IF(ISTEXT(G1216),"",INDEX(Sheet2!H$14:H$154,MATCH(F1216,Sheet2!A$14:A$154,0))))</f>
        <v/>
      </c>
      <c r="L1216" s="25" t="str">
        <f>IF(ISBLANK(G1216),"",IF(ISTEXT(G1216),"",INDEX(Sheet2!I$14:I$154,MATCH(F1216,Sheet2!A$14:A$154,0))))</f>
        <v/>
      </c>
      <c r="M1216" s="25" t="str">
        <f>IF(ISBLANK(G1216),"",IF(ISTEXT(G1216),"",IF(INDEX(Sheet2!H$14:H$154,MATCH(F1216,Sheet2!A$14:A$154,0))&lt;&gt;0,IF(INDEX(Sheet2!I$14:I$154,MATCH(F1216,Sheet2!A$14:A$154,0))&lt;&gt;0,"Loan","Loan"),"Cash")))</f>
        <v/>
      </c>
      <c r="N1216" s="25" t="str">
        <f>IF(ISTEXT(E1216),"",IF(ISBLANK(E1216),"",IF(ISTEXT(D1216),"",IF(A1211="Invoice No. : ",INDEX(Sheet2!D$14:D$154,MATCH(B1211,Sheet2!A$14:A$154,0)),N1215))))</f>
        <v/>
      </c>
      <c r="O1216" s="25" t="str">
        <f>IF(ISTEXT(E1216),"",IF(ISBLANK(E1216),"",IF(ISTEXT(D1216),"",IF(A1211="Invoice No. : ",INDEX(Sheet2!E$14:E$154,MATCH(B1211,Sheet2!A$14:A$154,0)),O1215))))</f>
        <v/>
      </c>
      <c r="P1216" s="25" t="str">
        <f>IF(ISTEXT(E1216),"",IF(ISBLANK(E1216),"",IF(ISTEXT(D1216),"",IF(A1211="Invoice No. : ",INDEX(Sheet2!G$14:G$154,MATCH(B1211,Sheet2!A$14:A$154,0)),P1215))))</f>
        <v/>
      </c>
      <c r="Q1216" s="25" t="str">
        <f t="shared" si="75"/>
        <v/>
      </c>
    </row>
    <row r="1217" ht="15" spans="1:17">
      <c r="A1217" s="16" t="s">
        <v>4</v>
      </c>
      <c r="B1217" s="17">
        <v>2146362</v>
      </c>
      <c r="C1217" s="16" t="s">
        <v>5</v>
      </c>
      <c r="D1217" s="18" t="s">
        <v>598</v>
      </c>
      <c r="F1217" s="25" t="str">
        <f t="shared" si="72"/>
        <v/>
      </c>
      <c r="G1217" s="25" t="str">
        <f>IF(ISTEXT(E1217),"",IF(ISBLANK(E1217),"",IF(ISTEXT(D1217),"",IF(A1212="Invoice No. : ",INDEX(Sheet2!F$14:F$154,MATCH(B1212,Sheet2!A$14:A$154,0)),G1216))))</f>
        <v/>
      </c>
      <c r="H1217" s="25" t="str">
        <f t="shared" si="73"/>
        <v/>
      </c>
      <c r="I1217" s="25" t="str">
        <f>IF(ISTEXT(E1217),"",IF(ISBLANK(E1217),"",IF(ISTEXT(D1217),"",IF(A1212="Invoice No. : ",TEXT(INDEX(Sheet2!C$14:C$154,MATCH(B1212,Sheet2!A$14:A$154,0)),"hh:mm:ss"),I1216))))</f>
        <v/>
      </c>
      <c r="J1217" s="25" t="str">
        <f t="shared" si="74"/>
        <v/>
      </c>
      <c r="K1217" s="25" t="str">
        <f>IF(ISBLANK(G1217),"",IF(ISTEXT(G1217),"",INDEX(Sheet2!H$14:H$154,MATCH(F1217,Sheet2!A$14:A$154,0))))</f>
        <v/>
      </c>
      <c r="L1217" s="25" t="str">
        <f>IF(ISBLANK(G1217),"",IF(ISTEXT(G1217),"",INDEX(Sheet2!I$14:I$154,MATCH(F1217,Sheet2!A$14:A$154,0))))</f>
        <v/>
      </c>
      <c r="M1217" s="25" t="str">
        <f>IF(ISBLANK(G1217),"",IF(ISTEXT(G1217),"",IF(INDEX(Sheet2!H$14:H$154,MATCH(F1217,Sheet2!A$14:A$154,0))&lt;&gt;0,IF(INDEX(Sheet2!I$14:I$154,MATCH(F1217,Sheet2!A$14:A$154,0))&lt;&gt;0,"Loan","Loan"),"Cash")))</f>
        <v/>
      </c>
      <c r="N1217" s="25" t="str">
        <f>IF(ISTEXT(E1217),"",IF(ISBLANK(E1217),"",IF(ISTEXT(D1217),"",IF(A1212="Invoice No. : ",INDEX(Sheet2!D$14:D$154,MATCH(B1212,Sheet2!A$14:A$154,0)),N1216))))</f>
        <v/>
      </c>
      <c r="O1217" s="25" t="str">
        <f>IF(ISTEXT(E1217),"",IF(ISBLANK(E1217),"",IF(ISTEXT(D1217),"",IF(A1212="Invoice No. : ",INDEX(Sheet2!E$14:E$154,MATCH(B1212,Sheet2!A$14:A$154,0)),O1216))))</f>
        <v/>
      </c>
      <c r="P1217" s="25" t="str">
        <f>IF(ISTEXT(E1217),"",IF(ISBLANK(E1217),"",IF(ISTEXT(D1217),"",IF(A1212="Invoice No. : ",INDEX(Sheet2!G$14:G$154,MATCH(B1212,Sheet2!A$14:A$154,0)),P1216))))</f>
        <v/>
      </c>
      <c r="Q1217" s="25" t="str">
        <f t="shared" si="75"/>
        <v/>
      </c>
    </row>
    <row r="1218" ht="15" spans="1:17">
      <c r="A1218" s="16" t="s">
        <v>7</v>
      </c>
      <c r="B1218" s="19">
        <v>44954</v>
      </c>
      <c r="C1218" s="16" t="s">
        <v>8</v>
      </c>
      <c r="D1218" s="20">
        <v>2</v>
      </c>
      <c r="F1218" s="25" t="str">
        <f t="shared" si="72"/>
        <v/>
      </c>
      <c r="G1218" s="25" t="str">
        <f>IF(ISTEXT(E1218),"",IF(ISBLANK(E1218),"",IF(ISTEXT(D1218),"",IF(A1213="Invoice No. : ",INDEX(Sheet2!F$14:F$154,MATCH(B1213,Sheet2!A$14:A$154,0)),G1217))))</f>
        <v/>
      </c>
      <c r="H1218" s="25" t="str">
        <f t="shared" si="73"/>
        <v/>
      </c>
      <c r="I1218" s="25" t="str">
        <f>IF(ISTEXT(E1218),"",IF(ISBLANK(E1218),"",IF(ISTEXT(D1218),"",IF(A1213="Invoice No. : ",TEXT(INDEX(Sheet2!C$14:C$154,MATCH(B1213,Sheet2!A$14:A$154,0)),"hh:mm:ss"),I1217))))</f>
        <v/>
      </c>
      <c r="J1218" s="25" t="str">
        <f t="shared" si="74"/>
        <v/>
      </c>
      <c r="K1218" s="25" t="str">
        <f>IF(ISBLANK(G1218),"",IF(ISTEXT(G1218),"",INDEX(Sheet2!H$14:H$154,MATCH(F1218,Sheet2!A$14:A$154,0))))</f>
        <v/>
      </c>
      <c r="L1218" s="25" t="str">
        <f>IF(ISBLANK(G1218),"",IF(ISTEXT(G1218),"",INDEX(Sheet2!I$14:I$154,MATCH(F1218,Sheet2!A$14:A$154,0))))</f>
        <v/>
      </c>
      <c r="M1218" s="25" t="str">
        <f>IF(ISBLANK(G1218),"",IF(ISTEXT(G1218),"",IF(INDEX(Sheet2!H$14:H$154,MATCH(F1218,Sheet2!A$14:A$154,0))&lt;&gt;0,IF(INDEX(Sheet2!I$14:I$154,MATCH(F1218,Sheet2!A$14:A$154,0))&lt;&gt;0,"Loan","Loan"),"Cash")))</f>
        <v/>
      </c>
      <c r="N1218" s="25" t="str">
        <f>IF(ISTEXT(E1218),"",IF(ISBLANK(E1218),"",IF(ISTEXT(D1218),"",IF(A1213="Invoice No. : ",INDEX(Sheet2!D$14:D$154,MATCH(B1213,Sheet2!A$14:A$154,0)),N1217))))</f>
        <v/>
      </c>
      <c r="O1218" s="25" t="str">
        <f>IF(ISTEXT(E1218),"",IF(ISBLANK(E1218),"",IF(ISTEXT(D1218),"",IF(A1213="Invoice No. : ",INDEX(Sheet2!E$14:E$154,MATCH(B1213,Sheet2!A$14:A$154,0)),O1217))))</f>
        <v/>
      </c>
      <c r="P1218" s="25" t="str">
        <f>IF(ISTEXT(E1218),"",IF(ISBLANK(E1218),"",IF(ISTEXT(D1218),"",IF(A1213="Invoice No. : ",INDEX(Sheet2!G$14:G$154,MATCH(B1213,Sheet2!A$14:A$154,0)),P1217))))</f>
        <v/>
      </c>
      <c r="Q1218" s="25" t="str">
        <f t="shared" si="75"/>
        <v/>
      </c>
    </row>
    <row r="1219" ht="15" spans="6:17">
      <c r="F1219" s="25" t="str">
        <f t="shared" si="72"/>
        <v/>
      </c>
      <c r="G1219" s="25" t="str">
        <f>IF(ISTEXT(E1219),"",IF(ISBLANK(E1219),"",IF(ISTEXT(D1219),"",IF(A1214="Invoice No. : ",INDEX(Sheet2!F$14:F$154,MATCH(B1214,Sheet2!A$14:A$154,0)),G1218))))</f>
        <v/>
      </c>
      <c r="H1219" s="25" t="str">
        <f t="shared" si="73"/>
        <v/>
      </c>
      <c r="I1219" s="25" t="str">
        <f>IF(ISTEXT(E1219),"",IF(ISBLANK(E1219),"",IF(ISTEXT(D1219),"",IF(A1214="Invoice No. : ",TEXT(INDEX(Sheet2!C$14:C$154,MATCH(B1214,Sheet2!A$14:A$154,0)),"hh:mm:ss"),I1218))))</f>
        <v/>
      </c>
      <c r="J1219" s="25" t="str">
        <f t="shared" si="74"/>
        <v/>
      </c>
      <c r="K1219" s="25" t="str">
        <f>IF(ISBLANK(G1219),"",IF(ISTEXT(G1219),"",INDEX(Sheet2!H$14:H$154,MATCH(F1219,Sheet2!A$14:A$154,0))))</f>
        <v/>
      </c>
      <c r="L1219" s="25" t="str">
        <f>IF(ISBLANK(G1219),"",IF(ISTEXT(G1219),"",INDEX(Sheet2!I$14:I$154,MATCH(F1219,Sheet2!A$14:A$154,0))))</f>
        <v/>
      </c>
      <c r="M1219" s="25" t="str">
        <f>IF(ISBLANK(G1219),"",IF(ISTEXT(G1219),"",IF(INDEX(Sheet2!H$14:H$154,MATCH(F1219,Sheet2!A$14:A$154,0))&lt;&gt;0,IF(INDEX(Sheet2!I$14:I$154,MATCH(F1219,Sheet2!A$14:A$154,0))&lt;&gt;0,"Loan","Loan"),"Cash")))</f>
        <v/>
      </c>
      <c r="N1219" s="25" t="str">
        <f>IF(ISTEXT(E1219),"",IF(ISBLANK(E1219),"",IF(ISTEXT(D1219),"",IF(A1214="Invoice No. : ",INDEX(Sheet2!D$14:D$154,MATCH(B1214,Sheet2!A$14:A$154,0)),N1218))))</f>
        <v/>
      </c>
      <c r="O1219" s="25" t="str">
        <f>IF(ISTEXT(E1219),"",IF(ISBLANK(E1219),"",IF(ISTEXT(D1219),"",IF(A1214="Invoice No. : ",INDEX(Sheet2!E$14:E$154,MATCH(B1214,Sheet2!A$14:A$154,0)),O1218))))</f>
        <v/>
      </c>
      <c r="P1219" s="25" t="str">
        <f>IF(ISTEXT(E1219),"",IF(ISBLANK(E1219),"",IF(ISTEXT(D1219),"",IF(A1214="Invoice No. : ",INDEX(Sheet2!G$14:G$154,MATCH(B1214,Sheet2!A$14:A$154,0)),P1218))))</f>
        <v/>
      </c>
      <c r="Q1219" s="25" t="str">
        <f t="shared" si="75"/>
        <v/>
      </c>
    </row>
    <row r="1220" ht="15" spans="1:17">
      <c r="A1220" s="21" t="s">
        <v>9</v>
      </c>
      <c r="B1220" s="21" t="s">
        <v>10</v>
      </c>
      <c r="C1220" s="22" t="s">
        <v>11</v>
      </c>
      <c r="D1220" s="22" t="s">
        <v>12</v>
      </c>
      <c r="E1220" s="22" t="s">
        <v>13</v>
      </c>
      <c r="F1220" s="25" t="str">
        <f t="shared" si="72"/>
        <v/>
      </c>
      <c r="G1220" s="25" t="str">
        <f>IF(ISTEXT(E1220),"",IF(ISBLANK(E1220),"",IF(ISTEXT(D1220),"",IF(A1215="Invoice No. : ",INDEX(Sheet2!F$14:F$154,MATCH(B1215,Sheet2!A$14:A$154,0)),G1219))))</f>
        <v/>
      </c>
      <c r="H1220" s="25" t="str">
        <f t="shared" si="73"/>
        <v/>
      </c>
      <c r="I1220" s="25" t="str">
        <f>IF(ISTEXT(E1220),"",IF(ISBLANK(E1220),"",IF(ISTEXT(D1220),"",IF(A1215="Invoice No. : ",TEXT(INDEX(Sheet2!C$14:C$154,MATCH(B1215,Sheet2!A$14:A$154,0)),"hh:mm:ss"),I1219))))</f>
        <v/>
      </c>
      <c r="J1220" s="25" t="str">
        <f t="shared" si="74"/>
        <v/>
      </c>
      <c r="K1220" s="25" t="str">
        <f>IF(ISBLANK(G1220),"",IF(ISTEXT(G1220),"",INDEX(Sheet2!H$14:H$154,MATCH(F1220,Sheet2!A$14:A$154,0))))</f>
        <v/>
      </c>
      <c r="L1220" s="25" t="str">
        <f>IF(ISBLANK(G1220),"",IF(ISTEXT(G1220),"",INDEX(Sheet2!I$14:I$154,MATCH(F1220,Sheet2!A$14:A$154,0))))</f>
        <v/>
      </c>
      <c r="M1220" s="25" t="str">
        <f>IF(ISBLANK(G1220),"",IF(ISTEXT(G1220),"",IF(INDEX(Sheet2!H$14:H$154,MATCH(F1220,Sheet2!A$14:A$154,0))&lt;&gt;0,IF(INDEX(Sheet2!I$14:I$154,MATCH(F1220,Sheet2!A$14:A$154,0))&lt;&gt;0,"Loan","Loan"),"Cash")))</f>
        <v/>
      </c>
      <c r="N1220" s="25" t="str">
        <f>IF(ISTEXT(E1220),"",IF(ISBLANK(E1220),"",IF(ISTEXT(D1220),"",IF(A1215="Invoice No. : ",INDEX(Sheet2!D$14:D$154,MATCH(B1215,Sheet2!A$14:A$154,0)),N1219))))</f>
        <v/>
      </c>
      <c r="O1220" s="25" t="str">
        <f>IF(ISTEXT(E1220),"",IF(ISBLANK(E1220),"",IF(ISTEXT(D1220),"",IF(A1215="Invoice No. : ",INDEX(Sheet2!E$14:E$154,MATCH(B1215,Sheet2!A$14:A$154,0)),O1219))))</f>
        <v/>
      </c>
      <c r="P1220" s="25" t="str">
        <f>IF(ISTEXT(E1220),"",IF(ISBLANK(E1220),"",IF(ISTEXT(D1220),"",IF(A1215="Invoice No. : ",INDEX(Sheet2!G$14:G$154,MATCH(B1215,Sheet2!A$14:A$154,0)),P1219))))</f>
        <v/>
      </c>
      <c r="Q1220" s="25" t="str">
        <f t="shared" si="75"/>
        <v/>
      </c>
    </row>
    <row r="1221" ht="15" spans="6:17">
      <c r="F1221" s="25" t="str">
        <f t="shared" si="72"/>
        <v/>
      </c>
      <c r="G1221" s="25" t="str">
        <f>IF(ISTEXT(E1221),"",IF(ISBLANK(E1221),"",IF(ISTEXT(D1221),"",IF(A1216="Invoice No. : ",INDEX(Sheet2!F$14:F$154,MATCH(B1216,Sheet2!A$14:A$154,0)),G1220))))</f>
        <v/>
      </c>
      <c r="H1221" s="25" t="str">
        <f t="shared" si="73"/>
        <v/>
      </c>
      <c r="I1221" s="25" t="str">
        <f>IF(ISTEXT(E1221),"",IF(ISBLANK(E1221),"",IF(ISTEXT(D1221),"",IF(A1216="Invoice No. : ",TEXT(INDEX(Sheet2!C$14:C$154,MATCH(B1216,Sheet2!A$14:A$154,0)),"hh:mm:ss"),I1220))))</f>
        <v/>
      </c>
      <c r="J1221" s="25" t="str">
        <f t="shared" si="74"/>
        <v/>
      </c>
      <c r="K1221" s="25" t="str">
        <f>IF(ISBLANK(G1221),"",IF(ISTEXT(G1221),"",INDEX(Sheet2!H$14:H$154,MATCH(F1221,Sheet2!A$14:A$154,0))))</f>
        <v/>
      </c>
      <c r="L1221" s="25" t="str">
        <f>IF(ISBLANK(G1221),"",IF(ISTEXT(G1221),"",INDEX(Sheet2!I$14:I$154,MATCH(F1221,Sheet2!A$14:A$154,0))))</f>
        <v/>
      </c>
      <c r="M1221" s="25" t="str">
        <f>IF(ISBLANK(G1221),"",IF(ISTEXT(G1221),"",IF(INDEX(Sheet2!H$14:H$154,MATCH(F1221,Sheet2!A$14:A$154,0))&lt;&gt;0,IF(INDEX(Sheet2!I$14:I$154,MATCH(F1221,Sheet2!A$14:A$154,0))&lt;&gt;0,"Loan","Loan"),"Cash")))</f>
        <v/>
      </c>
      <c r="N1221" s="25" t="str">
        <f>IF(ISTEXT(E1221),"",IF(ISBLANK(E1221),"",IF(ISTEXT(D1221),"",IF(A1216="Invoice No. : ",INDEX(Sheet2!D$14:D$154,MATCH(B1216,Sheet2!A$14:A$154,0)),N1220))))</f>
        <v/>
      </c>
      <c r="O1221" s="25" t="str">
        <f>IF(ISTEXT(E1221),"",IF(ISBLANK(E1221),"",IF(ISTEXT(D1221),"",IF(A1216="Invoice No. : ",INDEX(Sheet2!E$14:E$154,MATCH(B1216,Sheet2!A$14:A$154,0)),O1220))))</f>
        <v/>
      </c>
      <c r="P1221" s="25" t="str">
        <f>IF(ISTEXT(E1221),"",IF(ISBLANK(E1221),"",IF(ISTEXT(D1221),"",IF(A1216="Invoice No. : ",INDEX(Sheet2!G$14:G$154,MATCH(B1216,Sheet2!A$14:A$154,0)),P1220))))</f>
        <v/>
      </c>
      <c r="Q1221" s="25" t="str">
        <f t="shared" si="75"/>
        <v/>
      </c>
    </row>
    <row r="1222" ht="15" spans="1:17">
      <c r="A1222" s="24" t="s">
        <v>1024</v>
      </c>
      <c r="B1222" s="24" t="s">
        <v>1025</v>
      </c>
      <c r="C1222" s="13">
        <v>2</v>
      </c>
      <c r="D1222" s="13">
        <v>112.5</v>
      </c>
      <c r="E1222" s="13">
        <v>225</v>
      </c>
      <c r="F1222" s="25">
        <f t="shared" si="72"/>
        <v>2146362</v>
      </c>
      <c r="G1222" s="25">
        <f>IF(ISTEXT(E1222),"",IF(ISBLANK(E1222),"",IF(ISTEXT(D1222),"",IF(A1217="Invoice No. : ",INDEX(Sheet2!F$14:F$154,MATCH(B1217,Sheet2!A$14:A$154,0)),G1221))))</f>
        <v>7972</v>
      </c>
      <c r="H1222" s="25" t="str">
        <f t="shared" si="73"/>
        <v>01/28/2023</v>
      </c>
      <c r="I1222" s="25" t="str">
        <f>IF(ISTEXT(E1222),"",IF(ISBLANK(E1222),"",IF(ISTEXT(D1222),"",IF(A1217="Invoice No. : ",TEXT(INDEX(Sheet2!C$14:C$154,MATCH(B1217,Sheet2!A$14:A$154,0)),"hh:mm:ss"),I1221))))</f>
        <v>10:51:12</v>
      </c>
      <c r="J1222" s="25">
        <f t="shared" si="74"/>
        <v>3030.75</v>
      </c>
      <c r="K1222" s="25">
        <f>IF(ISBLANK(G1222),"",IF(ISTEXT(G1222),"",INDEX(Sheet2!H$14:H$154,MATCH(F1222,Sheet2!A$14:A$154,0))))</f>
        <v>3030.75</v>
      </c>
      <c r="L1222" s="25">
        <f>IF(ISBLANK(G1222),"",IF(ISTEXT(G1222),"",INDEX(Sheet2!I$14:I$154,MATCH(F1222,Sheet2!A$14:A$154,0))))</f>
        <v>0</v>
      </c>
      <c r="M1222" s="25" t="str">
        <f>IF(ISBLANK(G1222),"",IF(ISTEXT(G1222),"",IF(INDEX(Sheet2!H$14:H$154,MATCH(F1222,Sheet2!A$14:A$154,0))&lt;&gt;0,IF(INDEX(Sheet2!I$14:I$154,MATCH(F1222,Sheet2!A$14:A$154,0))&lt;&gt;0,"Loan","Loan"),"Cash")))</f>
        <v>Loan</v>
      </c>
      <c r="N1222" s="25">
        <f>IF(ISTEXT(E1222),"",IF(ISBLANK(E1222),"",IF(ISTEXT(D1222),"",IF(A1217="Invoice No. : ",INDEX(Sheet2!D$14:D$154,MATCH(B1217,Sheet2!A$14:A$154,0)),N1221))))</f>
        <v>2</v>
      </c>
      <c r="O1222" s="25" t="str">
        <f>IF(ISTEXT(E1222),"",IF(ISBLANK(E1222),"",IF(ISTEXT(D1222),"",IF(A1217="Invoice No. : ",INDEX(Sheet2!E$14:E$154,MATCH(B1217,Sheet2!A$14:A$154,0)),O1221))))</f>
        <v>RUBY</v>
      </c>
      <c r="P1222" s="25" t="str">
        <f>IF(ISTEXT(E1222),"",IF(ISBLANK(E1222),"",IF(ISTEXT(D1222),"",IF(A1217="Invoice No. : ",INDEX(Sheet2!G$14:G$154,MATCH(B1217,Sheet2!A$14:A$154,0)),P1221))))</f>
        <v>CABANBAN, RODOLFO DUMPIT</v>
      </c>
      <c r="Q1222" s="25">
        <f t="shared" si="75"/>
        <v>128023.12</v>
      </c>
    </row>
    <row r="1223" ht="15" spans="1:17">
      <c r="A1223" s="24" t="s">
        <v>1026</v>
      </c>
      <c r="B1223" s="24" t="s">
        <v>1027</v>
      </c>
      <c r="C1223" s="13">
        <v>1</v>
      </c>
      <c r="D1223" s="13">
        <v>192.25</v>
      </c>
      <c r="E1223" s="13">
        <v>192.25</v>
      </c>
      <c r="F1223" s="25">
        <f t="shared" si="72"/>
        <v>2146362</v>
      </c>
      <c r="G1223" s="25">
        <f>IF(ISTEXT(E1223),"",IF(ISBLANK(E1223),"",IF(ISTEXT(D1223),"",IF(A1218="Invoice No. : ",INDEX(Sheet2!F$14:F$154,MATCH(B1218,Sheet2!A$14:A$154,0)),G1222))))</f>
        <v>7972</v>
      </c>
      <c r="H1223" s="25" t="str">
        <f t="shared" si="73"/>
        <v>01/28/2023</v>
      </c>
      <c r="I1223" s="25" t="str">
        <f>IF(ISTEXT(E1223),"",IF(ISBLANK(E1223),"",IF(ISTEXT(D1223),"",IF(A1218="Invoice No. : ",TEXT(INDEX(Sheet2!C$14:C$154,MATCH(B1218,Sheet2!A$14:A$154,0)),"hh:mm:ss"),I1222))))</f>
        <v>10:51:12</v>
      </c>
      <c r="J1223" s="25">
        <f t="shared" si="74"/>
        <v>3030.75</v>
      </c>
      <c r="K1223" s="25">
        <f>IF(ISBLANK(G1223),"",IF(ISTEXT(G1223),"",INDEX(Sheet2!H$14:H$154,MATCH(F1223,Sheet2!A$14:A$154,0))))</f>
        <v>3030.75</v>
      </c>
      <c r="L1223" s="25">
        <f>IF(ISBLANK(G1223),"",IF(ISTEXT(G1223),"",INDEX(Sheet2!I$14:I$154,MATCH(F1223,Sheet2!A$14:A$154,0))))</f>
        <v>0</v>
      </c>
      <c r="M1223" s="25" t="str">
        <f>IF(ISBLANK(G1223),"",IF(ISTEXT(G1223),"",IF(INDEX(Sheet2!H$14:H$154,MATCH(F1223,Sheet2!A$14:A$154,0))&lt;&gt;0,IF(INDEX(Sheet2!I$14:I$154,MATCH(F1223,Sheet2!A$14:A$154,0))&lt;&gt;0,"Loan","Loan"),"Cash")))</f>
        <v>Loan</v>
      </c>
      <c r="N1223" s="25">
        <f>IF(ISTEXT(E1223),"",IF(ISBLANK(E1223),"",IF(ISTEXT(D1223),"",IF(A1218="Invoice No. : ",INDEX(Sheet2!D$14:D$154,MATCH(B1218,Sheet2!A$14:A$154,0)),N1222))))</f>
        <v>2</v>
      </c>
      <c r="O1223" s="25" t="str">
        <f>IF(ISTEXT(E1223),"",IF(ISBLANK(E1223),"",IF(ISTEXT(D1223),"",IF(A1218="Invoice No. : ",INDEX(Sheet2!E$14:E$154,MATCH(B1218,Sheet2!A$14:A$154,0)),O1222))))</f>
        <v>RUBY</v>
      </c>
      <c r="P1223" s="25" t="str">
        <f>IF(ISTEXT(E1223),"",IF(ISBLANK(E1223),"",IF(ISTEXT(D1223),"",IF(A1218="Invoice No. : ",INDEX(Sheet2!G$14:G$154,MATCH(B1218,Sheet2!A$14:A$154,0)),P1222))))</f>
        <v>CABANBAN, RODOLFO DUMPIT</v>
      </c>
      <c r="Q1223" s="25">
        <f t="shared" si="75"/>
        <v>128023.12</v>
      </c>
    </row>
    <row r="1224" ht="15" spans="1:17">
      <c r="A1224" s="24" t="s">
        <v>1028</v>
      </c>
      <c r="B1224" s="24" t="s">
        <v>1029</v>
      </c>
      <c r="C1224" s="13">
        <v>1</v>
      </c>
      <c r="D1224" s="13">
        <v>196</v>
      </c>
      <c r="E1224" s="13">
        <v>196</v>
      </c>
      <c r="F1224" s="25">
        <f t="shared" si="72"/>
        <v>2146362</v>
      </c>
      <c r="G1224" s="25">
        <f>IF(ISTEXT(E1224),"",IF(ISBLANK(E1224),"",IF(ISTEXT(D1224),"",IF(A1219="Invoice No. : ",INDEX(Sheet2!F$14:F$154,MATCH(B1219,Sheet2!A$14:A$154,0)),G1223))))</f>
        <v>7972</v>
      </c>
      <c r="H1224" s="25" t="str">
        <f t="shared" si="73"/>
        <v>01/28/2023</v>
      </c>
      <c r="I1224" s="25" t="str">
        <f>IF(ISTEXT(E1224),"",IF(ISBLANK(E1224),"",IF(ISTEXT(D1224),"",IF(A1219="Invoice No. : ",TEXT(INDEX(Sheet2!C$14:C$154,MATCH(B1219,Sheet2!A$14:A$154,0)),"hh:mm:ss"),I1223))))</f>
        <v>10:51:12</v>
      </c>
      <c r="J1224" s="25">
        <f t="shared" si="74"/>
        <v>3030.75</v>
      </c>
      <c r="K1224" s="25">
        <f>IF(ISBLANK(G1224),"",IF(ISTEXT(G1224),"",INDEX(Sheet2!H$14:H$154,MATCH(F1224,Sheet2!A$14:A$154,0))))</f>
        <v>3030.75</v>
      </c>
      <c r="L1224" s="25">
        <f>IF(ISBLANK(G1224),"",IF(ISTEXT(G1224),"",INDEX(Sheet2!I$14:I$154,MATCH(F1224,Sheet2!A$14:A$154,0))))</f>
        <v>0</v>
      </c>
      <c r="M1224" s="25" t="str">
        <f>IF(ISBLANK(G1224),"",IF(ISTEXT(G1224),"",IF(INDEX(Sheet2!H$14:H$154,MATCH(F1224,Sheet2!A$14:A$154,0))&lt;&gt;0,IF(INDEX(Sheet2!I$14:I$154,MATCH(F1224,Sheet2!A$14:A$154,0))&lt;&gt;0,"Loan","Loan"),"Cash")))</f>
        <v>Loan</v>
      </c>
      <c r="N1224" s="25">
        <f>IF(ISTEXT(E1224),"",IF(ISBLANK(E1224),"",IF(ISTEXT(D1224),"",IF(A1219="Invoice No. : ",INDEX(Sheet2!D$14:D$154,MATCH(B1219,Sheet2!A$14:A$154,0)),N1223))))</f>
        <v>2</v>
      </c>
      <c r="O1224" s="25" t="str">
        <f>IF(ISTEXT(E1224),"",IF(ISBLANK(E1224),"",IF(ISTEXT(D1224),"",IF(A1219="Invoice No. : ",INDEX(Sheet2!E$14:E$154,MATCH(B1219,Sheet2!A$14:A$154,0)),O1223))))</f>
        <v>RUBY</v>
      </c>
      <c r="P1224" s="25" t="str">
        <f>IF(ISTEXT(E1224),"",IF(ISBLANK(E1224),"",IF(ISTEXT(D1224),"",IF(A1219="Invoice No. : ",INDEX(Sheet2!G$14:G$154,MATCH(B1219,Sheet2!A$14:A$154,0)),P1223))))</f>
        <v>CABANBAN, RODOLFO DUMPIT</v>
      </c>
      <c r="Q1224" s="25">
        <f t="shared" si="75"/>
        <v>128023.12</v>
      </c>
    </row>
    <row r="1225" ht="15" spans="1:17">
      <c r="A1225" s="24" t="s">
        <v>1030</v>
      </c>
      <c r="B1225" s="24" t="s">
        <v>1031</v>
      </c>
      <c r="C1225" s="13">
        <v>1</v>
      </c>
      <c r="D1225" s="13">
        <v>223.5</v>
      </c>
      <c r="E1225" s="13">
        <v>223.5</v>
      </c>
      <c r="F1225" s="25">
        <f t="shared" si="72"/>
        <v>2146362</v>
      </c>
      <c r="G1225" s="25">
        <f>IF(ISTEXT(E1225),"",IF(ISBLANK(E1225),"",IF(ISTEXT(D1225),"",IF(A1220="Invoice No. : ",INDEX(Sheet2!F$14:F$154,MATCH(B1220,Sheet2!A$14:A$154,0)),G1224))))</f>
        <v>7972</v>
      </c>
      <c r="H1225" s="25" t="str">
        <f t="shared" si="73"/>
        <v>01/28/2023</v>
      </c>
      <c r="I1225" s="25" t="str">
        <f>IF(ISTEXT(E1225),"",IF(ISBLANK(E1225),"",IF(ISTEXT(D1225),"",IF(A1220="Invoice No. : ",TEXT(INDEX(Sheet2!C$14:C$154,MATCH(B1220,Sheet2!A$14:A$154,0)),"hh:mm:ss"),I1224))))</f>
        <v>10:51:12</v>
      </c>
      <c r="J1225" s="25">
        <f t="shared" si="74"/>
        <v>3030.75</v>
      </c>
      <c r="K1225" s="25">
        <f>IF(ISBLANK(G1225),"",IF(ISTEXT(G1225),"",INDEX(Sheet2!H$14:H$154,MATCH(F1225,Sheet2!A$14:A$154,0))))</f>
        <v>3030.75</v>
      </c>
      <c r="L1225" s="25">
        <f>IF(ISBLANK(G1225),"",IF(ISTEXT(G1225),"",INDEX(Sheet2!I$14:I$154,MATCH(F1225,Sheet2!A$14:A$154,0))))</f>
        <v>0</v>
      </c>
      <c r="M1225" s="25" t="str">
        <f>IF(ISBLANK(G1225),"",IF(ISTEXT(G1225),"",IF(INDEX(Sheet2!H$14:H$154,MATCH(F1225,Sheet2!A$14:A$154,0))&lt;&gt;0,IF(INDEX(Sheet2!I$14:I$154,MATCH(F1225,Sheet2!A$14:A$154,0))&lt;&gt;0,"Loan","Loan"),"Cash")))</f>
        <v>Loan</v>
      </c>
      <c r="N1225" s="25">
        <f>IF(ISTEXT(E1225),"",IF(ISBLANK(E1225),"",IF(ISTEXT(D1225),"",IF(A1220="Invoice No. : ",INDEX(Sheet2!D$14:D$154,MATCH(B1220,Sheet2!A$14:A$154,0)),N1224))))</f>
        <v>2</v>
      </c>
      <c r="O1225" s="25" t="str">
        <f>IF(ISTEXT(E1225),"",IF(ISBLANK(E1225),"",IF(ISTEXT(D1225),"",IF(A1220="Invoice No. : ",INDEX(Sheet2!E$14:E$154,MATCH(B1220,Sheet2!A$14:A$154,0)),O1224))))</f>
        <v>RUBY</v>
      </c>
      <c r="P1225" s="25" t="str">
        <f>IF(ISTEXT(E1225),"",IF(ISBLANK(E1225),"",IF(ISTEXT(D1225),"",IF(A1220="Invoice No. : ",INDEX(Sheet2!G$14:G$154,MATCH(B1220,Sheet2!A$14:A$154,0)),P1224))))</f>
        <v>CABANBAN, RODOLFO DUMPIT</v>
      </c>
      <c r="Q1225" s="25">
        <f t="shared" si="75"/>
        <v>128023.12</v>
      </c>
    </row>
    <row r="1226" ht="15" spans="1:17">
      <c r="A1226" s="24" t="s">
        <v>1032</v>
      </c>
      <c r="B1226" s="24" t="s">
        <v>1033</v>
      </c>
      <c r="C1226" s="13">
        <v>1</v>
      </c>
      <c r="D1226" s="13">
        <v>91</v>
      </c>
      <c r="E1226" s="13">
        <v>91</v>
      </c>
      <c r="F1226" s="25">
        <f t="shared" si="72"/>
        <v>2146362</v>
      </c>
      <c r="G1226" s="25">
        <f>IF(ISTEXT(E1226),"",IF(ISBLANK(E1226),"",IF(ISTEXT(D1226),"",IF(A1221="Invoice No. : ",INDEX(Sheet2!F$14:F$154,MATCH(B1221,Sheet2!A$14:A$154,0)),G1225))))</f>
        <v>7972</v>
      </c>
      <c r="H1226" s="25" t="str">
        <f t="shared" si="73"/>
        <v>01/28/2023</v>
      </c>
      <c r="I1226" s="25" t="str">
        <f>IF(ISTEXT(E1226),"",IF(ISBLANK(E1226),"",IF(ISTEXT(D1226),"",IF(A1221="Invoice No. : ",TEXT(INDEX(Sheet2!C$14:C$154,MATCH(B1221,Sheet2!A$14:A$154,0)),"hh:mm:ss"),I1225))))</f>
        <v>10:51:12</v>
      </c>
      <c r="J1226" s="25">
        <f t="shared" si="74"/>
        <v>3030.75</v>
      </c>
      <c r="K1226" s="25">
        <f>IF(ISBLANK(G1226),"",IF(ISTEXT(G1226),"",INDEX(Sheet2!H$14:H$154,MATCH(F1226,Sheet2!A$14:A$154,0))))</f>
        <v>3030.75</v>
      </c>
      <c r="L1226" s="25">
        <f>IF(ISBLANK(G1226),"",IF(ISTEXT(G1226),"",INDEX(Sheet2!I$14:I$154,MATCH(F1226,Sheet2!A$14:A$154,0))))</f>
        <v>0</v>
      </c>
      <c r="M1226" s="25" t="str">
        <f>IF(ISBLANK(G1226),"",IF(ISTEXT(G1226),"",IF(INDEX(Sheet2!H$14:H$154,MATCH(F1226,Sheet2!A$14:A$154,0))&lt;&gt;0,IF(INDEX(Sheet2!I$14:I$154,MATCH(F1226,Sheet2!A$14:A$154,0))&lt;&gt;0,"Loan","Loan"),"Cash")))</f>
        <v>Loan</v>
      </c>
      <c r="N1226" s="25">
        <f>IF(ISTEXT(E1226),"",IF(ISBLANK(E1226),"",IF(ISTEXT(D1226),"",IF(A1221="Invoice No. : ",INDEX(Sheet2!D$14:D$154,MATCH(B1221,Sheet2!A$14:A$154,0)),N1225))))</f>
        <v>2</v>
      </c>
      <c r="O1226" s="25" t="str">
        <f>IF(ISTEXT(E1226),"",IF(ISBLANK(E1226),"",IF(ISTEXT(D1226),"",IF(A1221="Invoice No. : ",INDEX(Sheet2!E$14:E$154,MATCH(B1221,Sheet2!A$14:A$154,0)),O1225))))</f>
        <v>RUBY</v>
      </c>
      <c r="P1226" s="25" t="str">
        <f>IF(ISTEXT(E1226),"",IF(ISBLANK(E1226),"",IF(ISTEXT(D1226),"",IF(A1221="Invoice No. : ",INDEX(Sheet2!G$14:G$154,MATCH(B1221,Sheet2!A$14:A$154,0)),P1225))))</f>
        <v>CABANBAN, RODOLFO DUMPIT</v>
      </c>
      <c r="Q1226" s="25">
        <f t="shared" si="75"/>
        <v>128023.12</v>
      </c>
    </row>
    <row r="1227" ht="15" spans="1:17">
      <c r="A1227" s="24" t="s">
        <v>86</v>
      </c>
      <c r="B1227" s="24" t="s">
        <v>87</v>
      </c>
      <c r="C1227" s="13">
        <v>1</v>
      </c>
      <c r="D1227" s="13">
        <v>57</v>
      </c>
      <c r="E1227" s="13">
        <v>57</v>
      </c>
      <c r="F1227" s="25">
        <f t="shared" si="72"/>
        <v>2146362</v>
      </c>
      <c r="G1227" s="25">
        <f>IF(ISTEXT(E1227),"",IF(ISBLANK(E1227),"",IF(ISTEXT(D1227),"",IF(A1222="Invoice No. : ",INDEX(Sheet2!F$14:F$154,MATCH(B1222,Sheet2!A$14:A$154,0)),G1226))))</f>
        <v>7972</v>
      </c>
      <c r="H1227" s="25" t="str">
        <f t="shared" si="73"/>
        <v>01/28/2023</v>
      </c>
      <c r="I1227" s="25" t="str">
        <f>IF(ISTEXT(E1227),"",IF(ISBLANK(E1227),"",IF(ISTEXT(D1227),"",IF(A1222="Invoice No. : ",TEXT(INDEX(Sheet2!C$14:C$154,MATCH(B1222,Sheet2!A$14:A$154,0)),"hh:mm:ss"),I1226))))</f>
        <v>10:51:12</v>
      </c>
      <c r="J1227" s="25">
        <f t="shared" si="74"/>
        <v>3030.75</v>
      </c>
      <c r="K1227" s="25">
        <f>IF(ISBLANK(G1227),"",IF(ISTEXT(G1227),"",INDEX(Sheet2!H$14:H$154,MATCH(F1227,Sheet2!A$14:A$154,0))))</f>
        <v>3030.75</v>
      </c>
      <c r="L1227" s="25">
        <f>IF(ISBLANK(G1227),"",IF(ISTEXT(G1227),"",INDEX(Sheet2!I$14:I$154,MATCH(F1227,Sheet2!A$14:A$154,0))))</f>
        <v>0</v>
      </c>
      <c r="M1227" s="25" t="str">
        <f>IF(ISBLANK(G1227),"",IF(ISTEXT(G1227),"",IF(INDEX(Sheet2!H$14:H$154,MATCH(F1227,Sheet2!A$14:A$154,0))&lt;&gt;0,IF(INDEX(Sheet2!I$14:I$154,MATCH(F1227,Sheet2!A$14:A$154,0))&lt;&gt;0,"Loan","Loan"),"Cash")))</f>
        <v>Loan</v>
      </c>
      <c r="N1227" s="25">
        <f>IF(ISTEXT(E1227),"",IF(ISBLANK(E1227),"",IF(ISTEXT(D1227),"",IF(A1222="Invoice No. : ",INDEX(Sheet2!D$14:D$154,MATCH(B1222,Sheet2!A$14:A$154,0)),N1226))))</f>
        <v>2</v>
      </c>
      <c r="O1227" s="25" t="str">
        <f>IF(ISTEXT(E1227),"",IF(ISBLANK(E1227),"",IF(ISTEXT(D1227),"",IF(A1222="Invoice No. : ",INDEX(Sheet2!E$14:E$154,MATCH(B1222,Sheet2!A$14:A$154,0)),O1226))))</f>
        <v>RUBY</v>
      </c>
      <c r="P1227" s="25" t="str">
        <f>IF(ISTEXT(E1227),"",IF(ISBLANK(E1227),"",IF(ISTEXT(D1227),"",IF(A1222="Invoice No. : ",INDEX(Sheet2!G$14:G$154,MATCH(B1222,Sheet2!A$14:A$154,0)),P1226))))</f>
        <v>CABANBAN, RODOLFO DUMPIT</v>
      </c>
      <c r="Q1227" s="25">
        <f t="shared" si="75"/>
        <v>128023.12</v>
      </c>
    </row>
    <row r="1228" ht="15" spans="1:17">
      <c r="A1228" s="24" t="s">
        <v>1034</v>
      </c>
      <c r="B1228" s="24" t="s">
        <v>1035</v>
      </c>
      <c r="C1228" s="13">
        <v>1</v>
      </c>
      <c r="D1228" s="13">
        <v>161</v>
      </c>
      <c r="E1228" s="13">
        <v>161</v>
      </c>
      <c r="F1228" s="25">
        <f t="shared" si="72"/>
        <v>2146362</v>
      </c>
      <c r="G1228" s="25">
        <f>IF(ISTEXT(E1228),"",IF(ISBLANK(E1228),"",IF(ISTEXT(D1228),"",IF(A1223="Invoice No. : ",INDEX(Sheet2!F$14:F$154,MATCH(B1223,Sheet2!A$14:A$154,0)),G1227))))</f>
        <v>7972</v>
      </c>
      <c r="H1228" s="25" t="str">
        <f t="shared" si="73"/>
        <v>01/28/2023</v>
      </c>
      <c r="I1228" s="25" t="str">
        <f>IF(ISTEXT(E1228),"",IF(ISBLANK(E1228),"",IF(ISTEXT(D1228),"",IF(A1223="Invoice No. : ",TEXT(INDEX(Sheet2!C$14:C$154,MATCH(B1223,Sheet2!A$14:A$154,0)),"hh:mm:ss"),I1227))))</f>
        <v>10:51:12</v>
      </c>
      <c r="J1228" s="25">
        <f t="shared" si="74"/>
        <v>3030.75</v>
      </c>
      <c r="K1228" s="25">
        <f>IF(ISBLANK(G1228),"",IF(ISTEXT(G1228),"",INDEX(Sheet2!H$14:H$154,MATCH(F1228,Sheet2!A$14:A$154,0))))</f>
        <v>3030.75</v>
      </c>
      <c r="L1228" s="25">
        <f>IF(ISBLANK(G1228),"",IF(ISTEXT(G1228),"",INDEX(Sheet2!I$14:I$154,MATCH(F1228,Sheet2!A$14:A$154,0))))</f>
        <v>0</v>
      </c>
      <c r="M1228" s="25" t="str">
        <f>IF(ISBLANK(G1228),"",IF(ISTEXT(G1228),"",IF(INDEX(Sheet2!H$14:H$154,MATCH(F1228,Sheet2!A$14:A$154,0))&lt;&gt;0,IF(INDEX(Sheet2!I$14:I$154,MATCH(F1228,Sheet2!A$14:A$154,0))&lt;&gt;0,"Loan","Loan"),"Cash")))</f>
        <v>Loan</v>
      </c>
      <c r="N1228" s="25">
        <f>IF(ISTEXT(E1228),"",IF(ISBLANK(E1228),"",IF(ISTEXT(D1228),"",IF(A1223="Invoice No. : ",INDEX(Sheet2!D$14:D$154,MATCH(B1223,Sheet2!A$14:A$154,0)),N1227))))</f>
        <v>2</v>
      </c>
      <c r="O1228" s="25" t="str">
        <f>IF(ISTEXT(E1228),"",IF(ISBLANK(E1228),"",IF(ISTEXT(D1228),"",IF(A1223="Invoice No. : ",INDEX(Sheet2!E$14:E$154,MATCH(B1223,Sheet2!A$14:A$154,0)),O1227))))</f>
        <v>RUBY</v>
      </c>
      <c r="P1228" s="25" t="str">
        <f>IF(ISTEXT(E1228),"",IF(ISBLANK(E1228),"",IF(ISTEXT(D1228),"",IF(A1223="Invoice No. : ",INDEX(Sheet2!G$14:G$154,MATCH(B1223,Sheet2!A$14:A$154,0)),P1227))))</f>
        <v>CABANBAN, RODOLFO DUMPIT</v>
      </c>
      <c r="Q1228" s="25">
        <f t="shared" si="75"/>
        <v>128023.12</v>
      </c>
    </row>
    <row r="1229" ht="15" spans="1:17">
      <c r="A1229" s="24" t="s">
        <v>1036</v>
      </c>
      <c r="B1229" s="24" t="s">
        <v>1037</v>
      </c>
      <c r="C1229" s="13">
        <v>1</v>
      </c>
      <c r="D1229" s="13">
        <v>258</v>
      </c>
      <c r="E1229" s="13">
        <v>258</v>
      </c>
      <c r="F1229" s="25">
        <f t="shared" si="72"/>
        <v>2146362</v>
      </c>
      <c r="G1229" s="25">
        <f>IF(ISTEXT(E1229),"",IF(ISBLANK(E1229),"",IF(ISTEXT(D1229),"",IF(A1224="Invoice No. : ",INDEX(Sheet2!F$14:F$154,MATCH(B1224,Sheet2!A$14:A$154,0)),G1228))))</f>
        <v>7972</v>
      </c>
      <c r="H1229" s="25" t="str">
        <f t="shared" si="73"/>
        <v>01/28/2023</v>
      </c>
      <c r="I1229" s="25" t="str">
        <f>IF(ISTEXT(E1229),"",IF(ISBLANK(E1229),"",IF(ISTEXT(D1229),"",IF(A1224="Invoice No. : ",TEXT(INDEX(Sheet2!C$14:C$154,MATCH(B1224,Sheet2!A$14:A$154,0)),"hh:mm:ss"),I1228))))</f>
        <v>10:51:12</v>
      </c>
      <c r="J1229" s="25">
        <f t="shared" si="74"/>
        <v>3030.75</v>
      </c>
      <c r="K1229" s="25">
        <f>IF(ISBLANK(G1229),"",IF(ISTEXT(G1229),"",INDEX(Sheet2!H$14:H$154,MATCH(F1229,Sheet2!A$14:A$154,0))))</f>
        <v>3030.75</v>
      </c>
      <c r="L1229" s="25">
        <f>IF(ISBLANK(G1229),"",IF(ISTEXT(G1229),"",INDEX(Sheet2!I$14:I$154,MATCH(F1229,Sheet2!A$14:A$154,0))))</f>
        <v>0</v>
      </c>
      <c r="M1229" s="25" t="str">
        <f>IF(ISBLANK(G1229),"",IF(ISTEXT(G1229),"",IF(INDEX(Sheet2!H$14:H$154,MATCH(F1229,Sheet2!A$14:A$154,0))&lt;&gt;0,IF(INDEX(Sheet2!I$14:I$154,MATCH(F1229,Sheet2!A$14:A$154,0))&lt;&gt;0,"Loan","Loan"),"Cash")))</f>
        <v>Loan</v>
      </c>
      <c r="N1229" s="25">
        <f>IF(ISTEXT(E1229),"",IF(ISBLANK(E1229),"",IF(ISTEXT(D1229),"",IF(A1224="Invoice No. : ",INDEX(Sheet2!D$14:D$154,MATCH(B1224,Sheet2!A$14:A$154,0)),N1228))))</f>
        <v>2</v>
      </c>
      <c r="O1229" s="25" t="str">
        <f>IF(ISTEXT(E1229),"",IF(ISBLANK(E1229),"",IF(ISTEXT(D1229),"",IF(A1224="Invoice No. : ",INDEX(Sheet2!E$14:E$154,MATCH(B1224,Sheet2!A$14:A$154,0)),O1228))))</f>
        <v>RUBY</v>
      </c>
      <c r="P1229" s="25" t="str">
        <f>IF(ISTEXT(E1229),"",IF(ISBLANK(E1229),"",IF(ISTEXT(D1229),"",IF(A1224="Invoice No. : ",INDEX(Sheet2!G$14:G$154,MATCH(B1224,Sheet2!A$14:A$154,0)),P1228))))</f>
        <v>CABANBAN, RODOLFO DUMPIT</v>
      </c>
      <c r="Q1229" s="25">
        <f t="shared" si="75"/>
        <v>128023.12</v>
      </c>
    </row>
    <row r="1230" ht="15" spans="1:17">
      <c r="A1230" s="24" t="s">
        <v>1038</v>
      </c>
      <c r="B1230" s="24" t="s">
        <v>1039</v>
      </c>
      <c r="C1230" s="13">
        <v>1</v>
      </c>
      <c r="D1230" s="13">
        <v>128</v>
      </c>
      <c r="E1230" s="13">
        <v>128</v>
      </c>
      <c r="F1230" s="25">
        <f t="shared" si="72"/>
        <v>2146362</v>
      </c>
      <c r="G1230" s="25">
        <f>IF(ISTEXT(E1230),"",IF(ISBLANK(E1230),"",IF(ISTEXT(D1230),"",IF(A1225="Invoice No. : ",INDEX(Sheet2!F$14:F$154,MATCH(B1225,Sheet2!A$14:A$154,0)),G1229))))</f>
        <v>7972</v>
      </c>
      <c r="H1230" s="25" t="str">
        <f t="shared" si="73"/>
        <v>01/28/2023</v>
      </c>
      <c r="I1230" s="25" t="str">
        <f>IF(ISTEXT(E1230),"",IF(ISBLANK(E1230),"",IF(ISTEXT(D1230),"",IF(A1225="Invoice No. : ",TEXT(INDEX(Sheet2!C$14:C$154,MATCH(B1225,Sheet2!A$14:A$154,0)),"hh:mm:ss"),I1229))))</f>
        <v>10:51:12</v>
      </c>
      <c r="J1230" s="25">
        <f t="shared" si="74"/>
        <v>3030.75</v>
      </c>
      <c r="K1230" s="25">
        <f>IF(ISBLANK(G1230),"",IF(ISTEXT(G1230),"",INDEX(Sheet2!H$14:H$154,MATCH(F1230,Sheet2!A$14:A$154,0))))</f>
        <v>3030.75</v>
      </c>
      <c r="L1230" s="25">
        <f>IF(ISBLANK(G1230),"",IF(ISTEXT(G1230),"",INDEX(Sheet2!I$14:I$154,MATCH(F1230,Sheet2!A$14:A$154,0))))</f>
        <v>0</v>
      </c>
      <c r="M1230" s="25" t="str">
        <f>IF(ISBLANK(G1230),"",IF(ISTEXT(G1230),"",IF(INDEX(Sheet2!H$14:H$154,MATCH(F1230,Sheet2!A$14:A$154,0))&lt;&gt;0,IF(INDEX(Sheet2!I$14:I$154,MATCH(F1230,Sheet2!A$14:A$154,0))&lt;&gt;0,"Loan","Loan"),"Cash")))</f>
        <v>Loan</v>
      </c>
      <c r="N1230" s="25">
        <f>IF(ISTEXT(E1230),"",IF(ISBLANK(E1230),"",IF(ISTEXT(D1230),"",IF(A1225="Invoice No. : ",INDEX(Sheet2!D$14:D$154,MATCH(B1225,Sheet2!A$14:A$154,0)),N1229))))</f>
        <v>2</v>
      </c>
      <c r="O1230" s="25" t="str">
        <f>IF(ISTEXT(E1230),"",IF(ISBLANK(E1230),"",IF(ISTEXT(D1230),"",IF(A1225="Invoice No. : ",INDEX(Sheet2!E$14:E$154,MATCH(B1225,Sheet2!A$14:A$154,0)),O1229))))</f>
        <v>RUBY</v>
      </c>
      <c r="P1230" s="25" t="str">
        <f>IF(ISTEXT(E1230),"",IF(ISBLANK(E1230),"",IF(ISTEXT(D1230),"",IF(A1225="Invoice No. : ",INDEX(Sheet2!G$14:G$154,MATCH(B1225,Sheet2!A$14:A$154,0)),P1229))))</f>
        <v>CABANBAN, RODOLFO DUMPIT</v>
      </c>
      <c r="Q1230" s="25">
        <f t="shared" si="75"/>
        <v>128023.12</v>
      </c>
    </row>
    <row r="1231" ht="15" spans="1:17">
      <c r="A1231" s="24" t="s">
        <v>316</v>
      </c>
      <c r="B1231" s="24" t="s">
        <v>317</v>
      </c>
      <c r="C1231" s="13">
        <v>3</v>
      </c>
      <c r="D1231" s="13">
        <v>40.75</v>
      </c>
      <c r="E1231" s="13">
        <v>122.25</v>
      </c>
      <c r="F1231" s="25">
        <f t="shared" si="72"/>
        <v>2146362</v>
      </c>
      <c r="G1231" s="25">
        <f>IF(ISTEXT(E1231),"",IF(ISBLANK(E1231),"",IF(ISTEXT(D1231),"",IF(A1226="Invoice No. : ",INDEX(Sheet2!F$14:F$154,MATCH(B1226,Sheet2!A$14:A$154,0)),G1230))))</f>
        <v>7972</v>
      </c>
      <c r="H1231" s="25" t="str">
        <f t="shared" si="73"/>
        <v>01/28/2023</v>
      </c>
      <c r="I1231" s="25" t="str">
        <f>IF(ISTEXT(E1231),"",IF(ISBLANK(E1231),"",IF(ISTEXT(D1231),"",IF(A1226="Invoice No. : ",TEXT(INDEX(Sheet2!C$14:C$154,MATCH(B1226,Sheet2!A$14:A$154,0)),"hh:mm:ss"),I1230))))</f>
        <v>10:51:12</v>
      </c>
      <c r="J1231" s="25">
        <f t="shared" si="74"/>
        <v>3030.75</v>
      </c>
      <c r="K1231" s="25">
        <f>IF(ISBLANK(G1231),"",IF(ISTEXT(G1231),"",INDEX(Sheet2!H$14:H$154,MATCH(F1231,Sheet2!A$14:A$154,0))))</f>
        <v>3030.75</v>
      </c>
      <c r="L1231" s="25">
        <f>IF(ISBLANK(G1231),"",IF(ISTEXT(G1231),"",INDEX(Sheet2!I$14:I$154,MATCH(F1231,Sheet2!A$14:A$154,0))))</f>
        <v>0</v>
      </c>
      <c r="M1231" s="25" t="str">
        <f>IF(ISBLANK(G1231),"",IF(ISTEXT(G1231),"",IF(INDEX(Sheet2!H$14:H$154,MATCH(F1231,Sheet2!A$14:A$154,0))&lt;&gt;0,IF(INDEX(Sheet2!I$14:I$154,MATCH(F1231,Sheet2!A$14:A$154,0))&lt;&gt;0,"Loan","Loan"),"Cash")))</f>
        <v>Loan</v>
      </c>
      <c r="N1231" s="25">
        <f>IF(ISTEXT(E1231),"",IF(ISBLANK(E1231),"",IF(ISTEXT(D1231),"",IF(A1226="Invoice No. : ",INDEX(Sheet2!D$14:D$154,MATCH(B1226,Sheet2!A$14:A$154,0)),N1230))))</f>
        <v>2</v>
      </c>
      <c r="O1231" s="25" t="str">
        <f>IF(ISTEXT(E1231),"",IF(ISBLANK(E1231),"",IF(ISTEXT(D1231),"",IF(A1226="Invoice No. : ",INDEX(Sheet2!E$14:E$154,MATCH(B1226,Sheet2!A$14:A$154,0)),O1230))))</f>
        <v>RUBY</v>
      </c>
      <c r="P1231" s="25" t="str">
        <f>IF(ISTEXT(E1231),"",IF(ISBLANK(E1231),"",IF(ISTEXT(D1231),"",IF(A1226="Invoice No. : ",INDEX(Sheet2!G$14:G$154,MATCH(B1226,Sheet2!A$14:A$154,0)),P1230))))</f>
        <v>CABANBAN, RODOLFO DUMPIT</v>
      </c>
      <c r="Q1231" s="25">
        <f t="shared" si="75"/>
        <v>128023.12</v>
      </c>
    </row>
    <row r="1232" ht="15" spans="1:17">
      <c r="A1232" s="24" t="s">
        <v>1040</v>
      </c>
      <c r="B1232" s="24" t="s">
        <v>1041</v>
      </c>
      <c r="C1232" s="13">
        <v>1</v>
      </c>
      <c r="D1232" s="13">
        <v>107.75</v>
      </c>
      <c r="E1232" s="13">
        <v>107.75</v>
      </c>
      <c r="F1232" s="25">
        <f t="shared" si="72"/>
        <v>2146362</v>
      </c>
      <c r="G1232" s="25">
        <f>IF(ISTEXT(E1232),"",IF(ISBLANK(E1232),"",IF(ISTEXT(D1232),"",IF(A1227="Invoice No. : ",INDEX(Sheet2!F$14:F$154,MATCH(B1227,Sheet2!A$14:A$154,0)),G1231))))</f>
        <v>7972</v>
      </c>
      <c r="H1232" s="25" t="str">
        <f t="shared" si="73"/>
        <v>01/28/2023</v>
      </c>
      <c r="I1232" s="25" t="str">
        <f>IF(ISTEXT(E1232),"",IF(ISBLANK(E1232),"",IF(ISTEXT(D1232),"",IF(A1227="Invoice No. : ",TEXT(INDEX(Sheet2!C$14:C$154,MATCH(B1227,Sheet2!A$14:A$154,0)),"hh:mm:ss"),I1231))))</f>
        <v>10:51:12</v>
      </c>
      <c r="J1232" s="25">
        <f t="shared" si="74"/>
        <v>3030.75</v>
      </c>
      <c r="K1232" s="25">
        <f>IF(ISBLANK(G1232),"",IF(ISTEXT(G1232),"",INDEX(Sheet2!H$14:H$154,MATCH(F1232,Sheet2!A$14:A$154,0))))</f>
        <v>3030.75</v>
      </c>
      <c r="L1232" s="25">
        <f>IF(ISBLANK(G1232),"",IF(ISTEXT(G1232),"",INDEX(Sheet2!I$14:I$154,MATCH(F1232,Sheet2!A$14:A$154,0))))</f>
        <v>0</v>
      </c>
      <c r="M1232" s="25" t="str">
        <f>IF(ISBLANK(G1232),"",IF(ISTEXT(G1232),"",IF(INDEX(Sheet2!H$14:H$154,MATCH(F1232,Sheet2!A$14:A$154,0))&lt;&gt;0,IF(INDEX(Sheet2!I$14:I$154,MATCH(F1232,Sheet2!A$14:A$154,0))&lt;&gt;0,"Loan","Loan"),"Cash")))</f>
        <v>Loan</v>
      </c>
      <c r="N1232" s="25">
        <f>IF(ISTEXT(E1232),"",IF(ISBLANK(E1232),"",IF(ISTEXT(D1232),"",IF(A1227="Invoice No. : ",INDEX(Sheet2!D$14:D$154,MATCH(B1227,Sheet2!A$14:A$154,0)),N1231))))</f>
        <v>2</v>
      </c>
      <c r="O1232" s="25" t="str">
        <f>IF(ISTEXT(E1232),"",IF(ISBLANK(E1232),"",IF(ISTEXT(D1232),"",IF(A1227="Invoice No. : ",INDEX(Sheet2!E$14:E$154,MATCH(B1227,Sheet2!A$14:A$154,0)),O1231))))</f>
        <v>RUBY</v>
      </c>
      <c r="P1232" s="25" t="str">
        <f>IF(ISTEXT(E1232),"",IF(ISBLANK(E1232),"",IF(ISTEXT(D1232),"",IF(A1227="Invoice No. : ",INDEX(Sheet2!G$14:G$154,MATCH(B1227,Sheet2!A$14:A$154,0)),P1231))))</f>
        <v>CABANBAN, RODOLFO DUMPIT</v>
      </c>
      <c r="Q1232" s="25">
        <f t="shared" si="75"/>
        <v>128023.12</v>
      </c>
    </row>
    <row r="1233" ht="15" spans="1:17">
      <c r="A1233" s="24" t="s">
        <v>1042</v>
      </c>
      <c r="B1233" s="24" t="s">
        <v>1043</v>
      </c>
      <c r="C1233" s="13">
        <v>1</v>
      </c>
      <c r="D1233" s="13">
        <v>35.25</v>
      </c>
      <c r="E1233" s="13">
        <v>35.25</v>
      </c>
      <c r="F1233" s="25">
        <f t="shared" ref="F1233:F1296" si="76">IF(ISTEXT(E1233),"",IF(ISBLANK(E1233),"",IF(ISTEXT(D1233),"",IF(A1228="Invoice No. : ",B1228,F1232))))</f>
        <v>2146362</v>
      </c>
      <c r="G1233" s="25">
        <f>IF(ISTEXT(E1233),"",IF(ISBLANK(E1233),"",IF(ISTEXT(D1233),"",IF(A1228="Invoice No. : ",INDEX(Sheet2!F$14:F$154,MATCH(B1228,Sheet2!A$14:A$154,0)),G1232))))</f>
        <v>7972</v>
      </c>
      <c r="H1233" s="25" t="str">
        <f t="shared" ref="H1233:H1296" si="77">IF(ISTEXT(E1233),"",IF(ISBLANK(E1233),"",IF(ISTEXT(D1233),"",IF(A1228="Invoice No. : ",TEXT(B1229,"mm/dd/yyyy"),H1232))))</f>
        <v>01/28/2023</v>
      </c>
      <c r="I1233" s="25" t="str">
        <f>IF(ISTEXT(E1233),"",IF(ISBLANK(E1233),"",IF(ISTEXT(D1233),"",IF(A1228="Invoice No. : ",TEXT(INDEX(Sheet2!C$14:C$154,MATCH(B1228,Sheet2!A$14:A$154,0)),"hh:mm:ss"),I1232))))</f>
        <v>10:51:12</v>
      </c>
      <c r="J1233" s="25">
        <f t="shared" ref="J1233:J1296" si="78">IF(D1234="Invoice Amount",E1234,IF(ISBLANK(D1233),"",J1234))</f>
        <v>3030.75</v>
      </c>
      <c r="K1233" s="25">
        <f>IF(ISBLANK(G1233),"",IF(ISTEXT(G1233),"",INDEX(Sheet2!H$14:H$154,MATCH(F1233,Sheet2!A$14:A$154,0))))</f>
        <v>3030.75</v>
      </c>
      <c r="L1233" s="25">
        <f>IF(ISBLANK(G1233),"",IF(ISTEXT(G1233),"",INDEX(Sheet2!I$14:I$154,MATCH(F1233,Sheet2!A$14:A$154,0))))</f>
        <v>0</v>
      </c>
      <c r="M1233" s="25" t="str">
        <f>IF(ISBLANK(G1233),"",IF(ISTEXT(G1233),"",IF(INDEX(Sheet2!H$14:H$154,MATCH(F1233,Sheet2!A$14:A$154,0))&lt;&gt;0,IF(INDEX(Sheet2!I$14:I$154,MATCH(F1233,Sheet2!A$14:A$154,0))&lt;&gt;0,"Loan","Loan"),"Cash")))</f>
        <v>Loan</v>
      </c>
      <c r="N1233" s="25">
        <f>IF(ISTEXT(E1233),"",IF(ISBLANK(E1233),"",IF(ISTEXT(D1233),"",IF(A1228="Invoice No. : ",INDEX(Sheet2!D$14:D$154,MATCH(B1228,Sheet2!A$14:A$154,0)),N1232))))</f>
        <v>2</v>
      </c>
      <c r="O1233" s="25" t="str">
        <f>IF(ISTEXT(E1233),"",IF(ISBLANK(E1233),"",IF(ISTEXT(D1233),"",IF(A1228="Invoice No. : ",INDEX(Sheet2!E$14:E$154,MATCH(B1228,Sheet2!A$14:A$154,0)),O1232))))</f>
        <v>RUBY</v>
      </c>
      <c r="P1233" s="25" t="str">
        <f>IF(ISTEXT(E1233),"",IF(ISBLANK(E1233),"",IF(ISTEXT(D1233),"",IF(A1228="Invoice No. : ",INDEX(Sheet2!G$14:G$154,MATCH(B1228,Sheet2!A$14:A$154,0)),P1232))))</f>
        <v>CABANBAN, RODOLFO DUMPIT</v>
      </c>
      <c r="Q1233" s="25">
        <f t="shared" ref="Q1233:Q1296" si="79">IF(ISBLANK(C1233),"",IF(ISNUMBER(C1233),VLOOKUP("Grand Total : ",D:E,2,FALSE),""))</f>
        <v>128023.12</v>
      </c>
    </row>
    <row r="1234" ht="15" spans="1:17">
      <c r="A1234" s="24" t="s">
        <v>1044</v>
      </c>
      <c r="B1234" s="24" t="s">
        <v>1045</v>
      </c>
      <c r="C1234" s="13">
        <v>1</v>
      </c>
      <c r="D1234" s="13">
        <v>69.25</v>
      </c>
      <c r="E1234" s="13">
        <v>69.25</v>
      </c>
      <c r="F1234" s="25">
        <f t="shared" si="76"/>
        <v>2146362</v>
      </c>
      <c r="G1234" s="25">
        <f>IF(ISTEXT(E1234),"",IF(ISBLANK(E1234),"",IF(ISTEXT(D1234),"",IF(A1229="Invoice No. : ",INDEX(Sheet2!F$14:F$154,MATCH(B1229,Sheet2!A$14:A$154,0)),G1233))))</f>
        <v>7972</v>
      </c>
      <c r="H1234" s="25" t="str">
        <f t="shared" si="77"/>
        <v>01/28/2023</v>
      </c>
      <c r="I1234" s="25" t="str">
        <f>IF(ISTEXT(E1234),"",IF(ISBLANK(E1234),"",IF(ISTEXT(D1234),"",IF(A1229="Invoice No. : ",TEXT(INDEX(Sheet2!C$14:C$154,MATCH(B1229,Sheet2!A$14:A$154,0)),"hh:mm:ss"),I1233))))</f>
        <v>10:51:12</v>
      </c>
      <c r="J1234" s="25">
        <f t="shared" si="78"/>
        <v>3030.75</v>
      </c>
      <c r="K1234" s="25">
        <f>IF(ISBLANK(G1234),"",IF(ISTEXT(G1234),"",INDEX(Sheet2!H$14:H$154,MATCH(F1234,Sheet2!A$14:A$154,0))))</f>
        <v>3030.75</v>
      </c>
      <c r="L1234" s="25">
        <f>IF(ISBLANK(G1234),"",IF(ISTEXT(G1234),"",INDEX(Sheet2!I$14:I$154,MATCH(F1234,Sheet2!A$14:A$154,0))))</f>
        <v>0</v>
      </c>
      <c r="M1234" s="25" t="str">
        <f>IF(ISBLANK(G1234),"",IF(ISTEXT(G1234),"",IF(INDEX(Sheet2!H$14:H$154,MATCH(F1234,Sheet2!A$14:A$154,0))&lt;&gt;0,IF(INDEX(Sheet2!I$14:I$154,MATCH(F1234,Sheet2!A$14:A$154,0))&lt;&gt;0,"Loan","Loan"),"Cash")))</f>
        <v>Loan</v>
      </c>
      <c r="N1234" s="25">
        <f>IF(ISTEXT(E1234),"",IF(ISBLANK(E1234),"",IF(ISTEXT(D1234),"",IF(A1229="Invoice No. : ",INDEX(Sheet2!D$14:D$154,MATCH(B1229,Sheet2!A$14:A$154,0)),N1233))))</f>
        <v>2</v>
      </c>
      <c r="O1234" s="25" t="str">
        <f>IF(ISTEXT(E1234),"",IF(ISBLANK(E1234),"",IF(ISTEXT(D1234),"",IF(A1229="Invoice No. : ",INDEX(Sheet2!E$14:E$154,MATCH(B1229,Sheet2!A$14:A$154,0)),O1233))))</f>
        <v>RUBY</v>
      </c>
      <c r="P1234" s="25" t="str">
        <f>IF(ISTEXT(E1234),"",IF(ISBLANK(E1234),"",IF(ISTEXT(D1234),"",IF(A1229="Invoice No. : ",INDEX(Sheet2!G$14:G$154,MATCH(B1229,Sheet2!A$14:A$154,0)),P1233))))</f>
        <v>CABANBAN, RODOLFO DUMPIT</v>
      </c>
      <c r="Q1234" s="25">
        <f t="shared" si="79"/>
        <v>128023.12</v>
      </c>
    </row>
    <row r="1235" ht="15" spans="1:17">
      <c r="A1235" s="24" t="s">
        <v>1046</v>
      </c>
      <c r="B1235" s="24" t="s">
        <v>1047</v>
      </c>
      <c r="C1235" s="13">
        <v>1</v>
      </c>
      <c r="D1235" s="13">
        <v>22.25</v>
      </c>
      <c r="E1235" s="13">
        <v>22.25</v>
      </c>
      <c r="F1235" s="25">
        <f t="shared" si="76"/>
        <v>2146362</v>
      </c>
      <c r="G1235" s="25">
        <f>IF(ISTEXT(E1235),"",IF(ISBLANK(E1235),"",IF(ISTEXT(D1235),"",IF(A1230="Invoice No. : ",INDEX(Sheet2!F$14:F$154,MATCH(B1230,Sheet2!A$14:A$154,0)),G1234))))</f>
        <v>7972</v>
      </c>
      <c r="H1235" s="25" t="str">
        <f t="shared" si="77"/>
        <v>01/28/2023</v>
      </c>
      <c r="I1235" s="25" t="str">
        <f>IF(ISTEXT(E1235),"",IF(ISBLANK(E1235),"",IF(ISTEXT(D1235),"",IF(A1230="Invoice No. : ",TEXT(INDEX(Sheet2!C$14:C$154,MATCH(B1230,Sheet2!A$14:A$154,0)),"hh:mm:ss"),I1234))))</f>
        <v>10:51:12</v>
      </c>
      <c r="J1235" s="25">
        <f t="shared" si="78"/>
        <v>3030.75</v>
      </c>
      <c r="K1235" s="25">
        <f>IF(ISBLANK(G1235),"",IF(ISTEXT(G1235),"",INDEX(Sheet2!H$14:H$154,MATCH(F1235,Sheet2!A$14:A$154,0))))</f>
        <v>3030.75</v>
      </c>
      <c r="L1235" s="25">
        <f>IF(ISBLANK(G1235),"",IF(ISTEXT(G1235),"",INDEX(Sheet2!I$14:I$154,MATCH(F1235,Sheet2!A$14:A$154,0))))</f>
        <v>0</v>
      </c>
      <c r="M1235" s="25" t="str">
        <f>IF(ISBLANK(G1235),"",IF(ISTEXT(G1235),"",IF(INDEX(Sheet2!H$14:H$154,MATCH(F1235,Sheet2!A$14:A$154,0))&lt;&gt;0,IF(INDEX(Sheet2!I$14:I$154,MATCH(F1235,Sheet2!A$14:A$154,0))&lt;&gt;0,"Loan","Loan"),"Cash")))</f>
        <v>Loan</v>
      </c>
      <c r="N1235" s="25">
        <f>IF(ISTEXT(E1235),"",IF(ISBLANK(E1235),"",IF(ISTEXT(D1235),"",IF(A1230="Invoice No. : ",INDEX(Sheet2!D$14:D$154,MATCH(B1230,Sheet2!A$14:A$154,0)),N1234))))</f>
        <v>2</v>
      </c>
      <c r="O1235" s="25" t="str">
        <f>IF(ISTEXT(E1235),"",IF(ISBLANK(E1235),"",IF(ISTEXT(D1235),"",IF(A1230="Invoice No. : ",INDEX(Sheet2!E$14:E$154,MATCH(B1230,Sheet2!A$14:A$154,0)),O1234))))</f>
        <v>RUBY</v>
      </c>
      <c r="P1235" s="25" t="str">
        <f>IF(ISTEXT(E1235),"",IF(ISBLANK(E1235),"",IF(ISTEXT(D1235),"",IF(A1230="Invoice No. : ",INDEX(Sheet2!G$14:G$154,MATCH(B1230,Sheet2!A$14:A$154,0)),P1234))))</f>
        <v>CABANBAN, RODOLFO DUMPIT</v>
      </c>
      <c r="Q1235" s="25">
        <f t="shared" si="79"/>
        <v>128023.12</v>
      </c>
    </row>
    <row r="1236" ht="15" spans="1:17">
      <c r="A1236" s="24" t="s">
        <v>692</v>
      </c>
      <c r="B1236" s="24" t="s">
        <v>693</v>
      </c>
      <c r="C1236" s="13">
        <v>1</v>
      </c>
      <c r="D1236" s="13">
        <v>140</v>
      </c>
      <c r="E1236" s="13">
        <v>140</v>
      </c>
      <c r="F1236" s="25">
        <f t="shared" si="76"/>
        <v>2146362</v>
      </c>
      <c r="G1236" s="25">
        <f>IF(ISTEXT(E1236),"",IF(ISBLANK(E1236),"",IF(ISTEXT(D1236),"",IF(A1231="Invoice No. : ",INDEX(Sheet2!F$14:F$154,MATCH(B1231,Sheet2!A$14:A$154,0)),G1235))))</f>
        <v>7972</v>
      </c>
      <c r="H1236" s="25" t="str">
        <f t="shared" si="77"/>
        <v>01/28/2023</v>
      </c>
      <c r="I1236" s="25" t="str">
        <f>IF(ISTEXT(E1236),"",IF(ISBLANK(E1236),"",IF(ISTEXT(D1236),"",IF(A1231="Invoice No. : ",TEXT(INDEX(Sheet2!C$14:C$154,MATCH(B1231,Sheet2!A$14:A$154,0)),"hh:mm:ss"),I1235))))</f>
        <v>10:51:12</v>
      </c>
      <c r="J1236" s="25">
        <f t="shared" si="78"/>
        <v>3030.75</v>
      </c>
      <c r="K1236" s="25">
        <f>IF(ISBLANK(G1236),"",IF(ISTEXT(G1236),"",INDEX(Sheet2!H$14:H$154,MATCH(F1236,Sheet2!A$14:A$154,0))))</f>
        <v>3030.75</v>
      </c>
      <c r="L1236" s="25">
        <f>IF(ISBLANK(G1236),"",IF(ISTEXT(G1236),"",INDEX(Sheet2!I$14:I$154,MATCH(F1236,Sheet2!A$14:A$154,0))))</f>
        <v>0</v>
      </c>
      <c r="M1236" s="25" t="str">
        <f>IF(ISBLANK(G1236),"",IF(ISTEXT(G1236),"",IF(INDEX(Sheet2!H$14:H$154,MATCH(F1236,Sheet2!A$14:A$154,0))&lt;&gt;0,IF(INDEX(Sheet2!I$14:I$154,MATCH(F1236,Sheet2!A$14:A$154,0))&lt;&gt;0,"Loan","Loan"),"Cash")))</f>
        <v>Loan</v>
      </c>
      <c r="N1236" s="25">
        <f>IF(ISTEXT(E1236),"",IF(ISBLANK(E1236),"",IF(ISTEXT(D1236),"",IF(A1231="Invoice No. : ",INDEX(Sheet2!D$14:D$154,MATCH(B1231,Sheet2!A$14:A$154,0)),N1235))))</f>
        <v>2</v>
      </c>
      <c r="O1236" s="25" t="str">
        <f>IF(ISTEXT(E1236),"",IF(ISBLANK(E1236),"",IF(ISTEXT(D1236),"",IF(A1231="Invoice No. : ",INDEX(Sheet2!E$14:E$154,MATCH(B1231,Sheet2!A$14:A$154,0)),O1235))))</f>
        <v>RUBY</v>
      </c>
      <c r="P1236" s="25" t="str">
        <f>IF(ISTEXT(E1236),"",IF(ISBLANK(E1236),"",IF(ISTEXT(D1236),"",IF(A1231="Invoice No. : ",INDEX(Sheet2!G$14:G$154,MATCH(B1231,Sheet2!A$14:A$154,0)),P1235))))</f>
        <v>CABANBAN, RODOLFO DUMPIT</v>
      </c>
      <c r="Q1236" s="25">
        <f t="shared" si="79"/>
        <v>128023.12</v>
      </c>
    </row>
    <row r="1237" ht="15" spans="1:17">
      <c r="A1237" s="24" t="s">
        <v>1048</v>
      </c>
      <c r="B1237" s="24" t="s">
        <v>1049</v>
      </c>
      <c r="C1237" s="13">
        <v>1</v>
      </c>
      <c r="D1237" s="13">
        <v>56.75</v>
      </c>
      <c r="E1237" s="13">
        <v>56.75</v>
      </c>
      <c r="F1237" s="25">
        <f t="shared" si="76"/>
        <v>2146362</v>
      </c>
      <c r="G1237" s="25">
        <f>IF(ISTEXT(E1237),"",IF(ISBLANK(E1237),"",IF(ISTEXT(D1237),"",IF(A1232="Invoice No. : ",INDEX(Sheet2!F$14:F$154,MATCH(B1232,Sheet2!A$14:A$154,0)),G1236))))</f>
        <v>7972</v>
      </c>
      <c r="H1237" s="25" t="str">
        <f t="shared" si="77"/>
        <v>01/28/2023</v>
      </c>
      <c r="I1237" s="25" t="str">
        <f>IF(ISTEXT(E1237),"",IF(ISBLANK(E1237),"",IF(ISTEXT(D1237),"",IF(A1232="Invoice No. : ",TEXT(INDEX(Sheet2!C$14:C$154,MATCH(B1232,Sheet2!A$14:A$154,0)),"hh:mm:ss"),I1236))))</f>
        <v>10:51:12</v>
      </c>
      <c r="J1237" s="25">
        <f t="shared" si="78"/>
        <v>3030.75</v>
      </c>
      <c r="K1237" s="25">
        <f>IF(ISBLANK(G1237),"",IF(ISTEXT(G1237),"",INDEX(Sheet2!H$14:H$154,MATCH(F1237,Sheet2!A$14:A$154,0))))</f>
        <v>3030.75</v>
      </c>
      <c r="L1237" s="25">
        <f>IF(ISBLANK(G1237),"",IF(ISTEXT(G1237),"",INDEX(Sheet2!I$14:I$154,MATCH(F1237,Sheet2!A$14:A$154,0))))</f>
        <v>0</v>
      </c>
      <c r="M1237" s="25" t="str">
        <f>IF(ISBLANK(G1237),"",IF(ISTEXT(G1237),"",IF(INDEX(Sheet2!H$14:H$154,MATCH(F1237,Sheet2!A$14:A$154,0))&lt;&gt;0,IF(INDEX(Sheet2!I$14:I$154,MATCH(F1237,Sheet2!A$14:A$154,0))&lt;&gt;0,"Loan","Loan"),"Cash")))</f>
        <v>Loan</v>
      </c>
      <c r="N1237" s="25">
        <f>IF(ISTEXT(E1237),"",IF(ISBLANK(E1237),"",IF(ISTEXT(D1237),"",IF(A1232="Invoice No. : ",INDEX(Sheet2!D$14:D$154,MATCH(B1232,Sheet2!A$14:A$154,0)),N1236))))</f>
        <v>2</v>
      </c>
      <c r="O1237" s="25" t="str">
        <f>IF(ISTEXT(E1237),"",IF(ISBLANK(E1237),"",IF(ISTEXT(D1237),"",IF(A1232="Invoice No. : ",INDEX(Sheet2!E$14:E$154,MATCH(B1232,Sheet2!A$14:A$154,0)),O1236))))</f>
        <v>RUBY</v>
      </c>
      <c r="P1237" s="25" t="str">
        <f>IF(ISTEXT(E1237),"",IF(ISBLANK(E1237),"",IF(ISTEXT(D1237),"",IF(A1232="Invoice No. : ",INDEX(Sheet2!G$14:G$154,MATCH(B1232,Sheet2!A$14:A$154,0)),P1236))))</f>
        <v>CABANBAN, RODOLFO DUMPIT</v>
      </c>
      <c r="Q1237" s="25">
        <f t="shared" si="79"/>
        <v>128023.12</v>
      </c>
    </row>
    <row r="1238" ht="15" spans="1:17">
      <c r="A1238" s="24" t="s">
        <v>1050</v>
      </c>
      <c r="B1238" s="24" t="s">
        <v>1051</v>
      </c>
      <c r="C1238" s="13">
        <v>1</v>
      </c>
      <c r="D1238" s="13">
        <v>75.5</v>
      </c>
      <c r="E1238" s="13">
        <v>75.5</v>
      </c>
      <c r="F1238" s="25">
        <f t="shared" si="76"/>
        <v>2146362</v>
      </c>
      <c r="G1238" s="25">
        <f>IF(ISTEXT(E1238),"",IF(ISBLANK(E1238),"",IF(ISTEXT(D1238),"",IF(A1233="Invoice No. : ",INDEX(Sheet2!F$14:F$154,MATCH(B1233,Sheet2!A$14:A$154,0)),G1237))))</f>
        <v>7972</v>
      </c>
      <c r="H1238" s="25" t="str">
        <f t="shared" si="77"/>
        <v>01/28/2023</v>
      </c>
      <c r="I1238" s="25" t="str">
        <f>IF(ISTEXT(E1238),"",IF(ISBLANK(E1238),"",IF(ISTEXT(D1238),"",IF(A1233="Invoice No. : ",TEXT(INDEX(Sheet2!C$14:C$154,MATCH(B1233,Sheet2!A$14:A$154,0)),"hh:mm:ss"),I1237))))</f>
        <v>10:51:12</v>
      </c>
      <c r="J1238" s="25">
        <f t="shared" si="78"/>
        <v>3030.75</v>
      </c>
      <c r="K1238" s="25">
        <f>IF(ISBLANK(G1238),"",IF(ISTEXT(G1238),"",INDEX(Sheet2!H$14:H$154,MATCH(F1238,Sheet2!A$14:A$154,0))))</f>
        <v>3030.75</v>
      </c>
      <c r="L1238" s="25">
        <f>IF(ISBLANK(G1238),"",IF(ISTEXT(G1238),"",INDEX(Sheet2!I$14:I$154,MATCH(F1238,Sheet2!A$14:A$154,0))))</f>
        <v>0</v>
      </c>
      <c r="M1238" s="25" t="str">
        <f>IF(ISBLANK(G1238),"",IF(ISTEXT(G1238),"",IF(INDEX(Sheet2!H$14:H$154,MATCH(F1238,Sheet2!A$14:A$154,0))&lt;&gt;0,IF(INDEX(Sheet2!I$14:I$154,MATCH(F1238,Sheet2!A$14:A$154,0))&lt;&gt;0,"Loan","Loan"),"Cash")))</f>
        <v>Loan</v>
      </c>
      <c r="N1238" s="25">
        <f>IF(ISTEXT(E1238),"",IF(ISBLANK(E1238),"",IF(ISTEXT(D1238),"",IF(A1233="Invoice No. : ",INDEX(Sheet2!D$14:D$154,MATCH(B1233,Sheet2!A$14:A$154,0)),N1237))))</f>
        <v>2</v>
      </c>
      <c r="O1238" s="25" t="str">
        <f>IF(ISTEXT(E1238),"",IF(ISBLANK(E1238),"",IF(ISTEXT(D1238),"",IF(A1233="Invoice No. : ",INDEX(Sheet2!E$14:E$154,MATCH(B1233,Sheet2!A$14:A$154,0)),O1237))))</f>
        <v>RUBY</v>
      </c>
      <c r="P1238" s="25" t="str">
        <f>IF(ISTEXT(E1238),"",IF(ISBLANK(E1238),"",IF(ISTEXT(D1238),"",IF(A1233="Invoice No. : ",INDEX(Sheet2!G$14:G$154,MATCH(B1233,Sheet2!A$14:A$154,0)),P1237))))</f>
        <v>CABANBAN, RODOLFO DUMPIT</v>
      </c>
      <c r="Q1238" s="25">
        <f t="shared" si="79"/>
        <v>128023.12</v>
      </c>
    </row>
    <row r="1239" ht="15" spans="1:17">
      <c r="A1239" s="24" t="s">
        <v>1052</v>
      </c>
      <c r="B1239" s="24" t="s">
        <v>1053</v>
      </c>
      <c r="C1239" s="13">
        <v>2</v>
      </c>
      <c r="D1239" s="13">
        <v>21.5</v>
      </c>
      <c r="E1239" s="13">
        <v>43</v>
      </c>
      <c r="F1239" s="25">
        <f t="shared" si="76"/>
        <v>2146362</v>
      </c>
      <c r="G1239" s="25">
        <f>IF(ISTEXT(E1239),"",IF(ISBLANK(E1239),"",IF(ISTEXT(D1239),"",IF(A1234="Invoice No. : ",INDEX(Sheet2!F$14:F$154,MATCH(B1234,Sheet2!A$14:A$154,0)),G1238))))</f>
        <v>7972</v>
      </c>
      <c r="H1239" s="25" t="str">
        <f t="shared" si="77"/>
        <v>01/28/2023</v>
      </c>
      <c r="I1239" s="25" t="str">
        <f>IF(ISTEXT(E1239),"",IF(ISBLANK(E1239),"",IF(ISTEXT(D1239),"",IF(A1234="Invoice No. : ",TEXT(INDEX(Sheet2!C$14:C$154,MATCH(B1234,Sheet2!A$14:A$154,0)),"hh:mm:ss"),I1238))))</f>
        <v>10:51:12</v>
      </c>
      <c r="J1239" s="25">
        <f t="shared" si="78"/>
        <v>3030.75</v>
      </c>
      <c r="K1239" s="25">
        <f>IF(ISBLANK(G1239),"",IF(ISTEXT(G1239),"",INDEX(Sheet2!H$14:H$154,MATCH(F1239,Sheet2!A$14:A$154,0))))</f>
        <v>3030.75</v>
      </c>
      <c r="L1239" s="25">
        <f>IF(ISBLANK(G1239),"",IF(ISTEXT(G1239),"",INDEX(Sheet2!I$14:I$154,MATCH(F1239,Sheet2!A$14:A$154,0))))</f>
        <v>0</v>
      </c>
      <c r="M1239" s="25" t="str">
        <f>IF(ISBLANK(G1239),"",IF(ISTEXT(G1239),"",IF(INDEX(Sheet2!H$14:H$154,MATCH(F1239,Sheet2!A$14:A$154,0))&lt;&gt;0,IF(INDEX(Sheet2!I$14:I$154,MATCH(F1239,Sheet2!A$14:A$154,0))&lt;&gt;0,"Loan","Loan"),"Cash")))</f>
        <v>Loan</v>
      </c>
      <c r="N1239" s="25">
        <f>IF(ISTEXT(E1239),"",IF(ISBLANK(E1239),"",IF(ISTEXT(D1239),"",IF(A1234="Invoice No. : ",INDEX(Sheet2!D$14:D$154,MATCH(B1234,Sheet2!A$14:A$154,0)),N1238))))</f>
        <v>2</v>
      </c>
      <c r="O1239" s="25" t="str">
        <f>IF(ISTEXT(E1239),"",IF(ISBLANK(E1239),"",IF(ISTEXT(D1239),"",IF(A1234="Invoice No. : ",INDEX(Sheet2!E$14:E$154,MATCH(B1234,Sheet2!A$14:A$154,0)),O1238))))</f>
        <v>RUBY</v>
      </c>
      <c r="P1239" s="25" t="str">
        <f>IF(ISTEXT(E1239),"",IF(ISBLANK(E1239),"",IF(ISTEXT(D1239),"",IF(A1234="Invoice No. : ",INDEX(Sheet2!G$14:G$154,MATCH(B1234,Sheet2!A$14:A$154,0)),P1238))))</f>
        <v>CABANBAN, RODOLFO DUMPIT</v>
      </c>
      <c r="Q1239" s="25">
        <f t="shared" si="79"/>
        <v>128023.12</v>
      </c>
    </row>
    <row r="1240" ht="15" spans="1:17">
      <c r="A1240" s="24" t="s">
        <v>572</v>
      </c>
      <c r="B1240" s="24" t="s">
        <v>573</v>
      </c>
      <c r="C1240" s="13">
        <v>1</v>
      </c>
      <c r="D1240" s="13">
        <v>13.25</v>
      </c>
      <c r="E1240" s="13">
        <v>13.25</v>
      </c>
      <c r="F1240" s="25">
        <f t="shared" si="76"/>
        <v>2146362</v>
      </c>
      <c r="G1240" s="25">
        <f>IF(ISTEXT(E1240),"",IF(ISBLANK(E1240),"",IF(ISTEXT(D1240),"",IF(A1235="Invoice No. : ",INDEX(Sheet2!F$14:F$154,MATCH(B1235,Sheet2!A$14:A$154,0)),G1239))))</f>
        <v>7972</v>
      </c>
      <c r="H1240" s="25" t="str">
        <f t="shared" si="77"/>
        <v>01/28/2023</v>
      </c>
      <c r="I1240" s="25" t="str">
        <f>IF(ISTEXT(E1240),"",IF(ISBLANK(E1240),"",IF(ISTEXT(D1240),"",IF(A1235="Invoice No. : ",TEXT(INDEX(Sheet2!C$14:C$154,MATCH(B1235,Sheet2!A$14:A$154,0)),"hh:mm:ss"),I1239))))</f>
        <v>10:51:12</v>
      </c>
      <c r="J1240" s="25">
        <f t="shared" si="78"/>
        <v>3030.75</v>
      </c>
      <c r="K1240" s="25">
        <f>IF(ISBLANK(G1240),"",IF(ISTEXT(G1240),"",INDEX(Sheet2!H$14:H$154,MATCH(F1240,Sheet2!A$14:A$154,0))))</f>
        <v>3030.75</v>
      </c>
      <c r="L1240" s="25">
        <f>IF(ISBLANK(G1240),"",IF(ISTEXT(G1240),"",INDEX(Sheet2!I$14:I$154,MATCH(F1240,Sheet2!A$14:A$154,0))))</f>
        <v>0</v>
      </c>
      <c r="M1240" s="25" t="str">
        <f>IF(ISBLANK(G1240),"",IF(ISTEXT(G1240),"",IF(INDEX(Sheet2!H$14:H$154,MATCH(F1240,Sheet2!A$14:A$154,0))&lt;&gt;0,IF(INDEX(Sheet2!I$14:I$154,MATCH(F1240,Sheet2!A$14:A$154,0))&lt;&gt;0,"Loan","Loan"),"Cash")))</f>
        <v>Loan</v>
      </c>
      <c r="N1240" s="25">
        <f>IF(ISTEXT(E1240),"",IF(ISBLANK(E1240),"",IF(ISTEXT(D1240),"",IF(A1235="Invoice No. : ",INDEX(Sheet2!D$14:D$154,MATCH(B1235,Sheet2!A$14:A$154,0)),N1239))))</f>
        <v>2</v>
      </c>
      <c r="O1240" s="25" t="str">
        <f>IF(ISTEXT(E1240),"",IF(ISBLANK(E1240),"",IF(ISTEXT(D1240),"",IF(A1235="Invoice No. : ",INDEX(Sheet2!E$14:E$154,MATCH(B1235,Sheet2!A$14:A$154,0)),O1239))))</f>
        <v>RUBY</v>
      </c>
      <c r="P1240" s="25" t="str">
        <f>IF(ISTEXT(E1240),"",IF(ISBLANK(E1240),"",IF(ISTEXT(D1240),"",IF(A1235="Invoice No. : ",INDEX(Sheet2!G$14:G$154,MATCH(B1235,Sheet2!A$14:A$154,0)),P1239))))</f>
        <v>CABANBAN, RODOLFO DUMPIT</v>
      </c>
      <c r="Q1240" s="25">
        <f t="shared" si="79"/>
        <v>128023.12</v>
      </c>
    </row>
    <row r="1241" ht="15" spans="1:17">
      <c r="A1241" s="24" t="s">
        <v>122</v>
      </c>
      <c r="B1241" s="24" t="s">
        <v>123</v>
      </c>
      <c r="C1241" s="13">
        <v>1</v>
      </c>
      <c r="D1241" s="13">
        <v>123.25</v>
      </c>
      <c r="E1241" s="13">
        <v>123.25</v>
      </c>
      <c r="F1241" s="25">
        <f t="shared" si="76"/>
        <v>2146362</v>
      </c>
      <c r="G1241" s="25">
        <f>IF(ISTEXT(E1241),"",IF(ISBLANK(E1241),"",IF(ISTEXT(D1241),"",IF(A1236="Invoice No. : ",INDEX(Sheet2!F$14:F$154,MATCH(B1236,Sheet2!A$14:A$154,0)),G1240))))</f>
        <v>7972</v>
      </c>
      <c r="H1241" s="25" t="str">
        <f t="shared" si="77"/>
        <v>01/28/2023</v>
      </c>
      <c r="I1241" s="25" t="str">
        <f>IF(ISTEXT(E1241),"",IF(ISBLANK(E1241),"",IF(ISTEXT(D1241),"",IF(A1236="Invoice No. : ",TEXT(INDEX(Sheet2!C$14:C$154,MATCH(B1236,Sheet2!A$14:A$154,0)),"hh:mm:ss"),I1240))))</f>
        <v>10:51:12</v>
      </c>
      <c r="J1241" s="25">
        <f t="shared" si="78"/>
        <v>3030.75</v>
      </c>
      <c r="K1241" s="25">
        <f>IF(ISBLANK(G1241),"",IF(ISTEXT(G1241),"",INDEX(Sheet2!H$14:H$154,MATCH(F1241,Sheet2!A$14:A$154,0))))</f>
        <v>3030.75</v>
      </c>
      <c r="L1241" s="25">
        <f>IF(ISBLANK(G1241),"",IF(ISTEXT(G1241),"",INDEX(Sheet2!I$14:I$154,MATCH(F1241,Sheet2!A$14:A$154,0))))</f>
        <v>0</v>
      </c>
      <c r="M1241" s="25" t="str">
        <f>IF(ISBLANK(G1241),"",IF(ISTEXT(G1241),"",IF(INDEX(Sheet2!H$14:H$154,MATCH(F1241,Sheet2!A$14:A$154,0))&lt;&gt;0,IF(INDEX(Sheet2!I$14:I$154,MATCH(F1241,Sheet2!A$14:A$154,0))&lt;&gt;0,"Loan","Loan"),"Cash")))</f>
        <v>Loan</v>
      </c>
      <c r="N1241" s="25">
        <f>IF(ISTEXT(E1241),"",IF(ISBLANK(E1241),"",IF(ISTEXT(D1241),"",IF(A1236="Invoice No. : ",INDEX(Sheet2!D$14:D$154,MATCH(B1236,Sheet2!A$14:A$154,0)),N1240))))</f>
        <v>2</v>
      </c>
      <c r="O1241" s="25" t="str">
        <f>IF(ISTEXT(E1241),"",IF(ISBLANK(E1241),"",IF(ISTEXT(D1241),"",IF(A1236="Invoice No. : ",INDEX(Sheet2!E$14:E$154,MATCH(B1236,Sheet2!A$14:A$154,0)),O1240))))</f>
        <v>RUBY</v>
      </c>
      <c r="P1241" s="25" t="str">
        <f>IF(ISTEXT(E1241),"",IF(ISBLANK(E1241),"",IF(ISTEXT(D1241),"",IF(A1236="Invoice No. : ",INDEX(Sheet2!G$14:G$154,MATCH(B1236,Sheet2!A$14:A$154,0)),P1240))))</f>
        <v>CABANBAN, RODOLFO DUMPIT</v>
      </c>
      <c r="Q1241" s="25">
        <f t="shared" si="79"/>
        <v>128023.12</v>
      </c>
    </row>
    <row r="1242" ht="15" spans="1:17">
      <c r="A1242" s="24" t="s">
        <v>1054</v>
      </c>
      <c r="B1242" s="24" t="s">
        <v>1055</v>
      </c>
      <c r="C1242" s="13">
        <v>4</v>
      </c>
      <c r="D1242" s="13">
        <v>18.25</v>
      </c>
      <c r="E1242" s="13">
        <v>73</v>
      </c>
      <c r="F1242" s="25">
        <f t="shared" si="76"/>
        <v>2146362</v>
      </c>
      <c r="G1242" s="25">
        <f>IF(ISTEXT(E1242),"",IF(ISBLANK(E1242),"",IF(ISTEXT(D1242),"",IF(A1237="Invoice No. : ",INDEX(Sheet2!F$14:F$154,MATCH(B1237,Sheet2!A$14:A$154,0)),G1241))))</f>
        <v>7972</v>
      </c>
      <c r="H1242" s="25" t="str">
        <f t="shared" si="77"/>
        <v>01/28/2023</v>
      </c>
      <c r="I1242" s="25" t="str">
        <f>IF(ISTEXT(E1242),"",IF(ISBLANK(E1242),"",IF(ISTEXT(D1242),"",IF(A1237="Invoice No. : ",TEXT(INDEX(Sheet2!C$14:C$154,MATCH(B1237,Sheet2!A$14:A$154,0)),"hh:mm:ss"),I1241))))</f>
        <v>10:51:12</v>
      </c>
      <c r="J1242" s="25">
        <f t="shared" si="78"/>
        <v>3030.75</v>
      </c>
      <c r="K1242" s="25">
        <f>IF(ISBLANK(G1242),"",IF(ISTEXT(G1242),"",INDEX(Sheet2!H$14:H$154,MATCH(F1242,Sheet2!A$14:A$154,0))))</f>
        <v>3030.75</v>
      </c>
      <c r="L1242" s="25">
        <f>IF(ISBLANK(G1242),"",IF(ISTEXT(G1242),"",INDEX(Sheet2!I$14:I$154,MATCH(F1242,Sheet2!A$14:A$154,0))))</f>
        <v>0</v>
      </c>
      <c r="M1242" s="25" t="str">
        <f>IF(ISBLANK(G1242),"",IF(ISTEXT(G1242),"",IF(INDEX(Sheet2!H$14:H$154,MATCH(F1242,Sheet2!A$14:A$154,0))&lt;&gt;0,IF(INDEX(Sheet2!I$14:I$154,MATCH(F1242,Sheet2!A$14:A$154,0))&lt;&gt;0,"Loan","Loan"),"Cash")))</f>
        <v>Loan</v>
      </c>
      <c r="N1242" s="25">
        <f>IF(ISTEXT(E1242),"",IF(ISBLANK(E1242),"",IF(ISTEXT(D1242),"",IF(A1237="Invoice No. : ",INDEX(Sheet2!D$14:D$154,MATCH(B1237,Sheet2!A$14:A$154,0)),N1241))))</f>
        <v>2</v>
      </c>
      <c r="O1242" s="25" t="str">
        <f>IF(ISTEXT(E1242),"",IF(ISBLANK(E1242),"",IF(ISTEXT(D1242),"",IF(A1237="Invoice No. : ",INDEX(Sheet2!E$14:E$154,MATCH(B1237,Sheet2!A$14:A$154,0)),O1241))))</f>
        <v>RUBY</v>
      </c>
      <c r="P1242" s="25" t="str">
        <f>IF(ISTEXT(E1242),"",IF(ISBLANK(E1242),"",IF(ISTEXT(D1242),"",IF(A1237="Invoice No. : ",INDEX(Sheet2!G$14:G$154,MATCH(B1237,Sheet2!A$14:A$154,0)),P1241))))</f>
        <v>CABANBAN, RODOLFO DUMPIT</v>
      </c>
      <c r="Q1242" s="25">
        <f t="shared" si="79"/>
        <v>128023.12</v>
      </c>
    </row>
    <row r="1243" ht="15" spans="1:17">
      <c r="A1243" s="24" t="s">
        <v>1056</v>
      </c>
      <c r="B1243" s="24" t="s">
        <v>1057</v>
      </c>
      <c r="C1243" s="13">
        <v>1</v>
      </c>
      <c r="D1243" s="13">
        <v>81</v>
      </c>
      <c r="E1243" s="13">
        <v>81</v>
      </c>
      <c r="F1243" s="25">
        <f t="shared" si="76"/>
        <v>2146362</v>
      </c>
      <c r="G1243" s="25">
        <f>IF(ISTEXT(E1243),"",IF(ISBLANK(E1243),"",IF(ISTEXT(D1243),"",IF(A1238="Invoice No. : ",INDEX(Sheet2!F$14:F$154,MATCH(B1238,Sheet2!A$14:A$154,0)),G1242))))</f>
        <v>7972</v>
      </c>
      <c r="H1243" s="25" t="str">
        <f t="shared" si="77"/>
        <v>01/28/2023</v>
      </c>
      <c r="I1243" s="25" t="str">
        <f>IF(ISTEXT(E1243),"",IF(ISBLANK(E1243),"",IF(ISTEXT(D1243),"",IF(A1238="Invoice No. : ",TEXT(INDEX(Sheet2!C$14:C$154,MATCH(B1238,Sheet2!A$14:A$154,0)),"hh:mm:ss"),I1242))))</f>
        <v>10:51:12</v>
      </c>
      <c r="J1243" s="25">
        <f t="shared" si="78"/>
        <v>3030.75</v>
      </c>
      <c r="K1243" s="25">
        <f>IF(ISBLANK(G1243),"",IF(ISTEXT(G1243),"",INDEX(Sheet2!H$14:H$154,MATCH(F1243,Sheet2!A$14:A$154,0))))</f>
        <v>3030.75</v>
      </c>
      <c r="L1243" s="25">
        <f>IF(ISBLANK(G1243),"",IF(ISTEXT(G1243),"",INDEX(Sheet2!I$14:I$154,MATCH(F1243,Sheet2!A$14:A$154,0))))</f>
        <v>0</v>
      </c>
      <c r="M1243" s="25" t="str">
        <f>IF(ISBLANK(G1243),"",IF(ISTEXT(G1243),"",IF(INDEX(Sheet2!H$14:H$154,MATCH(F1243,Sheet2!A$14:A$154,0))&lt;&gt;0,IF(INDEX(Sheet2!I$14:I$154,MATCH(F1243,Sheet2!A$14:A$154,0))&lt;&gt;0,"Loan","Loan"),"Cash")))</f>
        <v>Loan</v>
      </c>
      <c r="N1243" s="25">
        <f>IF(ISTEXT(E1243),"",IF(ISBLANK(E1243),"",IF(ISTEXT(D1243),"",IF(A1238="Invoice No. : ",INDEX(Sheet2!D$14:D$154,MATCH(B1238,Sheet2!A$14:A$154,0)),N1242))))</f>
        <v>2</v>
      </c>
      <c r="O1243" s="25" t="str">
        <f>IF(ISTEXT(E1243),"",IF(ISBLANK(E1243),"",IF(ISTEXT(D1243),"",IF(A1238="Invoice No. : ",INDEX(Sheet2!E$14:E$154,MATCH(B1238,Sheet2!A$14:A$154,0)),O1242))))</f>
        <v>RUBY</v>
      </c>
      <c r="P1243" s="25" t="str">
        <f>IF(ISTEXT(E1243),"",IF(ISBLANK(E1243),"",IF(ISTEXT(D1243),"",IF(A1238="Invoice No. : ",INDEX(Sheet2!G$14:G$154,MATCH(B1238,Sheet2!A$14:A$154,0)),P1242))))</f>
        <v>CABANBAN, RODOLFO DUMPIT</v>
      </c>
      <c r="Q1243" s="25">
        <f t="shared" si="79"/>
        <v>128023.12</v>
      </c>
    </row>
    <row r="1244" ht="15" spans="1:17">
      <c r="A1244" s="24" t="s">
        <v>1058</v>
      </c>
      <c r="B1244" s="24" t="s">
        <v>1059</v>
      </c>
      <c r="C1244" s="13">
        <v>1</v>
      </c>
      <c r="D1244" s="13">
        <v>45.5</v>
      </c>
      <c r="E1244" s="13">
        <v>45.5</v>
      </c>
      <c r="F1244" s="25">
        <f t="shared" si="76"/>
        <v>2146362</v>
      </c>
      <c r="G1244" s="25">
        <f>IF(ISTEXT(E1244),"",IF(ISBLANK(E1244),"",IF(ISTEXT(D1244),"",IF(A1239="Invoice No. : ",INDEX(Sheet2!F$14:F$154,MATCH(B1239,Sheet2!A$14:A$154,0)),G1243))))</f>
        <v>7972</v>
      </c>
      <c r="H1244" s="25" t="str">
        <f t="shared" si="77"/>
        <v>01/28/2023</v>
      </c>
      <c r="I1244" s="25" t="str">
        <f>IF(ISTEXT(E1244),"",IF(ISBLANK(E1244),"",IF(ISTEXT(D1244),"",IF(A1239="Invoice No. : ",TEXT(INDEX(Sheet2!C$14:C$154,MATCH(B1239,Sheet2!A$14:A$154,0)),"hh:mm:ss"),I1243))))</f>
        <v>10:51:12</v>
      </c>
      <c r="J1244" s="25">
        <f t="shared" si="78"/>
        <v>3030.75</v>
      </c>
      <c r="K1244" s="25">
        <f>IF(ISBLANK(G1244),"",IF(ISTEXT(G1244),"",INDEX(Sheet2!H$14:H$154,MATCH(F1244,Sheet2!A$14:A$154,0))))</f>
        <v>3030.75</v>
      </c>
      <c r="L1244" s="25">
        <f>IF(ISBLANK(G1244),"",IF(ISTEXT(G1244),"",INDEX(Sheet2!I$14:I$154,MATCH(F1244,Sheet2!A$14:A$154,0))))</f>
        <v>0</v>
      </c>
      <c r="M1244" s="25" t="str">
        <f>IF(ISBLANK(G1244),"",IF(ISTEXT(G1244),"",IF(INDEX(Sheet2!H$14:H$154,MATCH(F1244,Sheet2!A$14:A$154,0))&lt;&gt;0,IF(INDEX(Sheet2!I$14:I$154,MATCH(F1244,Sheet2!A$14:A$154,0))&lt;&gt;0,"Loan","Loan"),"Cash")))</f>
        <v>Loan</v>
      </c>
      <c r="N1244" s="25">
        <f>IF(ISTEXT(E1244),"",IF(ISBLANK(E1244),"",IF(ISTEXT(D1244),"",IF(A1239="Invoice No. : ",INDEX(Sheet2!D$14:D$154,MATCH(B1239,Sheet2!A$14:A$154,0)),N1243))))</f>
        <v>2</v>
      </c>
      <c r="O1244" s="25" t="str">
        <f>IF(ISTEXT(E1244),"",IF(ISBLANK(E1244),"",IF(ISTEXT(D1244),"",IF(A1239="Invoice No. : ",INDEX(Sheet2!E$14:E$154,MATCH(B1239,Sheet2!A$14:A$154,0)),O1243))))</f>
        <v>RUBY</v>
      </c>
      <c r="P1244" s="25" t="str">
        <f>IF(ISTEXT(E1244),"",IF(ISBLANK(E1244),"",IF(ISTEXT(D1244),"",IF(A1239="Invoice No. : ",INDEX(Sheet2!G$14:G$154,MATCH(B1239,Sheet2!A$14:A$154,0)),P1243))))</f>
        <v>CABANBAN, RODOLFO DUMPIT</v>
      </c>
      <c r="Q1244" s="25">
        <f t="shared" si="79"/>
        <v>128023.12</v>
      </c>
    </row>
    <row r="1245" ht="15" spans="1:17">
      <c r="A1245" s="24" t="s">
        <v>140</v>
      </c>
      <c r="B1245" s="24" t="s">
        <v>141</v>
      </c>
      <c r="C1245" s="13">
        <v>2</v>
      </c>
      <c r="D1245" s="13">
        <v>85</v>
      </c>
      <c r="E1245" s="13">
        <v>170</v>
      </c>
      <c r="F1245" s="25">
        <f t="shared" si="76"/>
        <v>2146362</v>
      </c>
      <c r="G1245" s="25">
        <f>IF(ISTEXT(E1245),"",IF(ISBLANK(E1245),"",IF(ISTEXT(D1245),"",IF(A1240="Invoice No. : ",INDEX(Sheet2!F$14:F$154,MATCH(B1240,Sheet2!A$14:A$154,0)),G1244))))</f>
        <v>7972</v>
      </c>
      <c r="H1245" s="25" t="str">
        <f t="shared" si="77"/>
        <v>01/28/2023</v>
      </c>
      <c r="I1245" s="25" t="str">
        <f>IF(ISTEXT(E1245),"",IF(ISBLANK(E1245),"",IF(ISTEXT(D1245),"",IF(A1240="Invoice No. : ",TEXT(INDEX(Sheet2!C$14:C$154,MATCH(B1240,Sheet2!A$14:A$154,0)),"hh:mm:ss"),I1244))))</f>
        <v>10:51:12</v>
      </c>
      <c r="J1245" s="25">
        <f t="shared" si="78"/>
        <v>3030.75</v>
      </c>
      <c r="K1245" s="25">
        <f>IF(ISBLANK(G1245),"",IF(ISTEXT(G1245),"",INDEX(Sheet2!H$14:H$154,MATCH(F1245,Sheet2!A$14:A$154,0))))</f>
        <v>3030.75</v>
      </c>
      <c r="L1245" s="25">
        <f>IF(ISBLANK(G1245),"",IF(ISTEXT(G1245),"",INDEX(Sheet2!I$14:I$154,MATCH(F1245,Sheet2!A$14:A$154,0))))</f>
        <v>0</v>
      </c>
      <c r="M1245" s="25" t="str">
        <f>IF(ISBLANK(G1245),"",IF(ISTEXT(G1245),"",IF(INDEX(Sheet2!H$14:H$154,MATCH(F1245,Sheet2!A$14:A$154,0))&lt;&gt;0,IF(INDEX(Sheet2!I$14:I$154,MATCH(F1245,Sheet2!A$14:A$154,0))&lt;&gt;0,"Loan","Loan"),"Cash")))</f>
        <v>Loan</v>
      </c>
      <c r="N1245" s="25">
        <f>IF(ISTEXT(E1245),"",IF(ISBLANK(E1245),"",IF(ISTEXT(D1245),"",IF(A1240="Invoice No. : ",INDEX(Sheet2!D$14:D$154,MATCH(B1240,Sheet2!A$14:A$154,0)),N1244))))</f>
        <v>2</v>
      </c>
      <c r="O1245" s="25" t="str">
        <f>IF(ISTEXT(E1245),"",IF(ISBLANK(E1245),"",IF(ISTEXT(D1245),"",IF(A1240="Invoice No. : ",INDEX(Sheet2!E$14:E$154,MATCH(B1240,Sheet2!A$14:A$154,0)),O1244))))</f>
        <v>RUBY</v>
      </c>
      <c r="P1245" s="25" t="str">
        <f>IF(ISTEXT(E1245),"",IF(ISBLANK(E1245),"",IF(ISTEXT(D1245),"",IF(A1240="Invoice No. : ",INDEX(Sheet2!G$14:G$154,MATCH(B1240,Sheet2!A$14:A$154,0)),P1244))))</f>
        <v>CABANBAN, RODOLFO DUMPIT</v>
      </c>
      <c r="Q1245" s="25">
        <f t="shared" si="79"/>
        <v>128023.12</v>
      </c>
    </row>
    <row r="1246" ht="15" spans="1:17">
      <c r="A1246" s="24" t="s">
        <v>1060</v>
      </c>
      <c r="B1246" s="24" t="s">
        <v>1061</v>
      </c>
      <c r="C1246" s="13">
        <v>1</v>
      </c>
      <c r="D1246" s="13">
        <v>133.75</v>
      </c>
      <c r="E1246" s="13">
        <v>133.75</v>
      </c>
      <c r="F1246" s="25">
        <f t="shared" si="76"/>
        <v>2146362</v>
      </c>
      <c r="G1246" s="25">
        <f>IF(ISTEXT(E1246),"",IF(ISBLANK(E1246),"",IF(ISTEXT(D1246),"",IF(A1241="Invoice No. : ",INDEX(Sheet2!F$14:F$154,MATCH(B1241,Sheet2!A$14:A$154,0)),G1245))))</f>
        <v>7972</v>
      </c>
      <c r="H1246" s="25" t="str">
        <f t="shared" si="77"/>
        <v>01/28/2023</v>
      </c>
      <c r="I1246" s="25" t="str">
        <f>IF(ISTEXT(E1246),"",IF(ISBLANK(E1246),"",IF(ISTEXT(D1246),"",IF(A1241="Invoice No. : ",TEXT(INDEX(Sheet2!C$14:C$154,MATCH(B1241,Sheet2!A$14:A$154,0)),"hh:mm:ss"),I1245))))</f>
        <v>10:51:12</v>
      </c>
      <c r="J1246" s="25">
        <f t="shared" si="78"/>
        <v>3030.75</v>
      </c>
      <c r="K1246" s="25">
        <f>IF(ISBLANK(G1246),"",IF(ISTEXT(G1246),"",INDEX(Sheet2!H$14:H$154,MATCH(F1246,Sheet2!A$14:A$154,0))))</f>
        <v>3030.75</v>
      </c>
      <c r="L1246" s="25">
        <f>IF(ISBLANK(G1246),"",IF(ISTEXT(G1246),"",INDEX(Sheet2!I$14:I$154,MATCH(F1246,Sheet2!A$14:A$154,0))))</f>
        <v>0</v>
      </c>
      <c r="M1246" s="25" t="str">
        <f>IF(ISBLANK(G1246),"",IF(ISTEXT(G1246),"",IF(INDEX(Sheet2!H$14:H$154,MATCH(F1246,Sheet2!A$14:A$154,0))&lt;&gt;0,IF(INDEX(Sheet2!I$14:I$154,MATCH(F1246,Sheet2!A$14:A$154,0))&lt;&gt;0,"Loan","Loan"),"Cash")))</f>
        <v>Loan</v>
      </c>
      <c r="N1246" s="25">
        <f>IF(ISTEXT(E1246),"",IF(ISBLANK(E1246),"",IF(ISTEXT(D1246),"",IF(A1241="Invoice No. : ",INDEX(Sheet2!D$14:D$154,MATCH(B1241,Sheet2!A$14:A$154,0)),N1245))))</f>
        <v>2</v>
      </c>
      <c r="O1246" s="25" t="str">
        <f>IF(ISTEXT(E1246),"",IF(ISBLANK(E1246),"",IF(ISTEXT(D1246),"",IF(A1241="Invoice No. : ",INDEX(Sheet2!E$14:E$154,MATCH(B1241,Sheet2!A$14:A$154,0)),O1245))))</f>
        <v>RUBY</v>
      </c>
      <c r="P1246" s="25" t="str">
        <f>IF(ISTEXT(E1246),"",IF(ISBLANK(E1246),"",IF(ISTEXT(D1246),"",IF(A1241="Invoice No. : ",INDEX(Sheet2!G$14:G$154,MATCH(B1241,Sheet2!A$14:A$154,0)),P1245))))</f>
        <v>CABANBAN, RODOLFO DUMPIT</v>
      </c>
      <c r="Q1246" s="25">
        <f t="shared" si="79"/>
        <v>128023.12</v>
      </c>
    </row>
    <row r="1247" ht="15" spans="1:17">
      <c r="A1247" s="24" t="s">
        <v>1062</v>
      </c>
      <c r="B1247" s="24" t="s">
        <v>1063</v>
      </c>
      <c r="C1247" s="13">
        <v>1</v>
      </c>
      <c r="D1247" s="13">
        <v>187.25</v>
      </c>
      <c r="E1247" s="13">
        <v>187.25</v>
      </c>
      <c r="F1247" s="25">
        <f t="shared" si="76"/>
        <v>2146362</v>
      </c>
      <c r="G1247" s="25">
        <f>IF(ISTEXT(E1247),"",IF(ISBLANK(E1247),"",IF(ISTEXT(D1247),"",IF(A1242="Invoice No. : ",INDEX(Sheet2!F$14:F$154,MATCH(B1242,Sheet2!A$14:A$154,0)),G1246))))</f>
        <v>7972</v>
      </c>
      <c r="H1247" s="25" t="str">
        <f t="shared" si="77"/>
        <v>01/28/2023</v>
      </c>
      <c r="I1247" s="25" t="str">
        <f>IF(ISTEXT(E1247),"",IF(ISBLANK(E1247),"",IF(ISTEXT(D1247),"",IF(A1242="Invoice No. : ",TEXT(INDEX(Sheet2!C$14:C$154,MATCH(B1242,Sheet2!A$14:A$154,0)),"hh:mm:ss"),I1246))))</f>
        <v>10:51:12</v>
      </c>
      <c r="J1247" s="25">
        <f t="shared" si="78"/>
        <v>3030.75</v>
      </c>
      <c r="K1247" s="25">
        <f>IF(ISBLANK(G1247),"",IF(ISTEXT(G1247),"",INDEX(Sheet2!H$14:H$154,MATCH(F1247,Sheet2!A$14:A$154,0))))</f>
        <v>3030.75</v>
      </c>
      <c r="L1247" s="25">
        <f>IF(ISBLANK(G1247),"",IF(ISTEXT(G1247),"",INDEX(Sheet2!I$14:I$154,MATCH(F1247,Sheet2!A$14:A$154,0))))</f>
        <v>0</v>
      </c>
      <c r="M1247" s="25" t="str">
        <f>IF(ISBLANK(G1247),"",IF(ISTEXT(G1247),"",IF(INDEX(Sheet2!H$14:H$154,MATCH(F1247,Sheet2!A$14:A$154,0))&lt;&gt;0,IF(INDEX(Sheet2!I$14:I$154,MATCH(F1247,Sheet2!A$14:A$154,0))&lt;&gt;0,"Loan","Loan"),"Cash")))</f>
        <v>Loan</v>
      </c>
      <c r="N1247" s="25">
        <f>IF(ISTEXT(E1247),"",IF(ISBLANK(E1247),"",IF(ISTEXT(D1247),"",IF(A1242="Invoice No. : ",INDEX(Sheet2!D$14:D$154,MATCH(B1242,Sheet2!A$14:A$154,0)),N1246))))</f>
        <v>2</v>
      </c>
      <c r="O1247" s="25" t="str">
        <f>IF(ISTEXT(E1247),"",IF(ISBLANK(E1247),"",IF(ISTEXT(D1247),"",IF(A1242="Invoice No. : ",INDEX(Sheet2!E$14:E$154,MATCH(B1242,Sheet2!A$14:A$154,0)),O1246))))</f>
        <v>RUBY</v>
      </c>
      <c r="P1247" s="25" t="str">
        <f>IF(ISTEXT(E1247),"",IF(ISBLANK(E1247),"",IF(ISTEXT(D1247),"",IF(A1242="Invoice No. : ",INDEX(Sheet2!G$14:G$154,MATCH(B1242,Sheet2!A$14:A$154,0)),P1246))))</f>
        <v>CABANBAN, RODOLFO DUMPIT</v>
      </c>
      <c r="Q1247" s="25">
        <f t="shared" si="79"/>
        <v>128023.12</v>
      </c>
    </row>
    <row r="1248" ht="15" spans="4:17">
      <c r="D1248" s="14" t="s">
        <v>18</v>
      </c>
      <c r="E1248" s="26">
        <v>3030.75</v>
      </c>
      <c r="F1248" s="25" t="str">
        <f t="shared" si="76"/>
        <v/>
      </c>
      <c r="G1248" s="25" t="str">
        <f>IF(ISTEXT(E1248),"",IF(ISBLANK(E1248),"",IF(ISTEXT(D1248),"",IF(A1243="Invoice No. : ",INDEX(Sheet2!F$14:F$154,MATCH(B1243,Sheet2!A$14:A$154,0)),G1247))))</f>
        <v/>
      </c>
      <c r="H1248" s="25" t="str">
        <f t="shared" si="77"/>
        <v/>
      </c>
      <c r="I1248" s="25" t="str">
        <f>IF(ISTEXT(E1248),"",IF(ISBLANK(E1248),"",IF(ISTEXT(D1248),"",IF(A1243="Invoice No. : ",TEXT(INDEX(Sheet2!C$14:C$154,MATCH(B1243,Sheet2!A$14:A$154,0)),"hh:mm:ss"),I1247))))</f>
        <v/>
      </c>
      <c r="J1248" s="25" t="str">
        <f t="shared" si="78"/>
        <v/>
      </c>
      <c r="K1248" s="25" t="str">
        <f>IF(ISBLANK(G1248),"",IF(ISTEXT(G1248),"",INDEX(Sheet2!H$14:H$154,MATCH(F1248,Sheet2!A$14:A$154,0))))</f>
        <v/>
      </c>
      <c r="L1248" s="25" t="str">
        <f>IF(ISBLANK(G1248),"",IF(ISTEXT(G1248),"",INDEX(Sheet2!I$14:I$154,MATCH(F1248,Sheet2!A$14:A$154,0))))</f>
        <v/>
      </c>
      <c r="M1248" s="25" t="str">
        <f>IF(ISBLANK(G1248),"",IF(ISTEXT(G1248),"",IF(INDEX(Sheet2!H$14:H$154,MATCH(F1248,Sheet2!A$14:A$154,0))&lt;&gt;0,IF(INDEX(Sheet2!I$14:I$154,MATCH(F1248,Sheet2!A$14:A$154,0))&lt;&gt;0,"Loan","Loan"),"Cash")))</f>
        <v/>
      </c>
      <c r="N1248" s="25" t="str">
        <f>IF(ISTEXT(E1248),"",IF(ISBLANK(E1248),"",IF(ISTEXT(D1248),"",IF(A1243="Invoice No. : ",INDEX(Sheet2!D$14:D$154,MATCH(B1243,Sheet2!A$14:A$154,0)),N1247))))</f>
        <v/>
      </c>
      <c r="O1248" s="25" t="str">
        <f>IF(ISTEXT(E1248),"",IF(ISBLANK(E1248),"",IF(ISTEXT(D1248),"",IF(A1243="Invoice No. : ",INDEX(Sheet2!E$14:E$154,MATCH(B1243,Sheet2!A$14:A$154,0)),O1247))))</f>
        <v/>
      </c>
      <c r="P1248" s="25" t="str">
        <f>IF(ISTEXT(E1248),"",IF(ISBLANK(E1248),"",IF(ISTEXT(D1248),"",IF(A1243="Invoice No. : ",INDEX(Sheet2!G$14:G$154,MATCH(B1243,Sheet2!A$14:A$154,0)),P1247))))</f>
        <v/>
      </c>
      <c r="Q1248" s="25" t="str">
        <f t="shared" si="79"/>
        <v/>
      </c>
    </row>
    <row r="1249" ht="15" spans="6:17">
      <c r="F1249" s="25" t="str">
        <f t="shared" si="76"/>
        <v/>
      </c>
      <c r="G1249" s="25" t="str">
        <f>IF(ISTEXT(E1249),"",IF(ISBLANK(E1249),"",IF(ISTEXT(D1249),"",IF(A1244="Invoice No. : ",INDEX(Sheet2!F$14:F$154,MATCH(B1244,Sheet2!A$14:A$154,0)),G1248))))</f>
        <v/>
      </c>
      <c r="H1249" s="25" t="str">
        <f t="shared" si="77"/>
        <v/>
      </c>
      <c r="I1249" s="25" t="str">
        <f>IF(ISTEXT(E1249),"",IF(ISBLANK(E1249),"",IF(ISTEXT(D1249),"",IF(A1244="Invoice No. : ",TEXT(INDEX(Sheet2!C$14:C$154,MATCH(B1244,Sheet2!A$14:A$154,0)),"hh:mm:ss"),I1248))))</f>
        <v/>
      </c>
      <c r="J1249" s="25" t="str">
        <f t="shared" si="78"/>
        <v/>
      </c>
      <c r="K1249" s="25" t="str">
        <f>IF(ISBLANK(G1249),"",IF(ISTEXT(G1249),"",INDEX(Sheet2!H$14:H$154,MATCH(F1249,Sheet2!A$14:A$154,0))))</f>
        <v/>
      </c>
      <c r="L1249" s="25" t="str">
        <f>IF(ISBLANK(G1249),"",IF(ISTEXT(G1249),"",INDEX(Sheet2!I$14:I$154,MATCH(F1249,Sheet2!A$14:A$154,0))))</f>
        <v/>
      </c>
      <c r="M1249" s="25" t="str">
        <f>IF(ISBLANK(G1249),"",IF(ISTEXT(G1249),"",IF(INDEX(Sheet2!H$14:H$154,MATCH(F1249,Sheet2!A$14:A$154,0))&lt;&gt;0,IF(INDEX(Sheet2!I$14:I$154,MATCH(F1249,Sheet2!A$14:A$154,0))&lt;&gt;0,"Loan","Loan"),"Cash")))</f>
        <v/>
      </c>
      <c r="N1249" s="25" t="str">
        <f>IF(ISTEXT(E1249),"",IF(ISBLANK(E1249),"",IF(ISTEXT(D1249),"",IF(A1244="Invoice No. : ",INDEX(Sheet2!D$14:D$154,MATCH(B1244,Sheet2!A$14:A$154,0)),N1248))))</f>
        <v/>
      </c>
      <c r="O1249" s="25" t="str">
        <f>IF(ISTEXT(E1249),"",IF(ISBLANK(E1249),"",IF(ISTEXT(D1249),"",IF(A1244="Invoice No. : ",INDEX(Sheet2!E$14:E$154,MATCH(B1244,Sheet2!A$14:A$154,0)),O1248))))</f>
        <v/>
      </c>
      <c r="P1249" s="25" t="str">
        <f>IF(ISTEXT(E1249),"",IF(ISBLANK(E1249),"",IF(ISTEXT(D1249),"",IF(A1244="Invoice No. : ",INDEX(Sheet2!G$14:G$154,MATCH(B1244,Sheet2!A$14:A$154,0)),P1248))))</f>
        <v/>
      </c>
      <c r="Q1249" s="25" t="str">
        <f t="shared" si="79"/>
        <v/>
      </c>
    </row>
    <row r="1250" ht="15" spans="6:17">
      <c r="F1250" s="25" t="str">
        <f t="shared" si="76"/>
        <v/>
      </c>
      <c r="G1250" s="25" t="str">
        <f>IF(ISTEXT(E1250),"",IF(ISBLANK(E1250),"",IF(ISTEXT(D1250),"",IF(A1245="Invoice No. : ",INDEX(Sheet2!F$14:F$154,MATCH(B1245,Sheet2!A$14:A$154,0)),G1249))))</f>
        <v/>
      </c>
      <c r="H1250" s="25" t="str">
        <f t="shared" si="77"/>
        <v/>
      </c>
      <c r="I1250" s="25" t="str">
        <f>IF(ISTEXT(E1250),"",IF(ISBLANK(E1250),"",IF(ISTEXT(D1250),"",IF(A1245="Invoice No. : ",TEXT(INDEX(Sheet2!C$14:C$154,MATCH(B1245,Sheet2!A$14:A$154,0)),"hh:mm:ss"),I1249))))</f>
        <v/>
      </c>
      <c r="J1250" s="25" t="str">
        <f t="shared" si="78"/>
        <v/>
      </c>
      <c r="K1250" s="25" t="str">
        <f>IF(ISBLANK(G1250),"",IF(ISTEXT(G1250),"",INDEX(Sheet2!H$14:H$154,MATCH(F1250,Sheet2!A$14:A$154,0))))</f>
        <v/>
      </c>
      <c r="L1250" s="25" t="str">
        <f>IF(ISBLANK(G1250),"",IF(ISTEXT(G1250),"",INDEX(Sheet2!I$14:I$154,MATCH(F1250,Sheet2!A$14:A$154,0))))</f>
        <v/>
      </c>
      <c r="M1250" s="25" t="str">
        <f>IF(ISBLANK(G1250),"",IF(ISTEXT(G1250),"",IF(INDEX(Sheet2!H$14:H$154,MATCH(F1250,Sheet2!A$14:A$154,0))&lt;&gt;0,IF(INDEX(Sheet2!I$14:I$154,MATCH(F1250,Sheet2!A$14:A$154,0))&lt;&gt;0,"Loan","Loan"),"Cash")))</f>
        <v/>
      </c>
      <c r="N1250" s="25" t="str">
        <f>IF(ISTEXT(E1250),"",IF(ISBLANK(E1250),"",IF(ISTEXT(D1250),"",IF(A1245="Invoice No. : ",INDEX(Sheet2!D$14:D$154,MATCH(B1245,Sheet2!A$14:A$154,0)),N1249))))</f>
        <v/>
      </c>
      <c r="O1250" s="25" t="str">
        <f>IF(ISTEXT(E1250),"",IF(ISBLANK(E1250),"",IF(ISTEXT(D1250),"",IF(A1245="Invoice No. : ",INDEX(Sheet2!E$14:E$154,MATCH(B1245,Sheet2!A$14:A$154,0)),O1249))))</f>
        <v/>
      </c>
      <c r="P1250" s="25" t="str">
        <f>IF(ISTEXT(E1250),"",IF(ISBLANK(E1250),"",IF(ISTEXT(D1250),"",IF(A1245="Invoice No. : ",INDEX(Sheet2!G$14:G$154,MATCH(B1245,Sheet2!A$14:A$154,0)),P1249))))</f>
        <v/>
      </c>
      <c r="Q1250" s="25" t="str">
        <f t="shared" si="79"/>
        <v/>
      </c>
    </row>
    <row r="1251" ht="15" spans="1:17">
      <c r="A1251" s="16" t="s">
        <v>4</v>
      </c>
      <c r="B1251" s="17">
        <v>2146363</v>
      </c>
      <c r="C1251" s="16" t="s">
        <v>5</v>
      </c>
      <c r="D1251" s="18" t="s">
        <v>598</v>
      </c>
      <c r="F1251" s="25" t="str">
        <f t="shared" si="76"/>
        <v/>
      </c>
      <c r="G1251" s="25" t="str">
        <f>IF(ISTEXT(E1251),"",IF(ISBLANK(E1251),"",IF(ISTEXT(D1251),"",IF(A1246="Invoice No. : ",INDEX(Sheet2!F$14:F$154,MATCH(B1246,Sheet2!A$14:A$154,0)),G1250))))</f>
        <v/>
      </c>
      <c r="H1251" s="25" t="str">
        <f t="shared" si="77"/>
        <v/>
      </c>
      <c r="I1251" s="25" t="str">
        <f>IF(ISTEXT(E1251),"",IF(ISBLANK(E1251),"",IF(ISTEXT(D1251),"",IF(A1246="Invoice No. : ",TEXT(INDEX(Sheet2!C$14:C$154,MATCH(B1246,Sheet2!A$14:A$154,0)),"hh:mm:ss"),I1250))))</f>
        <v/>
      </c>
      <c r="J1251" s="25" t="str">
        <f t="shared" si="78"/>
        <v/>
      </c>
      <c r="K1251" s="25" t="str">
        <f>IF(ISBLANK(G1251),"",IF(ISTEXT(G1251),"",INDEX(Sheet2!H$14:H$154,MATCH(F1251,Sheet2!A$14:A$154,0))))</f>
        <v/>
      </c>
      <c r="L1251" s="25" t="str">
        <f>IF(ISBLANK(G1251),"",IF(ISTEXT(G1251),"",INDEX(Sheet2!I$14:I$154,MATCH(F1251,Sheet2!A$14:A$154,0))))</f>
        <v/>
      </c>
      <c r="M1251" s="25" t="str">
        <f>IF(ISBLANK(G1251),"",IF(ISTEXT(G1251),"",IF(INDEX(Sheet2!H$14:H$154,MATCH(F1251,Sheet2!A$14:A$154,0))&lt;&gt;0,IF(INDEX(Sheet2!I$14:I$154,MATCH(F1251,Sheet2!A$14:A$154,0))&lt;&gt;0,"Loan","Loan"),"Cash")))</f>
        <v/>
      </c>
      <c r="N1251" s="25" t="str">
        <f>IF(ISTEXT(E1251),"",IF(ISBLANK(E1251),"",IF(ISTEXT(D1251),"",IF(A1246="Invoice No. : ",INDEX(Sheet2!D$14:D$154,MATCH(B1246,Sheet2!A$14:A$154,0)),N1250))))</f>
        <v/>
      </c>
      <c r="O1251" s="25" t="str">
        <f>IF(ISTEXT(E1251),"",IF(ISBLANK(E1251),"",IF(ISTEXT(D1251),"",IF(A1246="Invoice No. : ",INDEX(Sheet2!E$14:E$154,MATCH(B1246,Sheet2!A$14:A$154,0)),O1250))))</f>
        <v/>
      </c>
      <c r="P1251" s="25" t="str">
        <f>IF(ISTEXT(E1251),"",IF(ISBLANK(E1251),"",IF(ISTEXT(D1251),"",IF(A1246="Invoice No. : ",INDEX(Sheet2!G$14:G$154,MATCH(B1246,Sheet2!A$14:A$154,0)),P1250))))</f>
        <v/>
      </c>
      <c r="Q1251" s="25" t="str">
        <f t="shared" si="79"/>
        <v/>
      </c>
    </row>
    <row r="1252" ht="15" spans="1:17">
      <c r="A1252" s="16" t="s">
        <v>7</v>
      </c>
      <c r="B1252" s="19">
        <v>44954</v>
      </c>
      <c r="C1252" s="16" t="s">
        <v>8</v>
      </c>
      <c r="D1252" s="20">
        <v>2</v>
      </c>
      <c r="F1252" s="25" t="str">
        <f t="shared" si="76"/>
        <v/>
      </c>
      <c r="G1252" s="25" t="str">
        <f>IF(ISTEXT(E1252),"",IF(ISBLANK(E1252),"",IF(ISTEXT(D1252),"",IF(A1247="Invoice No. : ",INDEX(Sheet2!F$14:F$154,MATCH(B1247,Sheet2!A$14:A$154,0)),G1251))))</f>
        <v/>
      </c>
      <c r="H1252" s="25" t="str">
        <f t="shared" si="77"/>
        <v/>
      </c>
      <c r="I1252" s="25" t="str">
        <f>IF(ISTEXT(E1252),"",IF(ISBLANK(E1252),"",IF(ISTEXT(D1252),"",IF(A1247="Invoice No. : ",TEXT(INDEX(Sheet2!C$14:C$154,MATCH(B1247,Sheet2!A$14:A$154,0)),"hh:mm:ss"),I1251))))</f>
        <v/>
      </c>
      <c r="J1252" s="25" t="str">
        <f t="shared" si="78"/>
        <v/>
      </c>
      <c r="K1252" s="25" t="str">
        <f>IF(ISBLANK(G1252),"",IF(ISTEXT(G1252),"",INDEX(Sheet2!H$14:H$154,MATCH(F1252,Sheet2!A$14:A$154,0))))</f>
        <v/>
      </c>
      <c r="L1252" s="25" t="str">
        <f>IF(ISBLANK(G1252),"",IF(ISTEXT(G1252),"",INDEX(Sheet2!I$14:I$154,MATCH(F1252,Sheet2!A$14:A$154,0))))</f>
        <v/>
      </c>
      <c r="M1252" s="25" t="str">
        <f>IF(ISBLANK(G1252),"",IF(ISTEXT(G1252),"",IF(INDEX(Sheet2!H$14:H$154,MATCH(F1252,Sheet2!A$14:A$154,0))&lt;&gt;0,IF(INDEX(Sheet2!I$14:I$154,MATCH(F1252,Sheet2!A$14:A$154,0))&lt;&gt;0,"Loan","Loan"),"Cash")))</f>
        <v/>
      </c>
      <c r="N1252" s="25" t="str">
        <f>IF(ISTEXT(E1252),"",IF(ISBLANK(E1252),"",IF(ISTEXT(D1252),"",IF(A1247="Invoice No. : ",INDEX(Sheet2!D$14:D$154,MATCH(B1247,Sheet2!A$14:A$154,0)),N1251))))</f>
        <v/>
      </c>
      <c r="O1252" s="25" t="str">
        <f>IF(ISTEXT(E1252),"",IF(ISBLANK(E1252),"",IF(ISTEXT(D1252),"",IF(A1247="Invoice No. : ",INDEX(Sheet2!E$14:E$154,MATCH(B1247,Sheet2!A$14:A$154,0)),O1251))))</f>
        <v/>
      </c>
      <c r="P1252" s="25" t="str">
        <f>IF(ISTEXT(E1252),"",IF(ISBLANK(E1252),"",IF(ISTEXT(D1252),"",IF(A1247="Invoice No. : ",INDEX(Sheet2!G$14:G$154,MATCH(B1247,Sheet2!A$14:A$154,0)),P1251))))</f>
        <v/>
      </c>
      <c r="Q1252" s="25" t="str">
        <f t="shared" si="79"/>
        <v/>
      </c>
    </row>
    <row r="1253" ht="15" spans="6:17">
      <c r="F1253" s="25" t="str">
        <f t="shared" si="76"/>
        <v/>
      </c>
      <c r="G1253" s="25" t="str">
        <f>IF(ISTEXT(E1253),"",IF(ISBLANK(E1253),"",IF(ISTEXT(D1253),"",IF(A1248="Invoice No. : ",INDEX(Sheet2!F$14:F$154,MATCH(B1248,Sheet2!A$14:A$154,0)),G1252))))</f>
        <v/>
      </c>
      <c r="H1253" s="25" t="str">
        <f t="shared" si="77"/>
        <v/>
      </c>
      <c r="I1253" s="25" t="str">
        <f>IF(ISTEXT(E1253),"",IF(ISBLANK(E1253),"",IF(ISTEXT(D1253),"",IF(A1248="Invoice No. : ",TEXT(INDEX(Sheet2!C$14:C$154,MATCH(B1248,Sheet2!A$14:A$154,0)),"hh:mm:ss"),I1252))))</f>
        <v/>
      </c>
      <c r="J1253" s="25" t="str">
        <f t="shared" si="78"/>
        <v/>
      </c>
      <c r="K1253" s="25" t="str">
        <f>IF(ISBLANK(G1253),"",IF(ISTEXT(G1253),"",INDEX(Sheet2!H$14:H$154,MATCH(F1253,Sheet2!A$14:A$154,0))))</f>
        <v/>
      </c>
      <c r="L1253" s="25" t="str">
        <f>IF(ISBLANK(G1253),"",IF(ISTEXT(G1253),"",INDEX(Sheet2!I$14:I$154,MATCH(F1253,Sheet2!A$14:A$154,0))))</f>
        <v/>
      </c>
      <c r="M1253" s="25" t="str">
        <f>IF(ISBLANK(G1253),"",IF(ISTEXT(G1253),"",IF(INDEX(Sheet2!H$14:H$154,MATCH(F1253,Sheet2!A$14:A$154,0))&lt;&gt;0,IF(INDEX(Sheet2!I$14:I$154,MATCH(F1253,Sheet2!A$14:A$154,0))&lt;&gt;0,"Loan","Loan"),"Cash")))</f>
        <v/>
      </c>
      <c r="N1253" s="25" t="str">
        <f>IF(ISTEXT(E1253),"",IF(ISBLANK(E1253),"",IF(ISTEXT(D1253),"",IF(A1248="Invoice No. : ",INDEX(Sheet2!D$14:D$154,MATCH(B1248,Sheet2!A$14:A$154,0)),N1252))))</f>
        <v/>
      </c>
      <c r="O1253" s="25" t="str">
        <f>IF(ISTEXT(E1253),"",IF(ISBLANK(E1253),"",IF(ISTEXT(D1253),"",IF(A1248="Invoice No. : ",INDEX(Sheet2!E$14:E$154,MATCH(B1248,Sheet2!A$14:A$154,0)),O1252))))</f>
        <v/>
      </c>
      <c r="P1253" s="25" t="str">
        <f>IF(ISTEXT(E1253),"",IF(ISBLANK(E1253),"",IF(ISTEXT(D1253),"",IF(A1248="Invoice No. : ",INDEX(Sheet2!G$14:G$154,MATCH(B1248,Sheet2!A$14:A$154,0)),P1252))))</f>
        <v/>
      </c>
      <c r="Q1253" s="25" t="str">
        <f t="shared" si="79"/>
        <v/>
      </c>
    </row>
    <row r="1254" ht="15" spans="1:17">
      <c r="A1254" s="21" t="s">
        <v>9</v>
      </c>
      <c r="B1254" s="21" t="s">
        <v>10</v>
      </c>
      <c r="C1254" s="22" t="s">
        <v>11</v>
      </c>
      <c r="D1254" s="22" t="s">
        <v>12</v>
      </c>
      <c r="E1254" s="22" t="s">
        <v>13</v>
      </c>
      <c r="F1254" s="25" t="str">
        <f t="shared" si="76"/>
        <v/>
      </c>
      <c r="G1254" s="25" t="str">
        <f>IF(ISTEXT(E1254),"",IF(ISBLANK(E1254),"",IF(ISTEXT(D1254),"",IF(A1249="Invoice No. : ",INDEX(Sheet2!F$14:F$154,MATCH(B1249,Sheet2!A$14:A$154,0)),G1253))))</f>
        <v/>
      </c>
      <c r="H1254" s="25" t="str">
        <f t="shared" si="77"/>
        <v/>
      </c>
      <c r="I1254" s="25" t="str">
        <f>IF(ISTEXT(E1254),"",IF(ISBLANK(E1254),"",IF(ISTEXT(D1254),"",IF(A1249="Invoice No. : ",TEXT(INDEX(Sheet2!C$14:C$154,MATCH(B1249,Sheet2!A$14:A$154,0)),"hh:mm:ss"),I1253))))</f>
        <v/>
      </c>
      <c r="J1254" s="25" t="str">
        <f t="shared" si="78"/>
        <v/>
      </c>
      <c r="K1254" s="25" t="str">
        <f>IF(ISBLANK(G1254),"",IF(ISTEXT(G1254),"",INDEX(Sheet2!H$14:H$154,MATCH(F1254,Sheet2!A$14:A$154,0))))</f>
        <v/>
      </c>
      <c r="L1254" s="25" t="str">
        <f>IF(ISBLANK(G1254),"",IF(ISTEXT(G1254),"",INDEX(Sheet2!I$14:I$154,MATCH(F1254,Sheet2!A$14:A$154,0))))</f>
        <v/>
      </c>
      <c r="M1254" s="25" t="str">
        <f>IF(ISBLANK(G1254),"",IF(ISTEXT(G1254),"",IF(INDEX(Sheet2!H$14:H$154,MATCH(F1254,Sheet2!A$14:A$154,0))&lt;&gt;0,IF(INDEX(Sheet2!I$14:I$154,MATCH(F1254,Sheet2!A$14:A$154,0))&lt;&gt;0,"Loan","Loan"),"Cash")))</f>
        <v/>
      </c>
      <c r="N1254" s="25" t="str">
        <f>IF(ISTEXT(E1254),"",IF(ISBLANK(E1254),"",IF(ISTEXT(D1254),"",IF(A1249="Invoice No. : ",INDEX(Sheet2!D$14:D$154,MATCH(B1249,Sheet2!A$14:A$154,0)),N1253))))</f>
        <v/>
      </c>
      <c r="O1254" s="25" t="str">
        <f>IF(ISTEXT(E1254),"",IF(ISBLANK(E1254),"",IF(ISTEXT(D1254),"",IF(A1249="Invoice No. : ",INDEX(Sheet2!E$14:E$154,MATCH(B1249,Sheet2!A$14:A$154,0)),O1253))))</f>
        <v/>
      </c>
      <c r="P1254" s="25" t="str">
        <f>IF(ISTEXT(E1254),"",IF(ISBLANK(E1254),"",IF(ISTEXT(D1254),"",IF(A1249="Invoice No. : ",INDEX(Sheet2!G$14:G$154,MATCH(B1249,Sheet2!A$14:A$154,0)),P1253))))</f>
        <v/>
      </c>
      <c r="Q1254" s="25" t="str">
        <f t="shared" si="79"/>
        <v/>
      </c>
    </row>
    <row r="1255" ht="15" spans="6:17">
      <c r="F1255" s="25" t="str">
        <f t="shared" si="76"/>
        <v/>
      </c>
      <c r="G1255" s="25" t="str">
        <f>IF(ISTEXT(E1255),"",IF(ISBLANK(E1255),"",IF(ISTEXT(D1255),"",IF(A1250="Invoice No. : ",INDEX(Sheet2!F$14:F$154,MATCH(B1250,Sheet2!A$14:A$154,0)),G1254))))</f>
        <v/>
      </c>
      <c r="H1255" s="25" t="str">
        <f t="shared" si="77"/>
        <v/>
      </c>
      <c r="I1255" s="25" t="str">
        <f>IF(ISTEXT(E1255),"",IF(ISBLANK(E1255),"",IF(ISTEXT(D1255),"",IF(A1250="Invoice No. : ",TEXT(INDEX(Sheet2!C$14:C$154,MATCH(B1250,Sheet2!A$14:A$154,0)),"hh:mm:ss"),I1254))))</f>
        <v/>
      </c>
      <c r="J1255" s="25" t="str">
        <f t="shared" si="78"/>
        <v/>
      </c>
      <c r="K1255" s="25" t="str">
        <f>IF(ISBLANK(G1255),"",IF(ISTEXT(G1255),"",INDEX(Sheet2!H$14:H$154,MATCH(F1255,Sheet2!A$14:A$154,0))))</f>
        <v/>
      </c>
      <c r="L1255" s="25" t="str">
        <f>IF(ISBLANK(G1255),"",IF(ISTEXT(G1255),"",INDEX(Sheet2!I$14:I$154,MATCH(F1255,Sheet2!A$14:A$154,0))))</f>
        <v/>
      </c>
      <c r="M1255" s="25" t="str">
        <f>IF(ISBLANK(G1255),"",IF(ISTEXT(G1255),"",IF(INDEX(Sheet2!H$14:H$154,MATCH(F1255,Sheet2!A$14:A$154,0))&lt;&gt;0,IF(INDEX(Sheet2!I$14:I$154,MATCH(F1255,Sheet2!A$14:A$154,0))&lt;&gt;0,"Loan","Loan"),"Cash")))</f>
        <v/>
      </c>
      <c r="N1255" s="25" t="str">
        <f>IF(ISTEXT(E1255),"",IF(ISBLANK(E1255),"",IF(ISTEXT(D1255),"",IF(A1250="Invoice No. : ",INDEX(Sheet2!D$14:D$154,MATCH(B1250,Sheet2!A$14:A$154,0)),N1254))))</f>
        <v/>
      </c>
      <c r="O1255" s="25" t="str">
        <f>IF(ISTEXT(E1255),"",IF(ISBLANK(E1255),"",IF(ISTEXT(D1255),"",IF(A1250="Invoice No. : ",INDEX(Sheet2!E$14:E$154,MATCH(B1250,Sheet2!A$14:A$154,0)),O1254))))</f>
        <v/>
      </c>
      <c r="P1255" s="25" t="str">
        <f>IF(ISTEXT(E1255),"",IF(ISBLANK(E1255),"",IF(ISTEXT(D1255),"",IF(A1250="Invoice No. : ",INDEX(Sheet2!G$14:G$154,MATCH(B1250,Sheet2!A$14:A$154,0)),P1254))))</f>
        <v/>
      </c>
      <c r="Q1255" s="25" t="str">
        <f t="shared" si="79"/>
        <v/>
      </c>
    </row>
    <row r="1256" ht="15" spans="1:17">
      <c r="A1256" s="24" t="s">
        <v>1064</v>
      </c>
      <c r="B1256" s="24" t="s">
        <v>1065</v>
      </c>
      <c r="C1256" s="13">
        <v>1</v>
      </c>
      <c r="D1256" s="13">
        <v>1380</v>
      </c>
      <c r="E1256" s="13">
        <v>1380</v>
      </c>
      <c r="F1256" s="25">
        <f t="shared" si="76"/>
        <v>2146363</v>
      </c>
      <c r="G1256" s="25">
        <f>IF(ISTEXT(E1256),"",IF(ISBLANK(E1256),"",IF(ISTEXT(D1256),"",IF(A1251="Invoice No. : ",INDEX(Sheet2!F$14:F$154,MATCH(B1251,Sheet2!A$14:A$154,0)),G1255))))</f>
        <v>7972</v>
      </c>
      <c r="H1256" s="25" t="str">
        <f t="shared" si="77"/>
        <v>01/28/2023</v>
      </c>
      <c r="I1256" s="25" t="str">
        <f>IF(ISTEXT(E1256),"",IF(ISBLANK(E1256),"",IF(ISTEXT(D1256),"",IF(A1251="Invoice No. : ",TEXT(INDEX(Sheet2!C$14:C$154,MATCH(B1251,Sheet2!A$14:A$154,0)),"hh:mm:ss"),I1255))))</f>
        <v>10:51:42</v>
      </c>
      <c r="J1256" s="25">
        <f t="shared" si="78"/>
        <v>2640</v>
      </c>
      <c r="K1256" s="25">
        <f>IF(ISBLANK(G1256),"",IF(ISTEXT(G1256),"",INDEX(Sheet2!H$14:H$154,MATCH(F1256,Sheet2!A$14:A$154,0))))</f>
        <v>2640</v>
      </c>
      <c r="L1256" s="25">
        <f>IF(ISBLANK(G1256),"",IF(ISTEXT(G1256),"",INDEX(Sheet2!I$14:I$154,MATCH(F1256,Sheet2!A$14:A$154,0))))</f>
        <v>0</v>
      </c>
      <c r="M1256" s="25" t="str">
        <f>IF(ISBLANK(G1256),"",IF(ISTEXT(G1256),"",IF(INDEX(Sheet2!H$14:H$154,MATCH(F1256,Sheet2!A$14:A$154,0))&lt;&gt;0,IF(INDEX(Sheet2!I$14:I$154,MATCH(F1256,Sheet2!A$14:A$154,0))&lt;&gt;0,"Loan","Loan"),"Cash")))</f>
        <v>Loan</v>
      </c>
      <c r="N1256" s="25">
        <f>IF(ISTEXT(E1256),"",IF(ISBLANK(E1256),"",IF(ISTEXT(D1256),"",IF(A1251="Invoice No. : ",INDEX(Sheet2!D$14:D$154,MATCH(B1251,Sheet2!A$14:A$154,0)),N1255))))</f>
        <v>2</v>
      </c>
      <c r="O1256" s="25" t="str">
        <f>IF(ISTEXT(E1256),"",IF(ISBLANK(E1256),"",IF(ISTEXT(D1256),"",IF(A1251="Invoice No. : ",INDEX(Sheet2!E$14:E$154,MATCH(B1251,Sheet2!A$14:A$154,0)),O1255))))</f>
        <v>RUBY</v>
      </c>
      <c r="P1256" s="25" t="str">
        <f>IF(ISTEXT(E1256),"",IF(ISBLANK(E1256),"",IF(ISTEXT(D1256),"",IF(A1251="Invoice No. : ",INDEX(Sheet2!G$14:G$154,MATCH(B1251,Sheet2!A$14:A$154,0)),P1255))))</f>
        <v>CABANBAN, RODOLFO DUMPIT</v>
      </c>
      <c r="Q1256" s="25">
        <f t="shared" si="79"/>
        <v>128023.12</v>
      </c>
    </row>
    <row r="1257" ht="15" spans="1:17">
      <c r="A1257" s="24" t="s">
        <v>282</v>
      </c>
      <c r="B1257" s="24" t="s">
        <v>283</v>
      </c>
      <c r="C1257" s="13">
        <v>1</v>
      </c>
      <c r="D1257" s="13">
        <v>1260</v>
      </c>
      <c r="E1257" s="13">
        <v>1260</v>
      </c>
      <c r="F1257" s="25">
        <f t="shared" si="76"/>
        <v>2146363</v>
      </c>
      <c r="G1257" s="25">
        <f>IF(ISTEXT(E1257),"",IF(ISBLANK(E1257),"",IF(ISTEXT(D1257),"",IF(A1252="Invoice No. : ",INDEX(Sheet2!F$14:F$154,MATCH(B1252,Sheet2!A$14:A$154,0)),G1256))))</f>
        <v>7972</v>
      </c>
      <c r="H1257" s="25" t="str">
        <f t="shared" si="77"/>
        <v>01/28/2023</v>
      </c>
      <c r="I1257" s="25" t="str">
        <f>IF(ISTEXT(E1257),"",IF(ISBLANK(E1257),"",IF(ISTEXT(D1257),"",IF(A1252="Invoice No. : ",TEXT(INDEX(Sheet2!C$14:C$154,MATCH(B1252,Sheet2!A$14:A$154,0)),"hh:mm:ss"),I1256))))</f>
        <v>10:51:42</v>
      </c>
      <c r="J1257" s="25">
        <f t="shared" si="78"/>
        <v>2640</v>
      </c>
      <c r="K1257" s="25">
        <f>IF(ISBLANK(G1257),"",IF(ISTEXT(G1257),"",INDEX(Sheet2!H$14:H$154,MATCH(F1257,Sheet2!A$14:A$154,0))))</f>
        <v>2640</v>
      </c>
      <c r="L1257" s="25">
        <f>IF(ISBLANK(G1257),"",IF(ISTEXT(G1257),"",INDEX(Sheet2!I$14:I$154,MATCH(F1257,Sheet2!A$14:A$154,0))))</f>
        <v>0</v>
      </c>
      <c r="M1257" s="25" t="str">
        <f>IF(ISBLANK(G1257),"",IF(ISTEXT(G1257),"",IF(INDEX(Sheet2!H$14:H$154,MATCH(F1257,Sheet2!A$14:A$154,0))&lt;&gt;0,IF(INDEX(Sheet2!I$14:I$154,MATCH(F1257,Sheet2!A$14:A$154,0))&lt;&gt;0,"Loan","Loan"),"Cash")))</f>
        <v>Loan</v>
      </c>
      <c r="N1257" s="25">
        <f>IF(ISTEXT(E1257),"",IF(ISBLANK(E1257),"",IF(ISTEXT(D1257),"",IF(A1252="Invoice No. : ",INDEX(Sheet2!D$14:D$154,MATCH(B1252,Sheet2!A$14:A$154,0)),N1256))))</f>
        <v>2</v>
      </c>
      <c r="O1257" s="25" t="str">
        <f>IF(ISTEXT(E1257),"",IF(ISBLANK(E1257),"",IF(ISTEXT(D1257),"",IF(A1252="Invoice No. : ",INDEX(Sheet2!E$14:E$154,MATCH(B1252,Sheet2!A$14:A$154,0)),O1256))))</f>
        <v>RUBY</v>
      </c>
      <c r="P1257" s="25" t="str">
        <f>IF(ISTEXT(E1257),"",IF(ISBLANK(E1257),"",IF(ISTEXT(D1257),"",IF(A1252="Invoice No. : ",INDEX(Sheet2!G$14:G$154,MATCH(B1252,Sheet2!A$14:A$154,0)),P1256))))</f>
        <v>CABANBAN, RODOLFO DUMPIT</v>
      </c>
      <c r="Q1257" s="25">
        <f t="shared" si="79"/>
        <v>128023.12</v>
      </c>
    </row>
    <row r="1258" ht="15" spans="4:17">
      <c r="D1258" s="14" t="s">
        <v>18</v>
      </c>
      <c r="E1258" s="26">
        <v>2640</v>
      </c>
      <c r="F1258" s="25" t="str">
        <f t="shared" si="76"/>
        <v/>
      </c>
      <c r="G1258" s="25" t="str">
        <f>IF(ISTEXT(E1258),"",IF(ISBLANK(E1258),"",IF(ISTEXT(D1258),"",IF(A1253="Invoice No. : ",INDEX(Sheet2!F$14:F$154,MATCH(B1253,Sheet2!A$14:A$154,0)),G1257))))</f>
        <v/>
      </c>
      <c r="H1258" s="25" t="str">
        <f t="shared" si="77"/>
        <v/>
      </c>
      <c r="I1258" s="25" t="str">
        <f>IF(ISTEXT(E1258),"",IF(ISBLANK(E1258),"",IF(ISTEXT(D1258),"",IF(A1253="Invoice No. : ",TEXT(INDEX(Sheet2!C$14:C$154,MATCH(B1253,Sheet2!A$14:A$154,0)),"hh:mm:ss"),I1257))))</f>
        <v/>
      </c>
      <c r="J1258" s="25" t="str">
        <f t="shared" si="78"/>
        <v/>
      </c>
      <c r="K1258" s="25" t="str">
        <f>IF(ISBLANK(G1258),"",IF(ISTEXT(G1258),"",INDEX(Sheet2!H$14:H$154,MATCH(F1258,Sheet2!A$14:A$154,0))))</f>
        <v/>
      </c>
      <c r="L1258" s="25" t="str">
        <f>IF(ISBLANK(G1258),"",IF(ISTEXT(G1258),"",INDEX(Sheet2!I$14:I$154,MATCH(F1258,Sheet2!A$14:A$154,0))))</f>
        <v/>
      </c>
      <c r="M1258" s="25" t="str">
        <f>IF(ISBLANK(G1258),"",IF(ISTEXT(G1258),"",IF(INDEX(Sheet2!H$14:H$154,MATCH(F1258,Sheet2!A$14:A$154,0))&lt;&gt;0,IF(INDEX(Sheet2!I$14:I$154,MATCH(F1258,Sheet2!A$14:A$154,0))&lt;&gt;0,"Loan","Loan"),"Cash")))</f>
        <v/>
      </c>
      <c r="N1258" s="25" t="str">
        <f>IF(ISTEXT(E1258),"",IF(ISBLANK(E1258),"",IF(ISTEXT(D1258),"",IF(A1253="Invoice No. : ",INDEX(Sheet2!D$14:D$154,MATCH(B1253,Sheet2!A$14:A$154,0)),N1257))))</f>
        <v/>
      </c>
      <c r="O1258" s="25" t="str">
        <f>IF(ISTEXT(E1258),"",IF(ISBLANK(E1258),"",IF(ISTEXT(D1258),"",IF(A1253="Invoice No. : ",INDEX(Sheet2!E$14:E$154,MATCH(B1253,Sheet2!A$14:A$154,0)),O1257))))</f>
        <v/>
      </c>
      <c r="P1258" s="25" t="str">
        <f>IF(ISTEXT(E1258),"",IF(ISBLANK(E1258),"",IF(ISTEXT(D1258),"",IF(A1253="Invoice No. : ",INDEX(Sheet2!G$14:G$154,MATCH(B1253,Sheet2!A$14:A$154,0)),P1257))))</f>
        <v/>
      </c>
      <c r="Q1258" s="25" t="str">
        <f t="shared" si="79"/>
        <v/>
      </c>
    </row>
    <row r="1259" ht="15" spans="6:17">
      <c r="F1259" s="25" t="str">
        <f t="shared" si="76"/>
        <v/>
      </c>
      <c r="G1259" s="25" t="str">
        <f>IF(ISTEXT(E1259),"",IF(ISBLANK(E1259),"",IF(ISTEXT(D1259),"",IF(A1254="Invoice No. : ",INDEX(Sheet2!F$14:F$154,MATCH(B1254,Sheet2!A$14:A$154,0)),G1258))))</f>
        <v/>
      </c>
      <c r="H1259" s="25" t="str">
        <f t="shared" si="77"/>
        <v/>
      </c>
      <c r="I1259" s="25" t="str">
        <f>IF(ISTEXT(E1259),"",IF(ISBLANK(E1259),"",IF(ISTEXT(D1259),"",IF(A1254="Invoice No. : ",TEXT(INDEX(Sheet2!C$14:C$154,MATCH(B1254,Sheet2!A$14:A$154,0)),"hh:mm:ss"),I1258))))</f>
        <v/>
      </c>
      <c r="J1259" s="25" t="str">
        <f t="shared" si="78"/>
        <v/>
      </c>
      <c r="K1259" s="25" t="str">
        <f>IF(ISBLANK(G1259),"",IF(ISTEXT(G1259),"",INDEX(Sheet2!H$14:H$154,MATCH(F1259,Sheet2!A$14:A$154,0))))</f>
        <v/>
      </c>
      <c r="L1259" s="25" t="str">
        <f>IF(ISBLANK(G1259),"",IF(ISTEXT(G1259),"",INDEX(Sheet2!I$14:I$154,MATCH(F1259,Sheet2!A$14:A$154,0))))</f>
        <v/>
      </c>
      <c r="M1259" s="25" t="str">
        <f>IF(ISBLANK(G1259),"",IF(ISTEXT(G1259),"",IF(INDEX(Sheet2!H$14:H$154,MATCH(F1259,Sheet2!A$14:A$154,0))&lt;&gt;0,IF(INDEX(Sheet2!I$14:I$154,MATCH(F1259,Sheet2!A$14:A$154,0))&lt;&gt;0,"Loan","Loan"),"Cash")))</f>
        <v/>
      </c>
      <c r="N1259" s="25" t="str">
        <f>IF(ISTEXT(E1259),"",IF(ISBLANK(E1259),"",IF(ISTEXT(D1259),"",IF(A1254="Invoice No. : ",INDEX(Sheet2!D$14:D$154,MATCH(B1254,Sheet2!A$14:A$154,0)),N1258))))</f>
        <v/>
      </c>
      <c r="O1259" s="25" t="str">
        <f>IF(ISTEXT(E1259),"",IF(ISBLANK(E1259),"",IF(ISTEXT(D1259),"",IF(A1254="Invoice No. : ",INDEX(Sheet2!E$14:E$154,MATCH(B1254,Sheet2!A$14:A$154,0)),O1258))))</f>
        <v/>
      </c>
      <c r="P1259" s="25" t="str">
        <f>IF(ISTEXT(E1259),"",IF(ISBLANK(E1259),"",IF(ISTEXT(D1259),"",IF(A1254="Invoice No. : ",INDEX(Sheet2!G$14:G$154,MATCH(B1254,Sheet2!A$14:A$154,0)),P1258))))</f>
        <v/>
      </c>
      <c r="Q1259" s="25" t="str">
        <f t="shared" si="79"/>
        <v/>
      </c>
    </row>
    <row r="1260" ht="15" spans="6:17">
      <c r="F1260" s="25" t="str">
        <f t="shared" si="76"/>
        <v/>
      </c>
      <c r="G1260" s="25" t="str">
        <f>IF(ISTEXT(E1260),"",IF(ISBLANK(E1260),"",IF(ISTEXT(D1260),"",IF(A1255="Invoice No. : ",INDEX(Sheet2!F$14:F$154,MATCH(B1255,Sheet2!A$14:A$154,0)),G1259))))</f>
        <v/>
      </c>
      <c r="H1260" s="25" t="str">
        <f t="shared" si="77"/>
        <v/>
      </c>
      <c r="I1260" s="25" t="str">
        <f>IF(ISTEXT(E1260),"",IF(ISBLANK(E1260),"",IF(ISTEXT(D1260),"",IF(A1255="Invoice No. : ",TEXT(INDEX(Sheet2!C$14:C$154,MATCH(B1255,Sheet2!A$14:A$154,0)),"hh:mm:ss"),I1259))))</f>
        <v/>
      </c>
      <c r="J1260" s="25" t="str">
        <f t="shared" si="78"/>
        <v/>
      </c>
      <c r="K1260" s="25" t="str">
        <f>IF(ISBLANK(G1260),"",IF(ISTEXT(G1260),"",INDEX(Sheet2!H$14:H$154,MATCH(F1260,Sheet2!A$14:A$154,0))))</f>
        <v/>
      </c>
      <c r="L1260" s="25" t="str">
        <f>IF(ISBLANK(G1260),"",IF(ISTEXT(G1260),"",INDEX(Sheet2!I$14:I$154,MATCH(F1260,Sheet2!A$14:A$154,0))))</f>
        <v/>
      </c>
      <c r="M1260" s="25" t="str">
        <f>IF(ISBLANK(G1260),"",IF(ISTEXT(G1260),"",IF(INDEX(Sheet2!H$14:H$154,MATCH(F1260,Sheet2!A$14:A$154,0))&lt;&gt;0,IF(INDEX(Sheet2!I$14:I$154,MATCH(F1260,Sheet2!A$14:A$154,0))&lt;&gt;0,"Loan","Loan"),"Cash")))</f>
        <v/>
      </c>
      <c r="N1260" s="25" t="str">
        <f>IF(ISTEXT(E1260),"",IF(ISBLANK(E1260),"",IF(ISTEXT(D1260),"",IF(A1255="Invoice No. : ",INDEX(Sheet2!D$14:D$154,MATCH(B1255,Sheet2!A$14:A$154,0)),N1259))))</f>
        <v/>
      </c>
      <c r="O1260" s="25" t="str">
        <f>IF(ISTEXT(E1260),"",IF(ISBLANK(E1260),"",IF(ISTEXT(D1260),"",IF(A1255="Invoice No. : ",INDEX(Sheet2!E$14:E$154,MATCH(B1255,Sheet2!A$14:A$154,0)),O1259))))</f>
        <v/>
      </c>
      <c r="P1260" s="25" t="str">
        <f>IF(ISTEXT(E1260),"",IF(ISBLANK(E1260),"",IF(ISTEXT(D1260),"",IF(A1255="Invoice No. : ",INDEX(Sheet2!G$14:G$154,MATCH(B1255,Sheet2!A$14:A$154,0)),P1259))))</f>
        <v/>
      </c>
      <c r="Q1260" s="25" t="str">
        <f t="shared" si="79"/>
        <v/>
      </c>
    </row>
    <row r="1261" ht="15" spans="1:17">
      <c r="A1261" s="16" t="s">
        <v>4</v>
      </c>
      <c r="B1261" s="17">
        <v>2146364</v>
      </c>
      <c r="C1261" s="16" t="s">
        <v>5</v>
      </c>
      <c r="D1261" s="18" t="s">
        <v>598</v>
      </c>
      <c r="F1261" s="25" t="str">
        <f t="shared" si="76"/>
        <v/>
      </c>
      <c r="G1261" s="25" t="str">
        <f>IF(ISTEXT(E1261),"",IF(ISBLANK(E1261),"",IF(ISTEXT(D1261),"",IF(A1256="Invoice No. : ",INDEX(Sheet2!F$14:F$154,MATCH(B1256,Sheet2!A$14:A$154,0)),G1260))))</f>
        <v/>
      </c>
      <c r="H1261" s="25" t="str">
        <f t="shared" si="77"/>
        <v/>
      </c>
      <c r="I1261" s="25" t="str">
        <f>IF(ISTEXT(E1261),"",IF(ISBLANK(E1261),"",IF(ISTEXT(D1261),"",IF(A1256="Invoice No. : ",TEXT(INDEX(Sheet2!C$14:C$154,MATCH(B1256,Sheet2!A$14:A$154,0)),"hh:mm:ss"),I1260))))</f>
        <v/>
      </c>
      <c r="J1261" s="25" t="str">
        <f t="shared" si="78"/>
        <v/>
      </c>
      <c r="K1261" s="25" t="str">
        <f>IF(ISBLANK(G1261),"",IF(ISTEXT(G1261),"",INDEX(Sheet2!H$14:H$154,MATCH(F1261,Sheet2!A$14:A$154,0))))</f>
        <v/>
      </c>
      <c r="L1261" s="25" t="str">
        <f>IF(ISBLANK(G1261),"",IF(ISTEXT(G1261),"",INDEX(Sheet2!I$14:I$154,MATCH(F1261,Sheet2!A$14:A$154,0))))</f>
        <v/>
      </c>
      <c r="M1261" s="25" t="str">
        <f>IF(ISBLANK(G1261),"",IF(ISTEXT(G1261),"",IF(INDEX(Sheet2!H$14:H$154,MATCH(F1261,Sheet2!A$14:A$154,0))&lt;&gt;0,IF(INDEX(Sheet2!I$14:I$154,MATCH(F1261,Sheet2!A$14:A$154,0))&lt;&gt;0,"Loan","Loan"),"Cash")))</f>
        <v/>
      </c>
      <c r="N1261" s="25" t="str">
        <f>IF(ISTEXT(E1261),"",IF(ISBLANK(E1261),"",IF(ISTEXT(D1261),"",IF(A1256="Invoice No. : ",INDEX(Sheet2!D$14:D$154,MATCH(B1256,Sheet2!A$14:A$154,0)),N1260))))</f>
        <v/>
      </c>
      <c r="O1261" s="25" t="str">
        <f>IF(ISTEXT(E1261),"",IF(ISBLANK(E1261),"",IF(ISTEXT(D1261),"",IF(A1256="Invoice No. : ",INDEX(Sheet2!E$14:E$154,MATCH(B1256,Sheet2!A$14:A$154,0)),O1260))))</f>
        <v/>
      </c>
      <c r="P1261" s="25" t="str">
        <f>IF(ISTEXT(E1261),"",IF(ISBLANK(E1261),"",IF(ISTEXT(D1261),"",IF(A1256="Invoice No. : ",INDEX(Sheet2!G$14:G$154,MATCH(B1256,Sheet2!A$14:A$154,0)),P1260))))</f>
        <v/>
      </c>
      <c r="Q1261" s="25" t="str">
        <f t="shared" si="79"/>
        <v/>
      </c>
    </row>
    <row r="1262" ht="15" spans="1:17">
      <c r="A1262" s="16" t="s">
        <v>7</v>
      </c>
      <c r="B1262" s="19">
        <v>44954</v>
      </c>
      <c r="C1262" s="16" t="s">
        <v>8</v>
      </c>
      <c r="D1262" s="20">
        <v>2</v>
      </c>
      <c r="F1262" s="25" t="str">
        <f t="shared" si="76"/>
        <v/>
      </c>
      <c r="G1262" s="25" t="str">
        <f>IF(ISTEXT(E1262),"",IF(ISBLANK(E1262),"",IF(ISTEXT(D1262),"",IF(A1257="Invoice No. : ",INDEX(Sheet2!F$14:F$154,MATCH(B1257,Sheet2!A$14:A$154,0)),G1261))))</f>
        <v/>
      </c>
      <c r="H1262" s="25" t="str">
        <f t="shared" si="77"/>
        <v/>
      </c>
      <c r="I1262" s="25" t="str">
        <f>IF(ISTEXT(E1262),"",IF(ISBLANK(E1262),"",IF(ISTEXT(D1262),"",IF(A1257="Invoice No. : ",TEXT(INDEX(Sheet2!C$14:C$154,MATCH(B1257,Sheet2!A$14:A$154,0)),"hh:mm:ss"),I1261))))</f>
        <v/>
      </c>
      <c r="J1262" s="25" t="str">
        <f t="shared" si="78"/>
        <v/>
      </c>
      <c r="K1262" s="25" t="str">
        <f>IF(ISBLANK(G1262),"",IF(ISTEXT(G1262),"",INDEX(Sheet2!H$14:H$154,MATCH(F1262,Sheet2!A$14:A$154,0))))</f>
        <v/>
      </c>
      <c r="L1262" s="25" t="str">
        <f>IF(ISBLANK(G1262),"",IF(ISTEXT(G1262),"",INDEX(Sheet2!I$14:I$154,MATCH(F1262,Sheet2!A$14:A$154,0))))</f>
        <v/>
      </c>
      <c r="M1262" s="25" t="str">
        <f>IF(ISBLANK(G1262),"",IF(ISTEXT(G1262),"",IF(INDEX(Sheet2!H$14:H$154,MATCH(F1262,Sheet2!A$14:A$154,0))&lt;&gt;0,IF(INDEX(Sheet2!I$14:I$154,MATCH(F1262,Sheet2!A$14:A$154,0))&lt;&gt;0,"Loan","Loan"),"Cash")))</f>
        <v/>
      </c>
      <c r="N1262" s="25" t="str">
        <f>IF(ISTEXT(E1262),"",IF(ISBLANK(E1262),"",IF(ISTEXT(D1262),"",IF(A1257="Invoice No. : ",INDEX(Sheet2!D$14:D$154,MATCH(B1257,Sheet2!A$14:A$154,0)),N1261))))</f>
        <v/>
      </c>
      <c r="O1262" s="25" t="str">
        <f>IF(ISTEXT(E1262),"",IF(ISBLANK(E1262),"",IF(ISTEXT(D1262),"",IF(A1257="Invoice No. : ",INDEX(Sheet2!E$14:E$154,MATCH(B1257,Sheet2!A$14:A$154,0)),O1261))))</f>
        <v/>
      </c>
      <c r="P1262" s="25" t="str">
        <f>IF(ISTEXT(E1262),"",IF(ISBLANK(E1262),"",IF(ISTEXT(D1262),"",IF(A1257="Invoice No. : ",INDEX(Sheet2!G$14:G$154,MATCH(B1257,Sheet2!A$14:A$154,0)),P1261))))</f>
        <v/>
      </c>
      <c r="Q1262" s="25" t="str">
        <f t="shared" si="79"/>
        <v/>
      </c>
    </row>
    <row r="1263" ht="15" spans="6:17">
      <c r="F1263" s="25" t="str">
        <f t="shared" si="76"/>
        <v/>
      </c>
      <c r="G1263" s="25" t="str">
        <f>IF(ISTEXT(E1263),"",IF(ISBLANK(E1263),"",IF(ISTEXT(D1263),"",IF(A1258="Invoice No. : ",INDEX(Sheet2!F$14:F$154,MATCH(B1258,Sheet2!A$14:A$154,0)),G1262))))</f>
        <v/>
      </c>
      <c r="H1263" s="25" t="str">
        <f t="shared" si="77"/>
        <v/>
      </c>
      <c r="I1263" s="25" t="str">
        <f>IF(ISTEXT(E1263),"",IF(ISBLANK(E1263),"",IF(ISTEXT(D1263),"",IF(A1258="Invoice No. : ",TEXT(INDEX(Sheet2!C$14:C$154,MATCH(B1258,Sheet2!A$14:A$154,0)),"hh:mm:ss"),I1262))))</f>
        <v/>
      </c>
      <c r="J1263" s="25" t="str">
        <f t="shared" si="78"/>
        <v/>
      </c>
      <c r="K1263" s="25" t="str">
        <f>IF(ISBLANK(G1263),"",IF(ISTEXT(G1263),"",INDEX(Sheet2!H$14:H$154,MATCH(F1263,Sheet2!A$14:A$154,0))))</f>
        <v/>
      </c>
      <c r="L1263" s="25" t="str">
        <f>IF(ISBLANK(G1263),"",IF(ISTEXT(G1263),"",INDEX(Sheet2!I$14:I$154,MATCH(F1263,Sheet2!A$14:A$154,0))))</f>
        <v/>
      </c>
      <c r="M1263" s="25" t="str">
        <f>IF(ISBLANK(G1263),"",IF(ISTEXT(G1263),"",IF(INDEX(Sheet2!H$14:H$154,MATCH(F1263,Sheet2!A$14:A$154,0))&lt;&gt;0,IF(INDEX(Sheet2!I$14:I$154,MATCH(F1263,Sheet2!A$14:A$154,0))&lt;&gt;0,"Loan","Loan"),"Cash")))</f>
        <v/>
      </c>
      <c r="N1263" s="25" t="str">
        <f>IF(ISTEXT(E1263),"",IF(ISBLANK(E1263),"",IF(ISTEXT(D1263),"",IF(A1258="Invoice No. : ",INDEX(Sheet2!D$14:D$154,MATCH(B1258,Sheet2!A$14:A$154,0)),N1262))))</f>
        <v/>
      </c>
      <c r="O1263" s="25" t="str">
        <f>IF(ISTEXT(E1263),"",IF(ISBLANK(E1263),"",IF(ISTEXT(D1263),"",IF(A1258="Invoice No. : ",INDEX(Sheet2!E$14:E$154,MATCH(B1258,Sheet2!A$14:A$154,0)),O1262))))</f>
        <v/>
      </c>
      <c r="P1263" s="25" t="str">
        <f>IF(ISTEXT(E1263),"",IF(ISBLANK(E1263),"",IF(ISTEXT(D1263),"",IF(A1258="Invoice No. : ",INDEX(Sheet2!G$14:G$154,MATCH(B1258,Sheet2!A$14:A$154,0)),P1262))))</f>
        <v/>
      </c>
      <c r="Q1263" s="25" t="str">
        <f t="shared" si="79"/>
        <v/>
      </c>
    </row>
    <row r="1264" ht="15" spans="1:17">
      <c r="A1264" s="21" t="s">
        <v>9</v>
      </c>
      <c r="B1264" s="21" t="s">
        <v>10</v>
      </c>
      <c r="C1264" s="22" t="s">
        <v>11</v>
      </c>
      <c r="D1264" s="22" t="s">
        <v>12</v>
      </c>
      <c r="E1264" s="22" t="s">
        <v>13</v>
      </c>
      <c r="F1264" s="25" t="str">
        <f t="shared" si="76"/>
        <v/>
      </c>
      <c r="G1264" s="25" t="str">
        <f>IF(ISTEXT(E1264),"",IF(ISBLANK(E1264),"",IF(ISTEXT(D1264),"",IF(A1259="Invoice No. : ",INDEX(Sheet2!F$14:F$154,MATCH(B1259,Sheet2!A$14:A$154,0)),G1263))))</f>
        <v/>
      </c>
      <c r="H1264" s="25" t="str">
        <f t="shared" si="77"/>
        <v/>
      </c>
      <c r="I1264" s="25" t="str">
        <f>IF(ISTEXT(E1264),"",IF(ISBLANK(E1264),"",IF(ISTEXT(D1264),"",IF(A1259="Invoice No. : ",TEXT(INDEX(Sheet2!C$14:C$154,MATCH(B1259,Sheet2!A$14:A$154,0)),"hh:mm:ss"),I1263))))</f>
        <v/>
      </c>
      <c r="J1264" s="25" t="str">
        <f t="shared" si="78"/>
        <v/>
      </c>
      <c r="K1264" s="25" t="str">
        <f>IF(ISBLANK(G1264),"",IF(ISTEXT(G1264),"",INDEX(Sheet2!H$14:H$154,MATCH(F1264,Sheet2!A$14:A$154,0))))</f>
        <v/>
      </c>
      <c r="L1264" s="25" t="str">
        <f>IF(ISBLANK(G1264),"",IF(ISTEXT(G1264),"",INDEX(Sheet2!I$14:I$154,MATCH(F1264,Sheet2!A$14:A$154,0))))</f>
        <v/>
      </c>
      <c r="M1264" s="25" t="str">
        <f>IF(ISBLANK(G1264),"",IF(ISTEXT(G1264),"",IF(INDEX(Sheet2!H$14:H$154,MATCH(F1264,Sheet2!A$14:A$154,0))&lt;&gt;0,IF(INDEX(Sheet2!I$14:I$154,MATCH(F1264,Sheet2!A$14:A$154,0))&lt;&gt;0,"Loan","Loan"),"Cash")))</f>
        <v/>
      </c>
      <c r="N1264" s="25" t="str">
        <f>IF(ISTEXT(E1264),"",IF(ISBLANK(E1264),"",IF(ISTEXT(D1264),"",IF(A1259="Invoice No. : ",INDEX(Sheet2!D$14:D$154,MATCH(B1259,Sheet2!A$14:A$154,0)),N1263))))</f>
        <v/>
      </c>
      <c r="O1264" s="25" t="str">
        <f>IF(ISTEXT(E1264),"",IF(ISBLANK(E1264),"",IF(ISTEXT(D1264),"",IF(A1259="Invoice No. : ",INDEX(Sheet2!E$14:E$154,MATCH(B1259,Sheet2!A$14:A$154,0)),O1263))))</f>
        <v/>
      </c>
      <c r="P1264" s="25" t="str">
        <f>IF(ISTEXT(E1264),"",IF(ISBLANK(E1264),"",IF(ISTEXT(D1264),"",IF(A1259="Invoice No. : ",INDEX(Sheet2!G$14:G$154,MATCH(B1259,Sheet2!A$14:A$154,0)),P1263))))</f>
        <v/>
      </c>
      <c r="Q1264" s="25" t="str">
        <f t="shared" si="79"/>
        <v/>
      </c>
    </row>
    <row r="1265" ht="15" spans="6:17">
      <c r="F1265" s="25" t="str">
        <f t="shared" si="76"/>
        <v/>
      </c>
      <c r="G1265" s="25" t="str">
        <f>IF(ISTEXT(E1265),"",IF(ISBLANK(E1265),"",IF(ISTEXT(D1265),"",IF(A1260="Invoice No. : ",INDEX(Sheet2!F$14:F$154,MATCH(B1260,Sheet2!A$14:A$154,0)),G1264))))</f>
        <v/>
      </c>
      <c r="H1265" s="25" t="str">
        <f t="shared" si="77"/>
        <v/>
      </c>
      <c r="I1265" s="25" t="str">
        <f>IF(ISTEXT(E1265),"",IF(ISBLANK(E1265),"",IF(ISTEXT(D1265),"",IF(A1260="Invoice No. : ",TEXT(INDEX(Sheet2!C$14:C$154,MATCH(B1260,Sheet2!A$14:A$154,0)),"hh:mm:ss"),I1264))))</f>
        <v/>
      </c>
      <c r="J1265" s="25" t="str">
        <f t="shared" si="78"/>
        <v/>
      </c>
      <c r="K1265" s="25" t="str">
        <f>IF(ISBLANK(G1265),"",IF(ISTEXT(G1265),"",INDEX(Sheet2!H$14:H$154,MATCH(F1265,Sheet2!A$14:A$154,0))))</f>
        <v/>
      </c>
      <c r="L1265" s="25" t="str">
        <f>IF(ISBLANK(G1265),"",IF(ISTEXT(G1265),"",INDEX(Sheet2!I$14:I$154,MATCH(F1265,Sheet2!A$14:A$154,0))))</f>
        <v/>
      </c>
      <c r="M1265" s="25" t="str">
        <f>IF(ISBLANK(G1265),"",IF(ISTEXT(G1265),"",IF(INDEX(Sheet2!H$14:H$154,MATCH(F1265,Sheet2!A$14:A$154,0))&lt;&gt;0,IF(INDEX(Sheet2!I$14:I$154,MATCH(F1265,Sheet2!A$14:A$154,0))&lt;&gt;0,"Loan","Loan"),"Cash")))</f>
        <v/>
      </c>
      <c r="N1265" s="25" t="str">
        <f>IF(ISTEXT(E1265),"",IF(ISBLANK(E1265),"",IF(ISTEXT(D1265),"",IF(A1260="Invoice No. : ",INDEX(Sheet2!D$14:D$154,MATCH(B1260,Sheet2!A$14:A$154,0)),N1264))))</f>
        <v/>
      </c>
      <c r="O1265" s="25" t="str">
        <f>IF(ISTEXT(E1265),"",IF(ISBLANK(E1265),"",IF(ISTEXT(D1265),"",IF(A1260="Invoice No. : ",INDEX(Sheet2!E$14:E$154,MATCH(B1260,Sheet2!A$14:A$154,0)),O1264))))</f>
        <v/>
      </c>
      <c r="P1265" s="25" t="str">
        <f>IF(ISTEXT(E1265),"",IF(ISBLANK(E1265),"",IF(ISTEXT(D1265),"",IF(A1260="Invoice No. : ",INDEX(Sheet2!G$14:G$154,MATCH(B1260,Sheet2!A$14:A$154,0)),P1264))))</f>
        <v/>
      </c>
      <c r="Q1265" s="25" t="str">
        <f t="shared" si="79"/>
        <v/>
      </c>
    </row>
    <row r="1266" ht="15" spans="1:17">
      <c r="A1266" s="24" t="s">
        <v>1066</v>
      </c>
      <c r="B1266" s="24" t="s">
        <v>1067</v>
      </c>
      <c r="C1266" s="13">
        <v>2</v>
      </c>
      <c r="D1266" s="13">
        <v>23.75</v>
      </c>
      <c r="E1266" s="13">
        <v>47.5</v>
      </c>
      <c r="F1266" s="25">
        <f t="shared" si="76"/>
        <v>2146364</v>
      </c>
      <c r="G1266" s="25">
        <f>IF(ISTEXT(E1266),"",IF(ISBLANK(E1266),"",IF(ISTEXT(D1266),"",IF(A1261="Invoice No. : ",INDEX(Sheet2!F$14:F$154,MATCH(B1261,Sheet2!A$14:A$154,0)),G1265))))</f>
        <v>45489</v>
      </c>
      <c r="H1266" s="25" t="str">
        <f t="shared" si="77"/>
        <v>01/28/2023</v>
      </c>
      <c r="I1266" s="25" t="str">
        <f>IF(ISTEXT(E1266),"",IF(ISBLANK(E1266),"",IF(ISTEXT(D1266),"",IF(A1261="Invoice No. : ",TEXT(INDEX(Sheet2!C$14:C$154,MATCH(B1261,Sheet2!A$14:A$154,0)),"hh:mm:ss"),I1265))))</f>
        <v>10:56:53</v>
      </c>
      <c r="J1266" s="25">
        <f t="shared" si="78"/>
        <v>2483.5</v>
      </c>
      <c r="K1266" s="25">
        <f>IF(ISBLANK(G1266),"",IF(ISTEXT(G1266),"",INDEX(Sheet2!H$14:H$154,MATCH(F1266,Sheet2!A$14:A$154,0))))</f>
        <v>2483.5</v>
      </c>
      <c r="L1266" s="25">
        <f>IF(ISBLANK(G1266),"",IF(ISTEXT(G1266),"",INDEX(Sheet2!I$14:I$154,MATCH(F1266,Sheet2!A$14:A$154,0))))</f>
        <v>0</v>
      </c>
      <c r="M1266" s="25" t="str">
        <f>IF(ISBLANK(G1266),"",IF(ISTEXT(G1266),"",IF(INDEX(Sheet2!H$14:H$154,MATCH(F1266,Sheet2!A$14:A$154,0))&lt;&gt;0,IF(INDEX(Sheet2!I$14:I$154,MATCH(F1266,Sheet2!A$14:A$154,0))&lt;&gt;0,"Loan","Loan"),"Cash")))</f>
        <v>Loan</v>
      </c>
      <c r="N1266" s="25">
        <f>IF(ISTEXT(E1266),"",IF(ISBLANK(E1266),"",IF(ISTEXT(D1266),"",IF(A1261="Invoice No. : ",INDEX(Sheet2!D$14:D$154,MATCH(B1261,Sheet2!A$14:A$154,0)),N1265))))</f>
        <v>2</v>
      </c>
      <c r="O1266" s="25" t="str">
        <f>IF(ISTEXT(E1266),"",IF(ISBLANK(E1266),"",IF(ISTEXT(D1266),"",IF(A1261="Invoice No. : ",INDEX(Sheet2!E$14:E$154,MATCH(B1261,Sheet2!A$14:A$154,0)),O1265))))</f>
        <v>RUBY</v>
      </c>
      <c r="P1266" s="25" t="str">
        <f>IF(ISTEXT(E1266),"",IF(ISBLANK(E1266),"",IF(ISTEXT(D1266),"",IF(A1261="Invoice No. : ",INDEX(Sheet2!G$14:G$154,MATCH(B1261,Sheet2!A$14:A$154,0)),P1265))))</f>
        <v>ARCIAGA, ANNA LIZA AGDA</v>
      </c>
      <c r="Q1266" s="25">
        <f t="shared" si="79"/>
        <v>128023.12</v>
      </c>
    </row>
    <row r="1267" ht="15" spans="1:17">
      <c r="A1267" s="24" t="s">
        <v>1068</v>
      </c>
      <c r="B1267" s="24" t="s">
        <v>1069</v>
      </c>
      <c r="C1267" s="13">
        <v>1</v>
      </c>
      <c r="D1267" s="13">
        <v>46</v>
      </c>
      <c r="E1267" s="13">
        <v>46</v>
      </c>
      <c r="F1267" s="25">
        <f t="shared" si="76"/>
        <v>2146364</v>
      </c>
      <c r="G1267" s="25">
        <f>IF(ISTEXT(E1267),"",IF(ISBLANK(E1267),"",IF(ISTEXT(D1267),"",IF(A1262="Invoice No. : ",INDEX(Sheet2!F$14:F$154,MATCH(B1262,Sheet2!A$14:A$154,0)),G1266))))</f>
        <v>45489</v>
      </c>
      <c r="H1267" s="25" t="str">
        <f t="shared" si="77"/>
        <v>01/28/2023</v>
      </c>
      <c r="I1267" s="25" t="str">
        <f>IF(ISTEXT(E1267),"",IF(ISBLANK(E1267),"",IF(ISTEXT(D1267),"",IF(A1262="Invoice No. : ",TEXT(INDEX(Sheet2!C$14:C$154,MATCH(B1262,Sheet2!A$14:A$154,0)),"hh:mm:ss"),I1266))))</f>
        <v>10:56:53</v>
      </c>
      <c r="J1267" s="25">
        <f t="shared" si="78"/>
        <v>2483.5</v>
      </c>
      <c r="K1267" s="25">
        <f>IF(ISBLANK(G1267),"",IF(ISTEXT(G1267),"",INDEX(Sheet2!H$14:H$154,MATCH(F1267,Sheet2!A$14:A$154,0))))</f>
        <v>2483.5</v>
      </c>
      <c r="L1267" s="25">
        <f>IF(ISBLANK(G1267),"",IF(ISTEXT(G1267),"",INDEX(Sheet2!I$14:I$154,MATCH(F1267,Sheet2!A$14:A$154,0))))</f>
        <v>0</v>
      </c>
      <c r="M1267" s="25" t="str">
        <f>IF(ISBLANK(G1267),"",IF(ISTEXT(G1267),"",IF(INDEX(Sheet2!H$14:H$154,MATCH(F1267,Sheet2!A$14:A$154,0))&lt;&gt;0,IF(INDEX(Sheet2!I$14:I$154,MATCH(F1267,Sheet2!A$14:A$154,0))&lt;&gt;0,"Loan","Loan"),"Cash")))</f>
        <v>Loan</v>
      </c>
      <c r="N1267" s="25">
        <f>IF(ISTEXT(E1267),"",IF(ISBLANK(E1267),"",IF(ISTEXT(D1267),"",IF(A1262="Invoice No. : ",INDEX(Sheet2!D$14:D$154,MATCH(B1262,Sheet2!A$14:A$154,0)),N1266))))</f>
        <v>2</v>
      </c>
      <c r="O1267" s="25" t="str">
        <f>IF(ISTEXT(E1267),"",IF(ISBLANK(E1267),"",IF(ISTEXT(D1267),"",IF(A1262="Invoice No. : ",INDEX(Sheet2!E$14:E$154,MATCH(B1262,Sheet2!A$14:A$154,0)),O1266))))</f>
        <v>RUBY</v>
      </c>
      <c r="P1267" s="25" t="str">
        <f>IF(ISTEXT(E1267),"",IF(ISBLANK(E1267),"",IF(ISTEXT(D1267),"",IF(A1262="Invoice No. : ",INDEX(Sheet2!G$14:G$154,MATCH(B1262,Sheet2!A$14:A$154,0)),P1266))))</f>
        <v>ARCIAGA, ANNA LIZA AGDA</v>
      </c>
      <c r="Q1267" s="25">
        <f t="shared" si="79"/>
        <v>128023.12</v>
      </c>
    </row>
    <row r="1268" ht="15" spans="1:17">
      <c r="A1268" s="24" t="s">
        <v>400</v>
      </c>
      <c r="B1268" s="24" t="s">
        <v>401</v>
      </c>
      <c r="C1268" s="13">
        <v>2</v>
      </c>
      <c r="D1268" s="13">
        <v>41.5</v>
      </c>
      <c r="E1268" s="13">
        <v>83</v>
      </c>
      <c r="F1268" s="25">
        <f t="shared" si="76"/>
        <v>2146364</v>
      </c>
      <c r="G1268" s="25">
        <f>IF(ISTEXT(E1268),"",IF(ISBLANK(E1268),"",IF(ISTEXT(D1268),"",IF(A1263="Invoice No. : ",INDEX(Sheet2!F$14:F$154,MATCH(B1263,Sheet2!A$14:A$154,0)),G1267))))</f>
        <v>45489</v>
      </c>
      <c r="H1268" s="25" t="str">
        <f t="shared" si="77"/>
        <v>01/28/2023</v>
      </c>
      <c r="I1268" s="25" t="str">
        <f>IF(ISTEXT(E1268),"",IF(ISBLANK(E1268),"",IF(ISTEXT(D1268),"",IF(A1263="Invoice No. : ",TEXT(INDEX(Sheet2!C$14:C$154,MATCH(B1263,Sheet2!A$14:A$154,0)),"hh:mm:ss"),I1267))))</f>
        <v>10:56:53</v>
      </c>
      <c r="J1268" s="25">
        <f t="shared" si="78"/>
        <v>2483.5</v>
      </c>
      <c r="K1268" s="25">
        <f>IF(ISBLANK(G1268),"",IF(ISTEXT(G1268),"",INDEX(Sheet2!H$14:H$154,MATCH(F1268,Sheet2!A$14:A$154,0))))</f>
        <v>2483.5</v>
      </c>
      <c r="L1268" s="25">
        <f>IF(ISBLANK(G1268),"",IF(ISTEXT(G1268),"",INDEX(Sheet2!I$14:I$154,MATCH(F1268,Sheet2!A$14:A$154,0))))</f>
        <v>0</v>
      </c>
      <c r="M1268" s="25" t="str">
        <f>IF(ISBLANK(G1268),"",IF(ISTEXT(G1268),"",IF(INDEX(Sheet2!H$14:H$154,MATCH(F1268,Sheet2!A$14:A$154,0))&lt;&gt;0,IF(INDEX(Sheet2!I$14:I$154,MATCH(F1268,Sheet2!A$14:A$154,0))&lt;&gt;0,"Loan","Loan"),"Cash")))</f>
        <v>Loan</v>
      </c>
      <c r="N1268" s="25">
        <f>IF(ISTEXT(E1268),"",IF(ISBLANK(E1268),"",IF(ISTEXT(D1268),"",IF(A1263="Invoice No. : ",INDEX(Sheet2!D$14:D$154,MATCH(B1263,Sheet2!A$14:A$154,0)),N1267))))</f>
        <v>2</v>
      </c>
      <c r="O1268" s="25" t="str">
        <f>IF(ISTEXT(E1268),"",IF(ISBLANK(E1268),"",IF(ISTEXT(D1268),"",IF(A1263="Invoice No. : ",INDEX(Sheet2!E$14:E$154,MATCH(B1263,Sheet2!A$14:A$154,0)),O1267))))</f>
        <v>RUBY</v>
      </c>
      <c r="P1268" s="25" t="str">
        <f>IF(ISTEXT(E1268),"",IF(ISBLANK(E1268),"",IF(ISTEXT(D1268),"",IF(A1263="Invoice No. : ",INDEX(Sheet2!G$14:G$154,MATCH(B1263,Sheet2!A$14:A$154,0)),P1267))))</f>
        <v>ARCIAGA, ANNA LIZA AGDA</v>
      </c>
      <c r="Q1268" s="25">
        <f t="shared" si="79"/>
        <v>128023.12</v>
      </c>
    </row>
    <row r="1269" ht="15" spans="1:17">
      <c r="A1269" s="24" t="s">
        <v>1070</v>
      </c>
      <c r="B1269" s="24" t="s">
        <v>1071</v>
      </c>
      <c r="C1269" s="13">
        <v>1</v>
      </c>
      <c r="D1269" s="13">
        <v>24</v>
      </c>
      <c r="E1269" s="13">
        <v>24</v>
      </c>
      <c r="F1269" s="25">
        <f t="shared" si="76"/>
        <v>2146364</v>
      </c>
      <c r="G1269" s="25">
        <f>IF(ISTEXT(E1269),"",IF(ISBLANK(E1269),"",IF(ISTEXT(D1269),"",IF(A1264="Invoice No. : ",INDEX(Sheet2!F$14:F$154,MATCH(B1264,Sheet2!A$14:A$154,0)),G1268))))</f>
        <v>45489</v>
      </c>
      <c r="H1269" s="25" t="str">
        <f t="shared" si="77"/>
        <v>01/28/2023</v>
      </c>
      <c r="I1269" s="25" t="str">
        <f>IF(ISTEXT(E1269),"",IF(ISBLANK(E1269),"",IF(ISTEXT(D1269),"",IF(A1264="Invoice No. : ",TEXT(INDEX(Sheet2!C$14:C$154,MATCH(B1264,Sheet2!A$14:A$154,0)),"hh:mm:ss"),I1268))))</f>
        <v>10:56:53</v>
      </c>
      <c r="J1269" s="25">
        <f t="shared" si="78"/>
        <v>2483.5</v>
      </c>
      <c r="K1269" s="25">
        <f>IF(ISBLANK(G1269),"",IF(ISTEXT(G1269),"",INDEX(Sheet2!H$14:H$154,MATCH(F1269,Sheet2!A$14:A$154,0))))</f>
        <v>2483.5</v>
      </c>
      <c r="L1269" s="25">
        <f>IF(ISBLANK(G1269),"",IF(ISTEXT(G1269),"",INDEX(Sheet2!I$14:I$154,MATCH(F1269,Sheet2!A$14:A$154,0))))</f>
        <v>0</v>
      </c>
      <c r="M1269" s="25" t="str">
        <f>IF(ISBLANK(G1269),"",IF(ISTEXT(G1269),"",IF(INDEX(Sheet2!H$14:H$154,MATCH(F1269,Sheet2!A$14:A$154,0))&lt;&gt;0,IF(INDEX(Sheet2!I$14:I$154,MATCH(F1269,Sheet2!A$14:A$154,0))&lt;&gt;0,"Loan","Loan"),"Cash")))</f>
        <v>Loan</v>
      </c>
      <c r="N1269" s="25">
        <f>IF(ISTEXT(E1269),"",IF(ISBLANK(E1269),"",IF(ISTEXT(D1269),"",IF(A1264="Invoice No. : ",INDEX(Sheet2!D$14:D$154,MATCH(B1264,Sheet2!A$14:A$154,0)),N1268))))</f>
        <v>2</v>
      </c>
      <c r="O1269" s="25" t="str">
        <f>IF(ISTEXT(E1269),"",IF(ISBLANK(E1269),"",IF(ISTEXT(D1269),"",IF(A1264="Invoice No. : ",INDEX(Sheet2!E$14:E$154,MATCH(B1264,Sheet2!A$14:A$154,0)),O1268))))</f>
        <v>RUBY</v>
      </c>
      <c r="P1269" s="25" t="str">
        <f>IF(ISTEXT(E1269),"",IF(ISBLANK(E1269),"",IF(ISTEXT(D1269),"",IF(A1264="Invoice No. : ",INDEX(Sheet2!G$14:G$154,MATCH(B1264,Sheet2!A$14:A$154,0)),P1268))))</f>
        <v>ARCIAGA, ANNA LIZA AGDA</v>
      </c>
      <c r="Q1269" s="25">
        <f t="shared" si="79"/>
        <v>128023.12</v>
      </c>
    </row>
    <row r="1270" ht="15" spans="1:17">
      <c r="A1270" s="24" t="s">
        <v>1072</v>
      </c>
      <c r="B1270" s="24" t="s">
        <v>1073</v>
      </c>
      <c r="C1270" s="13">
        <v>1</v>
      </c>
      <c r="D1270" s="13">
        <v>25.5</v>
      </c>
      <c r="E1270" s="13">
        <v>25.5</v>
      </c>
      <c r="F1270" s="25">
        <f t="shared" si="76"/>
        <v>2146364</v>
      </c>
      <c r="G1270" s="25">
        <f>IF(ISTEXT(E1270),"",IF(ISBLANK(E1270),"",IF(ISTEXT(D1270),"",IF(A1265="Invoice No. : ",INDEX(Sheet2!F$14:F$154,MATCH(B1265,Sheet2!A$14:A$154,0)),G1269))))</f>
        <v>45489</v>
      </c>
      <c r="H1270" s="25" t="str">
        <f t="shared" si="77"/>
        <v>01/28/2023</v>
      </c>
      <c r="I1270" s="25" t="str">
        <f>IF(ISTEXT(E1270),"",IF(ISBLANK(E1270),"",IF(ISTEXT(D1270),"",IF(A1265="Invoice No. : ",TEXT(INDEX(Sheet2!C$14:C$154,MATCH(B1265,Sheet2!A$14:A$154,0)),"hh:mm:ss"),I1269))))</f>
        <v>10:56:53</v>
      </c>
      <c r="J1270" s="25">
        <f t="shared" si="78"/>
        <v>2483.5</v>
      </c>
      <c r="K1270" s="25">
        <f>IF(ISBLANK(G1270),"",IF(ISTEXT(G1270),"",INDEX(Sheet2!H$14:H$154,MATCH(F1270,Sheet2!A$14:A$154,0))))</f>
        <v>2483.5</v>
      </c>
      <c r="L1270" s="25">
        <f>IF(ISBLANK(G1270),"",IF(ISTEXT(G1270),"",INDEX(Sheet2!I$14:I$154,MATCH(F1270,Sheet2!A$14:A$154,0))))</f>
        <v>0</v>
      </c>
      <c r="M1270" s="25" t="str">
        <f>IF(ISBLANK(G1270),"",IF(ISTEXT(G1270),"",IF(INDEX(Sheet2!H$14:H$154,MATCH(F1270,Sheet2!A$14:A$154,0))&lt;&gt;0,IF(INDEX(Sheet2!I$14:I$154,MATCH(F1270,Sheet2!A$14:A$154,0))&lt;&gt;0,"Loan","Loan"),"Cash")))</f>
        <v>Loan</v>
      </c>
      <c r="N1270" s="25">
        <f>IF(ISTEXT(E1270),"",IF(ISBLANK(E1270),"",IF(ISTEXT(D1270),"",IF(A1265="Invoice No. : ",INDEX(Sheet2!D$14:D$154,MATCH(B1265,Sheet2!A$14:A$154,0)),N1269))))</f>
        <v>2</v>
      </c>
      <c r="O1270" s="25" t="str">
        <f>IF(ISTEXT(E1270),"",IF(ISBLANK(E1270),"",IF(ISTEXT(D1270),"",IF(A1265="Invoice No. : ",INDEX(Sheet2!E$14:E$154,MATCH(B1265,Sheet2!A$14:A$154,0)),O1269))))</f>
        <v>RUBY</v>
      </c>
      <c r="P1270" s="25" t="str">
        <f>IF(ISTEXT(E1270),"",IF(ISBLANK(E1270),"",IF(ISTEXT(D1270),"",IF(A1265="Invoice No. : ",INDEX(Sheet2!G$14:G$154,MATCH(B1265,Sheet2!A$14:A$154,0)),P1269))))</f>
        <v>ARCIAGA, ANNA LIZA AGDA</v>
      </c>
      <c r="Q1270" s="25">
        <f t="shared" si="79"/>
        <v>128023.12</v>
      </c>
    </row>
    <row r="1271" ht="15" spans="1:17">
      <c r="A1271" s="24" t="s">
        <v>1074</v>
      </c>
      <c r="B1271" s="24" t="s">
        <v>1075</v>
      </c>
      <c r="C1271" s="13">
        <v>1</v>
      </c>
      <c r="D1271" s="13">
        <v>336.5</v>
      </c>
      <c r="E1271" s="13">
        <v>336.5</v>
      </c>
      <c r="F1271" s="25">
        <f t="shared" si="76"/>
        <v>2146364</v>
      </c>
      <c r="G1271" s="25">
        <f>IF(ISTEXT(E1271),"",IF(ISBLANK(E1271),"",IF(ISTEXT(D1271),"",IF(A1266="Invoice No. : ",INDEX(Sheet2!F$14:F$154,MATCH(B1266,Sheet2!A$14:A$154,0)),G1270))))</f>
        <v>45489</v>
      </c>
      <c r="H1271" s="25" t="str">
        <f t="shared" si="77"/>
        <v>01/28/2023</v>
      </c>
      <c r="I1271" s="25" t="str">
        <f>IF(ISTEXT(E1271),"",IF(ISBLANK(E1271),"",IF(ISTEXT(D1271),"",IF(A1266="Invoice No. : ",TEXT(INDEX(Sheet2!C$14:C$154,MATCH(B1266,Sheet2!A$14:A$154,0)),"hh:mm:ss"),I1270))))</f>
        <v>10:56:53</v>
      </c>
      <c r="J1271" s="25">
        <f t="shared" si="78"/>
        <v>2483.5</v>
      </c>
      <c r="K1271" s="25">
        <f>IF(ISBLANK(G1271),"",IF(ISTEXT(G1271),"",INDEX(Sheet2!H$14:H$154,MATCH(F1271,Sheet2!A$14:A$154,0))))</f>
        <v>2483.5</v>
      </c>
      <c r="L1271" s="25">
        <f>IF(ISBLANK(G1271),"",IF(ISTEXT(G1271),"",INDEX(Sheet2!I$14:I$154,MATCH(F1271,Sheet2!A$14:A$154,0))))</f>
        <v>0</v>
      </c>
      <c r="M1271" s="25" t="str">
        <f>IF(ISBLANK(G1271),"",IF(ISTEXT(G1271),"",IF(INDEX(Sheet2!H$14:H$154,MATCH(F1271,Sheet2!A$14:A$154,0))&lt;&gt;0,IF(INDEX(Sheet2!I$14:I$154,MATCH(F1271,Sheet2!A$14:A$154,0))&lt;&gt;0,"Loan","Loan"),"Cash")))</f>
        <v>Loan</v>
      </c>
      <c r="N1271" s="25">
        <f>IF(ISTEXT(E1271),"",IF(ISBLANK(E1271),"",IF(ISTEXT(D1271),"",IF(A1266="Invoice No. : ",INDEX(Sheet2!D$14:D$154,MATCH(B1266,Sheet2!A$14:A$154,0)),N1270))))</f>
        <v>2</v>
      </c>
      <c r="O1271" s="25" t="str">
        <f>IF(ISTEXT(E1271),"",IF(ISBLANK(E1271),"",IF(ISTEXT(D1271),"",IF(A1266="Invoice No. : ",INDEX(Sheet2!E$14:E$154,MATCH(B1266,Sheet2!A$14:A$154,0)),O1270))))</f>
        <v>RUBY</v>
      </c>
      <c r="P1271" s="25" t="str">
        <f>IF(ISTEXT(E1271),"",IF(ISBLANK(E1271),"",IF(ISTEXT(D1271),"",IF(A1266="Invoice No. : ",INDEX(Sheet2!G$14:G$154,MATCH(B1266,Sheet2!A$14:A$154,0)),P1270))))</f>
        <v>ARCIAGA, ANNA LIZA AGDA</v>
      </c>
      <c r="Q1271" s="25">
        <f t="shared" si="79"/>
        <v>128023.12</v>
      </c>
    </row>
    <row r="1272" ht="15" spans="1:17">
      <c r="A1272" s="24" t="s">
        <v>1076</v>
      </c>
      <c r="B1272" s="24" t="s">
        <v>1077</v>
      </c>
      <c r="C1272" s="13">
        <v>1</v>
      </c>
      <c r="D1272" s="13">
        <v>63.5</v>
      </c>
      <c r="E1272" s="13">
        <v>63.5</v>
      </c>
      <c r="F1272" s="25">
        <f t="shared" si="76"/>
        <v>2146364</v>
      </c>
      <c r="G1272" s="25">
        <f>IF(ISTEXT(E1272),"",IF(ISBLANK(E1272),"",IF(ISTEXT(D1272),"",IF(A1267="Invoice No. : ",INDEX(Sheet2!F$14:F$154,MATCH(B1267,Sheet2!A$14:A$154,0)),G1271))))</f>
        <v>45489</v>
      </c>
      <c r="H1272" s="25" t="str">
        <f t="shared" si="77"/>
        <v>01/28/2023</v>
      </c>
      <c r="I1272" s="25" t="str">
        <f>IF(ISTEXT(E1272),"",IF(ISBLANK(E1272),"",IF(ISTEXT(D1272),"",IF(A1267="Invoice No. : ",TEXT(INDEX(Sheet2!C$14:C$154,MATCH(B1267,Sheet2!A$14:A$154,0)),"hh:mm:ss"),I1271))))</f>
        <v>10:56:53</v>
      </c>
      <c r="J1272" s="25">
        <f t="shared" si="78"/>
        <v>2483.5</v>
      </c>
      <c r="K1272" s="25">
        <f>IF(ISBLANK(G1272),"",IF(ISTEXT(G1272),"",INDEX(Sheet2!H$14:H$154,MATCH(F1272,Sheet2!A$14:A$154,0))))</f>
        <v>2483.5</v>
      </c>
      <c r="L1272" s="25">
        <f>IF(ISBLANK(G1272),"",IF(ISTEXT(G1272),"",INDEX(Sheet2!I$14:I$154,MATCH(F1272,Sheet2!A$14:A$154,0))))</f>
        <v>0</v>
      </c>
      <c r="M1272" s="25" t="str">
        <f>IF(ISBLANK(G1272),"",IF(ISTEXT(G1272),"",IF(INDEX(Sheet2!H$14:H$154,MATCH(F1272,Sheet2!A$14:A$154,0))&lt;&gt;0,IF(INDEX(Sheet2!I$14:I$154,MATCH(F1272,Sheet2!A$14:A$154,0))&lt;&gt;0,"Loan","Loan"),"Cash")))</f>
        <v>Loan</v>
      </c>
      <c r="N1272" s="25">
        <f>IF(ISTEXT(E1272),"",IF(ISBLANK(E1272),"",IF(ISTEXT(D1272),"",IF(A1267="Invoice No. : ",INDEX(Sheet2!D$14:D$154,MATCH(B1267,Sheet2!A$14:A$154,0)),N1271))))</f>
        <v>2</v>
      </c>
      <c r="O1272" s="25" t="str">
        <f>IF(ISTEXT(E1272),"",IF(ISBLANK(E1272),"",IF(ISTEXT(D1272),"",IF(A1267="Invoice No. : ",INDEX(Sheet2!E$14:E$154,MATCH(B1267,Sheet2!A$14:A$154,0)),O1271))))</f>
        <v>RUBY</v>
      </c>
      <c r="P1272" s="25" t="str">
        <f>IF(ISTEXT(E1272),"",IF(ISBLANK(E1272),"",IF(ISTEXT(D1272),"",IF(A1267="Invoice No. : ",INDEX(Sheet2!G$14:G$154,MATCH(B1267,Sheet2!A$14:A$154,0)),P1271))))</f>
        <v>ARCIAGA, ANNA LIZA AGDA</v>
      </c>
      <c r="Q1272" s="25">
        <f t="shared" si="79"/>
        <v>128023.12</v>
      </c>
    </row>
    <row r="1273" ht="15" spans="1:17">
      <c r="A1273" s="24" t="s">
        <v>554</v>
      </c>
      <c r="B1273" s="24" t="s">
        <v>555</v>
      </c>
      <c r="C1273" s="13">
        <v>1</v>
      </c>
      <c r="D1273" s="13">
        <v>23</v>
      </c>
      <c r="E1273" s="13">
        <v>23</v>
      </c>
      <c r="F1273" s="25">
        <f t="shared" si="76"/>
        <v>2146364</v>
      </c>
      <c r="G1273" s="25">
        <f>IF(ISTEXT(E1273),"",IF(ISBLANK(E1273),"",IF(ISTEXT(D1273),"",IF(A1268="Invoice No. : ",INDEX(Sheet2!F$14:F$154,MATCH(B1268,Sheet2!A$14:A$154,0)),G1272))))</f>
        <v>45489</v>
      </c>
      <c r="H1273" s="25" t="str">
        <f t="shared" si="77"/>
        <v>01/28/2023</v>
      </c>
      <c r="I1273" s="25" t="str">
        <f>IF(ISTEXT(E1273),"",IF(ISBLANK(E1273),"",IF(ISTEXT(D1273),"",IF(A1268="Invoice No. : ",TEXT(INDEX(Sheet2!C$14:C$154,MATCH(B1268,Sheet2!A$14:A$154,0)),"hh:mm:ss"),I1272))))</f>
        <v>10:56:53</v>
      </c>
      <c r="J1273" s="25">
        <f t="shared" si="78"/>
        <v>2483.5</v>
      </c>
      <c r="K1273" s="25">
        <f>IF(ISBLANK(G1273),"",IF(ISTEXT(G1273),"",INDEX(Sheet2!H$14:H$154,MATCH(F1273,Sheet2!A$14:A$154,0))))</f>
        <v>2483.5</v>
      </c>
      <c r="L1273" s="25">
        <f>IF(ISBLANK(G1273),"",IF(ISTEXT(G1273),"",INDEX(Sheet2!I$14:I$154,MATCH(F1273,Sheet2!A$14:A$154,0))))</f>
        <v>0</v>
      </c>
      <c r="M1273" s="25" t="str">
        <f>IF(ISBLANK(G1273),"",IF(ISTEXT(G1273),"",IF(INDEX(Sheet2!H$14:H$154,MATCH(F1273,Sheet2!A$14:A$154,0))&lt;&gt;0,IF(INDEX(Sheet2!I$14:I$154,MATCH(F1273,Sheet2!A$14:A$154,0))&lt;&gt;0,"Loan","Loan"),"Cash")))</f>
        <v>Loan</v>
      </c>
      <c r="N1273" s="25">
        <f>IF(ISTEXT(E1273),"",IF(ISBLANK(E1273),"",IF(ISTEXT(D1273),"",IF(A1268="Invoice No. : ",INDEX(Sheet2!D$14:D$154,MATCH(B1268,Sheet2!A$14:A$154,0)),N1272))))</f>
        <v>2</v>
      </c>
      <c r="O1273" s="25" t="str">
        <f>IF(ISTEXT(E1273),"",IF(ISBLANK(E1273),"",IF(ISTEXT(D1273),"",IF(A1268="Invoice No. : ",INDEX(Sheet2!E$14:E$154,MATCH(B1268,Sheet2!A$14:A$154,0)),O1272))))</f>
        <v>RUBY</v>
      </c>
      <c r="P1273" s="25" t="str">
        <f>IF(ISTEXT(E1273),"",IF(ISBLANK(E1273),"",IF(ISTEXT(D1273),"",IF(A1268="Invoice No. : ",INDEX(Sheet2!G$14:G$154,MATCH(B1268,Sheet2!A$14:A$154,0)),P1272))))</f>
        <v>ARCIAGA, ANNA LIZA AGDA</v>
      </c>
      <c r="Q1273" s="25">
        <f t="shared" si="79"/>
        <v>128023.12</v>
      </c>
    </row>
    <row r="1274" ht="15" spans="1:17">
      <c r="A1274" s="24" t="s">
        <v>653</v>
      </c>
      <c r="B1274" s="24" t="s">
        <v>654</v>
      </c>
      <c r="C1274" s="13">
        <v>1</v>
      </c>
      <c r="D1274" s="13">
        <v>45</v>
      </c>
      <c r="E1274" s="13">
        <v>45</v>
      </c>
      <c r="F1274" s="25">
        <f t="shared" si="76"/>
        <v>2146364</v>
      </c>
      <c r="G1274" s="25">
        <f>IF(ISTEXT(E1274),"",IF(ISBLANK(E1274),"",IF(ISTEXT(D1274),"",IF(A1269="Invoice No. : ",INDEX(Sheet2!F$14:F$154,MATCH(B1269,Sheet2!A$14:A$154,0)),G1273))))</f>
        <v>45489</v>
      </c>
      <c r="H1274" s="25" t="str">
        <f t="shared" si="77"/>
        <v>01/28/2023</v>
      </c>
      <c r="I1274" s="25" t="str">
        <f>IF(ISTEXT(E1274),"",IF(ISBLANK(E1274),"",IF(ISTEXT(D1274),"",IF(A1269="Invoice No. : ",TEXT(INDEX(Sheet2!C$14:C$154,MATCH(B1269,Sheet2!A$14:A$154,0)),"hh:mm:ss"),I1273))))</f>
        <v>10:56:53</v>
      </c>
      <c r="J1274" s="25">
        <f t="shared" si="78"/>
        <v>2483.5</v>
      </c>
      <c r="K1274" s="25">
        <f>IF(ISBLANK(G1274),"",IF(ISTEXT(G1274),"",INDEX(Sheet2!H$14:H$154,MATCH(F1274,Sheet2!A$14:A$154,0))))</f>
        <v>2483.5</v>
      </c>
      <c r="L1274" s="25">
        <f>IF(ISBLANK(G1274),"",IF(ISTEXT(G1274),"",INDEX(Sheet2!I$14:I$154,MATCH(F1274,Sheet2!A$14:A$154,0))))</f>
        <v>0</v>
      </c>
      <c r="M1274" s="25" t="str">
        <f>IF(ISBLANK(G1274),"",IF(ISTEXT(G1274),"",IF(INDEX(Sheet2!H$14:H$154,MATCH(F1274,Sheet2!A$14:A$154,0))&lt;&gt;0,IF(INDEX(Sheet2!I$14:I$154,MATCH(F1274,Sheet2!A$14:A$154,0))&lt;&gt;0,"Loan","Loan"),"Cash")))</f>
        <v>Loan</v>
      </c>
      <c r="N1274" s="25">
        <f>IF(ISTEXT(E1274),"",IF(ISBLANK(E1274),"",IF(ISTEXT(D1274),"",IF(A1269="Invoice No. : ",INDEX(Sheet2!D$14:D$154,MATCH(B1269,Sheet2!A$14:A$154,0)),N1273))))</f>
        <v>2</v>
      </c>
      <c r="O1274" s="25" t="str">
        <f>IF(ISTEXT(E1274),"",IF(ISBLANK(E1274),"",IF(ISTEXT(D1274),"",IF(A1269="Invoice No. : ",INDEX(Sheet2!E$14:E$154,MATCH(B1269,Sheet2!A$14:A$154,0)),O1273))))</f>
        <v>RUBY</v>
      </c>
      <c r="P1274" s="25" t="str">
        <f>IF(ISTEXT(E1274),"",IF(ISBLANK(E1274),"",IF(ISTEXT(D1274),"",IF(A1269="Invoice No. : ",INDEX(Sheet2!G$14:G$154,MATCH(B1269,Sheet2!A$14:A$154,0)),P1273))))</f>
        <v>ARCIAGA, ANNA LIZA AGDA</v>
      </c>
      <c r="Q1274" s="25">
        <f t="shared" si="79"/>
        <v>128023.12</v>
      </c>
    </row>
    <row r="1275" ht="15" spans="1:17">
      <c r="A1275" s="24" t="s">
        <v>1078</v>
      </c>
      <c r="B1275" s="24" t="s">
        <v>1079</v>
      </c>
      <c r="C1275" s="13">
        <v>2</v>
      </c>
      <c r="D1275" s="13">
        <v>20</v>
      </c>
      <c r="E1275" s="13">
        <v>40</v>
      </c>
      <c r="F1275" s="25">
        <f t="shared" si="76"/>
        <v>2146364</v>
      </c>
      <c r="G1275" s="25">
        <f>IF(ISTEXT(E1275),"",IF(ISBLANK(E1275),"",IF(ISTEXT(D1275),"",IF(A1270="Invoice No. : ",INDEX(Sheet2!F$14:F$154,MATCH(B1270,Sheet2!A$14:A$154,0)),G1274))))</f>
        <v>45489</v>
      </c>
      <c r="H1275" s="25" t="str">
        <f t="shared" si="77"/>
        <v>01/28/2023</v>
      </c>
      <c r="I1275" s="25" t="str">
        <f>IF(ISTEXT(E1275),"",IF(ISBLANK(E1275),"",IF(ISTEXT(D1275),"",IF(A1270="Invoice No. : ",TEXT(INDEX(Sheet2!C$14:C$154,MATCH(B1270,Sheet2!A$14:A$154,0)),"hh:mm:ss"),I1274))))</f>
        <v>10:56:53</v>
      </c>
      <c r="J1275" s="25">
        <f t="shared" si="78"/>
        <v>2483.5</v>
      </c>
      <c r="K1275" s="25">
        <f>IF(ISBLANK(G1275),"",IF(ISTEXT(G1275),"",INDEX(Sheet2!H$14:H$154,MATCH(F1275,Sheet2!A$14:A$154,0))))</f>
        <v>2483.5</v>
      </c>
      <c r="L1275" s="25">
        <f>IF(ISBLANK(G1275),"",IF(ISTEXT(G1275),"",INDEX(Sheet2!I$14:I$154,MATCH(F1275,Sheet2!A$14:A$154,0))))</f>
        <v>0</v>
      </c>
      <c r="M1275" s="25" t="str">
        <f>IF(ISBLANK(G1275),"",IF(ISTEXT(G1275),"",IF(INDEX(Sheet2!H$14:H$154,MATCH(F1275,Sheet2!A$14:A$154,0))&lt;&gt;0,IF(INDEX(Sheet2!I$14:I$154,MATCH(F1275,Sheet2!A$14:A$154,0))&lt;&gt;0,"Loan","Loan"),"Cash")))</f>
        <v>Loan</v>
      </c>
      <c r="N1275" s="25">
        <f>IF(ISTEXT(E1275),"",IF(ISBLANK(E1275),"",IF(ISTEXT(D1275),"",IF(A1270="Invoice No. : ",INDEX(Sheet2!D$14:D$154,MATCH(B1270,Sheet2!A$14:A$154,0)),N1274))))</f>
        <v>2</v>
      </c>
      <c r="O1275" s="25" t="str">
        <f>IF(ISTEXT(E1275),"",IF(ISBLANK(E1275),"",IF(ISTEXT(D1275),"",IF(A1270="Invoice No. : ",INDEX(Sheet2!E$14:E$154,MATCH(B1270,Sheet2!A$14:A$154,0)),O1274))))</f>
        <v>RUBY</v>
      </c>
      <c r="P1275" s="25" t="str">
        <f>IF(ISTEXT(E1275),"",IF(ISBLANK(E1275),"",IF(ISTEXT(D1275),"",IF(A1270="Invoice No. : ",INDEX(Sheet2!G$14:G$154,MATCH(B1270,Sheet2!A$14:A$154,0)),P1274))))</f>
        <v>ARCIAGA, ANNA LIZA AGDA</v>
      </c>
      <c r="Q1275" s="25">
        <f t="shared" si="79"/>
        <v>128023.12</v>
      </c>
    </row>
    <row r="1276" ht="15" spans="1:17">
      <c r="A1276" s="24" t="s">
        <v>1080</v>
      </c>
      <c r="B1276" s="24" t="s">
        <v>1081</v>
      </c>
      <c r="C1276" s="13">
        <v>1</v>
      </c>
      <c r="D1276" s="13">
        <v>165.5</v>
      </c>
      <c r="E1276" s="13">
        <v>165.5</v>
      </c>
      <c r="F1276" s="25">
        <f t="shared" si="76"/>
        <v>2146364</v>
      </c>
      <c r="G1276" s="25">
        <f>IF(ISTEXT(E1276),"",IF(ISBLANK(E1276),"",IF(ISTEXT(D1276),"",IF(A1271="Invoice No. : ",INDEX(Sheet2!F$14:F$154,MATCH(B1271,Sheet2!A$14:A$154,0)),G1275))))</f>
        <v>45489</v>
      </c>
      <c r="H1276" s="25" t="str">
        <f t="shared" si="77"/>
        <v>01/28/2023</v>
      </c>
      <c r="I1276" s="25" t="str">
        <f>IF(ISTEXT(E1276),"",IF(ISBLANK(E1276),"",IF(ISTEXT(D1276),"",IF(A1271="Invoice No. : ",TEXT(INDEX(Sheet2!C$14:C$154,MATCH(B1271,Sheet2!A$14:A$154,0)),"hh:mm:ss"),I1275))))</f>
        <v>10:56:53</v>
      </c>
      <c r="J1276" s="25">
        <f t="shared" si="78"/>
        <v>2483.5</v>
      </c>
      <c r="K1276" s="25">
        <f>IF(ISBLANK(G1276),"",IF(ISTEXT(G1276),"",INDEX(Sheet2!H$14:H$154,MATCH(F1276,Sheet2!A$14:A$154,0))))</f>
        <v>2483.5</v>
      </c>
      <c r="L1276" s="25">
        <f>IF(ISBLANK(G1276),"",IF(ISTEXT(G1276),"",INDEX(Sheet2!I$14:I$154,MATCH(F1276,Sheet2!A$14:A$154,0))))</f>
        <v>0</v>
      </c>
      <c r="M1276" s="25" t="str">
        <f>IF(ISBLANK(G1276),"",IF(ISTEXT(G1276),"",IF(INDEX(Sheet2!H$14:H$154,MATCH(F1276,Sheet2!A$14:A$154,0))&lt;&gt;0,IF(INDEX(Sheet2!I$14:I$154,MATCH(F1276,Sheet2!A$14:A$154,0))&lt;&gt;0,"Loan","Loan"),"Cash")))</f>
        <v>Loan</v>
      </c>
      <c r="N1276" s="25">
        <f>IF(ISTEXT(E1276),"",IF(ISBLANK(E1276),"",IF(ISTEXT(D1276),"",IF(A1271="Invoice No. : ",INDEX(Sheet2!D$14:D$154,MATCH(B1271,Sheet2!A$14:A$154,0)),N1275))))</f>
        <v>2</v>
      </c>
      <c r="O1276" s="25" t="str">
        <f>IF(ISTEXT(E1276),"",IF(ISBLANK(E1276),"",IF(ISTEXT(D1276),"",IF(A1271="Invoice No. : ",INDEX(Sheet2!E$14:E$154,MATCH(B1271,Sheet2!A$14:A$154,0)),O1275))))</f>
        <v>RUBY</v>
      </c>
      <c r="P1276" s="25" t="str">
        <f>IF(ISTEXT(E1276),"",IF(ISBLANK(E1276),"",IF(ISTEXT(D1276),"",IF(A1271="Invoice No. : ",INDEX(Sheet2!G$14:G$154,MATCH(B1271,Sheet2!A$14:A$154,0)),P1275))))</f>
        <v>ARCIAGA, ANNA LIZA AGDA</v>
      </c>
      <c r="Q1276" s="25">
        <f t="shared" si="79"/>
        <v>128023.12</v>
      </c>
    </row>
    <row r="1277" ht="15" spans="1:17">
      <c r="A1277" s="24" t="s">
        <v>1082</v>
      </c>
      <c r="B1277" s="24" t="s">
        <v>1083</v>
      </c>
      <c r="C1277" s="13">
        <v>2</v>
      </c>
      <c r="D1277" s="13">
        <v>13</v>
      </c>
      <c r="E1277" s="13">
        <v>26</v>
      </c>
      <c r="F1277" s="25">
        <f t="shared" si="76"/>
        <v>2146364</v>
      </c>
      <c r="G1277" s="25">
        <f>IF(ISTEXT(E1277),"",IF(ISBLANK(E1277),"",IF(ISTEXT(D1277),"",IF(A1272="Invoice No. : ",INDEX(Sheet2!F$14:F$154,MATCH(B1272,Sheet2!A$14:A$154,0)),G1276))))</f>
        <v>45489</v>
      </c>
      <c r="H1277" s="25" t="str">
        <f t="shared" si="77"/>
        <v>01/28/2023</v>
      </c>
      <c r="I1277" s="25" t="str">
        <f>IF(ISTEXT(E1277),"",IF(ISBLANK(E1277),"",IF(ISTEXT(D1277),"",IF(A1272="Invoice No. : ",TEXT(INDEX(Sheet2!C$14:C$154,MATCH(B1272,Sheet2!A$14:A$154,0)),"hh:mm:ss"),I1276))))</f>
        <v>10:56:53</v>
      </c>
      <c r="J1277" s="25">
        <f t="shared" si="78"/>
        <v>2483.5</v>
      </c>
      <c r="K1277" s="25">
        <f>IF(ISBLANK(G1277),"",IF(ISTEXT(G1277),"",INDEX(Sheet2!H$14:H$154,MATCH(F1277,Sheet2!A$14:A$154,0))))</f>
        <v>2483.5</v>
      </c>
      <c r="L1277" s="25">
        <f>IF(ISBLANK(G1277),"",IF(ISTEXT(G1277),"",INDEX(Sheet2!I$14:I$154,MATCH(F1277,Sheet2!A$14:A$154,0))))</f>
        <v>0</v>
      </c>
      <c r="M1277" s="25" t="str">
        <f>IF(ISBLANK(G1277),"",IF(ISTEXT(G1277),"",IF(INDEX(Sheet2!H$14:H$154,MATCH(F1277,Sheet2!A$14:A$154,0))&lt;&gt;0,IF(INDEX(Sheet2!I$14:I$154,MATCH(F1277,Sheet2!A$14:A$154,0))&lt;&gt;0,"Loan","Loan"),"Cash")))</f>
        <v>Loan</v>
      </c>
      <c r="N1277" s="25">
        <f>IF(ISTEXT(E1277),"",IF(ISBLANK(E1277),"",IF(ISTEXT(D1277),"",IF(A1272="Invoice No. : ",INDEX(Sheet2!D$14:D$154,MATCH(B1272,Sheet2!A$14:A$154,0)),N1276))))</f>
        <v>2</v>
      </c>
      <c r="O1277" s="25" t="str">
        <f>IF(ISTEXT(E1277),"",IF(ISBLANK(E1277),"",IF(ISTEXT(D1277),"",IF(A1272="Invoice No. : ",INDEX(Sheet2!E$14:E$154,MATCH(B1272,Sheet2!A$14:A$154,0)),O1276))))</f>
        <v>RUBY</v>
      </c>
      <c r="P1277" s="25" t="str">
        <f>IF(ISTEXT(E1277),"",IF(ISBLANK(E1277),"",IF(ISTEXT(D1277),"",IF(A1272="Invoice No. : ",INDEX(Sheet2!G$14:G$154,MATCH(B1272,Sheet2!A$14:A$154,0)),P1276))))</f>
        <v>ARCIAGA, ANNA LIZA AGDA</v>
      </c>
      <c r="Q1277" s="25">
        <f t="shared" si="79"/>
        <v>128023.12</v>
      </c>
    </row>
    <row r="1278" ht="15" spans="1:17">
      <c r="A1278" s="24" t="s">
        <v>462</v>
      </c>
      <c r="B1278" s="24" t="s">
        <v>463</v>
      </c>
      <c r="C1278" s="13">
        <v>1</v>
      </c>
      <c r="D1278" s="13">
        <v>74</v>
      </c>
      <c r="E1278" s="13">
        <v>74</v>
      </c>
      <c r="F1278" s="25">
        <f t="shared" si="76"/>
        <v>2146364</v>
      </c>
      <c r="G1278" s="25">
        <f>IF(ISTEXT(E1278),"",IF(ISBLANK(E1278),"",IF(ISTEXT(D1278),"",IF(A1273="Invoice No. : ",INDEX(Sheet2!F$14:F$154,MATCH(B1273,Sheet2!A$14:A$154,0)),G1277))))</f>
        <v>45489</v>
      </c>
      <c r="H1278" s="25" t="str">
        <f t="shared" si="77"/>
        <v>01/28/2023</v>
      </c>
      <c r="I1278" s="25" t="str">
        <f>IF(ISTEXT(E1278),"",IF(ISBLANK(E1278),"",IF(ISTEXT(D1278),"",IF(A1273="Invoice No. : ",TEXT(INDEX(Sheet2!C$14:C$154,MATCH(B1273,Sheet2!A$14:A$154,0)),"hh:mm:ss"),I1277))))</f>
        <v>10:56:53</v>
      </c>
      <c r="J1278" s="25">
        <f t="shared" si="78"/>
        <v>2483.5</v>
      </c>
      <c r="K1278" s="25">
        <f>IF(ISBLANK(G1278),"",IF(ISTEXT(G1278),"",INDEX(Sheet2!H$14:H$154,MATCH(F1278,Sheet2!A$14:A$154,0))))</f>
        <v>2483.5</v>
      </c>
      <c r="L1278" s="25">
        <f>IF(ISBLANK(G1278),"",IF(ISTEXT(G1278),"",INDEX(Sheet2!I$14:I$154,MATCH(F1278,Sheet2!A$14:A$154,0))))</f>
        <v>0</v>
      </c>
      <c r="M1278" s="25" t="str">
        <f>IF(ISBLANK(G1278),"",IF(ISTEXT(G1278),"",IF(INDEX(Sheet2!H$14:H$154,MATCH(F1278,Sheet2!A$14:A$154,0))&lt;&gt;0,IF(INDEX(Sheet2!I$14:I$154,MATCH(F1278,Sheet2!A$14:A$154,0))&lt;&gt;0,"Loan","Loan"),"Cash")))</f>
        <v>Loan</v>
      </c>
      <c r="N1278" s="25">
        <f>IF(ISTEXT(E1278),"",IF(ISBLANK(E1278),"",IF(ISTEXT(D1278),"",IF(A1273="Invoice No. : ",INDEX(Sheet2!D$14:D$154,MATCH(B1273,Sheet2!A$14:A$154,0)),N1277))))</f>
        <v>2</v>
      </c>
      <c r="O1278" s="25" t="str">
        <f>IF(ISTEXT(E1278),"",IF(ISBLANK(E1278),"",IF(ISTEXT(D1278),"",IF(A1273="Invoice No. : ",INDEX(Sheet2!E$14:E$154,MATCH(B1273,Sheet2!A$14:A$154,0)),O1277))))</f>
        <v>RUBY</v>
      </c>
      <c r="P1278" s="25" t="str">
        <f>IF(ISTEXT(E1278),"",IF(ISBLANK(E1278),"",IF(ISTEXT(D1278),"",IF(A1273="Invoice No. : ",INDEX(Sheet2!G$14:G$154,MATCH(B1273,Sheet2!A$14:A$154,0)),P1277))))</f>
        <v>ARCIAGA, ANNA LIZA AGDA</v>
      </c>
      <c r="Q1278" s="25">
        <f t="shared" si="79"/>
        <v>128023.12</v>
      </c>
    </row>
    <row r="1279" ht="15" spans="1:17">
      <c r="A1279" s="24" t="s">
        <v>420</v>
      </c>
      <c r="B1279" s="24" t="s">
        <v>421</v>
      </c>
      <c r="C1279" s="13">
        <v>1</v>
      </c>
      <c r="D1279" s="13">
        <v>74</v>
      </c>
      <c r="E1279" s="13">
        <v>74</v>
      </c>
      <c r="F1279" s="25">
        <f t="shared" si="76"/>
        <v>2146364</v>
      </c>
      <c r="G1279" s="25">
        <f>IF(ISTEXT(E1279),"",IF(ISBLANK(E1279),"",IF(ISTEXT(D1279),"",IF(A1274="Invoice No. : ",INDEX(Sheet2!F$14:F$154,MATCH(B1274,Sheet2!A$14:A$154,0)),G1278))))</f>
        <v>45489</v>
      </c>
      <c r="H1279" s="25" t="str">
        <f t="shared" si="77"/>
        <v>01/28/2023</v>
      </c>
      <c r="I1279" s="25" t="str">
        <f>IF(ISTEXT(E1279),"",IF(ISBLANK(E1279),"",IF(ISTEXT(D1279),"",IF(A1274="Invoice No. : ",TEXT(INDEX(Sheet2!C$14:C$154,MATCH(B1274,Sheet2!A$14:A$154,0)),"hh:mm:ss"),I1278))))</f>
        <v>10:56:53</v>
      </c>
      <c r="J1279" s="25">
        <f t="shared" si="78"/>
        <v>2483.5</v>
      </c>
      <c r="K1279" s="25">
        <f>IF(ISBLANK(G1279),"",IF(ISTEXT(G1279),"",INDEX(Sheet2!H$14:H$154,MATCH(F1279,Sheet2!A$14:A$154,0))))</f>
        <v>2483.5</v>
      </c>
      <c r="L1279" s="25">
        <f>IF(ISBLANK(G1279),"",IF(ISTEXT(G1279),"",INDEX(Sheet2!I$14:I$154,MATCH(F1279,Sheet2!A$14:A$154,0))))</f>
        <v>0</v>
      </c>
      <c r="M1279" s="25" t="str">
        <f>IF(ISBLANK(G1279),"",IF(ISTEXT(G1279),"",IF(INDEX(Sheet2!H$14:H$154,MATCH(F1279,Sheet2!A$14:A$154,0))&lt;&gt;0,IF(INDEX(Sheet2!I$14:I$154,MATCH(F1279,Sheet2!A$14:A$154,0))&lt;&gt;0,"Loan","Loan"),"Cash")))</f>
        <v>Loan</v>
      </c>
      <c r="N1279" s="25">
        <f>IF(ISTEXT(E1279),"",IF(ISBLANK(E1279),"",IF(ISTEXT(D1279),"",IF(A1274="Invoice No. : ",INDEX(Sheet2!D$14:D$154,MATCH(B1274,Sheet2!A$14:A$154,0)),N1278))))</f>
        <v>2</v>
      </c>
      <c r="O1279" s="25" t="str">
        <f>IF(ISTEXT(E1279),"",IF(ISBLANK(E1279),"",IF(ISTEXT(D1279),"",IF(A1274="Invoice No. : ",INDEX(Sheet2!E$14:E$154,MATCH(B1274,Sheet2!A$14:A$154,0)),O1278))))</f>
        <v>RUBY</v>
      </c>
      <c r="P1279" s="25" t="str">
        <f>IF(ISTEXT(E1279),"",IF(ISBLANK(E1279),"",IF(ISTEXT(D1279),"",IF(A1274="Invoice No. : ",INDEX(Sheet2!G$14:G$154,MATCH(B1274,Sheet2!A$14:A$154,0)),P1278))))</f>
        <v>ARCIAGA, ANNA LIZA AGDA</v>
      </c>
      <c r="Q1279" s="25">
        <f t="shared" si="79"/>
        <v>128023.12</v>
      </c>
    </row>
    <row r="1280" ht="15" spans="1:17">
      <c r="A1280" s="24" t="s">
        <v>1084</v>
      </c>
      <c r="B1280" s="24" t="s">
        <v>1085</v>
      </c>
      <c r="C1280" s="13">
        <v>2</v>
      </c>
      <c r="D1280" s="13">
        <v>13.75</v>
      </c>
      <c r="E1280" s="13">
        <v>27.5</v>
      </c>
      <c r="F1280" s="25">
        <f t="shared" si="76"/>
        <v>2146364</v>
      </c>
      <c r="G1280" s="25">
        <f>IF(ISTEXT(E1280),"",IF(ISBLANK(E1280),"",IF(ISTEXT(D1280),"",IF(A1275="Invoice No. : ",INDEX(Sheet2!F$14:F$154,MATCH(B1275,Sheet2!A$14:A$154,0)),G1279))))</f>
        <v>45489</v>
      </c>
      <c r="H1280" s="25" t="str">
        <f t="shared" si="77"/>
        <v>01/28/2023</v>
      </c>
      <c r="I1280" s="25" t="str">
        <f>IF(ISTEXT(E1280),"",IF(ISBLANK(E1280),"",IF(ISTEXT(D1280),"",IF(A1275="Invoice No. : ",TEXT(INDEX(Sheet2!C$14:C$154,MATCH(B1275,Sheet2!A$14:A$154,0)),"hh:mm:ss"),I1279))))</f>
        <v>10:56:53</v>
      </c>
      <c r="J1280" s="25">
        <f t="shared" si="78"/>
        <v>2483.5</v>
      </c>
      <c r="K1280" s="25">
        <f>IF(ISBLANK(G1280),"",IF(ISTEXT(G1280),"",INDEX(Sheet2!H$14:H$154,MATCH(F1280,Sheet2!A$14:A$154,0))))</f>
        <v>2483.5</v>
      </c>
      <c r="L1280" s="25">
        <f>IF(ISBLANK(G1280),"",IF(ISTEXT(G1280),"",INDEX(Sheet2!I$14:I$154,MATCH(F1280,Sheet2!A$14:A$154,0))))</f>
        <v>0</v>
      </c>
      <c r="M1280" s="25" t="str">
        <f>IF(ISBLANK(G1280),"",IF(ISTEXT(G1280),"",IF(INDEX(Sheet2!H$14:H$154,MATCH(F1280,Sheet2!A$14:A$154,0))&lt;&gt;0,IF(INDEX(Sheet2!I$14:I$154,MATCH(F1280,Sheet2!A$14:A$154,0))&lt;&gt;0,"Loan","Loan"),"Cash")))</f>
        <v>Loan</v>
      </c>
      <c r="N1280" s="25">
        <f>IF(ISTEXT(E1280),"",IF(ISBLANK(E1280),"",IF(ISTEXT(D1280),"",IF(A1275="Invoice No. : ",INDEX(Sheet2!D$14:D$154,MATCH(B1275,Sheet2!A$14:A$154,0)),N1279))))</f>
        <v>2</v>
      </c>
      <c r="O1280" s="25" t="str">
        <f>IF(ISTEXT(E1280),"",IF(ISBLANK(E1280),"",IF(ISTEXT(D1280),"",IF(A1275="Invoice No. : ",INDEX(Sheet2!E$14:E$154,MATCH(B1275,Sheet2!A$14:A$154,0)),O1279))))</f>
        <v>RUBY</v>
      </c>
      <c r="P1280" s="25" t="str">
        <f>IF(ISTEXT(E1280),"",IF(ISBLANK(E1280),"",IF(ISTEXT(D1280),"",IF(A1275="Invoice No. : ",INDEX(Sheet2!G$14:G$154,MATCH(B1275,Sheet2!A$14:A$154,0)),P1279))))</f>
        <v>ARCIAGA, ANNA LIZA AGDA</v>
      </c>
      <c r="Q1280" s="25">
        <f t="shared" si="79"/>
        <v>128023.12</v>
      </c>
    </row>
    <row r="1281" ht="15" spans="1:17">
      <c r="A1281" s="24" t="s">
        <v>1086</v>
      </c>
      <c r="B1281" s="24" t="s">
        <v>1087</v>
      </c>
      <c r="C1281" s="13">
        <v>2</v>
      </c>
      <c r="D1281" s="13">
        <v>60</v>
      </c>
      <c r="E1281" s="13">
        <v>120</v>
      </c>
      <c r="F1281" s="25">
        <f t="shared" si="76"/>
        <v>2146364</v>
      </c>
      <c r="G1281" s="25">
        <f>IF(ISTEXT(E1281),"",IF(ISBLANK(E1281),"",IF(ISTEXT(D1281),"",IF(A1276="Invoice No. : ",INDEX(Sheet2!F$14:F$154,MATCH(B1276,Sheet2!A$14:A$154,0)),G1280))))</f>
        <v>45489</v>
      </c>
      <c r="H1281" s="25" t="str">
        <f t="shared" si="77"/>
        <v>01/28/2023</v>
      </c>
      <c r="I1281" s="25" t="str">
        <f>IF(ISTEXT(E1281),"",IF(ISBLANK(E1281),"",IF(ISTEXT(D1281),"",IF(A1276="Invoice No. : ",TEXT(INDEX(Sheet2!C$14:C$154,MATCH(B1276,Sheet2!A$14:A$154,0)),"hh:mm:ss"),I1280))))</f>
        <v>10:56:53</v>
      </c>
      <c r="J1281" s="25">
        <f t="shared" si="78"/>
        <v>2483.5</v>
      </c>
      <c r="K1281" s="25">
        <f>IF(ISBLANK(G1281),"",IF(ISTEXT(G1281),"",INDEX(Sheet2!H$14:H$154,MATCH(F1281,Sheet2!A$14:A$154,0))))</f>
        <v>2483.5</v>
      </c>
      <c r="L1281" s="25">
        <f>IF(ISBLANK(G1281),"",IF(ISTEXT(G1281),"",INDEX(Sheet2!I$14:I$154,MATCH(F1281,Sheet2!A$14:A$154,0))))</f>
        <v>0</v>
      </c>
      <c r="M1281" s="25" t="str">
        <f>IF(ISBLANK(G1281),"",IF(ISTEXT(G1281),"",IF(INDEX(Sheet2!H$14:H$154,MATCH(F1281,Sheet2!A$14:A$154,0))&lt;&gt;0,IF(INDEX(Sheet2!I$14:I$154,MATCH(F1281,Sheet2!A$14:A$154,0))&lt;&gt;0,"Loan","Loan"),"Cash")))</f>
        <v>Loan</v>
      </c>
      <c r="N1281" s="25">
        <f>IF(ISTEXT(E1281),"",IF(ISBLANK(E1281),"",IF(ISTEXT(D1281),"",IF(A1276="Invoice No. : ",INDEX(Sheet2!D$14:D$154,MATCH(B1276,Sheet2!A$14:A$154,0)),N1280))))</f>
        <v>2</v>
      </c>
      <c r="O1281" s="25" t="str">
        <f>IF(ISTEXT(E1281),"",IF(ISBLANK(E1281),"",IF(ISTEXT(D1281),"",IF(A1276="Invoice No. : ",INDEX(Sheet2!E$14:E$154,MATCH(B1276,Sheet2!A$14:A$154,0)),O1280))))</f>
        <v>RUBY</v>
      </c>
      <c r="P1281" s="25" t="str">
        <f>IF(ISTEXT(E1281),"",IF(ISBLANK(E1281),"",IF(ISTEXT(D1281),"",IF(A1276="Invoice No. : ",INDEX(Sheet2!G$14:G$154,MATCH(B1276,Sheet2!A$14:A$154,0)),P1280))))</f>
        <v>ARCIAGA, ANNA LIZA AGDA</v>
      </c>
      <c r="Q1281" s="25">
        <f t="shared" si="79"/>
        <v>128023.12</v>
      </c>
    </row>
    <row r="1282" ht="15" spans="1:17">
      <c r="A1282" s="24" t="s">
        <v>1088</v>
      </c>
      <c r="B1282" s="24" t="s">
        <v>1089</v>
      </c>
      <c r="C1282" s="13">
        <v>2</v>
      </c>
      <c r="D1282" s="13">
        <v>60</v>
      </c>
      <c r="E1282" s="13">
        <v>120</v>
      </c>
      <c r="F1282" s="25">
        <f t="shared" si="76"/>
        <v>2146364</v>
      </c>
      <c r="G1282" s="25">
        <f>IF(ISTEXT(E1282),"",IF(ISBLANK(E1282),"",IF(ISTEXT(D1282),"",IF(A1277="Invoice No. : ",INDEX(Sheet2!F$14:F$154,MATCH(B1277,Sheet2!A$14:A$154,0)),G1281))))</f>
        <v>45489</v>
      </c>
      <c r="H1282" s="25" t="str">
        <f t="shared" si="77"/>
        <v>01/28/2023</v>
      </c>
      <c r="I1282" s="25" t="str">
        <f>IF(ISTEXT(E1282),"",IF(ISBLANK(E1282),"",IF(ISTEXT(D1282),"",IF(A1277="Invoice No. : ",TEXT(INDEX(Sheet2!C$14:C$154,MATCH(B1277,Sheet2!A$14:A$154,0)),"hh:mm:ss"),I1281))))</f>
        <v>10:56:53</v>
      </c>
      <c r="J1282" s="25">
        <f t="shared" si="78"/>
        <v>2483.5</v>
      </c>
      <c r="K1282" s="25">
        <f>IF(ISBLANK(G1282),"",IF(ISTEXT(G1282),"",INDEX(Sheet2!H$14:H$154,MATCH(F1282,Sheet2!A$14:A$154,0))))</f>
        <v>2483.5</v>
      </c>
      <c r="L1282" s="25">
        <f>IF(ISBLANK(G1282),"",IF(ISTEXT(G1282),"",INDEX(Sheet2!I$14:I$154,MATCH(F1282,Sheet2!A$14:A$154,0))))</f>
        <v>0</v>
      </c>
      <c r="M1282" s="25" t="str">
        <f>IF(ISBLANK(G1282),"",IF(ISTEXT(G1282),"",IF(INDEX(Sheet2!H$14:H$154,MATCH(F1282,Sheet2!A$14:A$154,0))&lt;&gt;0,IF(INDEX(Sheet2!I$14:I$154,MATCH(F1282,Sheet2!A$14:A$154,0))&lt;&gt;0,"Loan","Loan"),"Cash")))</f>
        <v>Loan</v>
      </c>
      <c r="N1282" s="25">
        <f>IF(ISTEXT(E1282),"",IF(ISBLANK(E1282),"",IF(ISTEXT(D1282),"",IF(A1277="Invoice No. : ",INDEX(Sheet2!D$14:D$154,MATCH(B1277,Sheet2!A$14:A$154,0)),N1281))))</f>
        <v>2</v>
      </c>
      <c r="O1282" s="25" t="str">
        <f>IF(ISTEXT(E1282),"",IF(ISBLANK(E1282),"",IF(ISTEXT(D1282),"",IF(A1277="Invoice No. : ",INDEX(Sheet2!E$14:E$154,MATCH(B1277,Sheet2!A$14:A$154,0)),O1281))))</f>
        <v>RUBY</v>
      </c>
      <c r="P1282" s="25" t="str">
        <f>IF(ISTEXT(E1282),"",IF(ISBLANK(E1282),"",IF(ISTEXT(D1282),"",IF(A1277="Invoice No. : ",INDEX(Sheet2!G$14:G$154,MATCH(B1277,Sheet2!A$14:A$154,0)),P1281))))</f>
        <v>ARCIAGA, ANNA LIZA AGDA</v>
      </c>
      <c r="Q1282" s="25">
        <f t="shared" si="79"/>
        <v>128023.12</v>
      </c>
    </row>
    <row r="1283" ht="15" spans="1:17">
      <c r="A1283" s="24" t="s">
        <v>1090</v>
      </c>
      <c r="B1283" s="24" t="s">
        <v>1091</v>
      </c>
      <c r="C1283" s="13">
        <v>1</v>
      </c>
      <c r="D1283" s="13">
        <v>54</v>
      </c>
      <c r="E1283" s="13">
        <v>54</v>
      </c>
      <c r="F1283" s="25">
        <f t="shared" si="76"/>
        <v>2146364</v>
      </c>
      <c r="G1283" s="25">
        <f>IF(ISTEXT(E1283),"",IF(ISBLANK(E1283),"",IF(ISTEXT(D1283),"",IF(A1278="Invoice No. : ",INDEX(Sheet2!F$14:F$154,MATCH(B1278,Sheet2!A$14:A$154,0)),G1282))))</f>
        <v>45489</v>
      </c>
      <c r="H1283" s="25" t="str">
        <f t="shared" si="77"/>
        <v>01/28/2023</v>
      </c>
      <c r="I1283" s="25" t="str">
        <f>IF(ISTEXT(E1283),"",IF(ISBLANK(E1283),"",IF(ISTEXT(D1283),"",IF(A1278="Invoice No. : ",TEXT(INDEX(Sheet2!C$14:C$154,MATCH(B1278,Sheet2!A$14:A$154,0)),"hh:mm:ss"),I1282))))</f>
        <v>10:56:53</v>
      </c>
      <c r="J1283" s="25">
        <f t="shared" si="78"/>
        <v>2483.5</v>
      </c>
      <c r="K1283" s="25">
        <f>IF(ISBLANK(G1283),"",IF(ISTEXT(G1283),"",INDEX(Sheet2!H$14:H$154,MATCH(F1283,Sheet2!A$14:A$154,0))))</f>
        <v>2483.5</v>
      </c>
      <c r="L1283" s="25">
        <f>IF(ISBLANK(G1283),"",IF(ISTEXT(G1283),"",INDEX(Sheet2!I$14:I$154,MATCH(F1283,Sheet2!A$14:A$154,0))))</f>
        <v>0</v>
      </c>
      <c r="M1283" s="25" t="str">
        <f>IF(ISBLANK(G1283),"",IF(ISTEXT(G1283),"",IF(INDEX(Sheet2!H$14:H$154,MATCH(F1283,Sheet2!A$14:A$154,0))&lt;&gt;0,IF(INDEX(Sheet2!I$14:I$154,MATCH(F1283,Sheet2!A$14:A$154,0))&lt;&gt;0,"Loan","Loan"),"Cash")))</f>
        <v>Loan</v>
      </c>
      <c r="N1283" s="25">
        <f>IF(ISTEXT(E1283),"",IF(ISBLANK(E1283),"",IF(ISTEXT(D1283),"",IF(A1278="Invoice No. : ",INDEX(Sheet2!D$14:D$154,MATCH(B1278,Sheet2!A$14:A$154,0)),N1282))))</f>
        <v>2</v>
      </c>
      <c r="O1283" s="25" t="str">
        <f>IF(ISTEXT(E1283),"",IF(ISBLANK(E1283),"",IF(ISTEXT(D1283),"",IF(A1278="Invoice No. : ",INDEX(Sheet2!E$14:E$154,MATCH(B1278,Sheet2!A$14:A$154,0)),O1282))))</f>
        <v>RUBY</v>
      </c>
      <c r="P1283" s="25" t="str">
        <f>IF(ISTEXT(E1283),"",IF(ISBLANK(E1283),"",IF(ISTEXT(D1283),"",IF(A1278="Invoice No. : ",INDEX(Sheet2!G$14:G$154,MATCH(B1278,Sheet2!A$14:A$154,0)),P1282))))</f>
        <v>ARCIAGA, ANNA LIZA AGDA</v>
      </c>
      <c r="Q1283" s="25">
        <f t="shared" si="79"/>
        <v>128023.12</v>
      </c>
    </row>
    <row r="1284" ht="15" spans="1:17">
      <c r="A1284" s="24" t="s">
        <v>1092</v>
      </c>
      <c r="B1284" s="24" t="s">
        <v>1093</v>
      </c>
      <c r="C1284" s="13">
        <v>3</v>
      </c>
      <c r="D1284" s="13">
        <v>14.75</v>
      </c>
      <c r="E1284" s="13">
        <v>44.25</v>
      </c>
      <c r="F1284" s="25">
        <f t="shared" si="76"/>
        <v>2146364</v>
      </c>
      <c r="G1284" s="25">
        <f>IF(ISTEXT(E1284),"",IF(ISBLANK(E1284),"",IF(ISTEXT(D1284),"",IF(A1279="Invoice No. : ",INDEX(Sheet2!F$14:F$154,MATCH(B1279,Sheet2!A$14:A$154,0)),G1283))))</f>
        <v>45489</v>
      </c>
      <c r="H1284" s="25" t="str">
        <f t="shared" si="77"/>
        <v>01/28/2023</v>
      </c>
      <c r="I1284" s="25" t="str">
        <f>IF(ISTEXT(E1284),"",IF(ISBLANK(E1284),"",IF(ISTEXT(D1284),"",IF(A1279="Invoice No. : ",TEXT(INDEX(Sheet2!C$14:C$154,MATCH(B1279,Sheet2!A$14:A$154,0)),"hh:mm:ss"),I1283))))</f>
        <v>10:56:53</v>
      </c>
      <c r="J1284" s="25">
        <f t="shared" si="78"/>
        <v>2483.5</v>
      </c>
      <c r="K1284" s="25">
        <f>IF(ISBLANK(G1284),"",IF(ISTEXT(G1284),"",INDEX(Sheet2!H$14:H$154,MATCH(F1284,Sheet2!A$14:A$154,0))))</f>
        <v>2483.5</v>
      </c>
      <c r="L1284" s="25">
        <f>IF(ISBLANK(G1284),"",IF(ISTEXT(G1284),"",INDEX(Sheet2!I$14:I$154,MATCH(F1284,Sheet2!A$14:A$154,0))))</f>
        <v>0</v>
      </c>
      <c r="M1284" s="25" t="str">
        <f>IF(ISBLANK(G1284),"",IF(ISTEXT(G1284),"",IF(INDEX(Sheet2!H$14:H$154,MATCH(F1284,Sheet2!A$14:A$154,0))&lt;&gt;0,IF(INDEX(Sheet2!I$14:I$154,MATCH(F1284,Sheet2!A$14:A$154,0))&lt;&gt;0,"Loan","Loan"),"Cash")))</f>
        <v>Loan</v>
      </c>
      <c r="N1284" s="25">
        <f>IF(ISTEXT(E1284),"",IF(ISBLANK(E1284),"",IF(ISTEXT(D1284),"",IF(A1279="Invoice No. : ",INDEX(Sheet2!D$14:D$154,MATCH(B1279,Sheet2!A$14:A$154,0)),N1283))))</f>
        <v>2</v>
      </c>
      <c r="O1284" s="25" t="str">
        <f>IF(ISTEXT(E1284),"",IF(ISBLANK(E1284),"",IF(ISTEXT(D1284),"",IF(A1279="Invoice No. : ",INDEX(Sheet2!E$14:E$154,MATCH(B1279,Sheet2!A$14:A$154,0)),O1283))))</f>
        <v>RUBY</v>
      </c>
      <c r="P1284" s="25" t="str">
        <f>IF(ISTEXT(E1284),"",IF(ISBLANK(E1284),"",IF(ISTEXT(D1284),"",IF(A1279="Invoice No. : ",INDEX(Sheet2!G$14:G$154,MATCH(B1279,Sheet2!A$14:A$154,0)),P1283))))</f>
        <v>ARCIAGA, ANNA LIZA AGDA</v>
      </c>
      <c r="Q1284" s="25">
        <f t="shared" si="79"/>
        <v>128023.12</v>
      </c>
    </row>
    <row r="1285" ht="15" spans="1:17">
      <c r="A1285" s="24" t="s">
        <v>1094</v>
      </c>
      <c r="B1285" s="24" t="s">
        <v>1095</v>
      </c>
      <c r="C1285" s="13">
        <v>1</v>
      </c>
      <c r="D1285" s="13">
        <v>39.75</v>
      </c>
      <c r="E1285" s="13">
        <v>39.75</v>
      </c>
      <c r="F1285" s="25">
        <f t="shared" si="76"/>
        <v>2146364</v>
      </c>
      <c r="G1285" s="25">
        <f>IF(ISTEXT(E1285),"",IF(ISBLANK(E1285),"",IF(ISTEXT(D1285),"",IF(A1280="Invoice No. : ",INDEX(Sheet2!F$14:F$154,MATCH(B1280,Sheet2!A$14:A$154,0)),G1284))))</f>
        <v>45489</v>
      </c>
      <c r="H1285" s="25" t="str">
        <f t="shared" si="77"/>
        <v>01/28/2023</v>
      </c>
      <c r="I1285" s="25" t="str">
        <f>IF(ISTEXT(E1285),"",IF(ISBLANK(E1285),"",IF(ISTEXT(D1285),"",IF(A1280="Invoice No. : ",TEXT(INDEX(Sheet2!C$14:C$154,MATCH(B1280,Sheet2!A$14:A$154,0)),"hh:mm:ss"),I1284))))</f>
        <v>10:56:53</v>
      </c>
      <c r="J1285" s="25">
        <f t="shared" si="78"/>
        <v>2483.5</v>
      </c>
      <c r="K1285" s="25">
        <f>IF(ISBLANK(G1285),"",IF(ISTEXT(G1285),"",INDEX(Sheet2!H$14:H$154,MATCH(F1285,Sheet2!A$14:A$154,0))))</f>
        <v>2483.5</v>
      </c>
      <c r="L1285" s="25">
        <f>IF(ISBLANK(G1285),"",IF(ISTEXT(G1285),"",INDEX(Sheet2!I$14:I$154,MATCH(F1285,Sheet2!A$14:A$154,0))))</f>
        <v>0</v>
      </c>
      <c r="M1285" s="25" t="str">
        <f>IF(ISBLANK(G1285),"",IF(ISTEXT(G1285),"",IF(INDEX(Sheet2!H$14:H$154,MATCH(F1285,Sheet2!A$14:A$154,0))&lt;&gt;0,IF(INDEX(Sheet2!I$14:I$154,MATCH(F1285,Sheet2!A$14:A$154,0))&lt;&gt;0,"Loan","Loan"),"Cash")))</f>
        <v>Loan</v>
      </c>
      <c r="N1285" s="25">
        <f>IF(ISTEXT(E1285),"",IF(ISBLANK(E1285),"",IF(ISTEXT(D1285),"",IF(A1280="Invoice No. : ",INDEX(Sheet2!D$14:D$154,MATCH(B1280,Sheet2!A$14:A$154,0)),N1284))))</f>
        <v>2</v>
      </c>
      <c r="O1285" s="25" t="str">
        <f>IF(ISTEXT(E1285),"",IF(ISBLANK(E1285),"",IF(ISTEXT(D1285),"",IF(A1280="Invoice No. : ",INDEX(Sheet2!E$14:E$154,MATCH(B1280,Sheet2!A$14:A$154,0)),O1284))))</f>
        <v>RUBY</v>
      </c>
      <c r="P1285" s="25" t="str">
        <f>IF(ISTEXT(E1285),"",IF(ISBLANK(E1285),"",IF(ISTEXT(D1285),"",IF(A1280="Invoice No. : ",INDEX(Sheet2!G$14:G$154,MATCH(B1280,Sheet2!A$14:A$154,0)),P1284))))</f>
        <v>ARCIAGA, ANNA LIZA AGDA</v>
      </c>
      <c r="Q1285" s="25">
        <f t="shared" si="79"/>
        <v>128023.12</v>
      </c>
    </row>
    <row r="1286" ht="15" spans="1:17">
      <c r="A1286" s="24" t="s">
        <v>1096</v>
      </c>
      <c r="B1286" s="24" t="s">
        <v>1097</v>
      </c>
      <c r="C1286" s="13">
        <v>2</v>
      </c>
      <c r="D1286" s="13">
        <v>23.75</v>
      </c>
      <c r="E1286" s="13">
        <v>47.5</v>
      </c>
      <c r="F1286" s="25">
        <f t="shared" si="76"/>
        <v>2146364</v>
      </c>
      <c r="G1286" s="25">
        <f>IF(ISTEXT(E1286),"",IF(ISBLANK(E1286),"",IF(ISTEXT(D1286),"",IF(A1281="Invoice No. : ",INDEX(Sheet2!F$14:F$154,MATCH(B1281,Sheet2!A$14:A$154,0)),G1285))))</f>
        <v>45489</v>
      </c>
      <c r="H1286" s="25" t="str">
        <f t="shared" si="77"/>
        <v>01/28/2023</v>
      </c>
      <c r="I1286" s="25" t="str">
        <f>IF(ISTEXT(E1286),"",IF(ISBLANK(E1286),"",IF(ISTEXT(D1286),"",IF(A1281="Invoice No. : ",TEXT(INDEX(Sheet2!C$14:C$154,MATCH(B1281,Sheet2!A$14:A$154,0)),"hh:mm:ss"),I1285))))</f>
        <v>10:56:53</v>
      </c>
      <c r="J1286" s="25">
        <f t="shared" si="78"/>
        <v>2483.5</v>
      </c>
      <c r="K1286" s="25">
        <f>IF(ISBLANK(G1286),"",IF(ISTEXT(G1286),"",INDEX(Sheet2!H$14:H$154,MATCH(F1286,Sheet2!A$14:A$154,0))))</f>
        <v>2483.5</v>
      </c>
      <c r="L1286" s="25">
        <f>IF(ISBLANK(G1286),"",IF(ISTEXT(G1286),"",INDEX(Sheet2!I$14:I$154,MATCH(F1286,Sheet2!A$14:A$154,0))))</f>
        <v>0</v>
      </c>
      <c r="M1286" s="25" t="str">
        <f>IF(ISBLANK(G1286),"",IF(ISTEXT(G1286),"",IF(INDEX(Sheet2!H$14:H$154,MATCH(F1286,Sheet2!A$14:A$154,0))&lt;&gt;0,IF(INDEX(Sheet2!I$14:I$154,MATCH(F1286,Sheet2!A$14:A$154,0))&lt;&gt;0,"Loan","Loan"),"Cash")))</f>
        <v>Loan</v>
      </c>
      <c r="N1286" s="25">
        <f>IF(ISTEXT(E1286),"",IF(ISBLANK(E1286),"",IF(ISTEXT(D1286),"",IF(A1281="Invoice No. : ",INDEX(Sheet2!D$14:D$154,MATCH(B1281,Sheet2!A$14:A$154,0)),N1285))))</f>
        <v>2</v>
      </c>
      <c r="O1286" s="25" t="str">
        <f>IF(ISTEXT(E1286),"",IF(ISBLANK(E1286),"",IF(ISTEXT(D1286),"",IF(A1281="Invoice No. : ",INDEX(Sheet2!E$14:E$154,MATCH(B1281,Sheet2!A$14:A$154,0)),O1285))))</f>
        <v>RUBY</v>
      </c>
      <c r="P1286" s="25" t="str">
        <f>IF(ISTEXT(E1286),"",IF(ISBLANK(E1286),"",IF(ISTEXT(D1286),"",IF(A1281="Invoice No. : ",INDEX(Sheet2!G$14:G$154,MATCH(B1281,Sheet2!A$14:A$154,0)),P1285))))</f>
        <v>ARCIAGA, ANNA LIZA AGDA</v>
      </c>
      <c r="Q1286" s="25">
        <f t="shared" si="79"/>
        <v>128023.12</v>
      </c>
    </row>
    <row r="1287" ht="15" spans="1:17">
      <c r="A1287" s="24" t="s">
        <v>1098</v>
      </c>
      <c r="B1287" s="24" t="s">
        <v>1099</v>
      </c>
      <c r="C1287" s="13">
        <v>1</v>
      </c>
      <c r="D1287" s="13">
        <v>34.25</v>
      </c>
      <c r="E1287" s="13">
        <v>34.25</v>
      </c>
      <c r="F1287" s="25">
        <f t="shared" si="76"/>
        <v>2146364</v>
      </c>
      <c r="G1287" s="25">
        <f>IF(ISTEXT(E1287),"",IF(ISBLANK(E1287),"",IF(ISTEXT(D1287),"",IF(A1282="Invoice No. : ",INDEX(Sheet2!F$14:F$154,MATCH(B1282,Sheet2!A$14:A$154,0)),G1286))))</f>
        <v>45489</v>
      </c>
      <c r="H1287" s="25" t="str">
        <f t="shared" si="77"/>
        <v>01/28/2023</v>
      </c>
      <c r="I1287" s="25" t="str">
        <f>IF(ISTEXT(E1287),"",IF(ISBLANK(E1287),"",IF(ISTEXT(D1287),"",IF(A1282="Invoice No. : ",TEXT(INDEX(Sheet2!C$14:C$154,MATCH(B1282,Sheet2!A$14:A$154,0)),"hh:mm:ss"),I1286))))</f>
        <v>10:56:53</v>
      </c>
      <c r="J1287" s="25">
        <f t="shared" si="78"/>
        <v>2483.5</v>
      </c>
      <c r="K1287" s="25">
        <f>IF(ISBLANK(G1287),"",IF(ISTEXT(G1287),"",INDEX(Sheet2!H$14:H$154,MATCH(F1287,Sheet2!A$14:A$154,0))))</f>
        <v>2483.5</v>
      </c>
      <c r="L1287" s="25">
        <f>IF(ISBLANK(G1287),"",IF(ISTEXT(G1287),"",INDEX(Sheet2!I$14:I$154,MATCH(F1287,Sheet2!A$14:A$154,0))))</f>
        <v>0</v>
      </c>
      <c r="M1287" s="25" t="str">
        <f>IF(ISBLANK(G1287),"",IF(ISTEXT(G1287),"",IF(INDEX(Sheet2!H$14:H$154,MATCH(F1287,Sheet2!A$14:A$154,0))&lt;&gt;0,IF(INDEX(Sheet2!I$14:I$154,MATCH(F1287,Sheet2!A$14:A$154,0))&lt;&gt;0,"Loan","Loan"),"Cash")))</f>
        <v>Loan</v>
      </c>
      <c r="N1287" s="25">
        <f>IF(ISTEXT(E1287),"",IF(ISBLANK(E1287),"",IF(ISTEXT(D1287),"",IF(A1282="Invoice No. : ",INDEX(Sheet2!D$14:D$154,MATCH(B1282,Sheet2!A$14:A$154,0)),N1286))))</f>
        <v>2</v>
      </c>
      <c r="O1287" s="25" t="str">
        <f>IF(ISTEXT(E1287),"",IF(ISBLANK(E1287),"",IF(ISTEXT(D1287),"",IF(A1282="Invoice No. : ",INDEX(Sheet2!E$14:E$154,MATCH(B1282,Sheet2!A$14:A$154,0)),O1286))))</f>
        <v>RUBY</v>
      </c>
      <c r="P1287" s="25" t="str">
        <f>IF(ISTEXT(E1287),"",IF(ISBLANK(E1287),"",IF(ISTEXT(D1287),"",IF(A1282="Invoice No. : ",INDEX(Sheet2!G$14:G$154,MATCH(B1282,Sheet2!A$14:A$154,0)),P1286))))</f>
        <v>ARCIAGA, ANNA LIZA AGDA</v>
      </c>
      <c r="Q1287" s="25">
        <f t="shared" si="79"/>
        <v>128023.12</v>
      </c>
    </row>
    <row r="1288" ht="15" spans="1:17">
      <c r="A1288" s="24" t="s">
        <v>1100</v>
      </c>
      <c r="B1288" s="24" t="s">
        <v>1101</v>
      </c>
      <c r="C1288" s="13">
        <v>1</v>
      </c>
      <c r="D1288" s="13">
        <v>81.5</v>
      </c>
      <c r="E1288" s="13">
        <v>81.5</v>
      </c>
      <c r="F1288" s="25">
        <f t="shared" si="76"/>
        <v>2146364</v>
      </c>
      <c r="G1288" s="25">
        <f>IF(ISTEXT(E1288),"",IF(ISBLANK(E1288),"",IF(ISTEXT(D1288),"",IF(A1283="Invoice No. : ",INDEX(Sheet2!F$14:F$154,MATCH(B1283,Sheet2!A$14:A$154,0)),G1287))))</f>
        <v>45489</v>
      </c>
      <c r="H1288" s="25" t="str">
        <f t="shared" si="77"/>
        <v>01/28/2023</v>
      </c>
      <c r="I1288" s="25" t="str">
        <f>IF(ISTEXT(E1288),"",IF(ISBLANK(E1288),"",IF(ISTEXT(D1288),"",IF(A1283="Invoice No. : ",TEXT(INDEX(Sheet2!C$14:C$154,MATCH(B1283,Sheet2!A$14:A$154,0)),"hh:mm:ss"),I1287))))</f>
        <v>10:56:53</v>
      </c>
      <c r="J1288" s="25">
        <f t="shared" si="78"/>
        <v>2483.5</v>
      </c>
      <c r="K1288" s="25">
        <f>IF(ISBLANK(G1288),"",IF(ISTEXT(G1288),"",INDEX(Sheet2!H$14:H$154,MATCH(F1288,Sheet2!A$14:A$154,0))))</f>
        <v>2483.5</v>
      </c>
      <c r="L1288" s="25">
        <f>IF(ISBLANK(G1288),"",IF(ISTEXT(G1288),"",INDEX(Sheet2!I$14:I$154,MATCH(F1288,Sheet2!A$14:A$154,0))))</f>
        <v>0</v>
      </c>
      <c r="M1288" s="25" t="str">
        <f>IF(ISBLANK(G1288),"",IF(ISTEXT(G1288),"",IF(INDEX(Sheet2!H$14:H$154,MATCH(F1288,Sheet2!A$14:A$154,0))&lt;&gt;0,IF(INDEX(Sheet2!I$14:I$154,MATCH(F1288,Sheet2!A$14:A$154,0))&lt;&gt;0,"Loan","Loan"),"Cash")))</f>
        <v>Loan</v>
      </c>
      <c r="N1288" s="25">
        <f>IF(ISTEXT(E1288),"",IF(ISBLANK(E1288),"",IF(ISTEXT(D1288),"",IF(A1283="Invoice No. : ",INDEX(Sheet2!D$14:D$154,MATCH(B1283,Sheet2!A$14:A$154,0)),N1287))))</f>
        <v>2</v>
      </c>
      <c r="O1288" s="25" t="str">
        <f>IF(ISTEXT(E1288),"",IF(ISBLANK(E1288),"",IF(ISTEXT(D1288),"",IF(A1283="Invoice No. : ",INDEX(Sheet2!E$14:E$154,MATCH(B1283,Sheet2!A$14:A$154,0)),O1287))))</f>
        <v>RUBY</v>
      </c>
      <c r="P1288" s="25" t="str">
        <f>IF(ISTEXT(E1288),"",IF(ISBLANK(E1288),"",IF(ISTEXT(D1288),"",IF(A1283="Invoice No. : ",INDEX(Sheet2!G$14:G$154,MATCH(B1283,Sheet2!A$14:A$154,0)),P1287))))</f>
        <v>ARCIAGA, ANNA LIZA AGDA</v>
      </c>
      <c r="Q1288" s="25">
        <f t="shared" si="79"/>
        <v>128023.12</v>
      </c>
    </row>
    <row r="1289" ht="15" spans="1:17">
      <c r="A1289" s="24" t="s">
        <v>1102</v>
      </c>
      <c r="B1289" s="24" t="s">
        <v>1103</v>
      </c>
      <c r="C1289" s="13">
        <v>2</v>
      </c>
      <c r="D1289" s="13">
        <v>15</v>
      </c>
      <c r="E1289" s="13">
        <v>30</v>
      </c>
      <c r="F1289" s="25">
        <f t="shared" si="76"/>
        <v>2146364</v>
      </c>
      <c r="G1289" s="25">
        <f>IF(ISTEXT(E1289),"",IF(ISBLANK(E1289),"",IF(ISTEXT(D1289),"",IF(A1284="Invoice No. : ",INDEX(Sheet2!F$14:F$154,MATCH(B1284,Sheet2!A$14:A$154,0)),G1288))))</f>
        <v>45489</v>
      </c>
      <c r="H1289" s="25" t="str">
        <f t="shared" si="77"/>
        <v>01/28/2023</v>
      </c>
      <c r="I1289" s="25" t="str">
        <f>IF(ISTEXT(E1289),"",IF(ISBLANK(E1289),"",IF(ISTEXT(D1289),"",IF(A1284="Invoice No. : ",TEXT(INDEX(Sheet2!C$14:C$154,MATCH(B1284,Sheet2!A$14:A$154,0)),"hh:mm:ss"),I1288))))</f>
        <v>10:56:53</v>
      </c>
      <c r="J1289" s="25">
        <f t="shared" si="78"/>
        <v>2483.5</v>
      </c>
      <c r="K1289" s="25">
        <f>IF(ISBLANK(G1289),"",IF(ISTEXT(G1289),"",INDEX(Sheet2!H$14:H$154,MATCH(F1289,Sheet2!A$14:A$154,0))))</f>
        <v>2483.5</v>
      </c>
      <c r="L1289" s="25">
        <f>IF(ISBLANK(G1289),"",IF(ISTEXT(G1289),"",INDEX(Sheet2!I$14:I$154,MATCH(F1289,Sheet2!A$14:A$154,0))))</f>
        <v>0</v>
      </c>
      <c r="M1289" s="25" t="str">
        <f>IF(ISBLANK(G1289),"",IF(ISTEXT(G1289),"",IF(INDEX(Sheet2!H$14:H$154,MATCH(F1289,Sheet2!A$14:A$154,0))&lt;&gt;0,IF(INDEX(Sheet2!I$14:I$154,MATCH(F1289,Sheet2!A$14:A$154,0))&lt;&gt;0,"Loan","Loan"),"Cash")))</f>
        <v>Loan</v>
      </c>
      <c r="N1289" s="25">
        <f>IF(ISTEXT(E1289),"",IF(ISBLANK(E1289),"",IF(ISTEXT(D1289),"",IF(A1284="Invoice No. : ",INDEX(Sheet2!D$14:D$154,MATCH(B1284,Sheet2!A$14:A$154,0)),N1288))))</f>
        <v>2</v>
      </c>
      <c r="O1289" s="25" t="str">
        <f>IF(ISTEXT(E1289),"",IF(ISBLANK(E1289),"",IF(ISTEXT(D1289),"",IF(A1284="Invoice No. : ",INDEX(Sheet2!E$14:E$154,MATCH(B1284,Sheet2!A$14:A$154,0)),O1288))))</f>
        <v>RUBY</v>
      </c>
      <c r="P1289" s="25" t="str">
        <f>IF(ISTEXT(E1289),"",IF(ISBLANK(E1289),"",IF(ISTEXT(D1289),"",IF(A1284="Invoice No. : ",INDEX(Sheet2!G$14:G$154,MATCH(B1284,Sheet2!A$14:A$154,0)),P1288))))</f>
        <v>ARCIAGA, ANNA LIZA AGDA</v>
      </c>
      <c r="Q1289" s="25">
        <f t="shared" si="79"/>
        <v>128023.12</v>
      </c>
    </row>
    <row r="1290" ht="15" spans="1:17">
      <c r="A1290" s="24" t="s">
        <v>564</v>
      </c>
      <c r="B1290" s="24" t="s">
        <v>565</v>
      </c>
      <c r="C1290" s="13">
        <v>2</v>
      </c>
      <c r="D1290" s="13">
        <v>14.5</v>
      </c>
      <c r="E1290" s="13">
        <v>29</v>
      </c>
      <c r="F1290" s="25">
        <f t="shared" si="76"/>
        <v>2146364</v>
      </c>
      <c r="G1290" s="25">
        <f>IF(ISTEXT(E1290),"",IF(ISBLANK(E1290),"",IF(ISTEXT(D1290),"",IF(A1285="Invoice No. : ",INDEX(Sheet2!F$14:F$154,MATCH(B1285,Sheet2!A$14:A$154,0)),G1289))))</f>
        <v>45489</v>
      </c>
      <c r="H1290" s="25" t="str">
        <f t="shared" si="77"/>
        <v>01/28/2023</v>
      </c>
      <c r="I1290" s="25" t="str">
        <f>IF(ISTEXT(E1290),"",IF(ISBLANK(E1290),"",IF(ISTEXT(D1290),"",IF(A1285="Invoice No. : ",TEXT(INDEX(Sheet2!C$14:C$154,MATCH(B1285,Sheet2!A$14:A$154,0)),"hh:mm:ss"),I1289))))</f>
        <v>10:56:53</v>
      </c>
      <c r="J1290" s="25">
        <f t="shared" si="78"/>
        <v>2483.5</v>
      </c>
      <c r="K1290" s="25">
        <f>IF(ISBLANK(G1290),"",IF(ISTEXT(G1290),"",INDEX(Sheet2!H$14:H$154,MATCH(F1290,Sheet2!A$14:A$154,0))))</f>
        <v>2483.5</v>
      </c>
      <c r="L1290" s="25">
        <f>IF(ISBLANK(G1290),"",IF(ISTEXT(G1290),"",INDEX(Sheet2!I$14:I$154,MATCH(F1290,Sheet2!A$14:A$154,0))))</f>
        <v>0</v>
      </c>
      <c r="M1290" s="25" t="str">
        <f>IF(ISBLANK(G1290),"",IF(ISTEXT(G1290),"",IF(INDEX(Sheet2!H$14:H$154,MATCH(F1290,Sheet2!A$14:A$154,0))&lt;&gt;0,IF(INDEX(Sheet2!I$14:I$154,MATCH(F1290,Sheet2!A$14:A$154,0))&lt;&gt;0,"Loan","Loan"),"Cash")))</f>
        <v>Loan</v>
      </c>
      <c r="N1290" s="25">
        <f>IF(ISTEXT(E1290),"",IF(ISBLANK(E1290),"",IF(ISTEXT(D1290),"",IF(A1285="Invoice No. : ",INDEX(Sheet2!D$14:D$154,MATCH(B1285,Sheet2!A$14:A$154,0)),N1289))))</f>
        <v>2</v>
      </c>
      <c r="O1290" s="25" t="str">
        <f>IF(ISTEXT(E1290),"",IF(ISBLANK(E1290),"",IF(ISTEXT(D1290),"",IF(A1285="Invoice No. : ",INDEX(Sheet2!E$14:E$154,MATCH(B1285,Sheet2!A$14:A$154,0)),O1289))))</f>
        <v>RUBY</v>
      </c>
      <c r="P1290" s="25" t="str">
        <f>IF(ISTEXT(E1290),"",IF(ISBLANK(E1290),"",IF(ISTEXT(D1290),"",IF(A1285="Invoice No. : ",INDEX(Sheet2!G$14:G$154,MATCH(B1285,Sheet2!A$14:A$154,0)),P1289))))</f>
        <v>ARCIAGA, ANNA LIZA AGDA</v>
      </c>
      <c r="Q1290" s="25">
        <f t="shared" si="79"/>
        <v>128023.12</v>
      </c>
    </row>
    <row r="1291" ht="15" spans="1:17">
      <c r="A1291" s="24" t="s">
        <v>566</v>
      </c>
      <c r="B1291" s="24" t="s">
        <v>567</v>
      </c>
      <c r="C1291" s="13">
        <v>2</v>
      </c>
      <c r="D1291" s="13">
        <v>14.5</v>
      </c>
      <c r="E1291" s="13">
        <v>29</v>
      </c>
      <c r="F1291" s="25">
        <f t="shared" si="76"/>
        <v>2146364</v>
      </c>
      <c r="G1291" s="25">
        <f>IF(ISTEXT(E1291),"",IF(ISBLANK(E1291),"",IF(ISTEXT(D1291),"",IF(A1286="Invoice No. : ",INDEX(Sheet2!F$14:F$154,MATCH(B1286,Sheet2!A$14:A$154,0)),G1290))))</f>
        <v>45489</v>
      </c>
      <c r="H1291" s="25" t="str">
        <f t="shared" si="77"/>
        <v>01/28/2023</v>
      </c>
      <c r="I1291" s="25" t="str">
        <f>IF(ISTEXT(E1291),"",IF(ISBLANK(E1291),"",IF(ISTEXT(D1291),"",IF(A1286="Invoice No. : ",TEXT(INDEX(Sheet2!C$14:C$154,MATCH(B1286,Sheet2!A$14:A$154,0)),"hh:mm:ss"),I1290))))</f>
        <v>10:56:53</v>
      </c>
      <c r="J1291" s="25">
        <f t="shared" si="78"/>
        <v>2483.5</v>
      </c>
      <c r="K1291" s="25">
        <f>IF(ISBLANK(G1291),"",IF(ISTEXT(G1291),"",INDEX(Sheet2!H$14:H$154,MATCH(F1291,Sheet2!A$14:A$154,0))))</f>
        <v>2483.5</v>
      </c>
      <c r="L1291" s="25">
        <f>IF(ISBLANK(G1291),"",IF(ISTEXT(G1291),"",INDEX(Sheet2!I$14:I$154,MATCH(F1291,Sheet2!A$14:A$154,0))))</f>
        <v>0</v>
      </c>
      <c r="M1291" s="25" t="str">
        <f>IF(ISBLANK(G1291),"",IF(ISTEXT(G1291),"",IF(INDEX(Sheet2!H$14:H$154,MATCH(F1291,Sheet2!A$14:A$154,0))&lt;&gt;0,IF(INDEX(Sheet2!I$14:I$154,MATCH(F1291,Sheet2!A$14:A$154,0))&lt;&gt;0,"Loan","Loan"),"Cash")))</f>
        <v>Loan</v>
      </c>
      <c r="N1291" s="25">
        <f>IF(ISTEXT(E1291),"",IF(ISBLANK(E1291),"",IF(ISTEXT(D1291),"",IF(A1286="Invoice No. : ",INDEX(Sheet2!D$14:D$154,MATCH(B1286,Sheet2!A$14:A$154,0)),N1290))))</f>
        <v>2</v>
      </c>
      <c r="O1291" s="25" t="str">
        <f>IF(ISTEXT(E1291),"",IF(ISBLANK(E1291),"",IF(ISTEXT(D1291),"",IF(A1286="Invoice No. : ",INDEX(Sheet2!E$14:E$154,MATCH(B1286,Sheet2!A$14:A$154,0)),O1290))))</f>
        <v>RUBY</v>
      </c>
      <c r="P1291" s="25" t="str">
        <f>IF(ISTEXT(E1291),"",IF(ISBLANK(E1291),"",IF(ISTEXT(D1291),"",IF(A1286="Invoice No. : ",INDEX(Sheet2!G$14:G$154,MATCH(B1286,Sheet2!A$14:A$154,0)),P1290))))</f>
        <v>ARCIAGA, ANNA LIZA AGDA</v>
      </c>
      <c r="Q1291" s="25">
        <f t="shared" si="79"/>
        <v>128023.12</v>
      </c>
    </row>
    <row r="1292" ht="15" spans="1:17">
      <c r="A1292" s="24" t="s">
        <v>426</v>
      </c>
      <c r="B1292" s="24" t="s">
        <v>427</v>
      </c>
      <c r="C1292" s="13">
        <v>1</v>
      </c>
      <c r="D1292" s="13">
        <v>65</v>
      </c>
      <c r="E1292" s="13">
        <v>65</v>
      </c>
      <c r="F1292" s="25">
        <f t="shared" si="76"/>
        <v>2146364</v>
      </c>
      <c r="G1292" s="25">
        <f>IF(ISTEXT(E1292),"",IF(ISBLANK(E1292),"",IF(ISTEXT(D1292),"",IF(A1287="Invoice No. : ",INDEX(Sheet2!F$14:F$154,MATCH(B1287,Sheet2!A$14:A$154,0)),G1291))))</f>
        <v>45489</v>
      </c>
      <c r="H1292" s="25" t="str">
        <f t="shared" si="77"/>
        <v>01/28/2023</v>
      </c>
      <c r="I1292" s="25" t="str">
        <f>IF(ISTEXT(E1292),"",IF(ISBLANK(E1292),"",IF(ISTEXT(D1292),"",IF(A1287="Invoice No. : ",TEXT(INDEX(Sheet2!C$14:C$154,MATCH(B1287,Sheet2!A$14:A$154,0)),"hh:mm:ss"),I1291))))</f>
        <v>10:56:53</v>
      </c>
      <c r="J1292" s="25">
        <f t="shared" si="78"/>
        <v>2483.5</v>
      </c>
      <c r="K1292" s="25">
        <f>IF(ISBLANK(G1292),"",IF(ISTEXT(G1292),"",INDEX(Sheet2!H$14:H$154,MATCH(F1292,Sheet2!A$14:A$154,0))))</f>
        <v>2483.5</v>
      </c>
      <c r="L1292" s="25">
        <f>IF(ISBLANK(G1292),"",IF(ISTEXT(G1292),"",INDEX(Sheet2!I$14:I$154,MATCH(F1292,Sheet2!A$14:A$154,0))))</f>
        <v>0</v>
      </c>
      <c r="M1292" s="25" t="str">
        <f>IF(ISBLANK(G1292),"",IF(ISTEXT(G1292),"",IF(INDEX(Sheet2!H$14:H$154,MATCH(F1292,Sheet2!A$14:A$154,0))&lt;&gt;0,IF(INDEX(Sheet2!I$14:I$154,MATCH(F1292,Sheet2!A$14:A$154,0))&lt;&gt;0,"Loan","Loan"),"Cash")))</f>
        <v>Loan</v>
      </c>
      <c r="N1292" s="25">
        <f>IF(ISTEXT(E1292),"",IF(ISBLANK(E1292),"",IF(ISTEXT(D1292),"",IF(A1287="Invoice No. : ",INDEX(Sheet2!D$14:D$154,MATCH(B1287,Sheet2!A$14:A$154,0)),N1291))))</f>
        <v>2</v>
      </c>
      <c r="O1292" s="25" t="str">
        <f>IF(ISTEXT(E1292),"",IF(ISBLANK(E1292),"",IF(ISTEXT(D1292),"",IF(A1287="Invoice No. : ",INDEX(Sheet2!E$14:E$154,MATCH(B1287,Sheet2!A$14:A$154,0)),O1291))))</f>
        <v>RUBY</v>
      </c>
      <c r="P1292" s="25" t="str">
        <f>IF(ISTEXT(E1292),"",IF(ISBLANK(E1292),"",IF(ISTEXT(D1292),"",IF(A1287="Invoice No. : ",INDEX(Sheet2!G$14:G$154,MATCH(B1287,Sheet2!A$14:A$154,0)),P1291))))</f>
        <v>ARCIAGA, ANNA LIZA AGDA</v>
      </c>
      <c r="Q1292" s="25">
        <f t="shared" si="79"/>
        <v>128023.12</v>
      </c>
    </row>
    <row r="1293" ht="15" spans="1:17">
      <c r="A1293" s="24" t="s">
        <v>236</v>
      </c>
      <c r="B1293" s="24" t="s">
        <v>237</v>
      </c>
      <c r="C1293" s="13">
        <v>1</v>
      </c>
      <c r="D1293" s="13">
        <v>76.75</v>
      </c>
      <c r="E1293" s="13">
        <v>76.75</v>
      </c>
      <c r="F1293" s="25">
        <f t="shared" si="76"/>
        <v>2146364</v>
      </c>
      <c r="G1293" s="25">
        <f>IF(ISTEXT(E1293),"",IF(ISBLANK(E1293),"",IF(ISTEXT(D1293),"",IF(A1288="Invoice No. : ",INDEX(Sheet2!F$14:F$154,MATCH(B1288,Sheet2!A$14:A$154,0)),G1292))))</f>
        <v>45489</v>
      </c>
      <c r="H1293" s="25" t="str">
        <f t="shared" si="77"/>
        <v>01/28/2023</v>
      </c>
      <c r="I1293" s="25" t="str">
        <f>IF(ISTEXT(E1293),"",IF(ISBLANK(E1293),"",IF(ISTEXT(D1293),"",IF(A1288="Invoice No. : ",TEXT(INDEX(Sheet2!C$14:C$154,MATCH(B1288,Sheet2!A$14:A$154,0)),"hh:mm:ss"),I1292))))</f>
        <v>10:56:53</v>
      </c>
      <c r="J1293" s="25">
        <f t="shared" si="78"/>
        <v>2483.5</v>
      </c>
      <c r="K1293" s="25">
        <f>IF(ISBLANK(G1293),"",IF(ISTEXT(G1293),"",INDEX(Sheet2!H$14:H$154,MATCH(F1293,Sheet2!A$14:A$154,0))))</f>
        <v>2483.5</v>
      </c>
      <c r="L1293" s="25">
        <f>IF(ISBLANK(G1293),"",IF(ISTEXT(G1293),"",INDEX(Sheet2!I$14:I$154,MATCH(F1293,Sheet2!A$14:A$154,0))))</f>
        <v>0</v>
      </c>
      <c r="M1293" s="25" t="str">
        <f>IF(ISBLANK(G1293),"",IF(ISTEXT(G1293),"",IF(INDEX(Sheet2!H$14:H$154,MATCH(F1293,Sheet2!A$14:A$154,0))&lt;&gt;0,IF(INDEX(Sheet2!I$14:I$154,MATCH(F1293,Sheet2!A$14:A$154,0))&lt;&gt;0,"Loan","Loan"),"Cash")))</f>
        <v>Loan</v>
      </c>
      <c r="N1293" s="25">
        <f>IF(ISTEXT(E1293),"",IF(ISBLANK(E1293),"",IF(ISTEXT(D1293),"",IF(A1288="Invoice No. : ",INDEX(Sheet2!D$14:D$154,MATCH(B1288,Sheet2!A$14:A$154,0)),N1292))))</f>
        <v>2</v>
      </c>
      <c r="O1293" s="25" t="str">
        <f>IF(ISTEXT(E1293),"",IF(ISBLANK(E1293),"",IF(ISTEXT(D1293),"",IF(A1288="Invoice No. : ",INDEX(Sheet2!E$14:E$154,MATCH(B1288,Sheet2!A$14:A$154,0)),O1292))))</f>
        <v>RUBY</v>
      </c>
      <c r="P1293" s="25" t="str">
        <f>IF(ISTEXT(E1293),"",IF(ISBLANK(E1293),"",IF(ISTEXT(D1293),"",IF(A1288="Invoice No. : ",INDEX(Sheet2!G$14:G$154,MATCH(B1288,Sheet2!A$14:A$154,0)),P1292))))</f>
        <v>ARCIAGA, ANNA LIZA AGDA</v>
      </c>
      <c r="Q1293" s="25">
        <f t="shared" si="79"/>
        <v>128023.12</v>
      </c>
    </row>
    <row r="1294" ht="15" spans="1:17">
      <c r="A1294" s="24" t="s">
        <v>62</v>
      </c>
      <c r="B1294" s="24" t="s">
        <v>63</v>
      </c>
      <c r="C1294" s="13">
        <v>1</v>
      </c>
      <c r="D1294" s="13">
        <v>21</v>
      </c>
      <c r="E1294" s="13">
        <v>21</v>
      </c>
      <c r="F1294" s="25">
        <f t="shared" si="76"/>
        <v>2146364</v>
      </c>
      <c r="G1294" s="25">
        <f>IF(ISTEXT(E1294),"",IF(ISBLANK(E1294),"",IF(ISTEXT(D1294),"",IF(A1289="Invoice No. : ",INDEX(Sheet2!F$14:F$154,MATCH(B1289,Sheet2!A$14:A$154,0)),G1293))))</f>
        <v>45489</v>
      </c>
      <c r="H1294" s="25" t="str">
        <f t="shared" si="77"/>
        <v>01/28/2023</v>
      </c>
      <c r="I1294" s="25" t="str">
        <f>IF(ISTEXT(E1294),"",IF(ISBLANK(E1294),"",IF(ISTEXT(D1294),"",IF(A1289="Invoice No. : ",TEXT(INDEX(Sheet2!C$14:C$154,MATCH(B1289,Sheet2!A$14:A$154,0)),"hh:mm:ss"),I1293))))</f>
        <v>10:56:53</v>
      </c>
      <c r="J1294" s="25">
        <f t="shared" si="78"/>
        <v>2483.5</v>
      </c>
      <c r="K1294" s="25">
        <f>IF(ISBLANK(G1294),"",IF(ISTEXT(G1294),"",INDEX(Sheet2!H$14:H$154,MATCH(F1294,Sheet2!A$14:A$154,0))))</f>
        <v>2483.5</v>
      </c>
      <c r="L1294" s="25">
        <f>IF(ISBLANK(G1294),"",IF(ISTEXT(G1294),"",INDEX(Sheet2!I$14:I$154,MATCH(F1294,Sheet2!A$14:A$154,0))))</f>
        <v>0</v>
      </c>
      <c r="M1294" s="25" t="str">
        <f>IF(ISBLANK(G1294),"",IF(ISTEXT(G1294),"",IF(INDEX(Sheet2!H$14:H$154,MATCH(F1294,Sheet2!A$14:A$154,0))&lt;&gt;0,IF(INDEX(Sheet2!I$14:I$154,MATCH(F1294,Sheet2!A$14:A$154,0))&lt;&gt;0,"Loan","Loan"),"Cash")))</f>
        <v>Loan</v>
      </c>
      <c r="N1294" s="25">
        <f>IF(ISTEXT(E1294),"",IF(ISBLANK(E1294),"",IF(ISTEXT(D1294),"",IF(A1289="Invoice No. : ",INDEX(Sheet2!D$14:D$154,MATCH(B1289,Sheet2!A$14:A$154,0)),N1293))))</f>
        <v>2</v>
      </c>
      <c r="O1294" s="25" t="str">
        <f>IF(ISTEXT(E1294),"",IF(ISBLANK(E1294),"",IF(ISTEXT(D1294),"",IF(A1289="Invoice No. : ",INDEX(Sheet2!E$14:E$154,MATCH(B1289,Sheet2!A$14:A$154,0)),O1293))))</f>
        <v>RUBY</v>
      </c>
      <c r="P1294" s="25" t="str">
        <f>IF(ISTEXT(E1294),"",IF(ISBLANK(E1294),"",IF(ISTEXT(D1294),"",IF(A1289="Invoice No. : ",INDEX(Sheet2!G$14:G$154,MATCH(B1289,Sheet2!A$14:A$154,0)),P1293))))</f>
        <v>ARCIAGA, ANNA LIZA AGDA</v>
      </c>
      <c r="Q1294" s="25">
        <f t="shared" si="79"/>
        <v>128023.12</v>
      </c>
    </row>
    <row r="1295" ht="15" spans="1:17">
      <c r="A1295" s="24" t="s">
        <v>1104</v>
      </c>
      <c r="B1295" s="24" t="s">
        <v>1105</v>
      </c>
      <c r="C1295" s="13">
        <v>1</v>
      </c>
      <c r="D1295" s="13">
        <v>166.5</v>
      </c>
      <c r="E1295" s="13">
        <v>166.5</v>
      </c>
      <c r="F1295" s="25">
        <f t="shared" si="76"/>
        <v>2146364</v>
      </c>
      <c r="G1295" s="25">
        <f>IF(ISTEXT(E1295),"",IF(ISBLANK(E1295),"",IF(ISTEXT(D1295),"",IF(A1290="Invoice No. : ",INDEX(Sheet2!F$14:F$154,MATCH(B1290,Sheet2!A$14:A$154,0)),G1294))))</f>
        <v>45489</v>
      </c>
      <c r="H1295" s="25" t="str">
        <f t="shared" si="77"/>
        <v>01/28/2023</v>
      </c>
      <c r="I1295" s="25" t="str">
        <f>IF(ISTEXT(E1295),"",IF(ISBLANK(E1295),"",IF(ISTEXT(D1295),"",IF(A1290="Invoice No. : ",TEXT(INDEX(Sheet2!C$14:C$154,MATCH(B1290,Sheet2!A$14:A$154,0)),"hh:mm:ss"),I1294))))</f>
        <v>10:56:53</v>
      </c>
      <c r="J1295" s="25">
        <f t="shared" si="78"/>
        <v>2483.5</v>
      </c>
      <c r="K1295" s="25">
        <f>IF(ISBLANK(G1295),"",IF(ISTEXT(G1295),"",INDEX(Sheet2!H$14:H$154,MATCH(F1295,Sheet2!A$14:A$154,0))))</f>
        <v>2483.5</v>
      </c>
      <c r="L1295" s="25">
        <f>IF(ISBLANK(G1295),"",IF(ISTEXT(G1295),"",INDEX(Sheet2!I$14:I$154,MATCH(F1295,Sheet2!A$14:A$154,0))))</f>
        <v>0</v>
      </c>
      <c r="M1295" s="25" t="str">
        <f>IF(ISBLANK(G1295),"",IF(ISTEXT(G1295),"",IF(INDEX(Sheet2!H$14:H$154,MATCH(F1295,Sheet2!A$14:A$154,0))&lt;&gt;0,IF(INDEX(Sheet2!I$14:I$154,MATCH(F1295,Sheet2!A$14:A$154,0))&lt;&gt;0,"Loan","Loan"),"Cash")))</f>
        <v>Loan</v>
      </c>
      <c r="N1295" s="25">
        <f>IF(ISTEXT(E1295),"",IF(ISBLANK(E1295),"",IF(ISTEXT(D1295),"",IF(A1290="Invoice No. : ",INDEX(Sheet2!D$14:D$154,MATCH(B1290,Sheet2!A$14:A$154,0)),N1294))))</f>
        <v>2</v>
      </c>
      <c r="O1295" s="25" t="str">
        <f>IF(ISTEXT(E1295),"",IF(ISBLANK(E1295),"",IF(ISTEXT(D1295),"",IF(A1290="Invoice No. : ",INDEX(Sheet2!E$14:E$154,MATCH(B1290,Sheet2!A$14:A$154,0)),O1294))))</f>
        <v>RUBY</v>
      </c>
      <c r="P1295" s="25" t="str">
        <f>IF(ISTEXT(E1295),"",IF(ISBLANK(E1295),"",IF(ISTEXT(D1295),"",IF(A1290="Invoice No. : ",INDEX(Sheet2!G$14:G$154,MATCH(B1290,Sheet2!A$14:A$154,0)),P1294))))</f>
        <v>ARCIAGA, ANNA LIZA AGDA</v>
      </c>
      <c r="Q1295" s="25">
        <f t="shared" si="79"/>
        <v>128023.12</v>
      </c>
    </row>
    <row r="1296" ht="15" spans="1:17">
      <c r="A1296" s="24" t="s">
        <v>436</v>
      </c>
      <c r="B1296" s="24" t="s">
        <v>437</v>
      </c>
      <c r="C1296" s="13">
        <v>1</v>
      </c>
      <c r="D1296" s="13">
        <v>30.75</v>
      </c>
      <c r="E1296" s="13">
        <v>30.75</v>
      </c>
      <c r="F1296" s="25">
        <f t="shared" si="76"/>
        <v>2146364</v>
      </c>
      <c r="G1296" s="25">
        <f>IF(ISTEXT(E1296),"",IF(ISBLANK(E1296),"",IF(ISTEXT(D1296),"",IF(A1291="Invoice No. : ",INDEX(Sheet2!F$14:F$154,MATCH(B1291,Sheet2!A$14:A$154,0)),G1295))))</f>
        <v>45489</v>
      </c>
      <c r="H1296" s="25" t="str">
        <f t="shared" si="77"/>
        <v>01/28/2023</v>
      </c>
      <c r="I1296" s="25" t="str">
        <f>IF(ISTEXT(E1296),"",IF(ISBLANK(E1296),"",IF(ISTEXT(D1296),"",IF(A1291="Invoice No. : ",TEXT(INDEX(Sheet2!C$14:C$154,MATCH(B1291,Sheet2!A$14:A$154,0)),"hh:mm:ss"),I1295))))</f>
        <v>10:56:53</v>
      </c>
      <c r="J1296" s="25">
        <f t="shared" si="78"/>
        <v>2483.5</v>
      </c>
      <c r="K1296" s="25">
        <f>IF(ISBLANK(G1296),"",IF(ISTEXT(G1296),"",INDEX(Sheet2!H$14:H$154,MATCH(F1296,Sheet2!A$14:A$154,0))))</f>
        <v>2483.5</v>
      </c>
      <c r="L1296" s="25">
        <f>IF(ISBLANK(G1296),"",IF(ISTEXT(G1296),"",INDEX(Sheet2!I$14:I$154,MATCH(F1296,Sheet2!A$14:A$154,0))))</f>
        <v>0</v>
      </c>
      <c r="M1296" s="25" t="str">
        <f>IF(ISBLANK(G1296),"",IF(ISTEXT(G1296),"",IF(INDEX(Sheet2!H$14:H$154,MATCH(F1296,Sheet2!A$14:A$154,0))&lt;&gt;0,IF(INDEX(Sheet2!I$14:I$154,MATCH(F1296,Sheet2!A$14:A$154,0))&lt;&gt;0,"Loan","Loan"),"Cash")))</f>
        <v>Loan</v>
      </c>
      <c r="N1296" s="25">
        <f>IF(ISTEXT(E1296),"",IF(ISBLANK(E1296),"",IF(ISTEXT(D1296),"",IF(A1291="Invoice No. : ",INDEX(Sheet2!D$14:D$154,MATCH(B1291,Sheet2!A$14:A$154,0)),N1295))))</f>
        <v>2</v>
      </c>
      <c r="O1296" s="25" t="str">
        <f>IF(ISTEXT(E1296),"",IF(ISBLANK(E1296),"",IF(ISTEXT(D1296),"",IF(A1291="Invoice No. : ",INDEX(Sheet2!E$14:E$154,MATCH(B1291,Sheet2!A$14:A$154,0)),O1295))))</f>
        <v>RUBY</v>
      </c>
      <c r="P1296" s="25" t="str">
        <f>IF(ISTEXT(E1296),"",IF(ISBLANK(E1296),"",IF(ISTEXT(D1296),"",IF(A1291="Invoice No. : ",INDEX(Sheet2!G$14:G$154,MATCH(B1291,Sheet2!A$14:A$154,0)),P1295))))</f>
        <v>ARCIAGA, ANNA LIZA AGDA</v>
      </c>
      <c r="Q1296" s="25">
        <f t="shared" si="79"/>
        <v>128023.12</v>
      </c>
    </row>
    <row r="1297" ht="15" spans="1:17">
      <c r="A1297" s="24" t="s">
        <v>746</v>
      </c>
      <c r="B1297" s="24" t="s">
        <v>747</v>
      </c>
      <c r="C1297" s="13">
        <v>2</v>
      </c>
      <c r="D1297" s="13">
        <v>6.5</v>
      </c>
      <c r="E1297" s="13">
        <v>13</v>
      </c>
      <c r="F1297" s="25">
        <f t="shared" ref="F1297:F1360" si="80">IF(ISTEXT(E1297),"",IF(ISBLANK(E1297),"",IF(ISTEXT(D1297),"",IF(A1292="Invoice No. : ",B1292,F1296))))</f>
        <v>2146364</v>
      </c>
      <c r="G1297" s="25">
        <f>IF(ISTEXT(E1297),"",IF(ISBLANK(E1297),"",IF(ISTEXT(D1297),"",IF(A1292="Invoice No. : ",INDEX(Sheet2!F$14:F$154,MATCH(B1292,Sheet2!A$14:A$154,0)),G1296))))</f>
        <v>45489</v>
      </c>
      <c r="H1297" s="25" t="str">
        <f t="shared" ref="H1297:H1360" si="81">IF(ISTEXT(E1297),"",IF(ISBLANK(E1297),"",IF(ISTEXT(D1297),"",IF(A1292="Invoice No. : ",TEXT(B1293,"mm/dd/yyyy"),H1296))))</f>
        <v>01/28/2023</v>
      </c>
      <c r="I1297" s="25" t="str">
        <f>IF(ISTEXT(E1297),"",IF(ISBLANK(E1297),"",IF(ISTEXT(D1297),"",IF(A1292="Invoice No. : ",TEXT(INDEX(Sheet2!C$14:C$154,MATCH(B1292,Sheet2!A$14:A$154,0)),"hh:mm:ss"),I1296))))</f>
        <v>10:56:53</v>
      </c>
      <c r="J1297" s="25">
        <f t="shared" ref="J1297:J1360" si="82">IF(D1298="Invoice Amount",E1298,IF(ISBLANK(D1297),"",J1298))</f>
        <v>2483.5</v>
      </c>
      <c r="K1297" s="25">
        <f>IF(ISBLANK(G1297),"",IF(ISTEXT(G1297),"",INDEX(Sheet2!H$14:H$154,MATCH(F1297,Sheet2!A$14:A$154,0))))</f>
        <v>2483.5</v>
      </c>
      <c r="L1297" s="25">
        <f>IF(ISBLANK(G1297),"",IF(ISTEXT(G1297),"",INDEX(Sheet2!I$14:I$154,MATCH(F1297,Sheet2!A$14:A$154,0))))</f>
        <v>0</v>
      </c>
      <c r="M1297" s="25" t="str">
        <f>IF(ISBLANK(G1297),"",IF(ISTEXT(G1297),"",IF(INDEX(Sheet2!H$14:H$154,MATCH(F1297,Sheet2!A$14:A$154,0))&lt;&gt;0,IF(INDEX(Sheet2!I$14:I$154,MATCH(F1297,Sheet2!A$14:A$154,0))&lt;&gt;0,"Loan","Loan"),"Cash")))</f>
        <v>Loan</v>
      </c>
      <c r="N1297" s="25">
        <f>IF(ISTEXT(E1297),"",IF(ISBLANK(E1297),"",IF(ISTEXT(D1297),"",IF(A1292="Invoice No. : ",INDEX(Sheet2!D$14:D$154,MATCH(B1292,Sheet2!A$14:A$154,0)),N1296))))</f>
        <v>2</v>
      </c>
      <c r="O1297" s="25" t="str">
        <f>IF(ISTEXT(E1297),"",IF(ISBLANK(E1297),"",IF(ISTEXT(D1297),"",IF(A1292="Invoice No. : ",INDEX(Sheet2!E$14:E$154,MATCH(B1292,Sheet2!A$14:A$154,0)),O1296))))</f>
        <v>RUBY</v>
      </c>
      <c r="P1297" s="25" t="str">
        <f>IF(ISTEXT(E1297),"",IF(ISBLANK(E1297),"",IF(ISTEXT(D1297),"",IF(A1292="Invoice No. : ",INDEX(Sheet2!G$14:G$154,MATCH(B1292,Sheet2!A$14:A$154,0)),P1296))))</f>
        <v>ARCIAGA, ANNA LIZA AGDA</v>
      </c>
      <c r="Q1297" s="25">
        <f t="shared" ref="Q1297:Q1360" si="83">IF(ISBLANK(C1297),"",IF(ISNUMBER(C1297),VLOOKUP("Grand Total : ",D:E,2,FALSE),""))</f>
        <v>128023.12</v>
      </c>
    </row>
    <row r="1298" ht="15" spans="1:17">
      <c r="A1298" s="24" t="s">
        <v>140</v>
      </c>
      <c r="B1298" s="24" t="s">
        <v>141</v>
      </c>
      <c r="C1298" s="13">
        <v>1</v>
      </c>
      <c r="D1298" s="13">
        <v>85</v>
      </c>
      <c r="E1298" s="13">
        <v>85</v>
      </c>
      <c r="F1298" s="25">
        <f t="shared" si="80"/>
        <v>2146364</v>
      </c>
      <c r="G1298" s="25">
        <f>IF(ISTEXT(E1298),"",IF(ISBLANK(E1298),"",IF(ISTEXT(D1298),"",IF(A1293="Invoice No. : ",INDEX(Sheet2!F$14:F$154,MATCH(B1293,Sheet2!A$14:A$154,0)),G1297))))</f>
        <v>45489</v>
      </c>
      <c r="H1298" s="25" t="str">
        <f t="shared" si="81"/>
        <v>01/28/2023</v>
      </c>
      <c r="I1298" s="25" t="str">
        <f>IF(ISTEXT(E1298),"",IF(ISBLANK(E1298),"",IF(ISTEXT(D1298),"",IF(A1293="Invoice No. : ",TEXT(INDEX(Sheet2!C$14:C$154,MATCH(B1293,Sheet2!A$14:A$154,0)),"hh:mm:ss"),I1297))))</f>
        <v>10:56:53</v>
      </c>
      <c r="J1298" s="25">
        <f t="shared" si="82"/>
        <v>2483.5</v>
      </c>
      <c r="K1298" s="25">
        <f>IF(ISBLANK(G1298),"",IF(ISTEXT(G1298),"",INDEX(Sheet2!H$14:H$154,MATCH(F1298,Sheet2!A$14:A$154,0))))</f>
        <v>2483.5</v>
      </c>
      <c r="L1298" s="25">
        <f>IF(ISBLANK(G1298),"",IF(ISTEXT(G1298),"",INDEX(Sheet2!I$14:I$154,MATCH(F1298,Sheet2!A$14:A$154,0))))</f>
        <v>0</v>
      </c>
      <c r="M1298" s="25" t="str">
        <f>IF(ISBLANK(G1298),"",IF(ISTEXT(G1298),"",IF(INDEX(Sheet2!H$14:H$154,MATCH(F1298,Sheet2!A$14:A$154,0))&lt;&gt;0,IF(INDEX(Sheet2!I$14:I$154,MATCH(F1298,Sheet2!A$14:A$154,0))&lt;&gt;0,"Loan","Loan"),"Cash")))</f>
        <v>Loan</v>
      </c>
      <c r="N1298" s="25">
        <f>IF(ISTEXT(E1298),"",IF(ISBLANK(E1298),"",IF(ISTEXT(D1298),"",IF(A1293="Invoice No. : ",INDEX(Sheet2!D$14:D$154,MATCH(B1293,Sheet2!A$14:A$154,0)),N1297))))</f>
        <v>2</v>
      </c>
      <c r="O1298" s="25" t="str">
        <f>IF(ISTEXT(E1298),"",IF(ISBLANK(E1298),"",IF(ISTEXT(D1298),"",IF(A1293="Invoice No. : ",INDEX(Sheet2!E$14:E$154,MATCH(B1293,Sheet2!A$14:A$154,0)),O1297))))</f>
        <v>RUBY</v>
      </c>
      <c r="P1298" s="25" t="str">
        <f>IF(ISTEXT(E1298),"",IF(ISBLANK(E1298),"",IF(ISTEXT(D1298),"",IF(A1293="Invoice No. : ",INDEX(Sheet2!G$14:G$154,MATCH(B1293,Sheet2!A$14:A$154,0)),P1297))))</f>
        <v>ARCIAGA, ANNA LIZA AGDA</v>
      </c>
      <c r="Q1298" s="25">
        <f t="shared" si="83"/>
        <v>128023.12</v>
      </c>
    </row>
    <row r="1299" ht="15" spans="1:17">
      <c r="A1299" s="24" t="s">
        <v>1106</v>
      </c>
      <c r="B1299" s="24" t="s">
        <v>1107</v>
      </c>
      <c r="C1299" s="13">
        <v>1</v>
      </c>
      <c r="D1299" s="13">
        <v>155.25</v>
      </c>
      <c r="E1299" s="13">
        <v>155.25</v>
      </c>
      <c r="F1299" s="25">
        <f t="shared" si="80"/>
        <v>2146364</v>
      </c>
      <c r="G1299" s="25">
        <f>IF(ISTEXT(E1299),"",IF(ISBLANK(E1299),"",IF(ISTEXT(D1299),"",IF(A1294="Invoice No. : ",INDEX(Sheet2!F$14:F$154,MATCH(B1294,Sheet2!A$14:A$154,0)),G1298))))</f>
        <v>45489</v>
      </c>
      <c r="H1299" s="25" t="str">
        <f t="shared" si="81"/>
        <v>01/28/2023</v>
      </c>
      <c r="I1299" s="25" t="str">
        <f>IF(ISTEXT(E1299),"",IF(ISBLANK(E1299),"",IF(ISTEXT(D1299),"",IF(A1294="Invoice No. : ",TEXT(INDEX(Sheet2!C$14:C$154,MATCH(B1294,Sheet2!A$14:A$154,0)),"hh:mm:ss"),I1298))))</f>
        <v>10:56:53</v>
      </c>
      <c r="J1299" s="25">
        <f t="shared" si="82"/>
        <v>2483.5</v>
      </c>
      <c r="K1299" s="25">
        <f>IF(ISBLANK(G1299),"",IF(ISTEXT(G1299),"",INDEX(Sheet2!H$14:H$154,MATCH(F1299,Sheet2!A$14:A$154,0))))</f>
        <v>2483.5</v>
      </c>
      <c r="L1299" s="25">
        <f>IF(ISBLANK(G1299),"",IF(ISTEXT(G1299),"",INDEX(Sheet2!I$14:I$154,MATCH(F1299,Sheet2!A$14:A$154,0))))</f>
        <v>0</v>
      </c>
      <c r="M1299" s="25" t="str">
        <f>IF(ISBLANK(G1299),"",IF(ISTEXT(G1299),"",IF(INDEX(Sheet2!H$14:H$154,MATCH(F1299,Sheet2!A$14:A$154,0))&lt;&gt;0,IF(INDEX(Sheet2!I$14:I$154,MATCH(F1299,Sheet2!A$14:A$154,0))&lt;&gt;0,"Loan","Loan"),"Cash")))</f>
        <v>Loan</v>
      </c>
      <c r="N1299" s="25">
        <f>IF(ISTEXT(E1299),"",IF(ISBLANK(E1299),"",IF(ISTEXT(D1299),"",IF(A1294="Invoice No. : ",INDEX(Sheet2!D$14:D$154,MATCH(B1294,Sheet2!A$14:A$154,0)),N1298))))</f>
        <v>2</v>
      </c>
      <c r="O1299" s="25" t="str">
        <f>IF(ISTEXT(E1299),"",IF(ISBLANK(E1299),"",IF(ISTEXT(D1299),"",IF(A1294="Invoice No. : ",INDEX(Sheet2!E$14:E$154,MATCH(B1294,Sheet2!A$14:A$154,0)),O1298))))</f>
        <v>RUBY</v>
      </c>
      <c r="P1299" s="25" t="str">
        <f>IF(ISTEXT(E1299),"",IF(ISBLANK(E1299),"",IF(ISTEXT(D1299),"",IF(A1294="Invoice No. : ",INDEX(Sheet2!G$14:G$154,MATCH(B1294,Sheet2!A$14:A$154,0)),P1298))))</f>
        <v>ARCIAGA, ANNA LIZA AGDA</v>
      </c>
      <c r="Q1299" s="25">
        <f t="shared" si="83"/>
        <v>128023.12</v>
      </c>
    </row>
    <row r="1300" ht="15" spans="1:17">
      <c r="A1300" s="24" t="s">
        <v>1108</v>
      </c>
      <c r="B1300" s="24" t="s">
        <v>1109</v>
      </c>
      <c r="C1300" s="13">
        <v>1</v>
      </c>
      <c r="D1300" s="13">
        <v>45.5</v>
      </c>
      <c r="E1300" s="13">
        <v>45.5</v>
      </c>
      <c r="F1300" s="25">
        <f t="shared" si="80"/>
        <v>2146364</v>
      </c>
      <c r="G1300" s="25">
        <f>IF(ISTEXT(E1300),"",IF(ISBLANK(E1300),"",IF(ISTEXT(D1300),"",IF(A1295="Invoice No. : ",INDEX(Sheet2!F$14:F$154,MATCH(B1295,Sheet2!A$14:A$154,0)),G1299))))</f>
        <v>45489</v>
      </c>
      <c r="H1300" s="25" t="str">
        <f t="shared" si="81"/>
        <v>01/28/2023</v>
      </c>
      <c r="I1300" s="25" t="str">
        <f>IF(ISTEXT(E1300),"",IF(ISBLANK(E1300),"",IF(ISTEXT(D1300),"",IF(A1295="Invoice No. : ",TEXT(INDEX(Sheet2!C$14:C$154,MATCH(B1295,Sheet2!A$14:A$154,0)),"hh:mm:ss"),I1299))))</f>
        <v>10:56:53</v>
      </c>
      <c r="J1300" s="25">
        <f t="shared" si="82"/>
        <v>2483.5</v>
      </c>
      <c r="K1300" s="25">
        <f>IF(ISBLANK(G1300),"",IF(ISTEXT(G1300),"",INDEX(Sheet2!H$14:H$154,MATCH(F1300,Sheet2!A$14:A$154,0))))</f>
        <v>2483.5</v>
      </c>
      <c r="L1300" s="25">
        <f>IF(ISBLANK(G1300),"",IF(ISTEXT(G1300),"",INDEX(Sheet2!I$14:I$154,MATCH(F1300,Sheet2!A$14:A$154,0))))</f>
        <v>0</v>
      </c>
      <c r="M1300" s="25" t="str">
        <f>IF(ISBLANK(G1300),"",IF(ISTEXT(G1300),"",IF(INDEX(Sheet2!H$14:H$154,MATCH(F1300,Sheet2!A$14:A$154,0))&lt;&gt;0,IF(INDEX(Sheet2!I$14:I$154,MATCH(F1300,Sheet2!A$14:A$154,0))&lt;&gt;0,"Loan","Loan"),"Cash")))</f>
        <v>Loan</v>
      </c>
      <c r="N1300" s="25">
        <f>IF(ISTEXT(E1300),"",IF(ISBLANK(E1300),"",IF(ISTEXT(D1300),"",IF(A1295="Invoice No. : ",INDEX(Sheet2!D$14:D$154,MATCH(B1295,Sheet2!A$14:A$154,0)),N1299))))</f>
        <v>2</v>
      </c>
      <c r="O1300" s="25" t="str">
        <f>IF(ISTEXT(E1300),"",IF(ISBLANK(E1300),"",IF(ISTEXT(D1300),"",IF(A1295="Invoice No. : ",INDEX(Sheet2!E$14:E$154,MATCH(B1295,Sheet2!A$14:A$154,0)),O1299))))</f>
        <v>RUBY</v>
      </c>
      <c r="P1300" s="25" t="str">
        <f>IF(ISTEXT(E1300),"",IF(ISBLANK(E1300),"",IF(ISTEXT(D1300),"",IF(A1295="Invoice No. : ",INDEX(Sheet2!G$14:G$154,MATCH(B1295,Sheet2!A$14:A$154,0)),P1299))))</f>
        <v>ARCIAGA, ANNA LIZA AGDA</v>
      </c>
      <c r="Q1300" s="25">
        <f t="shared" si="83"/>
        <v>128023.12</v>
      </c>
    </row>
    <row r="1301" ht="15" spans="1:17">
      <c r="A1301" s="24" t="s">
        <v>32</v>
      </c>
      <c r="B1301" s="24" t="s">
        <v>33</v>
      </c>
      <c r="C1301" s="13">
        <v>1</v>
      </c>
      <c r="D1301" s="13">
        <v>58</v>
      </c>
      <c r="E1301" s="13">
        <v>58</v>
      </c>
      <c r="F1301" s="25">
        <f t="shared" si="80"/>
        <v>2146364</v>
      </c>
      <c r="G1301" s="25">
        <f>IF(ISTEXT(E1301),"",IF(ISBLANK(E1301),"",IF(ISTEXT(D1301),"",IF(A1296="Invoice No. : ",INDEX(Sheet2!F$14:F$154,MATCH(B1296,Sheet2!A$14:A$154,0)),G1300))))</f>
        <v>45489</v>
      </c>
      <c r="H1301" s="25" t="str">
        <f t="shared" si="81"/>
        <v>01/28/2023</v>
      </c>
      <c r="I1301" s="25" t="str">
        <f>IF(ISTEXT(E1301),"",IF(ISBLANK(E1301),"",IF(ISTEXT(D1301),"",IF(A1296="Invoice No. : ",TEXT(INDEX(Sheet2!C$14:C$154,MATCH(B1296,Sheet2!A$14:A$154,0)),"hh:mm:ss"),I1300))))</f>
        <v>10:56:53</v>
      </c>
      <c r="J1301" s="25">
        <f t="shared" si="82"/>
        <v>2483.5</v>
      </c>
      <c r="K1301" s="25">
        <f>IF(ISBLANK(G1301),"",IF(ISTEXT(G1301),"",INDEX(Sheet2!H$14:H$154,MATCH(F1301,Sheet2!A$14:A$154,0))))</f>
        <v>2483.5</v>
      </c>
      <c r="L1301" s="25">
        <f>IF(ISBLANK(G1301),"",IF(ISTEXT(G1301),"",INDEX(Sheet2!I$14:I$154,MATCH(F1301,Sheet2!A$14:A$154,0))))</f>
        <v>0</v>
      </c>
      <c r="M1301" s="25" t="str">
        <f>IF(ISBLANK(G1301),"",IF(ISTEXT(G1301),"",IF(INDEX(Sheet2!H$14:H$154,MATCH(F1301,Sheet2!A$14:A$154,0))&lt;&gt;0,IF(INDEX(Sheet2!I$14:I$154,MATCH(F1301,Sheet2!A$14:A$154,0))&lt;&gt;0,"Loan","Loan"),"Cash")))</f>
        <v>Loan</v>
      </c>
      <c r="N1301" s="25">
        <f>IF(ISTEXT(E1301),"",IF(ISBLANK(E1301),"",IF(ISTEXT(D1301),"",IF(A1296="Invoice No. : ",INDEX(Sheet2!D$14:D$154,MATCH(B1296,Sheet2!A$14:A$154,0)),N1300))))</f>
        <v>2</v>
      </c>
      <c r="O1301" s="25" t="str">
        <f>IF(ISTEXT(E1301),"",IF(ISBLANK(E1301),"",IF(ISTEXT(D1301),"",IF(A1296="Invoice No. : ",INDEX(Sheet2!E$14:E$154,MATCH(B1296,Sheet2!A$14:A$154,0)),O1300))))</f>
        <v>RUBY</v>
      </c>
      <c r="P1301" s="25" t="str">
        <f>IF(ISTEXT(E1301),"",IF(ISBLANK(E1301),"",IF(ISTEXT(D1301),"",IF(A1296="Invoice No. : ",INDEX(Sheet2!G$14:G$154,MATCH(B1296,Sheet2!A$14:A$154,0)),P1300))))</f>
        <v>ARCIAGA, ANNA LIZA AGDA</v>
      </c>
      <c r="Q1301" s="25">
        <f t="shared" si="83"/>
        <v>128023.12</v>
      </c>
    </row>
    <row r="1302" ht="15" spans="1:17">
      <c r="A1302" s="24" t="s">
        <v>1110</v>
      </c>
      <c r="B1302" s="24" t="s">
        <v>1111</v>
      </c>
      <c r="C1302" s="13">
        <v>2</v>
      </c>
      <c r="D1302" s="13">
        <v>18.25</v>
      </c>
      <c r="E1302" s="13">
        <v>36.5</v>
      </c>
      <c r="F1302" s="25">
        <f t="shared" si="80"/>
        <v>2146364</v>
      </c>
      <c r="G1302" s="25">
        <f>IF(ISTEXT(E1302),"",IF(ISBLANK(E1302),"",IF(ISTEXT(D1302),"",IF(A1297="Invoice No. : ",INDEX(Sheet2!F$14:F$154,MATCH(B1297,Sheet2!A$14:A$154,0)),G1301))))</f>
        <v>45489</v>
      </c>
      <c r="H1302" s="25" t="str">
        <f t="shared" si="81"/>
        <v>01/28/2023</v>
      </c>
      <c r="I1302" s="25" t="str">
        <f>IF(ISTEXT(E1302),"",IF(ISBLANK(E1302),"",IF(ISTEXT(D1302),"",IF(A1297="Invoice No. : ",TEXT(INDEX(Sheet2!C$14:C$154,MATCH(B1297,Sheet2!A$14:A$154,0)),"hh:mm:ss"),I1301))))</f>
        <v>10:56:53</v>
      </c>
      <c r="J1302" s="25">
        <f t="shared" si="82"/>
        <v>2483.5</v>
      </c>
      <c r="K1302" s="25">
        <f>IF(ISBLANK(G1302),"",IF(ISTEXT(G1302),"",INDEX(Sheet2!H$14:H$154,MATCH(F1302,Sheet2!A$14:A$154,0))))</f>
        <v>2483.5</v>
      </c>
      <c r="L1302" s="25">
        <f>IF(ISBLANK(G1302),"",IF(ISTEXT(G1302),"",INDEX(Sheet2!I$14:I$154,MATCH(F1302,Sheet2!A$14:A$154,0))))</f>
        <v>0</v>
      </c>
      <c r="M1302" s="25" t="str">
        <f>IF(ISBLANK(G1302),"",IF(ISTEXT(G1302),"",IF(INDEX(Sheet2!H$14:H$154,MATCH(F1302,Sheet2!A$14:A$154,0))&lt;&gt;0,IF(INDEX(Sheet2!I$14:I$154,MATCH(F1302,Sheet2!A$14:A$154,0))&lt;&gt;0,"Loan","Loan"),"Cash")))</f>
        <v>Loan</v>
      </c>
      <c r="N1302" s="25">
        <f>IF(ISTEXT(E1302),"",IF(ISBLANK(E1302),"",IF(ISTEXT(D1302),"",IF(A1297="Invoice No. : ",INDEX(Sheet2!D$14:D$154,MATCH(B1297,Sheet2!A$14:A$154,0)),N1301))))</f>
        <v>2</v>
      </c>
      <c r="O1302" s="25" t="str">
        <f>IF(ISTEXT(E1302),"",IF(ISBLANK(E1302),"",IF(ISTEXT(D1302),"",IF(A1297="Invoice No. : ",INDEX(Sheet2!E$14:E$154,MATCH(B1297,Sheet2!A$14:A$154,0)),O1301))))</f>
        <v>RUBY</v>
      </c>
      <c r="P1302" s="25" t="str">
        <f>IF(ISTEXT(E1302),"",IF(ISBLANK(E1302),"",IF(ISTEXT(D1302),"",IF(A1297="Invoice No. : ",INDEX(Sheet2!G$14:G$154,MATCH(B1297,Sheet2!A$14:A$154,0)),P1301))))</f>
        <v>ARCIAGA, ANNA LIZA AGDA</v>
      </c>
      <c r="Q1302" s="25">
        <f t="shared" si="83"/>
        <v>128023.12</v>
      </c>
    </row>
    <row r="1303" ht="15" spans="4:17">
      <c r="D1303" s="14" t="s">
        <v>18</v>
      </c>
      <c r="E1303" s="26">
        <v>2483.5</v>
      </c>
      <c r="F1303" s="25" t="str">
        <f t="shared" si="80"/>
        <v/>
      </c>
      <c r="G1303" s="25" t="str">
        <f>IF(ISTEXT(E1303),"",IF(ISBLANK(E1303),"",IF(ISTEXT(D1303),"",IF(A1298="Invoice No. : ",INDEX(Sheet2!F$14:F$154,MATCH(B1298,Sheet2!A$14:A$154,0)),G1302))))</f>
        <v/>
      </c>
      <c r="H1303" s="25" t="str">
        <f t="shared" si="81"/>
        <v/>
      </c>
      <c r="I1303" s="25" t="str">
        <f>IF(ISTEXT(E1303),"",IF(ISBLANK(E1303),"",IF(ISTEXT(D1303),"",IF(A1298="Invoice No. : ",TEXT(INDEX(Sheet2!C$14:C$154,MATCH(B1298,Sheet2!A$14:A$154,0)),"hh:mm:ss"),I1302))))</f>
        <v/>
      </c>
      <c r="J1303" s="25" t="str">
        <f t="shared" si="82"/>
        <v/>
      </c>
      <c r="K1303" s="25" t="str">
        <f>IF(ISBLANK(G1303),"",IF(ISTEXT(G1303),"",INDEX(Sheet2!H$14:H$154,MATCH(F1303,Sheet2!A$14:A$154,0))))</f>
        <v/>
      </c>
      <c r="L1303" s="25" t="str">
        <f>IF(ISBLANK(G1303),"",IF(ISTEXT(G1303),"",INDEX(Sheet2!I$14:I$154,MATCH(F1303,Sheet2!A$14:A$154,0))))</f>
        <v/>
      </c>
      <c r="M1303" s="25" t="str">
        <f>IF(ISBLANK(G1303),"",IF(ISTEXT(G1303),"",IF(INDEX(Sheet2!H$14:H$154,MATCH(F1303,Sheet2!A$14:A$154,0))&lt;&gt;0,IF(INDEX(Sheet2!I$14:I$154,MATCH(F1303,Sheet2!A$14:A$154,0))&lt;&gt;0,"Loan","Loan"),"Cash")))</f>
        <v/>
      </c>
      <c r="N1303" s="25" t="str">
        <f>IF(ISTEXT(E1303),"",IF(ISBLANK(E1303),"",IF(ISTEXT(D1303),"",IF(A1298="Invoice No. : ",INDEX(Sheet2!D$14:D$154,MATCH(B1298,Sheet2!A$14:A$154,0)),N1302))))</f>
        <v/>
      </c>
      <c r="O1303" s="25" t="str">
        <f>IF(ISTEXT(E1303),"",IF(ISBLANK(E1303),"",IF(ISTEXT(D1303),"",IF(A1298="Invoice No. : ",INDEX(Sheet2!E$14:E$154,MATCH(B1298,Sheet2!A$14:A$154,0)),O1302))))</f>
        <v/>
      </c>
      <c r="P1303" s="25" t="str">
        <f>IF(ISTEXT(E1303),"",IF(ISBLANK(E1303),"",IF(ISTEXT(D1303),"",IF(A1298="Invoice No. : ",INDEX(Sheet2!G$14:G$154,MATCH(B1298,Sheet2!A$14:A$154,0)),P1302))))</f>
        <v/>
      </c>
      <c r="Q1303" s="25" t="str">
        <f t="shared" si="83"/>
        <v/>
      </c>
    </row>
    <row r="1304" ht="15" spans="6:17">
      <c r="F1304" s="25" t="str">
        <f t="shared" si="80"/>
        <v/>
      </c>
      <c r="G1304" s="25" t="str">
        <f>IF(ISTEXT(E1304),"",IF(ISBLANK(E1304),"",IF(ISTEXT(D1304),"",IF(A1299="Invoice No. : ",INDEX(Sheet2!F$14:F$154,MATCH(B1299,Sheet2!A$14:A$154,0)),G1303))))</f>
        <v/>
      </c>
      <c r="H1304" s="25" t="str">
        <f t="shared" si="81"/>
        <v/>
      </c>
      <c r="I1304" s="25" t="str">
        <f>IF(ISTEXT(E1304),"",IF(ISBLANK(E1304),"",IF(ISTEXT(D1304),"",IF(A1299="Invoice No. : ",TEXT(INDEX(Sheet2!C$14:C$154,MATCH(B1299,Sheet2!A$14:A$154,0)),"hh:mm:ss"),I1303))))</f>
        <v/>
      </c>
      <c r="J1304" s="25" t="str">
        <f t="shared" si="82"/>
        <v/>
      </c>
      <c r="K1304" s="25" t="str">
        <f>IF(ISBLANK(G1304),"",IF(ISTEXT(G1304),"",INDEX(Sheet2!H$14:H$154,MATCH(F1304,Sheet2!A$14:A$154,0))))</f>
        <v/>
      </c>
      <c r="L1304" s="25" t="str">
        <f>IF(ISBLANK(G1304),"",IF(ISTEXT(G1304),"",INDEX(Sheet2!I$14:I$154,MATCH(F1304,Sheet2!A$14:A$154,0))))</f>
        <v/>
      </c>
      <c r="M1304" s="25" t="str">
        <f>IF(ISBLANK(G1304),"",IF(ISTEXT(G1304),"",IF(INDEX(Sheet2!H$14:H$154,MATCH(F1304,Sheet2!A$14:A$154,0))&lt;&gt;0,IF(INDEX(Sheet2!I$14:I$154,MATCH(F1304,Sheet2!A$14:A$154,0))&lt;&gt;0,"Loan","Loan"),"Cash")))</f>
        <v/>
      </c>
      <c r="N1304" s="25" t="str">
        <f>IF(ISTEXT(E1304),"",IF(ISBLANK(E1304),"",IF(ISTEXT(D1304),"",IF(A1299="Invoice No. : ",INDEX(Sheet2!D$14:D$154,MATCH(B1299,Sheet2!A$14:A$154,0)),N1303))))</f>
        <v/>
      </c>
      <c r="O1304" s="25" t="str">
        <f>IF(ISTEXT(E1304),"",IF(ISBLANK(E1304),"",IF(ISTEXT(D1304),"",IF(A1299="Invoice No. : ",INDEX(Sheet2!E$14:E$154,MATCH(B1299,Sheet2!A$14:A$154,0)),O1303))))</f>
        <v/>
      </c>
      <c r="P1304" s="25" t="str">
        <f>IF(ISTEXT(E1304),"",IF(ISBLANK(E1304),"",IF(ISTEXT(D1304),"",IF(A1299="Invoice No. : ",INDEX(Sheet2!G$14:G$154,MATCH(B1299,Sheet2!A$14:A$154,0)),P1303))))</f>
        <v/>
      </c>
      <c r="Q1304" s="25" t="str">
        <f t="shared" si="83"/>
        <v/>
      </c>
    </row>
    <row r="1305" ht="15" spans="6:17">
      <c r="F1305" s="25" t="str">
        <f t="shared" si="80"/>
        <v/>
      </c>
      <c r="G1305" s="25" t="str">
        <f>IF(ISTEXT(E1305),"",IF(ISBLANK(E1305),"",IF(ISTEXT(D1305),"",IF(A1300="Invoice No. : ",INDEX(Sheet2!F$14:F$154,MATCH(B1300,Sheet2!A$14:A$154,0)),G1304))))</f>
        <v/>
      </c>
      <c r="H1305" s="25" t="str">
        <f t="shared" si="81"/>
        <v/>
      </c>
      <c r="I1305" s="25" t="str">
        <f>IF(ISTEXT(E1305),"",IF(ISBLANK(E1305),"",IF(ISTEXT(D1305),"",IF(A1300="Invoice No. : ",TEXT(INDEX(Sheet2!C$14:C$154,MATCH(B1300,Sheet2!A$14:A$154,0)),"hh:mm:ss"),I1304))))</f>
        <v/>
      </c>
      <c r="J1305" s="25" t="str">
        <f t="shared" si="82"/>
        <v/>
      </c>
      <c r="K1305" s="25" t="str">
        <f>IF(ISBLANK(G1305),"",IF(ISTEXT(G1305),"",INDEX(Sheet2!H$14:H$154,MATCH(F1305,Sheet2!A$14:A$154,0))))</f>
        <v/>
      </c>
      <c r="L1305" s="25" t="str">
        <f>IF(ISBLANK(G1305),"",IF(ISTEXT(G1305),"",INDEX(Sheet2!I$14:I$154,MATCH(F1305,Sheet2!A$14:A$154,0))))</f>
        <v/>
      </c>
      <c r="M1305" s="25" t="str">
        <f>IF(ISBLANK(G1305),"",IF(ISTEXT(G1305),"",IF(INDEX(Sheet2!H$14:H$154,MATCH(F1305,Sheet2!A$14:A$154,0))&lt;&gt;0,IF(INDEX(Sheet2!I$14:I$154,MATCH(F1305,Sheet2!A$14:A$154,0))&lt;&gt;0,"Loan","Loan"),"Cash")))</f>
        <v/>
      </c>
      <c r="N1305" s="25" t="str">
        <f>IF(ISTEXT(E1305),"",IF(ISBLANK(E1305),"",IF(ISTEXT(D1305),"",IF(A1300="Invoice No. : ",INDEX(Sheet2!D$14:D$154,MATCH(B1300,Sheet2!A$14:A$154,0)),N1304))))</f>
        <v/>
      </c>
      <c r="O1305" s="25" t="str">
        <f>IF(ISTEXT(E1305),"",IF(ISBLANK(E1305),"",IF(ISTEXT(D1305),"",IF(A1300="Invoice No. : ",INDEX(Sheet2!E$14:E$154,MATCH(B1300,Sheet2!A$14:A$154,0)),O1304))))</f>
        <v/>
      </c>
      <c r="P1305" s="25" t="str">
        <f>IF(ISTEXT(E1305),"",IF(ISBLANK(E1305),"",IF(ISTEXT(D1305),"",IF(A1300="Invoice No. : ",INDEX(Sheet2!G$14:G$154,MATCH(B1300,Sheet2!A$14:A$154,0)),P1304))))</f>
        <v/>
      </c>
      <c r="Q1305" s="25" t="str">
        <f t="shared" si="83"/>
        <v/>
      </c>
    </row>
    <row r="1306" ht="15" spans="1:17">
      <c r="A1306" s="16" t="s">
        <v>4</v>
      </c>
      <c r="B1306" s="17">
        <v>2146365</v>
      </c>
      <c r="C1306" s="16" t="s">
        <v>5</v>
      </c>
      <c r="D1306" s="18" t="s">
        <v>598</v>
      </c>
      <c r="F1306" s="25" t="str">
        <f t="shared" si="80"/>
        <v/>
      </c>
      <c r="G1306" s="25" t="str">
        <f>IF(ISTEXT(E1306),"",IF(ISBLANK(E1306),"",IF(ISTEXT(D1306),"",IF(A1301="Invoice No. : ",INDEX(Sheet2!F$14:F$154,MATCH(B1301,Sheet2!A$14:A$154,0)),G1305))))</f>
        <v/>
      </c>
      <c r="H1306" s="25" t="str">
        <f t="shared" si="81"/>
        <v/>
      </c>
      <c r="I1306" s="25" t="str">
        <f>IF(ISTEXT(E1306),"",IF(ISBLANK(E1306),"",IF(ISTEXT(D1306),"",IF(A1301="Invoice No. : ",TEXT(INDEX(Sheet2!C$14:C$154,MATCH(B1301,Sheet2!A$14:A$154,0)),"hh:mm:ss"),I1305))))</f>
        <v/>
      </c>
      <c r="J1306" s="25" t="str">
        <f t="shared" si="82"/>
        <v/>
      </c>
      <c r="K1306" s="25" t="str">
        <f>IF(ISBLANK(G1306),"",IF(ISTEXT(G1306),"",INDEX(Sheet2!H$14:H$154,MATCH(F1306,Sheet2!A$14:A$154,0))))</f>
        <v/>
      </c>
      <c r="L1306" s="25" t="str">
        <f>IF(ISBLANK(G1306),"",IF(ISTEXT(G1306),"",INDEX(Sheet2!I$14:I$154,MATCH(F1306,Sheet2!A$14:A$154,0))))</f>
        <v/>
      </c>
      <c r="M1306" s="25" t="str">
        <f>IF(ISBLANK(G1306),"",IF(ISTEXT(G1306),"",IF(INDEX(Sheet2!H$14:H$154,MATCH(F1306,Sheet2!A$14:A$154,0))&lt;&gt;0,IF(INDEX(Sheet2!I$14:I$154,MATCH(F1306,Sheet2!A$14:A$154,0))&lt;&gt;0,"Loan","Loan"),"Cash")))</f>
        <v/>
      </c>
      <c r="N1306" s="25" t="str">
        <f>IF(ISTEXT(E1306),"",IF(ISBLANK(E1306),"",IF(ISTEXT(D1306),"",IF(A1301="Invoice No. : ",INDEX(Sheet2!D$14:D$154,MATCH(B1301,Sheet2!A$14:A$154,0)),N1305))))</f>
        <v/>
      </c>
      <c r="O1306" s="25" t="str">
        <f>IF(ISTEXT(E1306),"",IF(ISBLANK(E1306),"",IF(ISTEXT(D1306),"",IF(A1301="Invoice No. : ",INDEX(Sheet2!E$14:E$154,MATCH(B1301,Sheet2!A$14:A$154,0)),O1305))))</f>
        <v/>
      </c>
      <c r="P1306" s="25" t="str">
        <f>IF(ISTEXT(E1306),"",IF(ISBLANK(E1306),"",IF(ISTEXT(D1306),"",IF(A1301="Invoice No. : ",INDEX(Sheet2!G$14:G$154,MATCH(B1301,Sheet2!A$14:A$154,0)),P1305))))</f>
        <v/>
      </c>
      <c r="Q1306" s="25" t="str">
        <f t="shared" si="83"/>
        <v/>
      </c>
    </row>
    <row r="1307" ht="15" spans="1:17">
      <c r="A1307" s="16" t="s">
        <v>7</v>
      </c>
      <c r="B1307" s="19">
        <v>44954</v>
      </c>
      <c r="C1307" s="16" t="s">
        <v>8</v>
      </c>
      <c r="D1307" s="20">
        <v>2</v>
      </c>
      <c r="F1307" s="25" t="str">
        <f t="shared" si="80"/>
        <v/>
      </c>
      <c r="G1307" s="25" t="str">
        <f>IF(ISTEXT(E1307),"",IF(ISBLANK(E1307),"",IF(ISTEXT(D1307),"",IF(A1302="Invoice No. : ",INDEX(Sheet2!F$14:F$154,MATCH(B1302,Sheet2!A$14:A$154,0)),G1306))))</f>
        <v/>
      </c>
      <c r="H1307" s="25" t="str">
        <f t="shared" si="81"/>
        <v/>
      </c>
      <c r="I1307" s="25" t="str">
        <f>IF(ISTEXT(E1307),"",IF(ISBLANK(E1307),"",IF(ISTEXT(D1307),"",IF(A1302="Invoice No. : ",TEXT(INDEX(Sheet2!C$14:C$154,MATCH(B1302,Sheet2!A$14:A$154,0)),"hh:mm:ss"),I1306))))</f>
        <v/>
      </c>
      <c r="J1307" s="25" t="str">
        <f t="shared" si="82"/>
        <v/>
      </c>
      <c r="K1307" s="25" t="str">
        <f>IF(ISBLANK(G1307),"",IF(ISTEXT(G1307),"",INDEX(Sheet2!H$14:H$154,MATCH(F1307,Sheet2!A$14:A$154,0))))</f>
        <v/>
      </c>
      <c r="L1307" s="25" t="str">
        <f>IF(ISBLANK(G1307),"",IF(ISTEXT(G1307),"",INDEX(Sheet2!I$14:I$154,MATCH(F1307,Sheet2!A$14:A$154,0))))</f>
        <v/>
      </c>
      <c r="M1307" s="25" t="str">
        <f>IF(ISBLANK(G1307),"",IF(ISTEXT(G1307),"",IF(INDEX(Sheet2!H$14:H$154,MATCH(F1307,Sheet2!A$14:A$154,0))&lt;&gt;0,IF(INDEX(Sheet2!I$14:I$154,MATCH(F1307,Sheet2!A$14:A$154,0))&lt;&gt;0,"Loan","Loan"),"Cash")))</f>
        <v/>
      </c>
      <c r="N1307" s="25" t="str">
        <f>IF(ISTEXT(E1307),"",IF(ISBLANK(E1307),"",IF(ISTEXT(D1307),"",IF(A1302="Invoice No. : ",INDEX(Sheet2!D$14:D$154,MATCH(B1302,Sheet2!A$14:A$154,0)),N1306))))</f>
        <v/>
      </c>
      <c r="O1307" s="25" t="str">
        <f>IF(ISTEXT(E1307),"",IF(ISBLANK(E1307),"",IF(ISTEXT(D1307),"",IF(A1302="Invoice No. : ",INDEX(Sheet2!E$14:E$154,MATCH(B1302,Sheet2!A$14:A$154,0)),O1306))))</f>
        <v/>
      </c>
      <c r="P1307" s="25" t="str">
        <f>IF(ISTEXT(E1307),"",IF(ISBLANK(E1307),"",IF(ISTEXT(D1307),"",IF(A1302="Invoice No. : ",INDEX(Sheet2!G$14:G$154,MATCH(B1302,Sheet2!A$14:A$154,0)),P1306))))</f>
        <v/>
      </c>
      <c r="Q1307" s="25" t="str">
        <f t="shared" si="83"/>
        <v/>
      </c>
    </row>
    <row r="1308" ht="15" spans="6:17">
      <c r="F1308" s="25" t="str">
        <f t="shared" si="80"/>
        <v/>
      </c>
      <c r="G1308" s="25" t="str">
        <f>IF(ISTEXT(E1308),"",IF(ISBLANK(E1308),"",IF(ISTEXT(D1308),"",IF(A1303="Invoice No. : ",INDEX(Sheet2!F$14:F$154,MATCH(B1303,Sheet2!A$14:A$154,0)),G1307))))</f>
        <v/>
      </c>
      <c r="H1308" s="25" t="str">
        <f t="shared" si="81"/>
        <v/>
      </c>
      <c r="I1308" s="25" t="str">
        <f>IF(ISTEXT(E1308),"",IF(ISBLANK(E1308),"",IF(ISTEXT(D1308),"",IF(A1303="Invoice No. : ",TEXT(INDEX(Sheet2!C$14:C$154,MATCH(B1303,Sheet2!A$14:A$154,0)),"hh:mm:ss"),I1307))))</f>
        <v/>
      </c>
      <c r="J1308" s="25" t="str">
        <f t="shared" si="82"/>
        <v/>
      </c>
      <c r="K1308" s="25" t="str">
        <f>IF(ISBLANK(G1308),"",IF(ISTEXT(G1308),"",INDEX(Sheet2!H$14:H$154,MATCH(F1308,Sheet2!A$14:A$154,0))))</f>
        <v/>
      </c>
      <c r="L1308" s="25" t="str">
        <f>IF(ISBLANK(G1308),"",IF(ISTEXT(G1308),"",INDEX(Sheet2!I$14:I$154,MATCH(F1308,Sheet2!A$14:A$154,0))))</f>
        <v/>
      </c>
      <c r="M1308" s="25" t="str">
        <f>IF(ISBLANK(G1308),"",IF(ISTEXT(G1308),"",IF(INDEX(Sheet2!H$14:H$154,MATCH(F1308,Sheet2!A$14:A$154,0))&lt;&gt;0,IF(INDEX(Sheet2!I$14:I$154,MATCH(F1308,Sheet2!A$14:A$154,0))&lt;&gt;0,"Loan","Loan"),"Cash")))</f>
        <v/>
      </c>
      <c r="N1308" s="25" t="str">
        <f>IF(ISTEXT(E1308),"",IF(ISBLANK(E1308),"",IF(ISTEXT(D1308),"",IF(A1303="Invoice No. : ",INDEX(Sheet2!D$14:D$154,MATCH(B1303,Sheet2!A$14:A$154,0)),N1307))))</f>
        <v/>
      </c>
      <c r="O1308" s="25" t="str">
        <f>IF(ISTEXT(E1308),"",IF(ISBLANK(E1308),"",IF(ISTEXT(D1308),"",IF(A1303="Invoice No. : ",INDEX(Sheet2!E$14:E$154,MATCH(B1303,Sheet2!A$14:A$154,0)),O1307))))</f>
        <v/>
      </c>
      <c r="P1308" s="25" t="str">
        <f>IF(ISTEXT(E1308),"",IF(ISBLANK(E1308),"",IF(ISTEXT(D1308),"",IF(A1303="Invoice No. : ",INDEX(Sheet2!G$14:G$154,MATCH(B1303,Sheet2!A$14:A$154,0)),P1307))))</f>
        <v/>
      </c>
      <c r="Q1308" s="25" t="str">
        <f t="shared" si="83"/>
        <v/>
      </c>
    </row>
    <row r="1309" ht="15" spans="1:17">
      <c r="A1309" s="21" t="s">
        <v>9</v>
      </c>
      <c r="B1309" s="21" t="s">
        <v>10</v>
      </c>
      <c r="C1309" s="22" t="s">
        <v>11</v>
      </c>
      <c r="D1309" s="22" t="s">
        <v>12</v>
      </c>
      <c r="E1309" s="22" t="s">
        <v>13</v>
      </c>
      <c r="F1309" s="25" t="str">
        <f t="shared" si="80"/>
        <v/>
      </c>
      <c r="G1309" s="25" t="str">
        <f>IF(ISTEXT(E1309),"",IF(ISBLANK(E1309),"",IF(ISTEXT(D1309),"",IF(A1304="Invoice No. : ",INDEX(Sheet2!F$14:F$154,MATCH(B1304,Sheet2!A$14:A$154,0)),G1308))))</f>
        <v/>
      </c>
      <c r="H1309" s="25" t="str">
        <f t="shared" si="81"/>
        <v/>
      </c>
      <c r="I1309" s="25" t="str">
        <f>IF(ISTEXT(E1309),"",IF(ISBLANK(E1309),"",IF(ISTEXT(D1309),"",IF(A1304="Invoice No. : ",TEXT(INDEX(Sheet2!C$14:C$154,MATCH(B1304,Sheet2!A$14:A$154,0)),"hh:mm:ss"),I1308))))</f>
        <v/>
      </c>
      <c r="J1309" s="25" t="str">
        <f t="shared" si="82"/>
        <v/>
      </c>
      <c r="K1309" s="25" t="str">
        <f>IF(ISBLANK(G1309),"",IF(ISTEXT(G1309),"",INDEX(Sheet2!H$14:H$154,MATCH(F1309,Sheet2!A$14:A$154,0))))</f>
        <v/>
      </c>
      <c r="L1309" s="25" t="str">
        <f>IF(ISBLANK(G1309),"",IF(ISTEXT(G1309),"",INDEX(Sheet2!I$14:I$154,MATCH(F1309,Sheet2!A$14:A$154,0))))</f>
        <v/>
      </c>
      <c r="M1309" s="25" t="str">
        <f>IF(ISBLANK(G1309),"",IF(ISTEXT(G1309),"",IF(INDEX(Sheet2!H$14:H$154,MATCH(F1309,Sheet2!A$14:A$154,0))&lt;&gt;0,IF(INDEX(Sheet2!I$14:I$154,MATCH(F1309,Sheet2!A$14:A$154,0))&lt;&gt;0,"Loan","Loan"),"Cash")))</f>
        <v/>
      </c>
      <c r="N1309" s="25" t="str">
        <f>IF(ISTEXT(E1309),"",IF(ISBLANK(E1309),"",IF(ISTEXT(D1309),"",IF(A1304="Invoice No. : ",INDEX(Sheet2!D$14:D$154,MATCH(B1304,Sheet2!A$14:A$154,0)),N1308))))</f>
        <v/>
      </c>
      <c r="O1309" s="25" t="str">
        <f>IF(ISTEXT(E1309),"",IF(ISBLANK(E1309),"",IF(ISTEXT(D1309),"",IF(A1304="Invoice No. : ",INDEX(Sheet2!E$14:E$154,MATCH(B1304,Sheet2!A$14:A$154,0)),O1308))))</f>
        <v/>
      </c>
      <c r="P1309" s="25" t="str">
        <f>IF(ISTEXT(E1309),"",IF(ISBLANK(E1309),"",IF(ISTEXT(D1309),"",IF(A1304="Invoice No. : ",INDEX(Sheet2!G$14:G$154,MATCH(B1304,Sheet2!A$14:A$154,0)),P1308))))</f>
        <v/>
      </c>
      <c r="Q1309" s="25" t="str">
        <f t="shared" si="83"/>
        <v/>
      </c>
    </row>
    <row r="1310" ht="15" spans="6:17">
      <c r="F1310" s="25" t="str">
        <f t="shared" si="80"/>
        <v/>
      </c>
      <c r="G1310" s="25" t="str">
        <f>IF(ISTEXT(E1310),"",IF(ISBLANK(E1310),"",IF(ISTEXT(D1310),"",IF(A1305="Invoice No. : ",INDEX(Sheet2!F$14:F$154,MATCH(B1305,Sheet2!A$14:A$154,0)),G1309))))</f>
        <v/>
      </c>
      <c r="H1310" s="25" t="str">
        <f t="shared" si="81"/>
        <v/>
      </c>
      <c r="I1310" s="25" t="str">
        <f>IF(ISTEXT(E1310),"",IF(ISBLANK(E1310),"",IF(ISTEXT(D1310),"",IF(A1305="Invoice No. : ",TEXT(INDEX(Sheet2!C$14:C$154,MATCH(B1305,Sheet2!A$14:A$154,0)),"hh:mm:ss"),I1309))))</f>
        <v/>
      </c>
      <c r="J1310" s="25" t="str">
        <f t="shared" si="82"/>
        <v/>
      </c>
      <c r="K1310" s="25" t="str">
        <f>IF(ISBLANK(G1310),"",IF(ISTEXT(G1310),"",INDEX(Sheet2!H$14:H$154,MATCH(F1310,Sheet2!A$14:A$154,0))))</f>
        <v/>
      </c>
      <c r="L1310" s="25" t="str">
        <f>IF(ISBLANK(G1310),"",IF(ISTEXT(G1310),"",INDEX(Sheet2!I$14:I$154,MATCH(F1310,Sheet2!A$14:A$154,0))))</f>
        <v/>
      </c>
      <c r="M1310" s="25" t="str">
        <f>IF(ISBLANK(G1310),"",IF(ISTEXT(G1310),"",IF(INDEX(Sheet2!H$14:H$154,MATCH(F1310,Sheet2!A$14:A$154,0))&lt;&gt;0,IF(INDEX(Sheet2!I$14:I$154,MATCH(F1310,Sheet2!A$14:A$154,0))&lt;&gt;0,"Loan","Loan"),"Cash")))</f>
        <v/>
      </c>
      <c r="N1310" s="25" t="str">
        <f>IF(ISTEXT(E1310),"",IF(ISBLANK(E1310),"",IF(ISTEXT(D1310),"",IF(A1305="Invoice No. : ",INDEX(Sheet2!D$14:D$154,MATCH(B1305,Sheet2!A$14:A$154,0)),N1309))))</f>
        <v/>
      </c>
      <c r="O1310" s="25" t="str">
        <f>IF(ISTEXT(E1310),"",IF(ISBLANK(E1310),"",IF(ISTEXT(D1310),"",IF(A1305="Invoice No. : ",INDEX(Sheet2!E$14:E$154,MATCH(B1305,Sheet2!A$14:A$154,0)),O1309))))</f>
        <v/>
      </c>
      <c r="P1310" s="25" t="str">
        <f>IF(ISTEXT(E1310),"",IF(ISBLANK(E1310),"",IF(ISTEXT(D1310),"",IF(A1305="Invoice No. : ",INDEX(Sheet2!G$14:G$154,MATCH(B1305,Sheet2!A$14:A$154,0)),P1309))))</f>
        <v/>
      </c>
      <c r="Q1310" s="25" t="str">
        <f t="shared" si="83"/>
        <v/>
      </c>
    </row>
    <row r="1311" ht="15" spans="1:17">
      <c r="A1311" s="24" t="s">
        <v>404</v>
      </c>
      <c r="B1311" s="24" t="s">
        <v>405</v>
      </c>
      <c r="C1311" s="13">
        <v>1</v>
      </c>
      <c r="D1311" s="13">
        <v>30</v>
      </c>
      <c r="E1311" s="13">
        <v>30</v>
      </c>
      <c r="F1311" s="25">
        <f t="shared" si="80"/>
        <v>2146365</v>
      </c>
      <c r="G1311" s="25">
        <f>IF(ISTEXT(E1311),"",IF(ISBLANK(E1311),"",IF(ISTEXT(D1311),"",IF(A1306="Invoice No. : ",INDEX(Sheet2!F$14:F$154,MATCH(B1306,Sheet2!A$14:A$154,0)),G1310))))</f>
        <v>2029</v>
      </c>
      <c r="H1311" s="25" t="str">
        <f t="shared" si="81"/>
        <v>01/28/2023</v>
      </c>
      <c r="I1311" s="25" t="str">
        <f>IF(ISTEXT(E1311),"",IF(ISBLANK(E1311),"",IF(ISTEXT(D1311),"",IF(A1306="Invoice No. : ",TEXT(INDEX(Sheet2!C$14:C$154,MATCH(B1306,Sheet2!A$14:A$154,0)),"hh:mm:ss"),I1310))))</f>
        <v>11:01:09</v>
      </c>
      <c r="J1311" s="25">
        <f t="shared" si="82"/>
        <v>2440.75</v>
      </c>
      <c r="K1311" s="25">
        <f>IF(ISBLANK(G1311),"",IF(ISTEXT(G1311),"",INDEX(Sheet2!H$14:H$154,MATCH(F1311,Sheet2!A$14:A$154,0))))</f>
        <v>2440.75</v>
      </c>
      <c r="L1311" s="25">
        <f>IF(ISBLANK(G1311),"",IF(ISTEXT(G1311),"",INDEX(Sheet2!I$14:I$154,MATCH(F1311,Sheet2!A$14:A$154,0))))</f>
        <v>0</v>
      </c>
      <c r="M1311" s="25" t="str">
        <f>IF(ISBLANK(G1311),"",IF(ISTEXT(G1311),"",IF(INDEX(Sheet2!H$14:H$154,MATCH(F1311,Sheet2!A$14:A$154,0))&lt;&gt;0,IF(INDEX(Sheet2!I$14:I$154,MATCH(F1311,Sheet2!A$14:A$154,0))&lt;&gt;0,"Loan","Loan"),"Cash")))</f>
        <v>Loan</v>
      </c>
      <c r="N1311" s="25">
        <f>IF(ISTEXT(E1311),"",IF(ISBLANK(E1311),"",IF(ISTEXT(D1311),"",IF(A1306="Invoice No. : ",INDEX(Sheet2!D$14:D$154,MATCH(B1306,Sheet2!A$14:A$154,0)),N1310))))</f>
        <v>2</v>
      </c>
      <c r="O1311" s="25" t="str">
        <f>IF(ISTEXT(E1311),"",IF(ISBLANK(E1311),"",IF(ISTEXT(D1311),"",IF(A1306="Invoice No. : ",INDEX(Sheet2!E$14:E$154,MATCH(B1306,Sheet2!A$14:A$154,0)),O1310))))</f>
        <v>RUBY</v>
      </c>
      <c r="P1311" s="25" t="str">
        <f>IF(ISTEXT(E1311),"",IF(ISBLANK(E1311),"",IF(ISTEXT(D1311),"",IF(A1306="Invoice No. : ",INDEX(Sheet2!G$14:G$154,MATCH(B1306,Sheet2!A$14:A$154,0)),P1310))))</f>
        <v>DULAY, CARIDAD MATEO</v>
      </c>
      <c r="Q1311" s="25">
        <f t="shared" si="83"/>
        <v>128023.12</v>
      </c>
    </row>
    <row r="1312" ht="15" spans="1:17">
      <c r="A1312" s="24" t="s">
        <v>1112</v>
      </c>
      <c r="B1312" s="24" t="s">
        <v>1113</v>
      </c>
      <c r="C1312" s="13">
        <v>2</v>
      </c>
      <c r="D1312" s="13">
        <v>51.5</v>
      </c>
      <c r="E1312" s="13">
        <v>103</v>
      </c>
      <c r="F1312" s="25">
        <f t="shared" si="80"/>
        <v>2146365</v>
      </c>
      <c r="G1312" s="25">
        <f>IF(ISTEXT(E1312),"",IF(ISBLANK(E1312),"",IF(ISTEXT(D1312),"",IF(A1307="Invoice No. : ",INDEX(Sheet2!F$14:F$154,MATCH(B1307,Sheet2!A$14:A$154,0)),G1311))))</f>
        <v>2029</v>
      </c>
      <c r="H1312" s="25" t="str">
        <f t="shared" si="81"/>
        <v>01/28/2023</v>
      </c>
      <c r="I1312" s="25" t="str">
        <f>IF(ISTEXT(E1312),"",IF(ISBLANK(E1312),"",IF(ISTEXT(D1312),"",IF(A1307="Invoice No. : ",TEXT(INDEX(Sheet2!C$14:C$154,MATCH(B1307,Sheet2!A$14:A$154,0)),"hh:mm:ss"),I1311))))</f>
        <v>11:01:09</v>
      </c>
      <c r="J1312" s="25">
        <f t="shared" si="82"/>
        <v>2440.75</v>
      </c>
      <c r="K1312" s="25">
        <f>IF(ISBLANK(G1312),"",IF(ISTEXT(G1312),"",INDEX(Sheet2!H$14:H$154,MATCH(F1312,Sheet2!A$14:A$154,0))))</f>
        <v>2440.75</v>
      </c>
      <c r="L1312" s="25">
        <f>IF(ISBLANK(G1312),"",IF(ISTEXT(G1312),"",INDEX(Sheet2!I$14:I$154,MATCH(F1312,Sheet2!A$14:A$154,0))))</f>
        <v>0</v>
      </c>
      <c r="M1312" s="25" t="str">
        <f>IF(ISBLANK(G1312),"",IF(ISTEXT(G1312),"",IF(INDEX(Sheet2!H$14:H$154,MATCH(F1312,Sheet2!A$14:A$154,0))&lt;&gt;0,IF(INDEX(Sheet2!I$14:I$154,MATCH(F1312,Sheet2!A$14:A$154,0))&lt;&gt;0,"Loan","Loan"),"Cash")))</f>
        <v>Loan</v>
      </c>
      <c r="N1312" s="25">
        <f>IF(ISTEXT(E1312),"",IF(ISBLANK(E1312),"",IF(ISTEXT(D1312),"",IF(A1307="Invoice No. : ",INDEX(Sheet2!D$14:D$154,MATCH(B1307,Sheet2!A$14:A$154,0)),N1311))))</f>
        <v>2</v>
      </c>
      <c r="O1312" s="25" t="str">
        <f>IF(ISTEXT(E1312),"",IF(ISBLANK(E1312),"",IF(ISTEXT(D1312),"",IF(A1307="Invoice No. : ",INDEX(Sheet2!E$14:E$154,MATCH(B1307,Sheet2!A$14:A$154,0)),O1311))))</f>
        <v>RUBY</v>
      </c>
      <c r="P1312" s="25" t="str">
        <f>IF(ISTEXT(E1312),"",IF(ISBLANK(E1312),"",IF(ISTEXT(D1312),"",IF(A1307="Invoice No. : ",INDEX(Sheet2!G$14:G$154,MATCH(B1307,Sheet2!A$14:A$154,0)),P1311))))</f>
        <v>DULAY, CARIDAD MATEO</v>
      </c>
      <c r="Q1312" s="25">
        <f t="shared" si="83"/>
        <v>128023.12</v>
      </c>
    </row>
    <row r="1313" ht="15" spans="1:17">
      <c r="A1313" s="24" t="s">
        <v>1114</v>
      </c>
      <c r="B1313" s="24" t="s">
        <v>1115</v>
      </c>
      <c r="C1313" s="13">
        <v>1</v>
      </c>
      <c r="D1313" s="13">
        <v>300</v>
      </c>
      <c r="E1313" s="13">
        <v>300</v>
      </c>
      <c r="F1313" s="25">
        <f t="shared" si="80"/>
        <v>2146365</v>
      </c>
      <c r="G1313" s="25">
        <f>IF(ISTEXT(E1313),"",IF(ISBLANK(E1313),"",IF(ISTEXT(D1313),"",IF(A1308="Invoice No. : ",INDEX(Sheet2!F$14:F$154,MATCH(B1308,Sheet2!A$14:A$154,0)),G1312))))</f>
        <v>2029</v>
      </c>
      <c r="H1313" s="25" t="str">
        <f t="shared" si="81"/>
        <v>01/28/2023</v>
      </c>
      <c r="I1313" s="25" t="str">
        <f>IF(ISTEXT(E1313),"",IF(ISBLANK(E1313),"",IF(ISTEXT(D1313),"",IF(A1308="Invoice No. : ",TEXT(INDEX(Sheet2!C$14:C$154,MATCH(B1308,Sheet2!A$14:A$154,0)),"hh:mm:ss"),I1312))))</f>
        <v>11:01:09</v>
      </c>
      <c r="J1313" s="25">
        <f t="shared" si="82"/>
        <v>2440.75</v>
      </c>
      <c r="K1313" s="25">
        <f>IF(ISBLANK(G1313),"",IF(ISTEXT(G1313),"",INDEX(Sheet2!H$14:H$154,MATCH(F1313,Sheet2!A$14:A$154,0))))</f>
        <v>2440.75</v>
      </c>
      <c r="L1313" s="25">
        <f>IF(ISBLANK(G1313),"",IF(ISTEXT(G1313),"",INDEX(Sheet2!I$14:I$154,MATCH(F1313,Sheet2!A$14:A$154,0))))</f>
        <v>0</v>
      </c>
      <c r="M1313" s="25" t="str">
        <f>IF(ISBLANK(G1313),"",IF(ISTEXT(G1313),"",IF(INDEX(Sheet2!H$14:H$154,MATCH(F1313,Sheet2!A$14:A$154,0))&lt;&gt;0,IF(INDEX(Sheet2!I$14:I$154,MATCH(F1313,Sheet2!A$14:A$154,0))&lt;&gt;0,"Loan","Loan"),"Cash")))</f>
        <v>Loan</v>
      </c>
      <c r="N1313" s="25">
        <f>IF(ISTEXT(E1313),"",IF(ISBLANK(E1313),"",IF(ISTEXT(D1313),"",IF(A1308="Invoice No. : ",INDEX(Sheet2!D$14:D$154,MATCH(B1308,Sheet2!A$14:A$154,0)),N1312))))</f>
        <v>2</v>
      </c>
      <c r="O1313" s="25" t="str">
        <f>IF(ISTEXT(E1313),"",IF(ISBLANK(E1313),"",IF(ISTEXT(D1313),"",IF(A1308="Invoice No. : ",INDEX(Sheet2!E$14:E$154,MATCH(B1308,Sheet2!A$14:A$154,0)),O1312))))</f>
        <v>RUBY</v>
      </c>
      <c r="P1313" s="25" t="str">
        <f>IF(ISTEXT(E1313),"",IF(ISBLANK(E1313),"",IF(ISTEXT(D1313),"",IF(A1308="Invoice No. : ",INDEX(Sheet2!G$14:G$154,MATCH(B1308,Sheet2!A$14:A$154,0)),P1312))))</f>
        <v>DULAY, CARIDAD MATEO</v>
      </c>
      <c r="Q1313" s="25">
        <f t="shared" si="83"/>
        <v>128023.12</v>
      </c>
    </row>
    <row r="1314" ht="15" spans="1:17">
      <c r="A1314" s="24" t="s">
        <v>166</v>
      </c>
      <c r="B1314" s="24" t="s">
        <v>167</v>
      </c>
      <c r="C1314" s="13">
        <v>1</v>
      </c>
      <c r="D1314" s="13">
        <v>438.25</v>
      </c>
      <c r="E1314" s="13">
        <v>438.25</v>
      </c>
      <c r="F1314" s="25">
        <f t="shared" si="80"/>
        <v>2146365</v>
      </c>
      <c r="G1314" s="25">
        <f>IF(ISTEXT(E1314),"",IF(ISBLANK(E1314),"",IF(ISTEXT(D1314),"",IF(A1309="Invoice No. : ",INDEX(Sheet2!F$14:F$154,MATCH(B1309,Sheet2!A$14:A$154,0)),G1313))))</f>
        <v>2029</v>
      </c>
      <c r="H1314" s="25" t="str">
        <f t="shared" si="81"/>
        <v>01/28/2023</v>
      </c>
      <c r="I1314" s="25" t="str">
        <f>IF(ISTEXT(E1314),"",IF(ISBLANK(E1314),"",IF(ISTEXT(D1314),"",IF(A1309="Invoice No. : ",TEXT(INDEX(Sheet2!C$14:C$154,MATCH(B1309,Sheet2!A$14:A$154,0)),"hh:mm:ss"),I1313))))</f>
        <v>11:01:09</v>
      </c>
      <c r="J1314" s="25">
        <f t="shared" si="82"/>
        <v>2440.75</v>
      </c>
      <c r="K1314" s="25">
        <f>IF(ISBLANK(G1314),"",IF(ISTEXT(G1314),"",INDEX(Sheet2!H$14:H$154,MATCH(F1314,Sheet2!A$14:A$154,0))))</f>
        <v>2440.75</v>
      </c>
      <c r="L1314" s="25">
        <f>IF(ISBLANK(G1314),"",IF(ISTEXT(G1314),"",INDEX(Sheet2!I$14:I$154,MATCH(F1314,Sheet2!A$14:A$154,0))))</f>
        <v>0</v>
      </c>
      <c r="M1314" s="25" t="str">
        <f>IF(ISBLANK(G1314),"",IF(ISTEXT(G1314),"",IF(INDEX(Sheet2!H$14:H$154,MATCH(F1314,Sheet2!A$14:A$154,0))&lt;&gt;0,IF(INDEX(Sheet2!I$14:I$154,MATCH(F1314,Sheet2!A$14:A$154,0))&lt;&gt;0,"Loan","Loan"),"Cash")))</f>
        <v>Loan</v>
      </c>
      <c r="N1314" s="25">
        <f>IF(ISTEXT(E1314),"",IF(ISBLANK(E1314),"",IF(ISTEXT(D1314),"",IF(A1309="Invoice No. : ",INDEX(Sheet2!D$14:D$154,MATCH(B1309,Sheet2!A$14:A$154,0)),N1313))))</f>
        <v>2</v>
      </c>
      <c r="O1314" s="25" t="str">
        <f>IF(ISTEXT(E1314),"",IF(ISBLANK(E1314),"",IF(ISTEXT(D1314),"",IF(A1309="Invoice No. : ",INDEX(Sheet2!E$14:E$154,MATCH(B1309,Sheet2!A$14:A$154,0)),O1313))))</f>
        <v>RUBY</v>
      </c>
      <c r="P1314" s="25" t="str">
        <f>IF(ISTEXT(E1314),"",IF(ISBLANK(E1314),"",IF(ISTEXT(D1314),"",IF(A1309="Invoice No. : ",INDEX(Sheet2!G$14:G$154,MATCH(B1309,Sheet2!A$14:A$154,0)),P1313))))</f>
        <v>DULAY, CARIDAD MATEO</v>
      </c>
      <c r="Q1314" s="25">
        <f t="shared" si="83"/>
        <v>128023.12</v>
      </c>
    </row>
    <row r="1315" ht="15" spans="1:17">
      <c r="A1315" s="24" t="s">
        <v>178</v>
      </c>
      <c r="B1315" s="24" t="s">
        <v>179</v>
      </c>
      <c r="C1315" s="13">
        <v>1</v>
      </c>
      <c r="D1315" s="13">
        <v>190</v>
      </c>
      <c r="E1315" s="13">
        <v>190</v>
      </c>
      <c r="F1315" s="25">
        <f t="shared" si="80"/>
        <v>2146365</v>
      </c>
      <c r="G1315" s="25">
        <f>IF(ISTEXT(E1315),"",IF(ISBLANK(E1315),"",IF(ISTEXT(D1315),"",IF(A1310="Invoice No. : ",INDEX(Sheet2!F$14:F$154,MATCH(B1310,Sheet2!A$14:A$154,0)),G1314))))</f>
        <v>2029</v>
      </c>
      <c r="H1315" s="25" t="str">
        <f t="shared" si="81"/>
        <v>01/28/2023</v>
      </c>
      <c r="I1315" s="25" t="str">
        <f>IF(ISTEXT(E1315),"",IF(ISBLANK(E1315),"",IF(ISTEXT(D1315),"",IF(A1310="Invoice No. : ",TEXT(INDEX(Sheet2!C$14:C$154,MATCH(B1310,Sheet2!A$14:A$154,0)),"hh:mm:ss"),I1314))))</f>
        <v>11:01:09</v>
      </c>
      <c r="J1315" s="25">
        <f t="shared" si="82"/>
        <v>2440.75</v>
      </c>
      <c r="K1315" s="25">
        <f>IF(ISBLANK(G1315),"",IF(ISTEXT(G1315),"",INDEX(Sheet2!H$14:H$154,MATCH(F1315,Sheet2!A$14:A$154,0))))</f>
        <v>2440.75</v>
      </c>
      <c r="L1315" s="25">
        <f>IF(ISBLANK(G1315),"",IF(ISTEXT(G1315),"",INDEX(Sheet2!I$14:I$154,MATCH(F1315,Sheet2!A$14:A$154,0))))</f>
        <v>0</v>
      </c>
      <c r="M1315" s="25" t="str">
        <f>IF(ISBLANK(G1315),"",IF(ISTEXT(G1315),"",IF(INDEX(Sheet2!H$14:H$154,MATCH(F1315,Sheet2!A$14:A$154,0))&lt;&gt;0,IF(INDEX(Sheet2!I$14:I$154,MATCH(F1315,Sheet2!A$14:A$154,0))&lt;&gt;0,"Loan","Loan"),"Cash")))</f>
        <v>Loan</v>
      </c>
      <c r="N1315" s="25">
        <f>IF(ISTEXT(E1315),"",IF(ISBLANK(E1315),"",IF(ISTEXT(D1315),"",IF(A1310="Invoice No. : ",INDEX(Sheet2!D$14:D$154,MATCH(B1310,Sheet2!A$14:A$154,0)),N1314))))</f>
        <v>2</v>
      </c>
      <c r="O1315" s="25" t="str">
        <f>IF(ISTEXT(E1315),"",IF(ISBLANK(E1315),"",IF(ISTEXT(D1315),"",IF(A1310="Invoice No. : ",INDEX(Sheet2!E$14:E$154,MATCH(B1310,Sheet2!A$14:A$154,0)),O1314))))</f>
        <v>RUBY</v>
      </c>
      <c r="P1315" s="25" t="str">
        <f>IF(ISTEXT(E1315),"",IF(ISBLANK(E1315),"",IF(ISTEXT(D1315),"",IF(A1310="Invoice No. : ",INDEX(Sheet2!G$14:G$154,MATCH(B1310,Sheet2!A$14:A$154,0)),P1314))))</f>
        <v>DULAY, CARIDAD MATEO</v>
      </c>
      <c r="Q1315" s="25">
        <f t="shared" si="83"/>
        <v>128023.12</v>
      </c>
    </row>
    <row r="1316" ht="15" spans="1:17">
      <c r="A1316" s="24" t="s">
        <v>180</v>
      </c>
      <c r="B1316" s="24" t="s">
        <v>181</v>
      </c>
      <c r="C1316" s="13">
        <v>1</v>
      </c>
      <c r="D1316" s="13">
        <v>190</v>
      </c>
      <c r="E1316" s="13">
        <v>190</v>
      </c>
      <c r="F1316" s="25">
        <f t="shared" si="80"/>
        <v>2146365</v>
      </c>
      <c r="G1316" s="25">
        <f>IF(ISTEXT(E1316),"",IF(ISBLANK(E1316),"",IF(ISTEXT(D1316),"",IF(A1311="Invoice No. : ",INDEX(Sheet2!F$14:F$154,MATCH(B1311,Sheet2!A$14:A$154,0)),G1315))))</f>
        <v>2029</v>
      </c>
      <c r="H1316" s="25" t="str">
        <f t="shared" si="81"/>
        <v>01/28/2023</v>
      </c>
      <c r="I1316" s="25" t="str">
        <f>IF(ISTEXT(E1316),"",IF(ISBLANK(E1316),"",IF(ISTEXT(D1316),"",IF(A1311="Invoice No. : ",TEXT(INDEX(Sheet2!C$14:C$154,MATCH(B1311,Sheet2!A$14:A$154,0)),"hh:mm:ss"),I1315))))</f>
        <v>11:01:09</v>
      </c>
      <c r="J1316" s="25">
        <f t="shared" si="82"/>
        <v>2440.75</v>
      </c>
      <c r="K1316" s="25">
        <f>IF(ISBLANK(G1316),"",IF(ISTEXT(G1316),"",INDEX(Sheet2!H$14:H$154,MATCH(F1316,Sheet2!A$14:A$154,0))))</f>
        <v>2440.75</v>
      </c>
      <c r="L1316" s="25">
        <f>IF(ISBLANK(G1316),"",IF(ISTEXT(G1316),"",INDEX(Sheet2!I$14:I$154,MATCH(F1316,Sheet2!A$14:A$154,0))))</f>
        <v>0</v>
      </c>
      <c r="M1316" s="25" t="str">
        <f>IF(ISBLANK(G1316),"",IF(ISTEXT(G1316),"",IF(INDEX(Sheet2!H$14:H$154,MATCH(F1316,Sheet2!A$14:A$154,0))&lt;&gt;0,IF(INDEX(Sheet2!I$14:I$154,MATCH(F1316,Sheet2!A$14:A$154,0))&lt;&gt;0,"Loan","Loan"),"Cash")))</f>
        <v>Loan</v>
      </c>
      <c r="N1316" s="25">
        <f>IF(ISTEXT(E1316),"",IF(ISBLANK(E1316),"",IF(ISTEXT(D1316),"",IF(A1311="Invoice No. : ",INDEX(Sheet2!D$14:D$154,MATCH(B1311,Sheet2!A$14:A$154,0)),N1315))))</f>
        <v>2</v>
      </c>
      <c r="O1316" s="25" t="str">
        <f>IF(ISTEXT(E1316),"",IF(ISBLANK(E1316),"",IF(ISTEXT(D1316),"",IF(A1311="Invoice No. : ",INDEX(Sheet2!E$14:E$154,MATCH(B1311,Sheet2!A$14:A$154,0)),O1315))))</f>
        <v>RUBY</v>
      </c>
      <c r="P1316" s="25" t="str">
        <f>IF(ISTEXT(E1316),"",IF(ISBLANK(E1316),"",IF(ISTEXT(D1316),"",IF(A1311="Invoice No. : ",INDEX(Sheet2!G$14:G$154,MATCH(B1311,Sheet2!A$14:A$154,0)),P1315))))</f>
        <v>DULAY, CARIDAD MATEO</v>
      </c>
      <c r="Q1316" s="25">
        <f t="shared" si="83"/>
        <v>128023.12</v>
      </c>
    </row>
    <row r="1317" ht="15" spans="1:17">
      <c r="A1317" s="24" t="s">
        <v>190</v>
      </c>
      <c r="B1317" s="24" t="s">
        <v>191</v>
      </c>
      <c r="C1317" s="13">
        <v>1</v>
      </c>
      <c r="D1317" s="13">
        <v>47.5</v>
      </c>
      <c r="E1317" s="13">
        <v>47.5</v>
      </c>
      <c r="F1317" s="25">
        <f t="shared" si="80"/>
        <v>2146365</v>
      </c>
      <c r="G1317" s="25">
        <f>IF(ISTEXT(E1317),"",IF(ISBLANK(E1317),"",IF(ISTEXT(D1317),"",IF(A1312="Invoice No. : ",INDEX(Sheet2!F$14:F$154,MATCH(B1312,Sheet2!A$14:A$154,0)),G1316))))</f>
        <v>2029</v>
      </c>
      <c r="H1317" s="25" t="str">
        <f t="shared" si="81"/>
        <v>01/28/2023</v>
      </c>
      <c r="I1317" s="25" t="str">
        <f>IF(ISTEXT(E1317),"",IF(ISBLANK(E1317),"",IF(ISTEXT(D1317),"",IF(A1312="Invoice No. : ",TEXT(INDEX(Sheet2!C$14:C$154,MATCH(B1312,Sheet2!A$14:A$154,0)),"hh:mm:ss"),I1316))))</f>
        <v>11:01:09</v>
      </c>
      <c r="J1317" s="25">
        <f t="shared" si="82"/>
        <v>2440.75</v>
      </c>
      <c r="K1317" s="25">
        <f>IF(ISBLANK(G1317),"",IF(ISTEXT(G1317),"",INDEX(Sheet2!H$14:H$154,MATCH(F1317,Sheet2!A$14:A$154,0))))</f>
        <v>2440.75</v>
      </c>
      <c r="L1317" s="25">
        <f>IF(ISBLANK(G1317),"",IF(ISTEXT(G1317),"",INDEX(Sheet2!I$14:I$154,MATCH(F1317,Sheet2!A$14:A$154,0))))</f>
        <v>0</v>
      </c>
      <c r="M1317" s="25" t="str">
        <f>IF(ISBLANK(G1317),"",IF(ISTEXT(G1317),"",IF(INDEX(Sheet2!H$14:H$154,MATCH(F1317,Sheet2!A$14:A$154,0))&lt;&gt;0,IF(INDEX(Sheet2!I$14:I$154,MATCH(F1317,Sheet2!A$14:A$154,0))&lt;&gt;0,"Loan","Loan"),"Cash")))</f>
        <v>Loan</v>
      </c>
      <c r="N1317" s="25">
        <f>IF(ISTEXT(E1317),"",IF(ISBLANK(E1317),"",IF(ISTEXT(D1317),"",IF(A1312="Invoice No. : ",INDEX(Sheet2!D$14:D$154,MATCH(B1312,Sheet2!A$14:A$154,0)),N1316))))</f>
        <v>2</v>
      </c>
      <c r="O1317" s="25" t="str">
        <f>IF(ISTEXT(E1317),"",IF(ISBLANK(E1317),"",IF(ISTEXT(D1317),"",IF(A1312="Invoice No. : ",INDEX(Sheet2!E$14:E$154,MATCH(B1312,Sheet2!A$14:A$154,0)),O1316))))</f>
        <v>RUBY</v>
      </c>
      <c r="P1317" s="25" t="str">
        <f>IF(ISTEXT(E1317),"",IF(ISBLANK(E1317),"",IF(ISTEXT(D1317),"",IF(A1312="Invoice No. : ",INDEX(Sheet2!G$14:G$154,MATCH(B1312,Sheet2!A$14:A$154,0)),P1316))))</f>
        <v>DULAY, CARIDAD MATEO</v>
      </c>
      <c r="Q1317" s="25">
        <f t="shared" si="83"/>
        <v>128023.12</v>
      </c>
    </row>
    <row r="1318" ht="15" spans="1:17">
      <c r="A1318" s="24" t="s">
        <v>1116</v>
      </c>
      <c r="B1318" s="24" t="s">
        <v>1117</v>
      </c>
      <c r="C1318" s="13">
        <v>2</v>
      </c>
      <c r="D1318" s="13">
        <v>45</v>
      </c>
      <c r="E1318" s="13">
        <v>90</v>
      </c>
      <c r="F1318" s="25">
        <f t="shared" si="80"/>
        <v>2146365</v>
      </c>
      <c r="G1318" s="25">
        <f>IF(ISTEXT(E1318),"",IF(ISBLANK(E1318),"",IF(ISTEXT(D1318),"",IF(A1313="Invoice No. : ",INDEX(Sheet2!F$14:F$154,MATCH(B1313,Sheet2!A$14:A$154,0)),G1317))))</f>
        <v>2029</v>
      </c>
      <c r="H1318" s="25" t="str">
        <f t="shared" si="81"/>
        <v>01/28/2023</v>
      </c>
      <c r="I1318" s="25" t="str">
        <f>IF(ISTEXT(E1318),"",IF(ISBLANK(E1318),"",IF(ISTEXT(D1318),"",IF(A1313="Invoice No. : ",TEXT(INDEX(Sheet2!C$14:C$154,MATCH(B1313,Sheet2!A$14:A$154,0)),"hh:mm:ss"),I1317))))</f>
        <v>11:01:09</v>
      </c>
      <c r="J1318" s="25">
        <f t="shared" si="82"/>
        <v>2440.75</v>
      </c>
      <c r="K1318" s="25">
        <f>IF(ISBLANK(G1318),"",IF(ISTEXT(G1318),"",INDEX(Sheet2!H$14:H$154,MATCH(F1318,Sheet2!A$14:A$154,0))))</f>
        <v>2440.75</v>
      </c>
      <c r="L1318" s="25">
        <f>IF(ISBLANK(G1318),"",IF(ISTEXT(G1318),"",INDEX(Sheet2!I$14:I$154,MATCH(F1318,Sheet2!A$14:A$154,0))))</f>
        <v>0</v>
      </c>
      <c r="M1318" s="25" t="str">
        <f>IF(ISBLANK(G1318),"",IF(ISTEXT(G1318),"",IF(INDEX(Sheet2!H$14:H$154,MATCH(F1318,Sheet2!A$14:A$154,0))&lt;&gt;0,IF(INDEX(Sheet2!I$14:I$154,MATCH(F1318,Sheet2!A$14:A$154,0))&lt;&gt;0,"Loan","Loan"),"Cash")))</f>
        <v>Loan</v>
      </c>
      <c r="N1318" s="25">
        <f>IF(ISTEXT(E1318),"",IF(ISBLANK(E1318),"",IF(ISTEXT(D1318),"",IF(A1313="Invoice No. : ",INDEX(Sheet2!D$14:D$154,MATCH(B1313,Sheet2!A$14:A$154,0)),N1317))))</f>
        <v>2</v>
      </c>
      <c r="O1318" s="25" t="str">
        <f>IF(ISTEXT(E1318),"",IF(ISBLANK(E1318),"",IF(ISTEXT(D1318),"",IF(A1313="Invoice No. : ",INDEX(Sheet2!E$14:E$154,MATCH(B1313,Sheet2!A$14:A$154,0)),O1317))))</f>
        <v>RUBY</v>
      </c>
      <c r="P1318" s="25" t="str">
        <f>IF(ISTEXT(E1318),"",IF(ISBLANK(E1318),"",IF(ISTEXT(D1318),"",IF(A1313="Invoice No. : ",INDEX(Sheet2!G$14:G$154,MATCH(B1313,Sheet2!A$14:A$154,0)),P1317))))</f>
        <v>DULAY, CARIDAD MATEO</v>
      </c>
      <c r="Q1318" s="25">
        <f t="shared" si="83"/>
        <v>128023.12</v>
      </c>
    </row>
    <row r="1319" ht="15" spans="1:17">
      <c r="A1319" s="24" t="s">
        <v>1118</v>
      </c>
      <c r="B1319" s="24" t="s">
        <v>1119</v>
      </c>
      <c r="C1319" s="13">
        <v>12</v>
      </c>
      <c r="D1319" s="13">
        <v>5.25</v>
      </c>
      <c r="E1319" s="13">
        <v>63</v>
      </c>
      <c r="F1319" s="25">
        <f t="shared" si="80"/>
        <v>2146365</v>
      </c>
      <c r="G1319" s="25">
        <f>IF(ISTEXT(E1319),"",IF(ISBLANK(E1319),"",IF(ISTEXT(D1319),"",IF(A1314="Invoice No. : ",INDEX(Sheet2!F$14:F$154,MATCH(B1314,Sheet2!A$14:A$154,0)),G1318))))</f>
        <v>2029</v>
      </c>
      <c r="H1319" s="25" t="str">
        <f t="shared" si="81"/>
        <v>01/28/2023</v>
      </c>
      <c r="I1319" s="25" t="str">
        <f>IF(ISTEXT(E1319),"",IF(ISBLANK(E1319),"",IF(ISTEXT(D1319),"",IF(A1314="Invoice No. : ",TEXT(INDEX(Sheet2!C$14:C$154,MATCH(B1314,Sheet2!A$14:A$154,0)),"hh:mm:ss"),I1318))))</f>
        <v>11:01:09</v>
      </c>
      <c r="J1319" s="25">
        <f t="shared" si="82"/>
        <v>2440.75</v>
      </c>
      <c r="K1319" s="25">
        <f>IF(ISBLANK(G1319),"",IF(ISTEXT(G1319),"",INDEX(Sheet2!H$14:H$154,MATCH(F1319,Sheet2!A$14:A$154,0))))</f>
        <v>2440.75</v>
      </c>
      <c r="L1319" s="25">
        <f>IF(ISBLANK(G1319),"",IF(ISTEXT(G1319),"",INDEX(Sheet2!I$14:I$154,MATCH(F1319,Sheet2!A$14:A$154,0))))</f>
        <v>0</v>
      </c>
      <c r="M1319" s="25" t="str">
        <f>IF(ISBLANK(G1319),"",IF(ISTEXT(G1319),"",IF(INDEX(Sheet2!H$14:H$154,MATCH(F1319,Sheet2!A$14:A$154,0))&lt;&gt;0,IF(INDEX(Sheet2!I$14:I$154,MATCH(F1319,Sheet2!A$14:A$154,0))&lt;&gt;0,"Loan","Loan"),"Cash")))</f>
        <v>Loan</v>
      </c>
      <c r="N1319" s="25">
        <f>IF(ISTEXT(E1319),"",IF(ISBLANK(E1319),"",IF(ISTEXT(D1319),"",IF(A1314="Invoice No. : ",INDEX(Sheet2!D$14:D$154,MATCH(B1314,Sheet2!A$14:A$154,0)),N1318))))</f>
        <v>2</v>
      </c>
      <c r="O1319" s="25" t="str">
        <f>IF(ISTEXT(E1319),"",IF(ISBLANK(E1319),"",IF(ISTEXT(D1319),"",IF(A1314="Invoice No. : ",INDEX(Sheet2!E$14:E$154,MATCH(B1314,Sheet2!A$14:A$154,0)),O1318))))</f>
        <v>RUBY</v>
      </c>
      <c r="P1319" s="25" t="str">
        <f>IF(ISTEXT(E1319),"",IF(ISBLANK(E1319),"",IF(ISTEXT(D1319),"",IF(A1314="Invoice No. : ",INDEX(Sheet2!G$14:G$154,MATCH(B1314,Sheet2!A$14:A$154,0)),P1318))))</f>
        <v>DULAY, CARIDAD MATEO</v>
      </c>
      <c r="Q1319" s="25">
        <f t="shared" si="83"/>
        <v>128023.12</v>
      </c>
    </row>
    <row r="1320" ht="15" spans="1:17">
      <c r="A1320" s="24" t="s">
        <v>1120</v>
      </c>
      <c r="B1320" s="24" t="s">
        <v>1121</v>
      </c>
      <c r="C1320" s="13">
        <v>12</v>
      </c>
      <c r="D1320" s="13">
        <v>5.25</v>
      </c>
      <c r="E1320" s="13">
        <v>63</v>
      </c>
      <c r="F1320" s="25">
        <f t="shared" si="80"/>
        <v>2146365</v>
      </c>
      <c r="G1320" s="25">
        <f>IF(ISTEXT(E1320),"",IF(ISBLANK(E1320),"",IF(ISTEXT(D1320),"",IF(A1315="Invoice No. : ",INDEX(Sheet2!F$14:F$154,MATCH(B1315,Sheet2!A$14:A$154,0)),G1319))))</f>
        <v>2029</v>
      </c>
      <c r="H1320" s="25" t="str">
        <f t="shared" si="81"/>
        <v>01/28/2023</v>
      </c>
      <c r="I1320" s="25" t="str">
        <f>IF(ISTEXT(E1320),"",IF(ISBLANK(E1320),"",IF(ISTEXT(D1320),"",IF(A1315="Invoice No. : ",TEXT(INDEX(Sheet2!C$14:C$154,MATCH(B1315,Sheet2!A$14:A$154,0)),"hh:mm:ss"),I1319))))</f>
        <v>11:01:09</v>
      </c>
      <c r="J1320" s="25">
        <f t="shared" si="82"/>
        <v>2440.75</v>
      </c>
      <c r="K1320" s="25">
        <f>IF(ISBLANK(G1320),"",IF(ISTEXT(G1320),"",INDEX(Sheet2!H$14:H$154,MATCH(F1320,Sheet2!A$14:A$154,0))))</f>
        <v>2440.75</v>
      </c>
      <c r="L1320" s="25">
        <f>IF(ISBLANK(G1320),"",IF(ISTEXT(G1320),"",INDEX(Sheet2!I$14:I$154,MATCH(F1320,Sheet2!A$14:A$154,0))))</f>
        <v>0</v>
      </c>
      <c r="M1320" s="25" t="str">
        <f>IF(ISBLANK(G1320),"",IF(ISTEXT(G1320),"",IF(INDEX(Sheet2!H$14:H$154,MATCH(F1320,Sheet2!A$14:A$154,0))&lt;&gt;0,IF(INDEX(Sheet2!I$14:I$154,MATCH(F1320,Sheet2!A$14:A$154,0))&lt;&gt;0,"Loan","Loan"),"Cash")))</f>
        <v>Loan</v>
      </c>
      <c r="N1320" s="25">
        <f>IF(ISTEXT(E1320),"",IF(ISBLANK(E1320),"",IF(ISTEXT(D1320),"",IF(A1315="Invoice No. : ",INDEX(Sheet2!D$14:D$154,MATCH(B1315,Sheet2!A$14:A$154,0)),N1319))))</f>
        <v>2</v>
      </c>
      <c r="O1320" s="25" t="str">
        <f>IF(ISTEXT(E1320),"",IF(ISBLANK(E1320),"",IF(ISTEXT(D1320),"",IF(A1315="Invoice No. : ",INDEX(Sheet2!E$14:E$154,MATCH(B1315,Sheet2!A$14:A$154,0)),O1319))))</f>
        <v>RUBY</v>
      </c>
      <c r="P1320" s="25" t="str">
        <f>IF(ISTEXT(E1320),"",IF(ISBLANK(E1320),"",IF(ISTEXT(D1320),"",IF(A1315="Invoice No. : ",INDEX(Sheet2!G$14:G$154,MATCH(B1315,Sheet2!A$14:A$154,0)),P1319))))</f>
        <v>DULAY, CARIDAD MATEO</v>
      </c>
      <c r="Q1320" s="25">
        <f t="shared" si="83"/>
        <v>128023.12</v>
      </c>
    </row>
    <row r="1321" ht="15" spans="1:17">
      <c r="A1321" s="24" t="s">
        <v>1122</v>
      </c>
      <c r="B1321" s="24" t="s">
        <v>1123</v>
      </c>
      <c r="C1321" s="13">
        <v>1</v>
      </c>
      <c r="D1321" s="13">
        <v>36.25</v>
      </c>
      <c r="E1321" s="13">
        <v>36.25</v>
      </c>
      <c r="F1321" s="25">
        <f t="shared" si="80"/>
        <v>2146365</v>
      </c>
      <c r="G1321" s="25">
        <f>IF(ISTEXT(E1321),"",IF(ISBLANK(E1321),"",IF(ISTEXT(D1321),"",IF(A1316="Invoice No. : ",INDEX(Sheet2!F$14:F$154,MATCH(B1316,Sheet2!A$14:A$154,0)),G1320))))</f>
        <v>2029</v>
      </c>
      <c r="H1321" s="25" t="str">
        <f t="shared" si="81"/>
        <v>01/28/2023</v>
      </c>
      <c r="I1321" s="25" t="str">
        <f>IF(ISTEXT(E1321),"",IF(ISBLANK(E1321),"",IF(ISTEXT(D1321),"",IF(A1316="Invoice No. : ",TEXT(INDEX(Sheet2!C$14:C$154,MATCH(B1316,Sheet2!A$14:A$154,0)),"hh:mm:ss"),I1320))))</f>
        <v>11:01:09</v>
      </c>
      <c r="J1321" s="25">
        <f t="shared" si="82"/>
        <v>2440.75</v>
      </c>
      <c r="K1321" s="25">
        <f>IF(ISBLANK(G1321),"",IF(ISTEXT(G1321),"",INDEX(Sheet2!H$14:H$154,MATCH(F1321,Sheet2!A$14:A$154,0))))</f>
        <v>2440.75</v>
      </c>
      <c r="L1321" s="25">
        <f>IF(ISBLANK(G1321),"",IF(ISTEXT(G1321),"",INDEX(Sheet2!I$14:I$154,MATCH(F1321,Sheet2!A$14:A$154,0))))</f>
        <v>0</v>
      </c>
      <c r="M1321" s="25" t="str">
        <f>IF(ISBLANK(G1321),"",IF(ISTEXT(G1321),"",IF(INDEX(Sheet2!H$14:H$154,MATCH(F1321,Sheet2!A$14:A$154,0))&lt;&gt;0,IF(INDEX(Sheet2!I$14:I$154,MATCH(F1321,Sheet2!A$14:A$154,0))&lt;&gt;0,"Loan","Loan"),"Cash")))</f>
        <v>Loan</v>
      </c>
      <c r="N1321" s="25">
        <f>IF(ISTEXT(E1321),"",IF(ISBLANK(E1321),"",IF(ISTEXT(D1321),"",IF(A1316="Invoice No. : ",INDEX(Sheet2!D$14:D$154,MATCH(B1316,Sheet2!A$14:A$154,0)),N1320))))</f>
        <v>2</v>
      </c>
      <c r="O1321" s="25" t="str">
        <f>IF(ISTEXT(E1321),"",IF(ISBLANK(E1321),"",IF(ISTEXT(D1321),"",IF(A1316="Invoice No. : ",INDEX(Sheet2!E$14:E$154,MATCH(B1316,Sheet2!A$14:A$154,0)),O1320))))</f>
        <v>RUBY</v>
      </c>
      <c r="P1321" s="25" t="str">
        <f>IF(ISTEXT(E1321),"",IF(ISBLANK(E1321),"",IF(ISTEXT(D1321),"",IF(A1316="Invoice No. : ",INDEX(Sheet2!G$14:G$154,MATCH(B1316,Sheet2!A$14:A$154,0)),P1320))))</f>
        <v>DULAY, CARIDAD MATEO</v>
      </c>
      <c r="Q1321" s="25">
        <f t="shared" si="83"/>
        <v>128023.12</v>
      </c>
    </row>
    <row r="1322" ht="15" spans="1:17">
      <c r="A1322" s="24" t="s">
        <v>948</v>
      </c>
      <c r="B1322" s="24" t="s">
        <v>949</v>
      </c>
      <c r="C1322" s="13">
        <v>1</v>
      </c>
      <c r="D1322" s="13">
        <v>13</v>
      </c>
      <c r="E1322" s="13">
        <v>13</v>
      </c>
      <c r="F1322" s="25">
        <f t="shared" si="80"/>
        <v>2146365</v>
      </c>
      <c r="G1322" s="25">
        <f>IF(ISTEXT(E1322),"",IF(ISBLANK(E1322),"",IF(ISTEXT(D1322),"",IF(A1317="Invoice No. : ",INDEX(Sheet2!F$14:F$154,MATCH(B1317,Sheet2!A$14:A$154,0)),G1321))))</f>
        <v>2029</v>
      </c>
      <c r="H1322" s="25" t="str">
        <f t="shared" si="81"/>
        <v>01/28/2023</v>
      </c>
      <c r="I1322" s="25" t="str">
        <f>IF(ISTEXT(E1322),"",IF(ISBLANK(E1322),"",IF(ISTEXT(D1322),"",IF(A1317="Invoice No. : ",TEXT(INDEX(Sheet2!C$14:C$154,MATCH(B1317,Sheet2!A$14:A$154,0)),"hh:mm:ss"),I1321))))</f>
        <v>11:01:09</v>
      </c>
      <c r="J1322" s="25">
        <f t="shared" si="82"/>
        <v>2440.75</v>
      </c>
      <c r="K1322" s="25">
        <f>IF(ISBLANK(G1322),"",IF(ISTEXT(G1322),"",INDEX(Sheet2!H$14:H$154,MATCH(F1322,Sheet2!A$14:A$154,0))))</f>
        <v>2440.75</v>
      </c>
      <c r="L1322" s="25">
        <f>IF(ISBLANK(G1322),"",IF(ISTEXT(G1322),"",INDEX(Sheet2!I$14:I$154,MATCH(F1322,Sheet2!A$14:A$154,0))))</f>
        <v>0</v>
      </c>
      <c r="M1322" s="25" t="str">
        <f>IF(ISBLANK(G1322),"",IF(ISTEXT(G1322),"",IF(INDEX(Sheet2!H$14:H$154,MATCH(F1322,Sheet2!A$14:A$154,0))&lt;&gt;0,IF(INDEX(Sheet2!I$14:I$154,MATCH(F1322,Sheet2!A$14:A$154,0))&lt;&gt;0,"Loan","Loan"),"Cash")))</f>
        <v>Loan</v>
      </c>
      <c r="N1322" s="25">
        <f>IF(ISTEXT(E1322),"",IF(ISBLANK(E1322),"",IF(ISTEXT(D1322),"",IF(A1317="Invoice No. : ",INDEX(Sheet2!D$14:D$154,MATCH(B1317,Sheet2!A$14:A$154,0)),N1321))))</f>
        <v>2</v>
      </c>
      <c r="O1322" s="25" t="str">
        <f>IF(ISTEXT(E1322),"",IF(ISBLANK(E1322),"",IF(ISTEXT(D1322),"",IF(A1317="Invoice No. : ",INDEX(Sheet2!E$14:E$154,MATCH(B1317,Sheet2!A$14:A$154,0)),O1321))))</f>
        <v>RUBY</v>
      </c>
      <c r="P1322" s="25" t="str">
        <f>IF(ISTEXT(E1322),"",IF(ISBLANK(E1322),"",IF(ISTEXT(D1322),"",IF(A1317="Invoice No. : ",INDEX(Sheet2!G$14:G$154,MATCH(B1317,Sheet2!A$14:A$154,0)),P1321))))</f>
        <v>DULAY, CARIDAD MATEO</v>
      </c>
      <c r="Q1322" s="25">
        <f t="shared" si="83"/>
        <v>128023.12</v>
      </c>
    </row>
    <row r="1323" ht="15" spans="1:17">
      <c r="A1323" s="24" t="s">
        <v>1124</v>
      </c>
      <c r="B1323" s="24" t="s">
        <v>1125</v>
      </c>
      <c r="C1323" s="13">
        <v>1</v>
      </c>
      <c r="D1323" s="13">
        <v>10</v>
      </c>
      <c r="E1323" s="13">
        <v>10</v>
      </c>
      <c r="F1323" s="25">
        <f t="shared" si="80"/>
        <v>2146365</v>
      </c>
      <c r="G1323" s="25">
        <f>IF(ISTEXT(E1323),"",IF(ISBLANK(E1323),"",IF(ISTEXT(D1323),"",IF(A1318="Invoice No. : ",INDEX(Sheet2!F$14:F$154,MATCH(B1318,Sheet2!A$14:A$154,0)),G1322))))</f>
        <v>2029</v>
      </c>
      <c r="H1323" s="25" t="str">
        <f t="shared" si="81"/>
        <v>01/28/2023</v>
      </c>
      <c r="I1323" s="25" t="str">
        <f>IF(ISTEXT(E1323),"",IF(ISBLANK(E1323),"",IF(ISTEXT(D1323),"",IF(A1318="Invoice No. : ",TEXT(INDEX(Sheet2!C$14:C$154,MATCH(B1318,Sheet2!A$14:A$154,0)),"hh:mm:ss"),I1322))))</f>
        <v>11:01:09</v>
      </c>
      <c r="J1323" s="25">
        <f t="shared" si="82"/>
        <v>2440.75</v>
      </c>
      <c r="K1323" s="25">
        <f>IF(ISBLANK(G1323),"",IF(ISTEXT(G1323),"",INDEX(Sheet2!H$14:H$154,MATCH(F1323,Sheet2!A$14:A$154,0))))</f>
        <v>2440.75</v>
      </c>
      <c r="L1323" s="25">
        <f>IF(ISBLANK(G1323),"",IF(ISTEXT(G1323),"",INDEX(Sheet2!I$14:I$154,MATCH(F1323,Sheet2!A$14:A$154,0))))</f>
        <v>0</v>
      </c>
      <c r="M1323" s="25" t="str">
        <f>IF(ISBLANK(G1323),"",IF(ISTEXT(G1323),"",IF(INDEX(Sheet2!H$14:H$154,MATCH(F1323,Sheet2!A$14:A$154,0))&lt;&gt;0,IF(INDEX(Sheet2!I$14:I$154,MATCH(F1323,Sheet2!A$14:A$154,0))&lt;&gt;0,"Loan","Loan"),"Cash")))</f>
        <v>Loan</v>
      </c>
      <c r="N1323" s="25">
        <f>IF(ISTEXT(E1323),"",IF(ISBLANK(E1323),"",IF(ISTEXT(D1323),"",IF(A1318="Invoice No. : ",INDEX(Sheet2!D$14:D$154,MATCH(B1318,Sheet2!A$14:A$154,0)),N1322))))</f>
        <v>2</v>
      </c>
      <c r="O1323" s="25" t="str">
        <f>IF(ISTEXT(E1323),"",IF(ISBLANK(E1323),"",IF(ISTEXT(D1323),"",IF(A1318="Invoice No. : ",INDEX(Sheet2!E$14:E$154,MATCH(B1318,Sheet2!A$14:A$154,0)),O1322))))</f>
        <v>RUBY</v>
      </c>
      <c r="P1323" s="25" t="str">
        <f>IF(ISTEXT(E1323),"",IF(ISBLANK(E1323),"",IF(ISTEXT(D1323),"",IF(A1318="Invoice No. : ",INDEX(Sheet2!G$14:G$154,MATCH(B1318,Sheet2!A$14:A$154,0)),P1322))))</f>
        <v>DULAY, CARIDAD MATEO</v>
      </c>
      <c r="Q1323" s="25">
        <f t="shared" si="83"/>
        <v>128023.12</v>
      </c>
    </row>
    <row r="1324" ht="15" spans="1:17">
      <c r="A1324" s="24" t="s">
        <v>1080</v>
      </c>
      <c r="B1324" s="24" t="s">
        <v>1081</v>
      </c>
      <c r="C1324" s="13">
        <v>1</v>
      </c>
      <c r="D1324" s="13">
        <v>165.5</v>
      </c>
      <c r="E1324" s="13">
        <v>165.5</v>
      </c>
      <c r="F1324" s="25">
        <f t="shared" si="80"/>
        <v>2146365</v>
      </c>
      <c r="G1324" s="25">
        <f>IF(ISTEXT(E1324),"",IF(ISBLANK(E1324),"",IF(ISTEXT(D1324),"",IF(A1319="Invoice No. : ",INDEX(Sheet2!F$14:F$154,MATCH(B1319,Sheet2!A$14:A$154,0)),G1323))))</f>
        <v>2029</v>
      </c>
      <c r="H1324" s="25" t="str">
        <f t="shared" si="81"/>
        <v>01/28/2023</v>
      </c>
      <c r="I1324" s="25" t="str">
        <f>IF(ISTEXT(E1324),"",IF(ISBLANK(E1324),"",IF(ISTEXT(D1324),"",IF(A1319="Invoice No. : ",TEXT(INDEX(Sheet2!C$14:C$154,MATCH(B1319,Sheet2!A$14:A$154,0)),"hh:mm:ss"),I1323))))</f>
        <v>11:01:09</v>
      </c>
      <c r="J1324" s="25">
        <f t="shared" si="82"/>
        <v>2440.75</v>
      </c>
      <c r="K1324" s="25">
        <f>IF(ISBLANK(G1324),"",IF(ISTEXT(G1324),"",INDEX(Sheet2!H$14:H$154,MATCH(F1324,Sheet2!A$14:A$154,0))))</f>
        <v>2440.75</v>
      </c>
      <c r="L1324" s="25">
        <f>IF(ISBLANK(G1324),"",IF(ISTEXT(G1324),"",INDEX(Sheet2!I$14:I$154,MATCH(F1324,Sheet2!A$14:A$154,0))))</f>
        <v>0</v>
      </c>
      <c r="M1324" s="25" t="str">
        <f>IF(ISBLANK(G1324),"",IF(ISTEXT(G1324),"",IF(INDEX(Sheet2!H$14:H$154,MATCH(F1324,Sheet2!A$14:A$154,0))&lt;&gt;0,IF(INDEX(Sheet2!I$14:I$154,MATCH(F1324,Sheet2!A$14:A$154,0))&lt;&gt;0,"Loan","Loan"),"Cash")))</f>
        <v>Loan</v>
      </c>
      <c r="N1324" s="25">
        <f>IF(ISTEXT(E1324),"",IF(ISBLANK(E1324),"",IF(ISTEXT(D1324),"",IF(A1319="Invoice No. : ",INDEX(Sheet2!D$14:D$154,MATCH(B1319,Sheet2!A$14:A$154,0)),N1323))))</f>
        <v>2</v>
      </c>
      <c r="O1324" s="25" t="str">
        <f>IF(ISTEXT(E1324),"",IF(ISBLANK(E1324),"",IF(ISTEXT(D1324),"",IF(A1319="Invoice No. : ",INDEX(Sheet2!E$14:E$154,MATCH(B1319,Sheet2!A$14:A$154,0)),O1323))))</f>
        <v>RUBY</v>
      </c>
      <c r="P1324" s="25" t="str">
        <f>IF(ISTEXT(E1324),"",IF(ISBLANK(E1324),"",IF(ISTEXT(D1324),"",IF(A1319="Invoice No. : ",INDEX(Sheet2!G$14:G$154,MATCH(B1319,Sheet2!A$14:A$154,0)),P1323))))</f>
        <v>DULAY, CARIDAD MATEO</v>
      </c>
      <c r="Q1324" s="25">
        <f t="shared" si="83"/>
        <v>128023.12</v>
      </c>
    </row>
    <row r="1325" ht="15" spans="1:17">
      <c r="A1325" s="24" t="s">
        <v>1126</v>
      </c>
      <c r="B1325" s="24" t="s">
        <v>1127</v>
      </c>
      <c r="C1325" s="13">
        <v>1</v>
      </c>
      <c r="D1325" s="13">
        <v>57.75</v>
      </c>
      <c r="E1325" s="13">
        <v>57.75</v>
      </c>
      <c r="F1325" s="25">
        <f t="shared" si="80"/>
        <v>2146365</v>
      </c>
      <c r="G1325" s="25">
        <f>IF(ISTEXT(E1325),"",IF(ISBLANK(E1325),"",IF(ISTEXT(D1325),"",IF(A1320="Invoice No. : ",INDEX(Sheet2!F$14:F$154,MATCH(B1320,Sheet2!A$14:A$154,0)),G1324))))</f>
        <v>2029</v>
      </c>
      <c r="H1325" s="25" t="str">
        <f t="shared" si="81"/>
        <v>01/28/2023</v>
      </c>
      <c r="I1325" s="25" t="str">
        <f>IF(ISTEXT(E1325),"",IF(ISBLANK(E1325),"",IF(ISTEXT(D1325),"",IF(A1320="Invoice No. : ",TEXT(INDEX(Sheet2!C$14:C$154,MATCH(B1320,Sheet2!A$14:A$154,0)),"hh:mm:ss"),I1324))))</f>
        <v>11:01:09</v>
      </c>
      <c r="J1325" s="25">
        <f t="shared" si="82"/>
        <v>2440.75</v>
      </c>
      <c r="K1325" s="25">
        <f>IF(ISBLANK(G1325),"",IF(ISTEXT(G1325),"",INDEX(Sheet2!H$14:H$154,MATCH(F1325,Sheet2!A$14:A$154,0))))</f>
        <v>2440.75</v>
      </c>
      <c r="L1325" s="25">
        <f>IF(ISBLANK(G1325),"",IF(ISTEXT(G1325),"",INDEX(Sheet2!I$14:I$154,MATCH(F1325,Sheet2!A$14:A$154,0))))</f>
        <v>0</v>
      </c>
      <c r="M1325" s="25" t="str">
        <f>IF(ISBLANK(G1325),"",IF(ISTEXT(G1325),"",IF(INDEX(Sheet2!H$14:H$154,MATCH(F1325,Sheet2!A$14:A$154,0))&lt;&gt;0,IF(INDEX(Sheet2!I$14:I$154,MATCH(F1325,Sheet2!A$14:A$154,0))&lt;&gt;0,"Loan","Loan"),"Cash")))</f>
        <v>Loan</v>
      </c>
      <c r="N1325" s="25">
        <f>IF(ISTEXT(E1325),"",IF(ISBLANK(E1325),"",IF(ISTEXT(D1325),"",IF(A1320="Invoice No. : ",INDEX(Sheet2!D$14:D$154,MATCH(B1320,Sheet2!A$14:A$154,0)),N1324))))</f>
        <v>2</v>
      </c>
      <c r="O1325" s="25" t="str">
        <f>IF(ISTEXT(E1325),"",IF(ISBLANK(E1325),"",IF(ISTEXT(D1325),"",IF(A1320="Invoice No. : ",INDEX(Sheet2!E$14:E$154,MATCH(B1320,Sheet2!A$14:A$154,0)),O1324))))</f>
        <v>RUBY</v>
      </c>
      <c r="P1325" s="25" t="str">
        <f>IF(ISTEXT(E1325),"",IF(ISBLANK(E1325),"",IF(ISTEXT(D1325),"",IF(A1320="Invoice No. : ",INDEX(Sheet2!G$14:G$154,MATCH(B1320,Sheet2!A$14:A$154,0)),P1324))))</f>
        <v>DULAY, CARIDAD MATEO</v>
      </c>
      <c r="Q1325" s="25">
        <f t="shared" si="83"/>
        <v>128023.12</v>
      </c>
    </row>
    <row r="1326" ht="15" spans="1:17">
      <c r="A1326" s="24" t="s">
        <v>1128</v>
      </c>
      <c r="B1326" s="24" t="s">
        <v>1129</v>
      </c>
      <c r="C1326" s="13">
        <v>1</v>
      </c>
      <c r="D1326" s="13">
        <v>189.75</v>
      </c>
      <c r="E1326" s="13">
        <v>189.75</v>
      </c>
      <c r="F1326" s="25">
        <f t="shared" si="80"/>
        <v>2146365</v>
      </c>
      <c r="G1326" s="25">
        <f>IF(ISTEXT(E1326),"",IF(ISBLANK(E1326),"",IF(ISTEXT(D1326),"",IF(A1321="Invoice No. : ",INDEX(Sheet2!F$14:F$154,MATCH(B1321,Sheet2!A$14:A$154,0)),G1325))))</f>
        <v>2029</v>
      </c>
      <c r="H1326" s="25" t="str">
        <f t="shared" si="81"/>
        <v>01/28/2023</v>
      </c>
      <c r="I1326" s="25" t="str">
        <f>IF(ISTEXT(E1326),"",IF(ISBLANK(E1326),"",IF(ISTEXT(D1326),"",IF(A1321="Invoice No. : ",TEXT(INDEX(Sheet2!C$14:C$154,MATCH(B1321,Sheet2!A$14:A$154,0)),"hh:mm:ss"),I1325))))</f>
        <v>11:01:09</v>
      </c>
      <c r="J1326" s="25">
        <f t="shared" si="82"/>
        <v>2440.75</v>
      </c>
      <c r="K1326" s="25">
        <f>IF(ISBLANK(G1326),"",IF(ISTEXT(G1326),"",INDEX(Sheet2!H$14:H$154,MATCH(F1326,Sheet2!A$14:A$154,0))))</f>
        <v>2440.75</v>
      </c>
      <c r="L1326" s="25">
        <f>IF(ISBLANK(G1326),"",IF(ISTEXT(G1326),"",INDEX(Sheet2!I$14:I$154,MATCH(F1326,Sheet2!A$14:A$154,0))))</f>
        <v>0</v>
      </c>
      <c r="M1326" s="25" t="str">
        <f>IF(ISBLANK(G1326),"",IF(ISTEXT(G1326),"",IF(INDEX(Sheet2!H$14:H$154,MATCH(F1326,Sheet2!A$14:A$154,0))&lt;&gt;0,IF(INDEX(Sheet2!I$14:I$154,MATCH(F1326,Sheet2!A$14:A$154,0))&lt;&gt;0,"Loan","Loan"),"Cash")))</f>
        <v>Loan</v>
      </c>
      <c r="N1326" s="25">
        <f>IF(ISTEXT(E1326),"",IF(ISBLANK(E1326),"",IF(ISTEXT(D1326),"",IF(A1321="Invoice No. : ",INDEX(Sheet2!D$14:D$154,MATCH(B1321,Sheet2!A$14:A$154,0)),N1325))))</f>
        <v>2</v>
      </c>
      <c r="O1326" s="25" t="str">
        <f>IF(ISTEXT(E1326),"",IF(ISBLANK(E1326),"",IF(ISTEXT(D1326),"",IF(A1321="Invoice No. : ",INDEX(Sheet2!E$14:E$154,MATCH(B1321,Sheet2!A$14:A$154,0)),O1325))))</f>
        <v>RUBY</v>
      </c>
      <c r="P1326" s="25" t="str">
        <f>IF(ISTEXT(E1326),"",IF(ISBLANK(E1326),"",IF(ISTEXT(D1326),"",IF(A1321="Invoice No. : ",INDEX(Sheet2!G$14:G$154,MATCH(B1321,Sheet2!A$14:A$154,0)),P1325))))</f>
        <v>DULAY, CARIDAD MATEO</v>
      </c>
      <c r="Q1326" s="25">
        <f t="shared" si="83"/>
        <v>128023.12</v>
      </c>
    </row>
    <row r="1327" ht="15" spans="1:17">
      <c r="A1327" s="24" t="s">
        <v>1130</v>
      </c>
      <c r="B1327" s="24" t="s">
        <v>1131</v>
      </c>
      <c r="C1327" s="13">
        <v>1</v>
      </c>
      <c r="D1327" s="13">
        <v>115.5</v>
      </c>
      <c r="E1327" s="13">
        <v>115.5</v>
      </c>
      <c r="F1327" s="25">
        <f t="shared" si="80"/>
        <v>2146365</v>
      </c>
      <c r="G1327" s="25">
        <f>IF(ISTEXT(E1327),"",IF(ISBLANK(E1327),"",IF(ISTEXT(D1327),"",IF(A1322="Invoice No. : ",INDEX(Sheet2!F$14:F$154,MATCH(B1322,Sheet2!A$14:A$154,0)),G1326))))</f>
        <v>2029</v>
      </c>
      <c r="H1327" s="25" t="str">
        <f t="shared" si="81"/>
        <v>01/28/2023</v>
      </c>
      <c r="I1327" s="25" t="str">
        <f>IF(ISTEXT(E1327),"",IF(ISBLANK(E1327),"",IF(ISTEXT(D1327),"",IF(A1322="Invoice No. : ",TEXT(INDEX(Sheet2!C$14:C$154,MATCH(B1322,Sheet2!A$14:A$154,0)),"hh:mm:ss"),I1326))))</f>
        <v>11:01:09</v>
      </c>
      <c r="J1327" s="25">
        <f t="shared" si="82"/>
        <v>2440.75</v>
      </c>
      <c r="K1327" s="25">
        <f>IF(ISBLANK(G1327),"",IF(ISTEXT(G1327),"",INDEX(Sheet2!H$14:H$154,MATCH(F1327,Sheet2!A$14:A$154,0))))</f>
        <v>2440.75</v>
      </c>
      <c r="L1327" s="25">
        <f>IF(ISBLANK(G1327),"",IF(ISTEXT(G1327),"",INDEX(Sheet2!I$14:I$154,MATCH(F1327,Sheet2!A$14:A$154,0))))</f>
        <v>0</v>
      </c>
      <c r="M1327" s="25" t="str">
        <f>IF(ISBLANK(G1327),"",IF(ISTEXT(G1327),"",IF(INDEX(Sheet2!H$14:H$154,MATCH(F1327,Sheet2!A$14:A$154,0))&lt;&gt;0,IF(INDEX(Sheet2!I$14:I$154,MATCH(F1327,Sheet2!A$14:A$154,0))&lt;&gt;0,"Loan","Loan"),"Cash")))</f>
        <v>Loan</v>
      </c>
      <c r="N1327" s="25">
        <f>IF(ISTEXT(E1327),"",IF(ISBLANK(E1327),"",IF(ISTEXT(D1327),"",IF(A1322="Invoice No. : ",INDEX(Sheet2!D$14:D$154,MATCH(B1322,Sheet2!A$14:A$154,0)),N1326))))</f>
        <v>2</v>
      </c>
      <c r="O1327" s="25" t="str">
        <f>IF(ISTEXT(E1327),"",IF(ISBLANK(E1327),"",IF(ISTEXT(D1327),"",IF(A1322="Invoice No. : ",INDEX(Sheet2!E$14:E$154,MATCH(B1322,Sheet2!A$14:A$154,0)),O1326))))</f>
        <v>RUBY</v>
      </c>
      <c r="P1327" s="25" t="str">
        <f>IF(ISTEXT(E1327),"",IF(ISBLANK(E1327),"",IF(ISTEXT(D1327),"",IF(A1322="Invoice No. : ",INDEX(Sheet2!G$14:G$154,MATCH(B1322,Sheet2!A$14:A$154,0)),P1326))))</f>
        <v>DULAY, CARIDAD MATEO</v>
      </c>
      <c r="Q1327" s="25">
        <f t="shared" si="83"/>
        <v>128023.12</v>
      </c>
    </row>
    <row r="1328" ht="15" spans="1:17">
      <c r="A1328" s="24" t="s">
        <v>1132</v>
      </c>
      <c r="B1328" s="24" t="s">
        <v>1133</v>
      </c>
      <c r="C1328" s="13">
        <v>1</v>
      </c>
      <c r="D1328" s="13">
        <v>65.5</v>
      </c>
      <c r="E1328" s="13">
        <v>65.5</v>
      </c>
      <c r="F1328" s="25">
        <f t="shared" si="80"/>
        <v>2146365</v>
      </c>
      <c r="G1328" s="25">
        <f>IF(ISTEXT(E1328),"",IF(ISBLANK(E1328),"",IF(ISTEXT(D1328),"",IF(A1323="Invoice No. : ",INDEX(Sheet2!F$14:F$154,MATCH(B1323,Sheet2!A$14:A$154,0)),G1327))))</f>
        <v>2029</v>
      </c>
      <c r="H1328" s="25" t="str">
        <f t="shared" si="81"/>
        <v>01/28/2023</v>
      </c>
      <c r="I1328" s="25" t="str">
        <f>IF(ISTEXT(E1328),"",IF(ISBLANK(E1328),"",IF(ISTEXT(D1328),"",IF(A1323="Invoice No. : ",TEXT(INDEX(Sheet2!C$14:C$154,MATCH(B1323,Sheet2!A$14:A$154,0)),"hh:mm:ss"),I1327))))</f>
        <v>11:01:09</v>
      </c>
      <c r="J1328" s="25">
        <f t="shared" si="82"/>
        <v>2440.75</v>
      </c>
      <c r="K1328" s="25">
        <f>IF(ISBLANK(G1328),"",IF(ISTEXT(G1328),"",INDEX(Sheet2!H$14:H$154,MATCH(F1328,Sheet2!A$14:A$154,0))))</f>
        <v>2440.75</v>
      </c>
      <c r="L1328" s="25">
        <f>IF(ISBLANK(G1328),"",IF(ISTEXT(G1328),"",INDEX(Sheet2!I$14:I$154,MATCH(F1328,Sheet2!A$14:A$154,0))))</f>
        <v>0</v>
      </c>
      <c r="M1328" s="25" t="str">
        <f>IF(ISBLANK(G1328),"",IF(ISTEXT(G1328),"",IF(INDEX(Sheet2!H$14:H$154,MATCH(F1328,Sheet2!A$14:A$154,0))&lt;&gt;0,IF(INDEX(Sheet2!I$14:I$154,MATCH(F1328,Sheet2!A$14:A$154,0))&lt;&gt;0,"Loan","Loan"),"Cash")))</f>
        <v>Loan</v>
      </c>
      <c r="N1328" s="25">
        <f>IF(ISTEXT(E1328),"",IF(ISBLANK(E1328),"",IF(ISTEXT(D1328),"",IF(A1323="Invoice No. : ",INDEX(Sheet2!D$14:D$154,MATCH(B1323,Sheet2!A$14:A$154,0)),N1327))))</f>
        <v>2</v>
      </c>
      <c r="O1328" s="25" t="str">
        <f>IF(ISTEXT(E1328),"",IF(ISBLANK(E1328),"",IF(ISTEXT(D1328),"",IF(A1323="Invoice No. : ",INDEX(Sheet2!E$14:E$154,MATCH(B1323,Sheet2!A$14:A$154,0)),O1327))))</f>
        <v>RUBY</v>
      </c>
      <c r="P1328" s="25" t="str">
        <f>IF(ISTEXT(E1328),"",IF(ISBLANK(E1328),"",IF(ISTEXT(D1328),"",IF(A1323="Invoice No. : ",INDEX(Sheet2!G$14:G$154,MATCH(B1323,Sheet2!A$14:A$154,0)),P1327))))</f>
        <v>DULAY, CARIDAD MATEO</v>
      </c>
      <c r="Q1328" s="25">
        <f t="shared" si="83"/>
        <v>128023.12</v>
      </c>
    </row>
    <row r="1329" ht="15" spans="1:17">
      <c r="A1329" s="24" t="s">
        <v>1134</v>
      </c>
      <c r="B1329" s="24" t="s">
        <v>1135</v>
      </c>
      <c r="C1329" s="13">
        <v>12</v>
      </c>
      <c r="D1329" s="13">
        <v>18.25</v>
      </c>
      <c r="E1329" s="13">
        <v>219</v>
      </c>
      <c r="F1329" s="25">
        <f t="shared" si="80"/>
        <v>2146365</v>
      </c>
      <c r="G1329" s="25">
        <f>IF(ISTEXT(E1329),"",IF(ISBLANK(E1329),"",IF(ISTEXT(D1329),"",IF(A1324="Invoice No. : ",INDEX(Sheet2!F$14:F$154,MATCH(B1324,Sheet2!A$14:A$154,0)),G1328))))</f>
        <v>2029</v>
      </c>
      <c r="H1329" s="25" t="str">
        <f t="shared" si="81"/>
        <v>01/28/2023</v>
      </c>
      <c r="I1329" s="25" t="str">
        <f>IF(ISTEXT(E1329),"",IF(ISBLANK(E1329),"",IF(ISTEXT(D1329),"",IF(A1324="Invoice No. : ",TEXT(INDEX(Sheet2!C$14:C$154,MATCH(B1324,Sheet2!A$14:A$154,0)),"hh:mm:ss"),I1328))))</f>
        <v>11:01:09</v>
      </c>
      <c r="J1329" s="25">
        <f t="shared" si="82"/>
        <v>2440.75</v>
      </c>
      <c r="K1329" s="25">
        <f>IF(ISBLANK(G1329),"",IF(ISTEXT(G1329),"",INDEX(Sheet2!H$14:H$154,MATCH(F1329,Sheet2!A$14:A$154,0))))</f>
        <v>2440.75</v>
      </c>
      <c r="L1329" s="25">
        <f>IF(ISBLANK(G1329),"",IF(ISTEXT(G1329),"",INDEX(Sheet2!I$14:I$154,MATCH(F1329,Sheet2!A$14:A$154,0))))</f>
        <v>0</v>
      </c>
      <c r="M1329" s="25" t="str">
        <f>IF(ISBLANK(G1329),"",IF(ISTEXT(G1329),"",IF(INDEX(Sheet2!H$14:H$154,MATCH(F1329,Sheet2!A$14:A$154,0))&lt;&gt;0,IF(INDEX(Sheet2!I$14:I$154,MATCH(F1329,Sheet2!A$14:A$154,0))&lt;&gt;0,"Loan","Loan"),"Cash")))</f>
        <v>Loan</v>
      </c>
      <c r="N1329" s="25">
        <f>IF(ISTEXT(E1329),"",IF(ISBLANK(E1329),"",IF(ISTEXT(D1329),"",IF(A1324="Invoice No. : ",INDEX(Sheet2!D$14:D$154,MATCH(B1324,Sheet2!A$14:A$154,0)),N1328))))</f>
        <v>2</v>
      </c>
      <c r="O1329" s="25" t="str">
        <f>IF(ISTEXT(E1329),"",IF(ISBLANK(E1329),"",IF(ISTEXT(D1329),"",IF(A1324="Invoice No. : ",INDEX(Sheet2!E$14:E$154,MATCH(B1324,Sheet2!A$14:A$154,0)),O1328))))</f>
        <v>RUBY</v>
      </c>
      <c r="P1329" s="25" t="str">
        <f>IF(ISTEXT(E1329),"",IF(ISBLANK(E1329),"",IF(ISTEXT(D1329),"",IF(A1324="Invoice No. : ",INDEX(Sheet2!G$14:G$154,MATCH(B1324,Sheet2!A$14:A$154,0)),P1328))))</f>
        <v>DULAY, CARIDAD MATEO</v>
      </c>
      <c r="Q1329" s="25">
        <f t="shared" si="83"/>
        <v>128023.12</v>
      </c>
    </row>
    <row r="1330" ht="15" spans="1:17">
      <c r="A1330" s="24" t="s">
        <v>1136</v>
      </c>
      <c r="B1330" s="24" t="s">
        <v>1137</v>
      </c>
      <c r="C1330" s="13">
        <v>1</v>
      </c>
      <c r="D1330" s="13">
        <v>8.25</v>
      </c>
      <c r="E1330" s="13">
        <v>8.25</v>
      </c>
      <c r="F1330" s="25">
        <f t="shared" si="80"/>
        <v>2146365</v>
      </c>
      <c r="G1330" s="25">
        <f>IF(ISTEXT(E1330),"",IF(ISBLANK(E1330),"",IF(ISTEXT(D1330),"",IF(A1325="Invoice No. : ",INDEX(Sheet2!F$14:F$154,MATCH(B1325,Sheet2!A$14:A$154,0)),G1329))))</f>
        <v>2029</v>
      </c>
      <c r="H1330" s="25" t="str">
        <f t="shared" si="81"/>
        <v>01/28/2023</v>
      </c>
      <c r="I1330" s="25" t="str">
        <f>IF(ISTEXT(E1330),"",IF(ISBLANK(E1330),"",IF(ISTEXT(D1330),"",IF(A1325="Invoice No. : ",TEXT(INDEX(Sheet2!C$14:C$154,MATCH(B1325,Sheet2!A$14:A$154,0)),"hh:mm:ss"),I1329))))</f>
        <v>11:01:09</v>
      </c>
      <c r="J1330" s="25">
        <f t="shared" si="82"/>
        <v>2440.75</v>
      </c>
      <c r="K1330" s="25">
        <f>IF(ISBLANK(G1330),"",IF(ISTEXT(G1330),"",INDEX(Sheet2!H$14:H$154,MATCH(F1330,Sheet2!A$14:A$154,0))))</f>
        <v>2440.75</v>
      </c>
      <c r="L1330" s="25">
        <f>IF(ISBLANK(G1330),"",IF(ISTEXT(G1330),"",INDEX(Sheet2!I$14:I$154,MATCH(F1330,Sheet2!A$14:A$154,0))))</f>
        <v>0</v>
      </c>
      <c r="M1330" s="25" t="str">
        <f>IF(ISBLANK(G1330),"",IF(ISTEXT(G1330),"",IF(INDEX(Sheet2!H$14:H$154,MATCH(F1330,Sheet2!A$14:A$154,0))&lt;&gt;0,IF(INDEX(Sheet2!I$14:I$154,MATCH(F1330,Sheet2!A$14:A$154,0))&lt;&gt;0,"Loan","Loan"),"Cash")))</f>
        <v>Loan</v>
      </c>
      <c r="N1330" s="25">
        <f>IF(ISTEXT(E1330),"",IF(ISBLANK(E1330),"",IF(ISTEXT(D1330),"",IF(A1325="Invoice No. : ",INDEX(Sheet2!D$14:D$154,MATCH(B1325,Sheet2!A$14:A$154,0)),N1329))))</f>
        <v>2</v>
      </c>
      <c r="O1330" s="25" t="str">
        <f>IF(ISTEXT(E1330),"",IF(ISBLANK(E1330),"",IF(ISTEXT(D1330),"",IF(A1325="Invoice No. : ",INDEX(Sheet2!E$14:E$154,MATCH(B1325,Sheet2!A$14:A$154,0)),O1329))))</f>
        <v>RUBY</v>
      </c>
      <c r="P1330" s="25" t="str">
        <f>IF(ISTEXT(E1330),"",IF(ISBLANK(E1330),"",IF(ISTEXT(D1330),"",IF(A1325="Invoice No. : ",INDEX(Sheet2!G$14:G$154,MATCH(B1325,Sheet2!A$14:A$154,0)),P1329))))</f>
        <v>DULAY, CARIDAD MATEO</v>
      </c>
      <c r="Q1330" s="25">
        <f t="shared" si="83"/>
        <v>128023.12</v>
      </c>
    </row>
    <row r="1331" ht="15" spans="1:17">
      <c r="A1331" s="24" t="s">
        <v>1138</v>
      </c>
      <c r="B1331" s="24" t="s">
        <v>1139</v>
      </c>
      <c r="C1331" s="13">
        <v>2</v>
      </c>
      <c r="D1331" s="13">
        <v>22.75</v>
      </c>
      <c r="E1331" s="13">
        <v>45.5</v>
      </c>
      <c r="F1331" s="25">
        <f t="shared" si="80"/>
        <v>2146365</v>
      </c>
      <c r="G1331" s="25">
        <f>IF(ISTEXT(E1331),"",IF(ISBLANK(E1331),"",IF(ISTEXT(D1331),"",IF(A1326="Invoice No. : ",INDEX(Sheet2!F$14:F$154,MATCH(B1326,Sheet2!A$14:A$154,0)),G1330))))</f>
        <v>2029</v>
      </c>
      <c r="H1331" s="25" t="str">
        <f t="shared" si="81"/>
        <v>01/28/2023</v>
      </c>
      <c r="I1331" s="25" t="str">
        <f>IF(ISTEXT(E1331),"",IF(ISBLANK(E1331),"",IF(ISTEXT(D1331),"",IF(A1326="Invoice No. : ",TEXT(INDEX(Sheet2!C$14:C$154,MATCH(B1326,Sheet2!A$14:A$154,0)),"hh:mm:ss"),I1330))))</f>
        <v>11:01:09</v>
      </c>
      <c r="J1331" s="25">
        <f t="shared" si="82"/>
        <v>2440.75</v>
      </c>
      <c r="K1331" s="25">
        <f>IF(ISBLANK(G1331),"",IF(ISTEXT(G1331),"",INDEX(Sheet2!H$14:H$154,MATCH(F1331,Sheet2!A$14:A$154,0))))</f>
        <v>2440.75</v>
      </c>
      <c r="L1331" s="25">
        <f>IF(ISBLANK(G1331),"",IF(ISTEXT(G1331),"",INDEX(Sheet2!I$14:I$154,MATCH(F1331,Sheet2!A$14:A$154,0))))</f>
        <v>0</v>
      </c>
      <c r="M1331" s="25" t="str">
        <f>IF(ISBLANK(G1331),"",IF(ISTEXT(G1331),"",IF(INDEX(Sheet2!H$14:H$154,MATCH(F1331,Sheet2!A$14:A$154,0))&lt;&gt;0,IF(INDEX(Sheet2!I$14:I$154,MATCH(F1331,Sheet2!A$14:A$154,0))&lt;&gt;0,"Loan","Loan"),"Cash")))</f>
        <v>Loan</v>
      </c>
      <c r="N1331" s="25">
        <f>IF(ISTEXT(E1331),"",IF(ISBLANK(E1331),"",IF(ISTEXT(D1331),"",IF(A1326="Invoice No. : ",INDEX(Sheet2!D$14:D$154,MATCH(B1326,Sheet2!A$14:A$154,0)),N1330))))</f>
        <v>2</v>
      </c>
      <c r="O1331" s="25" t="str">
        <f>IF(ISTEXT(E1331),"",IF(ISBLANK(E1331),"",IF(ISTEXT(D1331),"",IF(A1326="Invoice No. : ",INDEX(Sheet2!E$14:E$154,MATCH(B1326,Sheet2!A$14:A$154,0)),O1330))))</f>
        <v>RUBY</v>
      </c>
      <c r="P1331" s="25" t="str">
        <f>IF(ISTEXT(E1331),"",IF(ISBLANK(E1331),"",IF(ISTEXT(D1331),"",IF(A1326="Invoice No. : ",INDEX(Sheet2!G$14:G$154,MATCH(B1326,Sheet2!A$14:A$154,0)),P1330))))</f>
        <v>DULAY, CARIDAD MATEO</v>
      </c>
      <c r="Q1331" s="25">
        <f t="shared" si="83"/>
        <v>128023.12</v>
      </c>
    </row>
    <row r="1332" ht="15" spans="4:17">
      <c r="D1332" s="14" t="s">
        <v>18</v>
      </c>
      <c r="E1332" s="26">
        <v>2440.75</v>
      </c>
      <c r="F1332" s="25" t="str">
        <f t="shared" si="80"/>
        <v/>
      </c>
      <c r="G1332" s="25" t="str">
        <f>IF(ISTEXT(E1332),"",IF(ISBLANK(E1332),"",IF(ISTEXT(D1332),"",IF(A1327="Invoice No. : ",INDEX(Sheet2!F$14:F$154,MATCH(B1327,Sheet2!A$14:A$154,0)),G1331))))</f>
        <v/>
      </c>
      <c r="H1332" s="25" t="str">
        <f t="shared" si="81"/>
        <v/>
      </c>
      <c r="I1332" s="25" t="str">
        <f>IF(ISTEXT(E1332),"",IF(ISBLANK(E1332),"",IF(ISTEXT(D1332),"",IF(A1327="Invoice No. : ",TEXT(INDEX(Sheet2!C$14:C$154,MATCH(B1327,Sheet2!A$14:A$154,0)),"hh:mm:ss"),I1331))))</f>
        <v/>
      </c>
      <c r="J1332" s="25" t="str">
        <f t="shared" si="82"/>
        <v/>
      </c>
      <c r="K1332" s="25" t="str">
        <f>IF(ISBLANK(G1332),"",IF(ISTEXT(G1332),"",INDEX(Sheet2!H$14:H$154,MATCH(F1332,Sheet2!A$14:A$154,0))))</f>
        <v/>
      </c>
      <c r="L1332" s="25" t="str">
        <f>IF(ISBLANK(G1332),"",IF(ISTEXT(G1332),"",INDEX(Sheet2!I$14:I$154,MATCH(F1332,Sheet2!A$14:A$154,0))))</f>
        <v/>
      </c>
      <c r="M1332" s="25" t="str">
        <f>IF(ISBLANK(G1332),"",IF(ISTEXT(G1332),"",IF(INDEX(Sheet2!H$14:H$154,MATCH(F1332,Sheet2!A$14:A$154,0))&lt;&gt;0,IF(INDEX(Sheet2!I$14:I$154,MATCH(F1332,Sheet2!A$14:A$154,0))&lt;&gt;0,"Loan","Loan"),"Cash")))</f>
        <v/>
      </c>
      <c r="N1332" s="25" t="str">
        <f>IF(ISTEXT(E1332),"",IF(ISBLANK(E1332),"",IF(ISTEXT(D1332),"",IF(A1327="Invoice No. : ",INDEX(Sheet2!D$14:D$154,MATCH(B1327,Sheet2!A$14:A$154,0)),N1331))))</f>
        <v/>
      </c>
      <c r="O1332" s="25" t="str">
        <f>IF(ISTEXT(E1332),"",IF(ISBLANK(E1332),"",IF(ISTEXT(D1332),"",IF(A1327="Invoice No. : ",INDEX(Sheet2!E$14:E$154,MATCH(B1327,Sheet2!A$14:A$154,0)),O1331))))</f>
        <v/>
      </c>
      <c r="P1332" s="25" t="str">
        <f>IF(ISTEXT(E1332),"",IF(ISBLANK(E1332),"",IF(ISTEXT(D1332),"",IF(A1327="Invoice No. : ",INDEX(Sheet2!G$14:G$154,MATCH(B1327,Sheet2!A$14:A$154,0)),P1331))))</f>
        <v/>
      </c>
      <c r="Q1332" s="25" t="str">
        <f t="shared" si="83"/>
        <v/>
      </c>
    </row>
    <row r="1333" ht="15" spans="6:17">
      <c r="F1333" s="25" t="str">
        <f t="shared" si="80"/>
        <v/>
      </c>
      <c r="G1333" s="25" t="str">
        <f>IF(ISTEXT(E1333),"",IF(ISBLANK(E1333),"",IF(ISTEXT(D1333),"",IF(A1328="Invoice No. : ",INDEX(Sheet2!F$14:F$154,MATCH(B1328,Sheet2!A$14:A$154,0)),G1332))))</f>
        <v/>
      </c>
      <c r="H1333" s="25" t="str">
        <f t="shared" si="81"/>
        <v/>
      </c>
      <c r="I1333" s="25" t="str">
        <f>IF(ISTEXT(E1333),"",IF(ISBLANK(E1333),"",IF(ISTEXT(D1333),"",IF(A1328="Invoice No. : ",TEXT(INDEX(Sheet2!C$14:C$154,MATCH(B1328,Sheet2!A$14:A$154,0)),"hh:mm:ss"),I1332))))</f>
        <v/>
      </c>
      <c r="J1333" s="25" t="str">
        <f t="shared" si="82"/>
        <v/>
      </c>
      <c r="K1333" s="25" t="str">
        <f>IF(ISBLANK(G1333),"",IF(ISTEXT(G1333),"",INDEX(Sheet2!H$14:H$154,MATCH(F1333,Sheet2!A$14:A$154,0))))</f>
        <v/>
      </c>
      <c r="L1333" s="25" t="str">
        <f>IF(ISBLANK(G1333),"",IF(ISTEXT(G1333),"",INDEX(Sheet2!I$14:I$154,MATCH(F1333,Sheet2!A$14:A$154,0))))</f>
        <v/>
      </c>
      <c r="M1333" s="25" t="str">
        <f>IF(ISBLANK(G1333),"",IF(ISTEXT(G1333),"",IF(INDEX(Sheet2!H$14:H$154,MATCH(F1333,Sheet2!A$14:A$154,0))&lt;&gt;0,IF(INDEX(Sheet2!I$14:I$154,MATCH(F1333,Sheet2!A$14:A$154,0))&lt;&gt;0,"Loan","Loan"),"Cash")))</f>
        <v/>
      </c>
      <c r="N1333" s="25" t="str">
        <f>IF(ISTEXT(E1333),"",IF(ISBLANK(E1333),"",IF(ISTEXT(D1333),"",IF(A1328="Invoice No. : ",INDEX(Sheet2!D$14:D$154,MATCH(B1328,Sheet2!A$14:A$154,0)),N1332))))</f>
        <v/>
      </c>
      <c r="O1333" s="25" t="str">
        <f>IF(ISTEXT(E1333),"",IF(ISBLANK(E1333),"",IF(ISTEXT(D1333),"",IF(A1328="Invoice No. : ",INDEX(Sheet2!E$14:E$154,MATCH(B1328,Sheet2!A$14:A$154,0)),O1332))))</f>
        <v/>
      </c>
      <c r="P1333" s="25" t="str">
        <f>IF(ISTEXT(E1333),"",IF(ISBLANK(E1333),"",IF(ISTEXT(D1333),"",IF(A1328="Invoice No. : ",INDEX(Sheet2!G$14:G$154,MATCH(B1328,Sheet2!A$14:A$154,0)),P1332))))</f>
        <v/>
      </c>
      <c r="Q1333" s="25" t="str">
        <f t="shared" si="83"/>
        <v/>
      </c>
    </row>
    <row r="1334" ht="15" spans="6:17">
      <c r="F1334" s="25" t="str">
        <f t="shared" si="80"/>
        <v/>
      </c>
      <c r="G1334" s="25" t="str">
        <f>IF(ISTEXT(E1334),"",IF(ISBLANK(E1334),"",IF(ISTEXT(D1334),"",IF(A1329="Invoice No. : ",INDEX(Sheet2!F$14:F$154,MATCH(B1329,Sheet2!A$14:A$154,0)),G1333))))</f>
        <v/>
      </c>
      <c r="H1334" s="25" t="str">
        <f t="shared" si="81"/>
        <v/>
      </c>
      <c r="I1334" s="25" t="str">
        <f>IF(ISTEXT(E1334),"",IF(ISBLANK(E1334),"",IF(ISTEXT(D1334),"",IF(A1329="Invoice No. : ",TEXT(INDEX(Sheet2!C$14:C$154,MATCH(B1329,Sheet2!A$14:A$154,0)),"hh:mm:ss"),I1333))))</f>
        <v/>
      </c>
      <c r="J1334" s="25" t="str">
        <f t="shared" si="82"/>
        <v/>
      </c>
      <c r="K1334" s="25" t="str">
        <f>IF(ISBLANK(G1334),"",IF(ISTEXT(G1334),"",INDEX(Sheet2!H$14:H$154,MATCH(F1334,Sheet2!A$14:A$154,0))))</f>
        <v/>
      </c>
      <c r="L1334" s="25" t="str">
        <f>IF(ISBLANK(G1334),"",IF(ISTEXT(G1334),"",INDEX(Sheet2!I$14:I$154,MATCH(F1334,Sheet2!A$14:A$154,0))))</f>
        <v/>
      </c>
      <c r="M1334" s="25" t="str">
        <f>IF(ISBLANK(G1334),"",IF(ISTEXT(G1334),"",IF(INDEX(Sheet2!H$14:H$154,MATCH(F1334,Sheet2!A$14:A$154,0))&lt;&gt;0,IF(INDEX(Sheet2!I$14:I$154,MATCH(F1334,Sheet2!A$14:A$154,0))&lt;&gt;0,"Loan","Loan"),"Cash")))</f>
        <v/>
      </c>
      <c r="N1334" s="25" t="str">
        <f>IF(ISTEXT(E1334),"",IF(ISBLANK(E1334),"",IF(ISTEXT(D1334),"",IF(A1329="Invoice No. : ",INDEX(Sheet2!D$14:D$154,MATCH(B1329,Sheet2!A$14:A$154,0)),N1333))))</f>
        <v/>
      </c>
      <c r="O1334" s="25" t="str">
        <f>IF(ISTEXT(E1334),"",IF(ISBLANK(E1334),"",IF(ISTEXT(D1334),"",IF(A1329="Invoice No. : ",INDEX(Sheet2!E$14:E$154,MATCH(B1329,Sheet2!A$14:A$154,0)),O1333))))</f>
        <v/>
      </c>
      <c r="P1334" s="25" t="str">
        <f>IF(ISTEXT(E1334),"",IF(ISBLANK(E1334),"",IF(ISTEXT(D1334),"",IF(A1329="Invoice No. : ",INDEX(Sheet2!G$14:G$154,MATCH(B1329,Sheet2!A$14:A$154,0)),P1333))))</f>
        <v/>
      </c>
      <c r="Q1334" s="25" t="str">
        <f t="shared" si="83"/>
        <v/>
      </c>
    </row>
    <row r="1335" ht="15" spans="1:17">
      <c r="A1335" s="16" t="s">
        <v>4</v>
      </c>
      <c r="B1335" s="17">
        <v>2146366</v>
      </c>
      <c r="C1335" s="16" t="s">
        <v>5</v>
      </c>
      <c r="D1335" s="18" t="s">
        <v>598</v>
      </c>
      <c r="F1335" s="25" t="str">
        <f t="shared" si="80"/>
        <v/>
      </c>
      <c r="G1335" s="25" t="str">
        <f>IF(ISTEXT(E1335),"",IF(ISBLANK(E1335),"",IF(ISTEXT(D1335),"",IF(A1330="Invoice No. : ",INDEX(Sheet2!F$14:F$154,MATCH(B1330,Sheet2!A$14:A$154,0)),G1334))))</f>
        <v/>
      </c>
      <c r="H1335" s="25" t="str">
        <f t="shared" si="81"/>
        <v/>
      </c>
      <c r="I1335" s="25" t="str">
        <f>IF(ISTEXT(E1335),"",IF(ISBLANK(E1335),"",IF(ISTEXT(D1335),"",IF(A1330="Invoice No. : ",TEXT(INDEX(Sheet2!C$14:C$154,MATCH(B1330,Sheet2!A$14:A$154,0)),"hh:mm:ss"),I1334))))</f>
        <v/>
      </c>
      <c r="J1335" s="25" t="str">
        <f t="shared" si="82"/>
        <v/>
      </c>
      <c r="K1335" s="25" t="str">
        <f>IF(ISBLANK(G1335),"",IF(ISTEXT(G1335),"",INDEX(Sheet2!H$14:H$154,MATCH(F1335,Sheet2!A$14:A$154,0))))</f>
        <v/>
      </c>
      <c r="L1335" s="25" t="str">
        <f>IF(ISBLANK(G1335),"",IF(ISTEXT(G1335),"",INDEX(Sheet2!I$14:I$154,MATCH(F1335,Sheet2!A$14:A$154,0))))</f>
        <v/>
      </c>
      <c r="M1335" s="25" t="str">
        <f>IF(ISBLANK(G1335),"",IF(ISTEXT(G1335),"",IF(INDEX(Sheet2!H$14:H$154,MATCH(F1335,Sheet2!A$14:A$154,0))&lt;&gt;0,IF(INDEX(Sheet2!I$14:I$154,MATCH(F1335,Sheet2!A$14:A$154,0))&lt;&gt;0,"Loan","Loan"),"Cash")))</f>
        <v/>
      </c>
      <c r="N1335" s="25" t="str">
        <f>IF(ISTEXT(E1335),"",IF(ISBLANK(E1335),"",IF(ISTEXT(D1335),"",IF(A1330="Invoice No. : ",INDEX(Sheet2!D$14:D$154,MATCH(B1330,Sheet2!A$14:A$154,0)),N1334))))</f>
        <v/>
      </c>
      <c r="O1335" s="25" t="str">
        <f>IF(ISTEXT(E1335),"",IF(ISBLANK(E1335),"",IF(ISTEXT(D1335),"",IF(A1330="Invoice No. : ",INDEX(Sheet2!E$14:E$154,MATCH(B1330,Sheet2!A$14:A$154,0)),O1334))))</f>
        <v/>
      </c>
      <c r="P1335" s="25" t="str">
        <f>IF(ISTEXT(E1335),"",IF(ISBLANK(E1335),"",IF(ISTEXT(D1335),"",IF(A1330="Invoice No. : ",INDEX(Sheet2!G$14:G$154,MATCH(B1330,Sheet2!A$14:A$154,0)),P1334))))</f>
        <v/>
      </c>
      <c r="Q1335" s="25" t="str">
        <f t="shared" si="83"/>
        <v/>
      </c>
    </row>
    <row r="1336" ht="15" spans="1:17">
      <c r="A1336" s="16" t="s">
        <v>7</v>
      </c>
      <c r="B1336" s="19">
        <v>44954</v>
      </c>
      <c r="C1336" s="16" t="s">
        <v>8</v>
      </c>
      <c r="D1336" s="20">
        <v>2</v>
      </c>
      <c r="F1336" s="25" t="str">
        <f t="shared" si="80"/>
        <v/>
      </c>
      <c r="G1336" s="25" t="str">
        <f>IF(ISTEXT(E1336),"",IF(ISBLANK(E1336),"",IF(ISTEXT(D1336),"",IF(A1331="Invoice No. : ",INDEX(Sheet2!F$14:F$154,MATCH(B1331,Sheet2!A$14:A$154,0)),G1335))))</f>
        <v/>
      </c>
      <c r="H1336" s="25" t="str">
        <f t="shared" si="81"/>
        <v/>
      </c>
      <c r="I1336" s="25" t="str">
        <f>IF(ISTEXT(E1336),"",IF(ISBLANK(E1336),"",IF(ISTEXT(D1336),"",IF(A1331="Invoice No. : ",TEXT(INDEX(Sheet2!C$14:C$154,MATCH(B1331,Sheet2!A$14:A$154,0)),"hh:mm:ss"),I1335))))</f>
        <v/>
      </c>
      <c r="J1336" s="25" t="str">
        <f t="shared" si="82"/>
        <v/>
      </c>
      <c r="K1336" s="25" t="str">
        <f>IF(ISBLANK(G1336),"",IF(ISTEXT(G1336),"",INDEX(Sheet2!H$14:H$154,MATCH(F1336,Sheet2!A$14:A$154,0))))</f>
        <v/>
      </c>
      <c r="L1336" s="25" t="str">
        <f>IF(ISBLANK(G1336),"",IF(ISTEXT(G1336),"",INDEX(Sheet2!I$14:I$154,MATCH(F1336,Sheet2!A$14:A$154,0))))</f>
        <v/>
      </c>
      <c r="M1336" s="25" t="str">
        <f>IF(ISBLANK(G1336),"",IF(ISTEXT(G1336),"",IF(INDEX(Sheet2!H$14:H$154,MATCH(F1336,Sheet2!A$14:A$154,0))&lt;&gt;0,IF(INDEX(Sheet2!I$14:I$154,MATCH(F1336,Sheet2!A$14:A$154,0))&lt;&gt;0,"Loan","Loan"),"Cash")))</f>
        <v/>
      </c>
      <c r="N1336" s="25" t="str">
        <f>IF(ISTEXT(E1336),"",IF(ISBLANK(E1336),"",IF(ISTEXT(D1336),"",IF(A1331="Invoice No. : ",INDEX(Sheet2!D$14:D$154,MATCH(B1331,Sheet2!A$14:A$154,0)),N1335))))</f>
        <v/>
      </c>
      <c r="O1336" s="25" t="str">
        <f>IF(ISTEXT(E1336),"",IF(ISBLANK(E1336),"",IF(ISTEXT(D1336),"",IF(A1331="Invoice No. : ",INDEX(Sheet2!E$14:E$154,MATCH(B1331,Sheet2!A$14:A$154,0)),O1335))))</f>
        <v/>
      </c>
      <c r="P1336" s="25" t="str">
        <f>IF(ISTEXT(E1336),"",IF(ISBLANK(E1336),"",IF(ISTEXT(D1336),"",IF(A1331="Invoice No. : ",INDEX(Sheet2!G$14:G$154,MATCH(B1331,Sheet2!A$14:A$154,0)),P1335))))</f>
        <v/>
      </c>
      <c r="Q1336" s="25" t="str">
        <f t="shared" si="83"/>
        <v/>
      </c>
    </row>
    <row r="1337" ht="15" spans="6:17">
      <c r="F1337" s="25" t="str">
        <f t="shared" si="80"/>
        <v/>
      </c>
      <c r="G1337" s="25" t="str">
        <f>IF(ISTEXT(E1337),"",IF(ISBLANK(E1337),"",IF(ISTEXT(D1337),"",IF(A1332="Invoice No. : ",INDEX(Sheet2!F$14:F$154,MATCH(B1332,Sheet2!A$14:A$154,0)),G1336))))</f>
        <v/>
      </c>
      <c r="H1337" s="25" t="str">
        <f t="shared" si="81"/>
        <v/>
      </c>
      <c r="I1337" s="25" t="str">
        <f>IF(ISTEXT(E1337),"",IF(ISBLANK(E1337),"",IF(ISTEXT(D1337),"",IF(A1332="Invoice No. : ",TEXT(INDEX(Sheet2!C$14:C$154,MATCH(B1332,Sheet2!A$14:A$154,0)),"hh:mm:ss"),I1336))))</f>
        <v/>
      </c>
      <c r="J1337" s="25" t="str">
        <f t="shared" si="82"/>
        <v/>
      </c>
      <c r="K1337" s="25" t="str">
        <f>IF(ISBLANK(G1337),"",IF(ISTEXT(G1337),"",INDEX(Sheet2!H$14:H$154,MATCH(F1337,Sheet2!A$14:A$154,0))))</f>
        <v/>
      </c>
      <c r="L1337" s="25" t="str">
        <f>IF(ISBLANK(G1337),"",IF(ISTEXT(G1337),"",INDEX(Sheet2!I$14:I$154,MATCH(F1337,Sheet2!A$14:A$154,0))))</f>
        <v/>
      </c>
      <c r="M1337" s="25" t="str">
        <f>IF(ISBLANK(G1337),"",IF(ISTEXT(G1337),"",IF(INDEX(Sheet2!H$14:H$154,MATCH(F1337,Sheet2!A$14:A$154,0))&lt;&gt;0,IF(INDEX(Sheet2!I$14:I$154,MATCH(F1337,Sheet2!A$14:A$154,0))&lt;&gt;0,"Loan","Loan"),"Cash")))</f>
        <v/>
      </c>
      <c r="N1337" s="25" t="str">
        <f>IF(ISTEXT(E1337),"",IF(ISBLANK(E1337),"",IF(ISTEXT(D1337),"",IF(A1332="Invoice No. : ",INDEX(Sheet2!D$14:D$154,MATCH(B1332,Sheet2!A$14:A$154,0)),N1336))))</f>
        <v/>
      </c>
      <c r="O1337" s="25" t="str">
        <f>IF(ISTEXT(E1337),"",IF(ISBLANK(E1337),"",IF(ISTEXT(D1337),"",IF(A1332="Invoice No. : ",INDEX(Sheet2!E$14:E$154,MATCH(B1332,Sheet2!A$14:A$154,0)),O1336))))</f>
        <v/>
      </c>
      <c r="P1337" s="25" t="str">
        <f>IF(ISTEXT(E1337),"",IF(ISBLANK(E1337),"",IF(ISTEXT(D1337),"",IF(A1332="Invoice No. : ",INDEX(Sheet2!G$14:G$154,MATCH(B1332,Sheet2!A$14:A$154,0)),P1336))))</f>
        <v/>
      </c>
      <c r="Q1337" s="25" t="str">
        <f t="shared" si="83"/>
        <v/>
      </c>
    </row>
    <row r="1338" ht="15" spans="1:17">
      <c r="A1338" s="21" t="s">
        <v>9</v>
      </c>
      <c r="B1338" s="21" t="s">
        <v>10</v>
      </c>
      <c r="C1338" s="22" t="s">
        <v>11</v>
      </c>
      <c r="D1338" s="22" t="s">
        <v>12</v>
      </c>
      <c r="E1338" s="22" t="s">
        <v>13</v>
      </c>
      <c r="F1338" s="25" t="str">
        <f t="shared" si="80"/>
        <v/>
      </c>
      <c r="G1338" s="25" t="str">
        <f>IF(ISTEXT(E1338),"",IF(ISBLANK(E1338),"",IF(ISTEXT(D1338),"",IF(A1333="Invoice No. : ",INDEX(Sheet2!F$14:F$154,MATCH(B1333,Sheet2!A$14:A$154,0)),G1337))))</f>
        <v/>
      </c>
      <c r="H1338" s="25" t="str">
        <f t="shared" si="81"/>
        <v/>
      </c>
      <c r="I1338" s="25" t="str">
        <f>IF(ISTEXT(E1338),"",IF(ISBLANK(E1338),"",IF(ISTEXT(D1338),"",IF(A1333="Invoice No. : ",TEXT(INDEX(Sheet2!C$14:C$154,MATCH(B1333,Sheet2!A$14:A$154,0)),"hh:mm:ss"),I1337))))</f>
        <v/>
      </c>
      <c r="J1338" s="25" t="str">
        <f t="shared" si="82"/>
        <v/>
      </c>
      <c r="K1338" s="25" t="str">
        <f>IF(ISBLANK(G1338),"",IF(ISTEXT(G1338),"",INDEX(Sheet2!H$14:H$154,MATCH(F1338,Sheet2!A$14:A$154,0))))</f>
        <v/>
      </c>
      <c r="L1338" s="25" t="str">
        <f>IF(ISBLANK(G1338),"",IF(ISTEXT(G1338),"",INDEX(Sheet2!I$14:I$154,MATCH(F1338,Sheet2!A$14:A$154,0))))</f>
        <v/>
      </c>
      <c r="M1338" s="25" t="str">
        <f>IF(ISBLANK(G1338),"",IF(ISTEXT(G1338),"",IF(INDEX(Sheet2!H$14:H$154,MATCH(F1338,Sheet2!A$14:A$154,0))&lt;&gt;0,IF(INDEX(Sheet2!I$14:I$154,MATCH(F1338,Sheet2!A$14:A$154,0))&lt;&gt;0,"Loan","Loan"),"Cash")))</f>
        <v/>
      </c>
      <c r="N1338" s="25" t="str">
        <f>IF(ISTEXT(E1338),"",IF(ISBLANK(E1338),"",IF(ISTEXT(D1338),"",IF(A1333="Invoice No. : ",INDEX(Sheet2!D$14:D$154,MATCH(B1333,Sheet2!A$14:A$154,0)),N1337))))</f>
        <v/>
      </c>
      <c r="O1338" s="25" t="str">
        <f>IF(ISTEXT(E1338),"",IF(ISBLANK(E1338),"",IF(ISTEXT(D1338),"",IF(A1333="Invoice No. : ",INDEX(Sheet2!E$14:E$154,MATCH(B1333,Sheet2!A$14:A$154,0)),O1337))))</f>
        <v/>
      </c>
      <c r="P1338" s="25" t="str">
        <f>IF(ISTEXT(E1338),"",IF(ISBLANK(E1338),"",IF(ISTEXT(D1338),"",IF(A1333="Invoice No. : ",INDEX(Sheet2!G$14:G$154,MATCH(B1333,Sheet2!A$14:A$154,0)),P1337))))</f>
        <v/>
      </c>
      <c r="Q1338" s="25" t="str">
        <f t="shared" si="83"/>
        <v/>
      </c>
    </row>
    <row r="1339" ht="15" spans="6:17">
      <c r="F1339" s="25" t="str">
        <f t="shared" si="80"/>
        <v/>
      </c>
      <c r="G1339" s="25" t="str">
        <f>IF(ISTEXT(E1339),"",IF(ISBLANK(E1339),"",IF(ISTEXT(D1339),"",IF(A1334="Invoice No. : ",INDEX(Sheet2!F$14:F$154,MATCH(B1334,Sheet2!A$14:A$154,0)),G1338))))</f>
        <v/>
      </c>
      <c r="H1339" s="25" t="str">
        <f t="shared" si="81"/>
        <v/>
      </c>
      <c r="I1339" s="25" t="str">
        <f>IF(ISTEXT(E1339),"",IF(ISBLANK(E1339),"",IF(ISTEXT(D1339),"",IF(A1334="Invoice No. : ",TEXT(INDEX(Sheet2!C$14:C$154,MATCH(B1334,Sheet2!A$14:A$154,0)),"hh:mm:ss"),I1338))))</f>
        <v/>
      </c>
      <c r="J1339" s="25" t="str">
        <f t="shared" si="82"/>
        <v/>
      </c>
      <c r="K1339" s="25" t="str">
        <f>IF(ISBLANK(G1339),"",IF(ISTEXT(G1339),"",INDEX(Sheet2!H$14:H$154,MATCH(F1339,Sheet2!A$14:A$154,0))))</f>
        <v/>
      </c>
      <c r="L1339" s="25" t="str">
        <f>IF(ISBLANK(G1339),"",IF(ISTEXT(G1339),"",INDEX(Sheet2!I$14:I$154,MATCH(F1339,Sheet2!A$14:A$154,0))))</f>
        <v/>
      </c>
      <c r="M1339" s="25" t="str">
        <f>IF(ISBLANK(G1339),"",IF(ISTEXT(G1339),"",IF(INDEX(Sheet2!H$14:H$154,MATCH(F1339,Sheet2!A$14:A$154,0))&lt;&gt;0,IF(INDEX(Sheet2!I$14:I$154,MATCH(F1339,Sheet2!A$14:A$154,0))&lt;&gt;0,"Loan","Loan"),"Cash")))</f>
        <v/>
      </c>
      <c r="N1339" s="25" t="str">
        <f>IF(ISTEXT(E1339),"",IF(ISBLANK(E1339),"",IF(ISTEXT(D1339),"",IF(A1334="Invoice No. : ",INDEX(Sheet2!D$14:D$154,MATCH(B1334,Sheet2!A$14:A$154,0)),N1338))))</f>
        <v/>
      </c>
      <c r="O1339" s="25" t="str">
        <f>IF(ISTEXT(E1339),"",IF(ISBLANK(E1339),"",IF(ISTEXT(D1339),"",IF(A1334="Invoice No. : ",INDEX(Sheet2!E$14:E$154,MATCH(B1334,Sheet2!A$14:A$154,0)),O1338))))</f>
        <v/>
      </c>
      <c r="P1339" s="25" t="str">
        <f>IF(ISTEXT(E1339),"",IF(ISBLANK(E1339),"",IF(ISTEXT(D1339),"",IF(A1334="Invoice No. : ",INDEX(Sheet2!G$14:G$154,MATCH(B1334,Sheet2!A$14:A$154,0)),P1338))))</f>
        <v/>
      </c>
      <c r="Q1339" s="25" t="str">
        <f t="shared" si="83"/>
        <v/>
      </c>
    </row>
    <row r="1340" ht="15" spans="1:17">
      <c r="A1340" s="24" t="s">
        <v>667</v>
      </c>
      <c r="B1340" s="24" t="s">
        <v>553</v>
      </c>
      <c r="C1340" s="13">
        <v>3</v>
      </c>
      <c r="D1340" s="13">
        <v>8.75</v>
      </c>
      <c r="E1340" s="13">
        <v>26.25</v>
      </c>
      <c r="F1340" s="25">
        <f t="shared" si="80"/>
        <v>2146366</v>
      </c>
      <c r="G1340" s="25">
        <f>IF(ISTEXT(E1340),"",IF(ISBLANK(E1340),"",IF(ISTEXT(D1340),"",IF(A1335="Invoice No. : ",INDEX(Sheet2!F$14:F$154,MATCH(B1335,Sheet2!A$14:A$154,0)),G1339))))</f>
        <v>46844</v>
      </c>
      <c r="H1340" s="25" t="str">
        <f t="shared" si="81"/>
        <v>01/28/2023</v>
      </c>
      <c r="I1340" s="25" t="str">
        <f>IF(ISTEXT(E1340),"",IF(ISBLANK(E1340),"",IF(ISTEXT(D1340),"",IF(A1335="Invoice No. : ",TEXT(INDEX(Sheet2!C$14:C$154,MATCH(B1335,Sheet2!A$14:A$154,0)),"hh:mm:ss"),I1339))))</f>
        <v>11:02:48</v>
      </c>
      <c r="J1340" s="25">
        <f t="shared" si="82"/>
        <v>26.25</v>
      </c>
      <c r="K1340" s="25">
        <f>IF(ISBLANK(G1340),"",IF(ISTEXT(G1340),"",INDEX(Sheet2!H$14:H$154,MATCH(F1340,Sheet2!A$14:A$154,0))))</f>
        <v>0</v>
      </c>
      <c r="L1340" s="25">
        <f>IF(ISBLANK(G1340),"",IF(ISTEXT(G1340),"",INDEX(Sheet2!I$14:I$154,MATCH(F1340,Sheet2!A$14:A$154,0))))</f>
        <v>26.25</v>
      </c>
      <c r="M1340" s="25" t="str">
        <f>IF(ISBLANK(G1340),"",IF(ISTEXT(G1340),"",IF(INDEX(Sheet2!H$14:H$154,MATCH(F1340,Sheet2!A$14:A$154,0))&lt;&gt;0,IF(INDEX(Sheet2!I$14:I$154,MATCH(F1340,Sheet2!A$14:A$154,0))&lt;&gt;0,"Loan","Loan"),"Cash")))</f>
        <v>Cash</v>
      </c>
      <c r="N1340" s="25">
        <f>IF(ISTEXT(E1340),"",IF(ISBLANK(E1340),"",IF(ISTEXT(D1340),"",IF(A1335="Invoice No. : ",INDEX(Sheet2!D$14:D$154,MATCH(B1335,Sheet2!A$14:A$154,0)),N1339))))</f>
        <v>2</v>
      </c>
      <c r="O1340" s="25" t="str">
        <f>IF(ISTEXT(E1340),"",IF(ISBLANK(E1340),"",IF(ISTEXT(D1340),"",IF(A1335="Invoice No. : ",INDEX(Sheet2!E$14:E$154,MATCH(B1335,Sheet2!A$14:A$154,0)),O1339))))</f>
        <v>RUBY</v>
      </c>
      <c r="P1340" s="25" t="str">
        <f>IF(ISTEXT(E1340),"",IF(ISBLANK(E1340),"",IF(ISTEXT(D1340),"",IF(A1335="Invoice No. : ",INDEX(Sheet2!G$14:G$154,MATCH(B1335,Sheet2!A$14:A$154,0)),P1339))))</f>
        <v>ARINOS, JAIRA CLARE CATALONIA</v>
      </c>
      <c r="Q1340" s="25">
        <f t="shared" si="83"/>
        <v>128023.12</v>
      </c>
    </row>
    <row r="1341" ht="15" spans="4:17">
      <c r="D1341" s="14" t="s">
        <v>18</v>
      </c>
      <c r="E1341" s="26">
        <v>26.25</v>
      </c>
      <c r="F1341" s="25" t="str">
        <f t="shared" si="80"/>
        <v/>
      </c>
      <c r="G1341" s="25" t="str">
        <f>IF(ISTEXT(E1341),"",IF(ISBLANK(E1341),"",IF(ISTEXT(D1341),"",IF(A1336="Invoice No. : ",INDEX(Sheet2!F$14:F$154,MATCH(B1336,Sheet2!A$14:A$154,0)),G1340))))</f>
        <v/>
      </c>
      <c r="H1341" s="25" t="str">
        <f t="shared" si="81"/>
        <v/>
      </c>
      <c r="I1341" s="25" t="str">
        <f>IF(ISTEXT(E1341),"",IF(ISBLANK(E1341),"",IF(ISTEXT(D1341),"",IF(A1336="Invoice No. : ",TEXT(INDEX(Sheet2!C$14:C$154,MATCH(B1336,Sheet2!A$14:A$154,0)),"hh:mm:ss"),I1340))))</f>
        <v/>
      </c>
      <c r="J1341" s="25" t="str">
        <f t="shared" si="82"/>
        <v/>
      </c>
      <c r="K1341" s="25" t="str">
        <f>IF(ISBLANK(G1341),"",IF(ISTEXT(G1341),"",INDEX(Sheet2!H$14:H$154,MATCH(F1341,Sheet2!A$14:A$154,0))))</f>
        <v/>
      </c>
      <c r="L1341" s="25" t="str">
        <f>IF(ISBLANK(G1341),"",IF(ISTEXT(G1341),"",INDEX(Sheet2!I$14:I$154,MATCH(F1341,Sheet2!A$14:A$154,0))))</f>
        <v/>
      </c>
      <c r="M1341" s="25" t="str">
        <f>IF(ISBLANK(G1341),"",IF(ISTEXT(G1341),"",IF(INDEX(Sheet2!H$14:H$154,MATCH(F1341,Sheet2!A$14:A$154,0))&lt;&gt;0,IF(INDEX(Sheet2!I$14:I$154,MATCH(F1341,Sheet2!A$14:A$154,0))&lt;&gt;0,"Loan","Loan"),"Cash")))</f>
        <v/>
      </c>
      <c r="N1341" s="25" t="str">
        <f>IF(ISTEXT(E1341),"",IF(ISBLANK(E1341),"",IF(ISTEXT(D1341),"",IF(A1336="Invoice No. : ",INDEX(Sheet2!D$14:D$154,MATCH(B1336,Sheet2!A$14:A$154,0)),N1340))))</f>
        <v/>
      </c>
      <c r="O1341" s="25" t="str">
        <f>IF(ISTEXT(E1341),"",IF(ISBLANK(E1341),"",IF(ISTEXT(D1341),"",IF(A1336="Invoice No. : ",INDEX(Sheet2!E$14:E$154,MATCH(B1336,Sheet2!A$14:A$154,0)),O1340))))</f>
        <v/>
      </c>
      <c r="P1341" s="25" t="str">
        <f>IF(ISTEXT(E1341),"",IF(ISBLANK(E1341),"",IF(ISTEXT(D1341),"",IF(A1336="Invoice No. : ",INDEX(Sheet2!G$14:G$154,MATCH(B1336,Sheet2!A$14:A$154,0)),P1340))))</f>
        <v/>
      </c>
      <c r="Q1341" s="25" t="str">
        <f t="shared" si="83"/>
        <v/>
      </c>
    </row>
    <row r="1342" ht="15" spans="6:17">
      <c r="F1342" s="25" t="str">
        <f t="shared" si="80"/>
        <v/>
      </c>
      <c r="G1342" s="25" t="str">
        <f>IF(ISTEXT(E1342),"",IF(ISBLANK(E1342),"",IF(ISTEXT(D1342),"",IF(A1337="Invoice No. : ",INDEX(Sheet2!F$14:F$154,MATCH(B1337,Sheet2!A$14:A$154,0)),G1341))))</f>
        <v/>
      </c>
      <c r="H1342" s="25" t="str">
        <f t="shared" si="81"/>
        <v/>
      </c>
      <c r="I1342" s="25" t="str">
        <f>IF(ISTEXT(E1342),"",IF(ISBLANK(E1342),"",IF(ISTEXT(D1342),"",IF(A1337="Invoice No. : ",TEXT(INDEX(Sheet2!C$14:C$154,MATCH(B1337,Sheet2!A$14:A$154,0)),"hh:mm:ss"),I1341))))</f>
        <v/>
      </c>
      <c r="J1342" s="25" t="str">
        <f t="shared" si="82"/>
        <v/>
      </c>
      <c r="K1342" s="25" t="str">
        <f>IF(ISBLANK(G1342),"",IF(ISTEXT(G1342),"",INDEX(Sheet2!H$14:H$154,MATCH(F1342,Sheet2!A$14:A$154,0))))</f>
        <v/>
      </c>
      <c r="L1342" s="25" t="str">
        <f>IF(ISBLANK(G1342),"",IF(ISTEXT(G1342),"",INDEX(Sheet2!I$14:I$154,MATCH(F1342,Sheet2!A$14:A$154,0))))</f>
        <v/>
      </c>
      <c r="M1342" s="25" t="str">
        <f>IF(ISBLANK(G1342),"",IF(ISTEXT(G1342),"",IF(INDEX(Sheet2!H$14:H$154,MATCH(F1342,Sheet2!A$14:A$154,0))&lt;&gt;0,IF(INDEX(Sheet2!I$14:I$154,MATCH(F1342,Sheet2!A$14:A$154,0))&lt;&gt;0,"Loan","Loan"),"Cash")))</f>
        <v/>
      </c>
      <c r="N1342" s="25" t="str">
        <f>IF(ISTEXT(E1342),"",IF(ISBLANK(E1342),"",IF(ISTEXT(D1342),"",IF(A1337="Invoice No. : ",INDEX(Sheet2!D$14:D$154,MATCH(B1337,Sheet2!A$14:A$154,0)),N1341))))</f>
        <v/>
      </c>
      <c r="O1342" s="25" t="str">
        <f>IF(ISTEXT(E1342),"",IF(ISBLANK(E1342),"",IF(ISTEXT(D1342),"",IF(A1337="Invoice No. : ",INDEX(Sheet2!E$14:E$154,MATCH(B1337,Sheet2!A$14:A$154,0)),O1341))))</f>
        <v/>
      </c>
      <c r="P1342" s="25" t="str">
        <f>IF(ISTEXT(E1342),"",IF(ISBLANK(E1342),"",IF(ISTEXT(D1342),"",IF(A1337="Invoice No. : ",INDEX(Sheet2!G$14:G$154,MATCH(B1337,Sheet2!A$14:A$154,0)),P1341))))</f>
        <v/>
      </c>
      <c r="Q1342" s="25" t="str">
        <f t="shared" si="83"/>
        <v/>
      </c>
    </row>
    <row r="1343" ht="15" spans="6:17">
      <c r="F1343" s="25" t="str">
        <f t="shared" si="80"/>
        <v/>
      </c>
      <c r="G1343" s="25" t="str">
        <f>IF(ISTEXT(E1343),"",IF(ISBLANK(E1343),"",IF(ISTEXT(D1343),"",IF(A1338="Invoice No. : ",INDEX(Sheet2!F$14:F$154,MATCH(B1338,Sheet2!A$14:A$154,0)),G1342))))</f>
        <v/>
      </c>
      <c r="H1343" s="25" t="str">
        <f t="shared" si="81"/>
        <v/>
      </c>
      <c r="I1343" s="25" t="str">
        <f>IF(ISTEXT(E1343),"",IF(ISBLANK(E1343),"",IF(ISTEXT(D1343),"",IF(A1338="Invoice No. : ",TEXT(INDEX(Sheet2!C$14:C$154,MATCH(B1338,Sheet2!A$14:A$154,0)),"hh:mm:ss"),I1342))))</f>
        <v/>
      </c>
      <c r="J1343" s="25" t="str">
        <f t="shared" si="82"/>
        <v/>
      </c>
      <c r="K1343" s="25" t="str">
        <f>IF(ISBLANK(G1343),"",IF(ISTEXT(G1343),"",INDEX(Sheet2!H$14:H$154,MATCH(F1343,Sheet2!A$14:A$154,0))))</f>
        <v/>
      </c>
      <c r="L1343" s="25" t="str">
        <f>IF(ISBLANK(G1343),"",IF(ISTEXT(G1343),"",INDEX(Sheet2!I$14:I$154,MATCH(F1343,Sheet2!A$14:A$154,0))))</f>
        <v/>
      </c>
      <c r="M1343" s="25" t="str">
        <f>IF(ISBLANK(G1343),"",IF(ISTEXT(G1343),"",IF(INDEX(Sheet2!H$14:H$154,MATCH(F1343,Sheet2!A$14:A$154,0))&lt;&gt;0,IF(INDEX(Sheet2!I$14:I$154,MATCH(F1343,Sheet2!A$14:A$154,0))&lt;&gt;0,"Loan","Loan"),"Cash")))</f>
        <v/>
      </c>
      <c r="N1343" s="25" t="str">
        <f>IF(ISTEXT(E1343),"",IF(ISBLANK(E1343),"",IF(ISTEXT(D1343),"",IF(A1338="Invoice No. : ",INDEX(Sheet2!D$14:D$154,MATCH(B1338,Sheet2!A$14:A$154,0)),N1342))))</f>
        <v/>
      </c>
      <c r="O1343" s="25" t="str">
        <f>IF(ISTEXT(E1343),"",IF(ISBLANK(E1343),"",IF(ISTEXT(D1343),"",IF(A1338="Invoice No. : ",INDEX(Sheet2!E$14:E$154,MATCH(B1338,Sheet2!A$14:A$154,0)),O1342))))</f>
        <v/>
      </c>
      <c r="P1343" s="25" t="str">
        <f>IF(ISTEXT(E1343),"",IF(ISBLANK(E1343),"",IF(ISTEXT(D1343),"",IF(A1338="Invoice No. : ",INDEX(Sheet2!G$14:G$154,MATCH(B1338,Sheet2!A$14:A$154,0)),P1342))))</f>
        <v/>
      </c>
      <c r="Q1343" s="25" t="str">
        <f t="shared" si="83"/>
        <v/>
      </c>
    </row>
    <row r="1344" ht="15" spans="1:17">
      <c r="A1344" s="16" t="s">
        <v>4</v>
      </c>
      <c r="B1344" s="17">
        <v>2146367</v>
      </c>
      <c r="C1344" s="16" t="s">
        <v>5</v>
      </c>
      <c r="D1344" s="18" t="s">
        <v>598</v>
      </c>
      <c r="F1344" s="25" t="str">
        <f t="shared" si="80"/>
        <v/>
      </c>
      <c r="G1344" s="25" t="str">
        <f>IF(ISTEXT(E1344),"",IF(ISBLANK(E1344),"",IF(ISTEXT(D1344),"",IF(A1339="Invoice No. : ",INDEX(Sheet2!F$14:F$154,MATCH(B1339,Sheet2!A$14:A$154,0)),G1343))))</f>
        <v/>
      </c>
      <c r="H1344" s="25" t="str">
        <f t="shared" si="81"/>
        <v/>
      </c>
      <c r="I1344" s="25" t="str">
        <f>IF(ISTEXT(E1344),"",IF(ISBLANK(E1344),"",IF(ISTEXT(D1344),"",IF(A1339="Invoice No. : ",TEXT(INDEX(Sheet2!C$14:C$154,MATCH(B1339,Sheet2!A$14:A$154,0)),"hh:mm:ss"),I1343))))</f>
        <v/>
      </c>
      <c r="J1344" s="25" t="str">
        <f t="shared" si="82"/>
        <v/>
      </c>
      <c r="K1344" s="25" t="str">
        <f>IF(ISBLANK(G1344),"",IF(ISTEXT(G1344),"",INDEX(Sheet2!H$14:H$154,MATCH(F1344,Sheet2!A$14:A$154,0))))</f>
        <v/>
      </c>
      <c r="L1344" s="25" t="str">
        <f>IF(ISBLANK(G1344),"",IF(ISTEXT(G1344),"",INDEX(Sheet2!I$14:I$154,MATCH(F1344,Sheet2!A$14:A$154,0))))</f>
        <v/>
      </c>
      <c r="M1344" s="25" t="str">
        <f>IF(ISBLANK(G1344),"",IF(ISTEXT(G1344),"",IF(INDEX(Sheet2!H$14:H$154,MATCH(F1344,Sheet2!A$14:A$154,0))&lt;&gt;0,IF(INDEX(Sheet2!I$14:I$154,MATCH(F1344,Sheet2!A$14:A$154,0))&lt;&gt;0,"Loan","Loan"),"Cash")))</f>
        <v/>
      </c>
      <c r="N1344" s="25" t="str">
        <f>IF(ISTEXT(E1344),"",IF(ISBLANK(E1344),"",IF(ISTEXT(D1344),"",IF(A1339="Invoice No. : ",INDEX(Sheet2!D$14:D$154,MATCH(B1339,Sheet2!A$14:A$154,0)),N1343))))</f>
        <v/>
      </c>
      <c r="O1344" s="25" t="str">
        <f>IF(ISTEXT(E1344),"",IF(ISBLANK(E1344),"",IF(ISTEXT(D1344),"",IF(A1339="Invoice No. : ",INDEX(Sheet2!E$14:E$154,MATCH(B1339,Sheet2!A$14:A$154,0)),O1343))))</f>
        <v/>
      </c>
      <c r="P1344" s="25" t="str">
        <f>IF(ISTEXT(E1344),"",IF(ISBLANK(E1344),"",IF(ISTEXT(D1344),"",IF(A1339="Invoice No. : ",INDEX(Sheet2!G$14:G$154,MATCH(B1339,Sheet2!A$14:A$154,0)),P1343))))</f>
        <v/>
      </c>
      <c r="Q1344" s="25" t="str">
        <f t="shared" si="83"/>
        <v/>
      </c>
    </row>
    <row r="1345" ht="15" spans="1:17">
      <c r="A1345" s="16" t="s">
        <v>7</v>
      </c>
      <c r="B1345" s="19">
        <v>44954</v>
      </c>
      <c r="C1345" s="16" t="s">
        <v>8</v>
      </c>
      <c r="D1345" s="20">
        <v>2</v>
      </c>
      <c r="F1345" s="25" t="str">
        <f t="shared" si="80"/>
        <v/>
      </c>
      <c r="G1345" s="25" t="str">
        <f>IF(ISTEXT(E1345),"",IF(ISBLANK(E1345),"",IF(ISTEXT(D1345),"",IF(A1340="Invoice No. : ",INDEX(Sheet2!F$14:F$154,MATCH(B1340,Sheet2!A$14:A$154,0)),G1344))))</f>
        <v/>
      </c>
      <c r="H1345" s="25" t="str">
        <f t="shared" si="81"/>
        <v/>
      </c>
      <c r="I1345" s="25" t="str">
        <f>IF(ISTEXT(E1345),"",IF(ISBLANK(E1345),"",IF(ISTEXT(D1345),"",IF(A1340="Invoice No. : ",TEXT(INDEX(Sheet2!C$14:C$154,MATCH(B1340,Sheet2!A$14:A$154,0)),"hh:mm:ss"),I1344))))</f>
        <v/>
      </c>
      <c r="J1345" s="25" t="str">
        <f t="shared" si="82"/>
        <v/>
      </c>
      <c r="K1345" s="25" t="str">
        <f>IF(ISBLANK(G1345),"",IF(ISTEXT(G1345),"",INDEX(Sheet2!H$14:H$154,MATCH(F1345,Sheet2!A$14:A$154,0))))</f>
        <v/>
      </c>
      <c r="L1345" s="25" t="str">
        <f>IF(ISBLANK(G1345),"",IF(ISTEXT(G1345),"",INDEX(Sheet2!I$14:I$154,MATCH(F1345,Sheet2!A$14:A$154,0))))</f>
        <v/>
      </c>
      <c r="M1345" s="25" t="str">
        <f>IF(ISBLANK(G1345),"",IF(ISTEXT(G1345),"",IF(INDEX(Sheet2!H$14:H$154,MATCH(F1345,Sheet2!A$14:A$154,0))&lt;&gt;0,IF(INDEX(Sheet2!I$14:I$154,MATCH(F1345,Sheet2!A$14:A$154,0))&lt;&gt;0,"Loan","Loan"),"Cash")))</f>
        <v/>
      </c>
      <c r="N1345" s="25" t="str">
        <f>IF(ISTEXT(E1345),"",IF(ISBLANK(E1345),"",IF(ISTEXT(D1345),"",IF(A1340="Invoice No. : ",INDEX(Sheet2!D$14:D$154,MATCH(B1340,Sheet2!A$14:A$154,0)),N1344))))</f>
        <v/>
      </c>
      <c r="O1345" s="25" t="str">
        <f>IF(ISTEXT(E1345),"",IF(ISBLANK(E1345),"",IF(ISTEXT(D1345),"",IF(A1340="Invoice No. : ",INDEX(Sheet2!E$14:E$154,MATCH(B1340,Sheet2!A$14:A$154,0)),O1344))))</f>
        <v/>
      </c>
      <c r="P1345" s="25" t="str">
        <f>IF(ISTEXT(E1345),"",IF(ISBLANK(E1345),"",IF(ISTEXT(D1345),"",IF(A1340="Invoice No. : ",INDEX(Sheet2!G$14:G$154,MATCH(B1340,Sheet2!A$14:A$154,0)),P1344))))</f>
        <v/>
      </c>
      <c r="Q1345" s="25" t="str">
        <f t="shared" si="83"/>
        <v/>
      </c>
    </row>
    <row r="1346" ht="15" spans="6:17">
      <c r="F1346" s="25" t="str">
        <f t="shared" si="80"/>
        <v/>
      </c>
      <c r="G1346" s="25" t="str">
        <f>IF(ISTEXT(E1346),"",IF(ISBLANK(E1346),"",IF(ISTEXT(D1346),"",IF(A1341="Invoice No. : ",INDEX(Sheet2!F$14:F$154,MATCH(B1341,Sheet2!A$14:A$154,0)),G1345))))</f>
        <v/>
      </c>
      <c r="H1346" s="25" t="str">
        <f t="shared" si="81"/>
        <v/>
      </c>
      <c r="I1346" s="25" t="str">
        <f>IF(ISTEXT(E1346),"",IF(ISBLANK(E1346),"",IF(ISTEXT(D1346),"",IF(A1341="Invoice No. : ",TEXT(INDEX(Sheet2!C$14:C$154,MATCH(B1341,Sheet2!A$14:A$154,0)),"hh:mm:ss"),I1345))))</f>
        <v/>
      </c>
      <c r="J1346" s="25" t="str">
        <f t="shared" si="82"/>
        <v/>
      </c>
      <c r="K1346" s="25" t="str">
        <f>IF(ISBLANK(G1346),"",IF(ISTEXT(G1346),"",INDEX(Sheet2!H$14:H$154,MATCH(F1346,Sheet2!A$14:A$154,0))))</f>
        <v/>
      </c>
      <c r="L1346" s="25" t="str">
        <f>IF(ISBLANK(G1346),"",IF(ISTEXT(G1346),"",INDEX(Sheet2!I$14:I$154,MATCH(F1346,Sheet2!A$14:A$154,0))))</f>
        <v/>
      </c>
      <c r="M1346" s="25" t="str">
        <f>IF(ISBLANK(G1346),"",IF(ISTEXT(G1346),"",IF(INDEX(Sheet2!H$14:H$154,MATCH(F1346,Sheet2!A$14:A$154,0))&lt;&gt;0,IF(INDEX(Sheet2!I$14:I$154,MATCH(F1346,Sheet2!A$14:A$154,0))&lt;&gt;0,"Loan","Loan"),"Cash")))</f>
        <v/>
      </c>
      <c r="N1346" s="25" t="str">
        <f>IF(ISTEXT(E1346),"",IF(ISBLANK(E1346),"",IF(ISTEXT(D1346),"",IF(A1341="Invoice No. : ",INDEX(Sheet2!D$14:D$154,MATCH(B1341,Sheet2!A$14:A$154,0)),N1345))))</f>
        <v/>
      </c>
      <c r="O1346" s="25" t="str">
        <f>IF(ISTEXT(E1346),"",IF(ISBLANK(E1346),"",IF(ISTEXT(D1346),"",IF(A1341="Invoice No. : ",INDEX(Sheet2!E$14:E$154,MATCH(B1341,Sheet2!A$14:A$154,0)),O1345))))</f>
        <v/>
      </c>
      <c r="P1346" s="25" t="str">
        <f>IF(ISTEXT(E1346),"",IF(ISBLANK(E1346),"",IF(ISTEXT(D1346),"",IF(A1341="Invoice No. : ",INDEX(Sheet2!G$14:G$154,MATCH(B1341,Sheet2!A$14:A$154,0)),P1345))))</f>
        <v/>
      </c>
      <c r="Q1346" s="25" t="str">
        <f t="shared" si="83"/>
        <v/>
      </c>
    </row>
    <row r="1347" ht="15" spans="1:17">
      <c r="A1347" s="21" t="s">
        <v>9</v>
      </c>
      <c r="B1347" s="21" t="s">
        <v>10</v>
      </c>
      <c r="C1347" s="22" t="s">
        <v>11</v>
      </c>
      <c r="D1347" s="22" t="s">
        <v>12</v>
      </c>
      <c r="E1347" s="22" t="s">
        <v>13</v>
      </c>
      <c r="F1347" s="25" t="str">
        <f t="shared" si="80"/>
        <v/>
      </c>
      <c r="G1347" s="25" t="str">
        <f>IF(ISTEXT(E1347),"",IF(ISBLANK(E1347),"",IF(ISTEXT(D1347),"",IF(A1342="Invoice No. : ",INDEX(Sheet2!F$14:F$154,MATCH(B1342,Sheet2!A$14:A$154,0)),G1346))))</f>
        <v/>
      </c>
      <c r="H1347" s="25" t="str">
        <f t="shared" si="81"/>
        <v/>
      </c>
      <c r="I1347" s="25" t="str">
        <f>IF(ISTEXT(E1347),"",IF(ISBLANK(E1347),"",IF(ISTEXT(D1347),"",IF(A1342="Invoice No. : ",TEXT(INDEX(Sheet2!C$14:C$154,MATCH(B1342,Sheet2!A$14:A$154,0)),"hh:mm:ss"),I1346))))</f>
        <v/>
      </c>
      <c r="J1347" s="25" t="str">
        <f t="shared" si="82"/>
        <v/>
      </c>
      <c r="K1347" s="25" t="str">
        <f>IF(ISBLANK(G1347),"",IF(ISTEXT(G1347),"",INDEX(Sheet2!H$14:H$154,MATCH(F1347,Sheet2!A$14:A$154,0))))</f>
        <v/>
      </c>
      <c r="L1347" s="25" t="str">
        <f>IF(ISBLANK(G1347),"",IF(ISTEXT(G1347),"",INDEX(Sheet2!I$14:I$154,MATCH(F1347,Sheet2!A$14:A$154,0))))</f>
        <v/>
      </c>
      <c r="M1347" s="25" t="str">
        <f>IF(ISBLANK(G1347),"",IF(ISTEXT(G1347),"",IF(INDEX(Sheet2!H$14:H$154,MATCH(F1347,Sheet2!A$14:A$154,0))&lt;&gt;0,IF(INDEX(Sheet2!I$14:I$154,MATCH(F1347,Sheet2!A$14:A$154,0))&lt;&gt;0,"Loan","Loan"),"Cash")))</f>
        <v/>
      </c>
      <c r="N1347" s="25" t="str">
        <f>IF(ISTEXT(E1347),"",IF(ISBLANK(E1347),"",IF(ISTEXT(D1347),"",IF(A1342="Invoice No. : ",INDEX(Sheet2!D$14:D$154,MATCH(B1342,Sheet2!A$14:A$154,0)),N1346))))</f>
        <v/>
      </c>
      <c r="O1347" s="25" t="str">
        <f>IF(ISTEXT(E1347),"",IF(ISBLANK(E1347),"",IF(ISTEXT(D1347),"",IF(A1342="Invoice No. : ",INDEX(Sheet2!E$14:E$154,MATCH(B1342,Sheet2!A$14:A$154,0)),O1346))))</f>
        <v/>
      </c>
      <c r="P1347" s="25" t="str">
        <f>IF(ISTEXT(E1347),"",IF(ISBLANK(E1347),"",IF(ISTEXT(D1347),"",IF(A1342="Invoice No. : ",INDEX(Sheet2!G$14:G$154,MATCH(B1342,Sheet2!A$14:A$154,0)),P1346))))</f>
        <v/>
      </c>
      <c r="Q1347" s="25" t="str">
        <f t="shared" si="83"/>
        <v/>
      </c>
    </row>
    <row r="1348" ht="15" spans="6:17">
      <c r="F1348" s="25" t="str">
        <f t="shared" si="80"/>
        <v/>
      </c>
      <c r="G1348" s="25" t="str">
        <f>IF(ISTEXT(E1348),"",IF(ISBLANK(E1348),"",IF(ISTEXT(D1348),"",IF(A1343="Invoice No. : ",INDEX(Sheet2!F$14:F$154,MATCH(B1343,Sheet2!A$14:A$154,0)),G1347))))</f>
        <v/>
      </c>
      <c r="H1348" s="25" t="str">
        <f t="shared" si="81"/>
        <v/>
      </c>
      <c r="I1348" s="25" t="str">
        <f>IF(ISTEXT(E1348),"",IF(ISBLANK(E1348),"",IF(ISTEXT(D1348),"",IF(A1343="Invoice No. : ",TEXT(INDEX(Sheet2!C$14:C$154,MATCH(B1343,Sheet2!A$14:A$154,0)),"hh:mm:ss"),I1347))))</f>
        <v/>
      </c>
      <c r="J1348" s="25" t="str">
        <f t="shared" si="82"/>
        <v/>
      </c>
      <c r="K1348" s="25" t="str">
        <f>IF(ISBLANK(G1348),"",IF(ISTEXT(G1348),"",INDEX(Sheet2!H$14:H$154,MATCH(F1348,Sheet2!A$14:A$154,0))))</f>
        <v/>
      </c>
      <c r="L1348" s="25" t="str">
        <f>IF(ISBLANK(G1348),"",IF(ISTEXT(G1348),"",INDEX(Sheet2!I$14:I$154,MATCH(F1348,Sheet2!A$14:A$154,0))))</f>
        <v/>
      </c>
      <c r="M1348" s="25" t="str">
        <f>IF(ISBLANK(G1348),"",IF(ISTEXT(G1348),"",IF(INDEX(Sheet2!H$14:H$154,MATCH(F1348,Sheet2!A$14:A$154,0))&lt;&gt;0,IF(INDEX(Sheet2!I$14:I$154,MATCH(F1348,Sheet2!A$14:A$154,0))&lt;&gt;0,"Loan","Loan"),"Cash")))</f>
        <v/>
      </c>
      <c r="N1348" s="25" t="str">
        <f>IF(ISTEXT(E1348),"",IF(ISBLANK(E1348),"",IF(ISTEXT(D1348),"",IF(A1343="Invoice No. : ",INDEX(Sheet2!D$14:D$154,MATCH(B1343,Sheet2!A$14:A$154,0)),N1347))))</f>
        <v/>
      </c>
      <c r="O1348" s="25" t="str">
        <f>IF(ISTEXT(E1348),"",IF(ISBLANK(E1348),"",IF(ISTEXT(D1348),"",IF(A1343="Invoice No. : ",INDEX(Sheet2!E$14:E$154,MATCH(B1343,Sheet2!A$14:A$154,0)),O1347))))</f>
        <v/>
      </c>
      <c r="P1348" s="25" t="str">
        <f>IF(ISTEXT(E1348),"",IF(ISBLANK(E1348),"",IF(ISTEXT(D1348),"",IF(A1343="Invoice No. : ",INDEX(Sheet2!G$14:G$154,MATCH(B1343,Sheet2!A$14:A$154,0)),P1347))))</f>
        <v/>
      </c>
      <c r="Q1348" s="25" t="str">
        <f t="shared" si="83"/>
        <v/>
      </c>
    </row>
    <row r="1349" ht="15" spans="1:17">
      <c r="A1349" s="24" t="s">
        <v>50</v>
      </c>
      <c r="B1349" s="24" t="s">
        <v>51</v>
      </c>
      <c r="C1349" s="13">
        <v>1</v>
      </c>
      <c r="D1349" s="13">
        <v>1020</v>
      </c>
      <c r="E1349" s="13">
        <v>1020</v>
      </c>
      <c r="F1349" s="25">
        <f t="shared" si="80"/>
        <v>2146367</v>
      </c>
      <c r="G1349" s="25">
        <f>IF(ISTEXT(E1349),"",IF(ISBLANK(E1349),"",IF(ISTEXT(D1349),"",IF(A1344="Invoice No. : ",INDEX(Sheet2!F$14:F$154,MATCH(B1344,Sheet2!A$14:A$154,0)),G1348))))</f>
        <v>49215</v>
      </c>
      <c r="H1349" s="25" t="str">
        <f t="shared" si="81"/>
        <v>01/28/2023</v>
      </c>
      <c r="I1349" s="25" t="str">
        <f>IF(ISTEXT(E1349),"",IF(ISBLANK(E1349),"",IF(ISTEXT(D1349),"",IF(A1344="Invoice No. : ",TEXT(INDEX(Sheet2!C$14:C$154,MATCH(B1344,Sheet2!A$14:A$154,0)),"hh:mm:ss"),I1348))))</f>
        <v>11:08:35</v>
      </c>
      <c r="J1349" s="25">
        <f t="shared" si="82"/>
        <v>1020</v>
      </c>
      <c r="K1349" s="25">
        <f>IF(ISBLANK(G1349),"",IF(ISTEXT(G1349),"",INDEX(Sheet2!H$14:H$154,MATCH(F1349,Sheet2!A$14:A$154,0))))</f>
        <v>1020</v>
      </c>
      <c r="L1349" s="25">
        <f>IF(ISBLANK(G1349),"",IF(ISTEXT(G1349),"",INDEX(Sheet2!I$14:I$154,MATCH(F1349,Sheet2!A$14:A$154,0))))</f>
        <v>0</v>
      </c>
      <c r="M1349" s="25" t="str">
        <f>IF(ISBLANK(G1349),"",IF(ISTEXT(G1349),"",IF(INDEX(Sheet2!H$14:H$154,MATCH(F1349,Sheet2!A$14:A$154,0))&lt;&gt;0,IF(INDEX(Sheet2!I$14:I$154,MATCH(F1349,Sheet2!A$14:A$154,0))&lt;&gt;0,"Loan","Loan"),"Cash")))</f>
        <v>Loan</v>
      </c>
      <c r="N1349" s="25">
        <f>IF(ISTEXT(E1349),"",IF(ISBLANK(E1349),"",IF(ISTEXT(D1349),"",IF(A1344="Invoice No. : ",INDEX(Sheet2!D$14:D$154,MATCH(B1344,Sheet2!A$14:A$154,0)),N1348))))</f>
        <v>2</v>
      </c>
      <c r="O1349" s="25" t="str">
        <f>IF(ISTEXT(E1349),"",IF(ISBLANK(E1349),"",IF(ISTEXT(D1349),"",IF(A1344="Invoice No. : ",INDEX(Sheet2!E$14:E$154,MATCH(B1344,Sheet2!A$14:A$154,0)),O1348))))</f>
        <v>RUBY</v>
      </c>
      <c r="P1349" s="25" t="str">
        <f>IF(ISTEXT(E1349),"",IF(ISBLANK(E1349),"",IF(ISTEXT(D1349),"",IF(A1344="Invoice No. : ",INDEX(Sheet2!G$14:G$154,MATCH(B1344,Sheet2!A$14:A$154,0)),P1348))))</f>
        <v>SAPUAY, RICA MAE BERBAÑO</v>
      </c>
      <c r="Q1349" s="25">
        <f t="shared" si="83"/>
        <v>128023.12</v>
      </c>
    </row>
    <row r="1350" ht="15" spans="4:17">
      <c r="D1350" s="14" t="s">
        <v>18</v>
      </c>
      <c r="E1350" s="26">
        <v>1020</v>
      </c>
      <c r="F1350" s="25" t="str">
        <f t="shared" si="80"/>
        <v/>
      </c>
      <c r="G1350" s="25" t="str">
        <f>IF(ISTEXT(E1350),"",IF(ISBLANK(E1350),"",IF(ISTEXT(D1350),"",IF(A1345="Invoice No. : ",INDEX(Sheet2!F$14:F$154,MATCH(B1345,Sheet2!A$14:A$154,0)),G1349))))</f>
        <v/>
      </c>
      <c r="H1350" s="25" t="str">
        <f t="shared" si="81"/>
        <v/>
      </c>
      <c r="I1350" s="25" t="str">
        <f>IF(ISTEXT(E1350),"",IF(ISBLANK(E1350),"",IF(ISTEXT(D1350),"",IF(A1345="Invoice No. : ",TEXT(INDEX(Sheet2!C$14:C$154,MATCH(B1345,Sheet2!A$14:A$154,0)),"hh:mm:ss"),I1349))))</f>
        <v/>
      </c>
      <c r="J1350" s="25" t="str">
        <f t="shared" si="82"/>
        <v/>
      </c>
      <c r="K1350" s="25" t="str">
        <f>IF(ISBLANK(G1350),"",IF(ISTEXT(G1350),"",INDEX(Sheet2!H$14:H$154,MATCH(F1350,Sheet2!A$14:A$154,0))))</f>
        <v/>
      </c>
      <c r="L1350" s="25" t="str">
        <f>IF(ISBLANK(G1350),"",IF(ISTEXT(G1350),"",INDEX(Sheet2!I$14:I$154,MATCH(F1350,Sheet2!A$14:A$154,0))))</f>
        <v/>
      </c>
      <c r="M1350" s="25" t="str">
        <f>IF(ISBLANK(G1350),"",IF(ISTEXT(G1350),"",IF(INDEX(Sheet2!H$14:H$154,MATCH(F1350,Sheet2!A$14:A$154,0))&lt;&gt;0,IF(INDEX(Sheet2!I$14:I$154,MATCH(F1350,Sheet2!A$14:A$154,0))&lt;&gt;0,"Loan","Loan"),"Cash")))</f>
        <v/>
      </c>
      <c r="N1350" s="25" t="str">
        <f>IF(ISTEXT(E1350),"",IF(ISBLANK(E1350),"",IF(ISTEXT(D1350),"",IF(A1345="Invoice No. : ",INDEX(Sheet2!D$14:D$154,MATCH(B1345,Sheet2!A$14:A$154,0)),N1349))))</f>
        <v/>
      </c>
      <c r="O1350" s="25" t="str">
        <f>IF(ISTEXT(E1350),"",IF(ISBLANK(E1350),"",IF(ISTEXT(D1350),"",IF(A1345="Invoice No. : ",INDEX(Sheet2!E$14:E$154,MATCH(B1345,Sheet2!A$14:A$154,0)),O1349))))</f>
        <v/>
      </c>
      <c r="P1350" s="25" t="str">
        <f>IF(ISTEXT(E1350),"",IF(ISBLANK(E1350),"",IF(ISTEXT(D1350),"",IF(A1345="Invoice No. : ",INDEX(Sheet2!G$14:G$154,MATCH(B1345,Sheet2!A$14:A$154,0)),P1349))))</f>
        <v/>
      </c>
      <c r="Q1350" s="25" t="str">
        <f t="shared" si="83"/>
        <v/>
      </c>
    </row>
    <row r="1351" ht="15" spans="6:17">
      <c r="F1351" s="25" t="str">
        <f t="shared" si="80"/>
        <v/>
      </c>
      <c r="G1351" s="25" t="str">
        <f>IF(ISTEXT(E1351),"",IF(ISBLANK(E1351),"",IF(ISTEXT(D1351),"",IF(A1346="Invoice No. : ",INDEX(Sheet2!F$14:F$154,MATCH(B1346,Sheet2!A$14:A$154,0)),G1350))))</f>
        <v/>
      </c>
      <c r="H1351" s="25" t="str">
        <f t="shared" si="81"/>
        <v/>
      </c>
      <c r="I1351" s="25" t="str">
        <f>IF(ISTEXT(E1351),"",IF(ISBLANK(E1351),"",IF(ISTEXT(D1351),"",IF(A1346="Invoice No. : ",TEXT(INDEX(Sheet2!C$14:C$154,MATCH(B1346,Sheet2!A$14:A$154,0)),"hh:mm:ss"),I1350))))</f>
        <v/>
      </c>
      <c r="J1351" s="25" t="str">
        <f t="shared" si="82"/>
        <v/>
      </c>
      <c r="K1351" s="25" t="str">
        <f>IF(ISBLANK(G1351),"",IF(ISTEXT(G1351),"",INDEX(Sheet2!H$14:H$154,MATCH(F1351,Sheet2!A$14:A$154,0))))</f>
        <v/>
      </c>
      <c r="L1351" s="25" t="str">
        <f>IF(ISBLANK(G1351),"",IF(ISTEXT(G1351),"",INDEX(Sheet2!I$14:I$154,MATCH(F1351,Sheet2!A$14:A$154,0))))</f>
        <v/>
      </c>
      <c r="M1351" s="25" t="str">
        <f>IF(ISBLANK(G1351),"",IF(ISTEXT(G1351),"",IF(INDEX(Sheet2!H$14:H$154,MATCH(F1351,Sheet2!A$14:A$154,0))&lt;&gt;0,IF(INDEX(Sheet2!I$14:I$154,MATCH(F1351,Sheet2!A$14:A$154,0))&lt;&gt;0,"Loan","Loan"),"Cash")))</f>
        <v/>
      </c>
      <c r="N1351" s="25" t="str">
        <f>IF(ISTEXT(E1351),"",IF(ISBLANK(E1351),"",IF(ISTEXT(D1351),"",IF(A1346="Invoice No. : ",INDEX(Sheet2!D$14:D$154,MATCH(B1346,Sheet2!A$14:A$154,0)),N1350))))</f>
        <v/>
      </c>
      <c r="O1351" s="25" t="str">
        <f>IF(ISTEXT(E1351),"",IF(ISBLANK(E1351),"",IF(ISTEXT(D1351),"",IF(A1346="Invoice No. : ",INDEX(Sheet2!E$14:E$154,MATCH(B1346,Sheet2!A$14:A$154,0)),O1350))))</f>
        <v/>
      </c>
      <c r="P1351" s="25" t="str">
        <f>IF(ISTEXT(E1351),"",IF(ISBLANK(E1351),"",IF(ISTEXT(D1351),"",IF(A1346="Invoice No. : ",INDEX(Sheet2!G$14:G$154,MATCH(B1346,Sheet2!A$14:A$154,0)),P1350))))</f>
        <v/>
      </c>
      <c r="Q1351" s="25" t="str">
        <f t="shared" si="83"/>
        <v/>
      </c>
    </row>
    <row r="1352" ht="15" spans="6:17">
      <c r="F1352" s="25" t="str">
        <f t="shared" si="80"/>
        <v/>
      </c>
      <c r="G1352" s="25" t="str">
        <f>IF(ISTEXT(E1352),"",IF(ISBLANK(E1352),"",IF(ISTEXT(D1352),"",IF(A1347="Invoice No. : ",INDEX(Sheet2!F$14:F$154,MATCH(B1347,Sheet2!A$14:A$154,0)),G1351))))</f>
        <v/>
      </c>
      <c r="H1352" s="25" t="str">
        <f t="shared" si="81"/>
        <v/>
      </c>
      <c r="I1352" s="25" t="str">
        <f>IF(ISTEXT(E1352),"",IF(ISBLANK(E1352),"",IF(ISTEXT(D1352),"",IF(A1347="Invoice No. : ",TEXT(INDEX(Sheet2!C$14:C$154,MATCH(B1347,Sheet2!A$14:A$154,0)),"hh:mm:ss"),I1351))))</f>
        <v/>
      </c>
      <c r="J1352" s="25" t="str">
        <f t="shared" si="82"/>
        <v/>
      </c>
      <c r="K1352" s="25" t="str">
        <f>IF(ISBLANK(G1352),"",IF(ISTEXT(G1352),"",INDEX(Sheet2!H$14:H$154,MATCH(F1352,Sheet2!A$14:A$154,0))))</f>
        <v/>
      </c>
      <c r="L1352" s="25" t="str">
        <f>IF(ISBLANK(G1352),"",IF(ISTEXT(G1352),"",INDEX(Sheet2!I$14:I$154,MATCH(F1352,Sheet2!A$14:A$154,0))))</f>
        <v/>
      </c>
      <c r="M1352" s="25" t="str">
        <f>IF(ISBLANK(G1352),"",IF(ISTEXT(G1352),"",IF(INDEX(Sheet2!H$14:H$154,MATCH(F1352,Sheet2!A$14:A$154,0))&lt;&gt;0,IF(INDEX(Sheet2!I$14:I$154,MATCH(F1352,Sheet2!A$14:A$154,0))&lt;&gt;0,"Loan","Loan"),"Cash")))</f>
        <v/>
      </c>
      <c r="N1352" s="25" t="str">
        <f>IF(ISTEXT(E1352),"",IF(ISBLANK(E1352),"",IF(ISTEXT(D1352),"",IF(A1347="Invoice No. : ",INDEX(Sheet2!D$14:D$154,MATCH(B1347,Sheet2!A$14:A$154,0)),N1351))))</f>
        <v/>
      </c>
      <c r="O1352" s="25" t="str">
        <f>IF(ISTEXT(E1352),"",IF(ISBLANK(E1352),"",IF(ISTEXT(D1352),"",IF(A1347="Invoice No. : ",INDEX(Sheet2!E$14:E$154,MATCH(B1347,Sheet2!A$14:A$154,0)),O1351))))</f>
        <v/>
      </c>
      <c r="P1352" s="25" t="str">
        <f>IF(ISTEXT(E1352),"",IF(ISBLANK(E1352),"",IF(ISTEXT(D1352),"",IF(A1347="Invoice No. : ",INDEX(Sheet2!G$14:G$154,MATCH(B1347,Sheet2!A$14:A$154,0)),P1351))))</f>
        <v/>
      </c>
      <c r="Q1352" s="25" t="str">
        <f t="shared" si="83"/>
        <v/>
      </c>
    </row>
    <row r="1353" ht="15" spans="1:17">
      <c r="A1353" s="16" t="s">
        <v>4</v>
      </c>
      <c r="B1353" s="17">
        <v>2146368</v>
      </c>
      <c r="C1353" s="16" t="s">
        <v>5</v>
      </c>
      <c r="D1353" s="18" t="s">
        <v>598</v>
      </c>
      <c r="F1353" s="25" t="str">
        <f t="shared" si="80"/>
        <v/>
      </c>
      <c r="G1353" s="25" t="str">
        <f>IF(ISTEXT(E1353),"",IF(ISBLANK(E1353),"",IF(ISTEXT(D1353),"",IF(A1348="Invoice No. : ",INDEX(Sheet2!F$14:F$154,MATCH(B1348,Sheet2!A$14:A$154,0)),G1352))))</f>
        <v/>
      </c>
      <c r="H1353" s="25" t="str">
        <f t="shared" si="81"/>
        <v/>
      </c>
      <c r="I1353" s="25" t="str">
        <f>IF(ISTEXT(E1353),"",IF(ISBLANK(E1353),"",IF(ISTEXT(D1353),"",IF(A1348="Invoice No. : ",TEXT(INDEX(Sheet2!C$14:C$154,MATCH(B1348,Sheet2!A$14:A$154,0)),"hh:mm:ss"),I1352))))</f>
        <v/>
      </c>
      <c r="J1353" s="25" t="str">
        <f t="shared" si="82"/>
        <v/>
      </c>
      <c r="K1353" s="25" t="str">
        <f>IF(ISBLANK(G1353),"",IF(ISTEXT(G1353),"",INDEX(Sheet2!H$14:H$154,MATCH(F1353,Sheet2!A$14:A$154,0))))</f>
        <v/>
      </c>
      <c r="L1353" s="25" t="str">
        <f>IF(ISBLANK(G1353),"",IF(ISTEXT(G1353),"",INDEX(Sheet2!I$14:I$154,MATCH(F1353,Sheet2!A$14:A$154,0))))</f>
        <v/>
      </c>
      <c r="M1353" s="25" t="str">
        <f>IF(ISBLANK(G1353),"",IF(ISTEXT(G1353),"",IF(INDEX(Sheet2!H$14:H$154,MATCH(F1353,Sheet2!A$14:A$154,0))&lt;&gt;0,IF(INDEX(Sheet2!I$14:I$154,MATCH(F1353,Sheet2!A$14:A$154,0))&lt;&gt;0,"Loan","Loan"),"Cash")))</f>
        <v/>
      </c>
      <c r="N1353" s="25" t="str">
        <f>IF(ISTEXT(E1353),"",IF(ISBLANK(E1353),"",IF(ISTEXT(D1353),"",IF(A1348="Invoice No. : ",INDEX(Sheet2!D$14:D$154,MATCH(B1348,Sheet2!A$14:A$154,0)),N1352))))</f>
        <v/>
      </c>
      <c r="O1353" s="25" t="str">
        <f>IF(ISTEXT(E1353),"",IF(ISBLANK(E1353),"",IF(ISTEXT(D1353),"",IF(A1348="Invoice No. : ",INDEX(Sheet2!E$14:E$154,MATCH(B1348,Sheet2!A$14:A$154,0)),O1352))))</f>
        <v/>
      </c>
      <c r="P1353" s="25" t="str">
        <f>IF(ISTEXT(E1353),"",IF(ISBLANK(E1353),"",IF(ISTEXT(D1353),"",IF(A1348="Invoice No. : ",INDEX(Sheet2!G$14:G$154,MATCH(B1348,Sheet2!A$14:A$154,0)),P1352))))</f>
        <v/>
      </c>
      <c r="Q1353" s="25" t="str">
        <f t="shared" si="83"/>
        <v/>
      </c>
    </row>
    <row r="1354" ht="15" spans="1:17">
      <c r="A1354" s="16" t="s">
        <v>7</v>
      </c>
      <c r="B1354" s="19">
        <v>44954</v>
      </c>
      <c r="C1354" s="16" t="s">
        <v>8</v>
      </c>
      <c r="D1354" s="20">
        <v>2</v>
      </c>
      <c r="F1354" s="25" t="str">
        <f t="shared" si="80"/>
        <v/>
      </c>
      <c r="G1354" s="25" t="str">
        <f>IF(ISTEXT(E1354),"",IF(ISBLANK(E1354),"",IF(ISTEXT(D1354),"",IF(A1349="Invoice No. : ",INDEX(Sheet2!F$14:F$154,MATCH(B1349,Sheet2!A$14:A$154,0)),G1353))))</f>
        <v/>
      </c>
      <c r="H1354" s="25" t="str">
        <f t="shared" si="81"/>
        <v/>
      </c>
      <c r="I1354" s="25" t="str">
        <f>IF(ISTEXT(E1354),"",IF(ISBLANK(E1354),"",IF(ISTEXT(D1354),"",IF(A1349="Invoice No. : ",TEXT(INDEX(Sheet2!C$14:C$154,MATCH(B1349,Sheet2!A$14:A$154,0)),"hh:mm:ss"),I1353))))</f>
        <v/>
      </c>
      <c r="J1354" s="25" t="str">
        <f t="shared" si="82"/>
        <v/>
      </c>
      <c r="K1354" s="25" t="str">
        <f>IF(ISBLANK(G1354),"",IF(ISTEXT(G1354),"",INDEX(Sheet2!H$14:H$154,MATCH(F1354,Sheet2!A$14:A$154,0))))</f>
        <v/>
      </c>
      <c r="L1354" s="25" t="str">
        <f>IF(ISBLANK(G1354),"",IF(ISTEXT(G1354),"",INDEX(Sheet2!I$14:I$154,MATCH(F1354,Sheet2!A$14:A$154,0))))</f>
        <v/>
      </c>
      <c r="M1354" s="25" t="str">
        <f>IF(ISBLANK(G1354),"",IF(ISTEXT(G1354),"",IF(INDEX(Sheet2!H$14:H$154,MATCH(F1354,Sheet2!A$14:A$154,0))&lt;&gt;0,IF(INDEX(Sheet2!I$14:I$154,MATCH(F1354,Sheet2!A$14:A$154,0))&lt;&gt;0,"Loan","Loan"),"Cash")))</f>
        <v/>
      </c>
      <c r="N1354" s="25" t="str">
        <f>IF(ISTEXT(E1354),"",IF(ISBLANK(E1354),"",IF(ISTEXT(D1354),"",IF(A1349="Invoice No. : ",INDEX(Sheet2!D$14:D$154,MATCH(B1349,Sheet2!A$14:A$154,0)),N1353))))</f>
        <v/>
      </c>
      <c r="O1354" s="25" t="str">
        <f>IF(ISTEXT(E1354),"",IF(ISBLANK(E1354),"",IF(ISTEXT(D1354),"",IF(A1349="Invoice No. : ",INDEX(Sheet2!E$14:E$154,MATCH(B1349,Sheet2!A$14:A$154,0)),O1353))))</f>
        <v/>
      </c>
      <c r="P1354" s="25" t="str">
        <f>IF(ISTEXT(E1354),"",IF(ISBLANK(E1354),"",IF(ISTEXT(D1354),"",IF(A1349="Invoice No. : ",INDEX(Sheet2!G$14:G$154,MATCH(B1349,Sheet2!A$14:A$154,0)),P1353))))</f>
        <v/>
      </c>
      <c r="Q1354" s="25" t="str">
        <f t="shared" si="83"/>
        <v/>
      </c>
    </row>
    <row r="1355" ht="15" spans="6:17">
      <c r="F1355" s="25" t="str">
        <f t="shared" si="80"/>
        <v/>
      </c>
      <c r="G1355" s="25" t="str">
        <f>IF(ISTEXT(E1355),"",IF(ISBLANK(E1355),"",IF(ISTEXT(D1355),"",IF(A1350="Invoice No. : ",INDEX(Sheet2!F$14:F$154,MATCH(B1350,Sheet2!A$14:A$154,0)),G1354))))</f>
        <v/>
      </c>
      <c r="H1355" s="25" t="str">
        <f t="shared" si="81"/>
        <v/>
      </c>
      <c r="I1355" s="25" t="str">
        <f>IF(ISTEXT(E1355),"",IF(ISBLANK(E1355),"",IF(ISTEXT(D1355),"",IF(A1350="Invoice No. : ",TEXT(INDEX(Sheet2!C$14:C$154,MATCH(B1350,Sheet2!A$14:A$154,0)),"hh:mm:ss"),I1354))))</f>
        <v/>
      </c>
      <c r="J1355" s="25" t="str">
        <f t="shared" si="82"/>
        <v/>
      </c>
      <c r="K1355" s="25" t="str">
        <f>IF(ISBLANK(G1355),"",IF(ISTEXT(G1355),"",INDEX(Sheet2!H$14:H$154,MATCH(F1355,Sheet2!A$14:A$154,0))))</f>
        <v/>
      </c>
      <c r="L1355" s="25" t="str">
        <f>IF(ISBLANK(G1355),"",IF(ISTEXT(G1355),"",INDEX(Sheet2!I$14:I$154,MATCH(F1355,Sheet2!A$14:A$154,0))))</f>
        <v/>
      </c>
      <c r="M1355" s="25" t="str">
        <f>IF(ISBLANK(G1355),"",IF(ISTEXT(G1355),"",IF(INDEX(Sheet2!H$14:H$154,MATCH(F1355,Sheet2!A$14:A$154,0))&lt;&gt;0,IF(INDEX(Sheet2!I$14:I$154,MATCH(F1355,Sheet2!A$14:A$154,0))&lt;&gt;0,"Loan","Loan"),"Cash")))</f>
        <v/>
      </c>
      <c r="N1355" s="25" t="str">
        <f>IF(ISTEXT(E1355),"",IF(ISBLANK(E1355),"",IF(ISTEXT(D1355),"",IF(A1350="Invoice No. : ",INDEX(Sheet2!D$14:D$154,MATCH(B1350,Sheet2!A$14:A$154,0)),N1354))))</f>
        <v/>
      </c>
      <c r="O1355" s="25" t="str">
        <f>IF(ISTEXT(E1355),"",IF(ISBLANK(E1355),"",IF(ISTEXT(D1355),"",IF(A1350="Invoice No. : ",INDEX(Sheet2!E$14:E$154,MATCH(B1350,Sheet2!A$14:A$154,0)),O1354))))</f>
        <v/>
      </c>
      <c r="P1355" s="25" t="str">
        <f>IF(ISTEXT(E1355),"",IF(ISBLANK(E1355),"",IF(ISTEXT(D1355),"",IF(A1350="Invoice No. : ",INDEX(Sheet2!G$14:G$154,MATCH(B1350,Sheet2!A$14:A$154,0)),P1354))))</f>
        <v/>
      </c>
      <c r="Q1355" s="25" t="str">
        <f t="shared" si="83"/>
        <v/>
      </c>
    </row>
    <row r="1356" ht="15" spans="1:17">
      <c r="A1356" s="21" t="s">
        <v>9</v>
      </c>
      <c r="B1356" s="21" t="s">
        <v>10</v>
      </c>
      <c r="C1356" s="22" t="s">
        <v>11</v>
      </c>
      <c r="D1356" s="22" t="s">
        <v>12</v>
      </c>
      <c r="E1356" s="22" t="s">
        <v>13</v>
      </c>
      <c r="F1356" s="25" t="str">
        <f t="shared" si="80"/>
        <v/>
      </c>
      <c r="G1356" s="25" t="str">
        <f>IF(ISTEXT(E1356),"",IF(ISBLANK(E1356),"",IF(ISTEXT(D1356),"",IF(A1351="Invoice No. : ",INDEX(Sheet2!F$14:F$154,MATCH(B1351,Sheet2!A$14:A$154,0)),G1355))))</f>
        <v/>
      </c>
      <c r="H1356" s="25" t="str">
        <f t="shared" si="81"/>
        <v/>
      </c>
      <c r="I1356" s="25" t="str">
        <f>IF(ISTEXT(E1356),"",IF(ISBLANK(E1356),"",IF(ISTEXT(D1356),"",IF(A1351="Invoice No. : ",TEXT(INDEX(Sheet2!C$14:C$154,MATCH(B1351,Sheet2!A$14:A$154,0)),"hh:mm:ss"),I1355))))</f>
        <v/>
      </c>
      <c r="J1356" s="25" t="str">
        <f t="shared" si="82"/>
        <v/>
      </c>
      <c r="K1356" s="25" t="str">
        <f>IF(ISBLANK(G1356),"",IF(ISTEXT(G1356),"",INDEX(Sheet2!H$14:H$154,MATCH(F1356,Sheet2!A$14:A$154,0))))</f>
        <v/>
      </c>
      <c r="L1356" s="25" t="str">
        <f>IF(ISBLANK(G1356),"",IF(ISTEXT(G1356),"",INDEX(Sheet2!I$14:I$154,MATCH(F1356,Sheet2!A$14:A$154,0))))</f>
        <v/>
      </c>
      <c r="M1356" s="25" t="str">
        <f>IF(ISBLANK(G1356),"",IF(ISTEXT(G1356),"",IF(INDEX(Sheet2!H$14:H$154,MATCH(F1356,Sheet2!A$14:A$154,0))&lt;&gt;0,IF(INDEX(Sheet2!I$14:I$154,MATCH(F1356,Sheet2!A$14:A$154,0))&lt;&gt;0,"Loan","Loan"),"Cash")))</f>
        <v/>
      </c>
      <c r="N1356" s="25" t="str">
        <f>IF(ISTEXT(E1356),"",IF(ISBLANK(E1356),"",IF(ISTEXT(D1356),"",IF(A1351="Invoice No. : ",INDEX(Sheet2!D$14:D$154,MATCH(B1351,Sheet2!A$14:A$154,0)),N1355))))</f>
        <v/>
      </c>
      <c r="O1356" s="25" t="str">
        <f>IF(ISTEXT(E1356),"",IF(ISBLANK(E1356),"",IF(ISTEXT(D1356),"",IF(A1351="Invoice No. : ",INDEX(Sheet2!E$14:E$154,MATCH(B1351,Sheet2!A$14:A$154,0)),O1355))))</f>
        <v/>
      </c>
      <c r="P1356" s="25" t="str">
        <f>IF(ISTEXT(E1356),"",IF(ISBLANK(E1356),"",IF(ISTEXT(D1356),"",IF(A1351="Invoice No. : ",INDEX(Sheet2!G$14:G$154,MATCH(B1351,Sheet2!A$14:A$154,0)),P1355))))</f>
        <v/>
      </c>
      <c r="Q1356" s="25" t="str">
        <f t="shared" si="83"/>
        <v/>
      </c>
    </row>
    <row r="1357" ht="15" spans="6:17">
      <c r="F1357" s="25" t="str">
        <f t="shared" si="80"/>
        <v/>
      </c>
      <c r="G1357" s="25" t="str">
        <f>IF(ISTEXT(E1357),"",IF(ISBLANK(E1357),"",IF(ISTEXT(D1357),"",IF(A1352="Invoice No. : ",INDEX(Sheet2!F$14:F$154,MATCH(B1352,Sheet2!A$14:A$154,0)),G1356))))</f>
        <v/>
      </c>
      <c r="H1357" s="25" t="str">
        <f t="shared" si="81"/>
        <v/>
      </c>
      <c r="I1357" s="25" t="str">
        <f>IF(ISTEXT(E1357),"",IF(ISBLANK(E1357),"",IF(ISTEXT(D1357),"",IF(A1352="Invoice No. : ",TEXT(INDEX(Sheet2!C$14:C$154,MATCH(B1352,Sheet2!A$14:A$154,0)),"hh:mm:ss"),I1356))))</f>
        <v/>
      </c>
      <c r="J1357" s="25" t="str">
        <f t="shared" si="82"/>
        <v/>
      </c>
      <c r="K1357" s="25" t="str">
        <f>IF(ISBLANK(G1357),"",IF(ISTEXT(G1357),"",INDEX(Sheet2!H$14:H$154,MATCH(F1357,Sheet2!A$14:A$154,0))))</f>
        <v/>
      </c>
      <c r="L1357" s="25" t="str">
        <f>IF(ISBLANK(G1357),"",IF(ISTEXT(G1357),"",INDEX(Sheet2!I$14:I$154,MATCH(F1357,Sheet2!A$14:A$154,0))))</f>
        <v/>
      </c>
      <c r="M1357" s="25" t="str">
        <f>IF(ISBLANK(G1357),"",IF(ISTEXT(G1357),"",IF(INDEX(Sheet2!H$14:H$154,MATCH(F1357,Sheet2!A$14:A$154,0))&lt;&gt;0,IF(INDEX(Sheet2!I$14:I$154,MATCH(F1357,Sheet2!A$14:A$154,0))&lt;&gt;0,"Loan","Loan"),"Cash")))</f>
        <v/>
      </c>
      <c r="N1357" s="25" t="str">
        <f>IF(ISTEXT(E1357),"",IF(ISBLANK(E1357),"",IF(ISTEXT(D1357),"",IF(A1352="Invoice No. : ",INDEX(Sheet2!D$14:D$154,MATCH(B1352,Sheet2!A$14:A$154,0)),N1356))))</f>
        <v/>
      </c>
      <c r="O1357" s="25" t="str">
        <f>IF(ISTEXT(E1357),"",IF(ISBLANK(E1357),"",IF(ISTEXT(D1357),"",IF(A1352="Invoice No. : ",INDEX(Sheet2!E$14:E$154,MATCH(B1352,Sheet2!A$14:A$154,0)),O1356))))</f>
        <v/>
      </c>
      <c r="P1357" s="25" t="str">
        <f>IF(ISTEXT(E1357),"",IF(ISBLANK(E1357),"",IF(ISTEXT(D1357),"",IF(A1352="Invoice No. : ",INDEX(Sheet2!G$14:G$154,MATCH(B1352,Sheet2!A$14:A$154,0)),P1356))))</f>
        <v/>
      </c>
      <c r="Q1357" s="25" t="str">
        <f t="shared" si="83"/>
        <v/>
      </c>
    </row>
    <row r="1358" ht="15" spans="1:17">
      <c r="A1358" s="24" t="s">
        <v>1140</v>
      </c>
      <c r="B1358" s="24" t="s">
        <v>1141</v>
      </c>
      <c r="C1358" s="13">
        <v>3</v>
      </c>
      <c r="D1358" s="13">
        <v>5</v>
      </c>
      <c r="E1358" s="13">
        <v>15</v>
      </c>
      <c r="F1358" s="25">
        <f t="shared" si="80"/>
        <v>2146368</v>
      </c>
      <c r="G1358" s="25">
        <f>IF(ISTEXT(E1358),"",IF(ISBLANK(E1358),"",IF(ISTEXT(D1358),"",IF(A1353="Invoice No. : ",INDEX(Sheet2!F$14:F$154,MATCH(B1353,Sheet2!A$14:A$154,0)),G1357))))</f>
        <v>49215</v>
      </c>
      <c r="H1358" s="25" t="str">
        <f t="shared" si="81"/>
        <v>01/28/2023</v>
      </c>
      <c r="I1358" s="25" t="str">
        <f>IF(ISTEXT(E1358),"",IF(ISBLANK(E1358),"",IF(ISTEXT(D1358),"",IF(A1353="Invoice No. : ",TEXT(INDEX(Sheet2!C$14:C$154,MATCH(B1353,Sheet2!A$14:A$154,0)),"hh:mm:ss"),I1357))))</f>
        <v>11:10:41</v>
      </c>
      <c r="J1358" s="25">
        <f t="shared" si="82"/>
        <v>638.25</v>
      </c>
      <c r="K1358" s="25">
        <f>IF(ISBLANK(G1358),"",IF(ISTEXT(G1358),"",INDEX(Sheet2!H$14:H$154,MATCH(F1358,Sheet2!A$14:A$154,0))))</f>
        <v>638.25</v>
      </c>
      <c r="L1358" s="25">
        <f>IF(ISBLANK(G1358),"",IF(ISTEXT(G1358),"",INDEX(Sheet2!I$14:I$154,MATCH(F1358,Sheet2!A$14:A$154,0))))</f>
        <v>0</v>
      </c>
      <c r="M1358" s="25" t="str">
        <f>IF(ISBLANK(G1358),"",IF(ISTEXT(G1358),"",IF(INDEX(Sheet2!H$14:H$154,MATCH(F1358,Sheet2!A$14:A$154,0))&lt;&gt;0,IF(INDEX(Sheet2!I$14:I$154,MATCH(F1358,Sheet2!A$14:A$154,0))&lt;&gt;0,"Loan","Loan"),"Cash")))</f>
        <v>Loan</v>
      </c>
      <c r="N1358" s="25">
        <f>IF(ISTEXT(E1358),"",IF(ISBLANK(E1358),"",IF(ISTEXT(D1358),"",IF(A1353="Invoice No. : ",INDEX(Sheet2!D$14:D$154,MATCH(B1353,Sheet2!A$14:A$154,0)),N1357))))</f>
        <v>2</v>
      </c>
      <c r="O1358" s="25" t="str">
        <f>IF(ISTEXT(E1358),"",IF(ISBLANK(E1358),"",IF(ISTEXT(D1358),"",IF(A1353="Invoice No. : ",INDEX(Sheet2!E$14:E$154,MATCH(B1353,Sheet2!A$14:A$154,0)),O1357))))</f>
        <v>RUBY</v>
      </c>
      <c r="P1358" s="25" t="str">
        <f>IF(ISTEXT(E1358),"",IF(ISBLANK(E1358),"",IF(ISTEXT(D1358),"",IF(A1353="Invoice No. : ",INDEX(Sheet2!G$14:G$154,MATCH(B1353,Sheet2!A$14:A$154,0)),P1357))))</f>
        <v>SAPUAY, RICA MAE BERBAÑO</v>
      </c>
      <c r="Q1358" s="25">
        <f t="shared" si="83"/>
        <v>128023.12</v>
      </c>
    </row>
    <row r="1359" ht="15" spans="1:17">
      <c r="A1359" s="24" t="s">
        <v>524</v>
      </c>
      <c r="B1359" s="24" t="s">
        <v>525</v>
      </c>
      <c r="C1359" s="13">
        <v>2</v>
      </c>
      <c r="D1359" s="13">
        <v>14.25</v>
      </c>
      <c r="E1359" s="13">
        <v>28.5</v>
      </c>
      <c r="F1359" s="25">
        <f t="shared" si="80"/>
        <v>2146368</v>
      </c>
      <c r="G1359" s="25">
        <f>IF(ISTEXT(E1359),"",IF(ISBLANK(E1359),"",IF(ISTEXT(D1359),"",IF(A1354="Invoice No. : ",INDEX(Sheet2!F$14:F$154,MATCH(B1354,Sheet2!A$14:A$154,0)),G1358))))</f>
        <v>49215</v>
      </c>
      <c r="H1359" s="25" t="str">
        <f t="shared" si="81"/>
        <v>01/28/2023</v>
      </c>
      <c r="I1359" s="25" t="str">
        <f>IF(ISTEXT(E1359),"",IF(ISBLANK(E1359),"",IF(ISTEXT(D1359),"",IF(A1354="Invoice No. : ",TEXT(INDEX(Sheet2!C$14:C$154,MATCH(B1354,Sheet2!A$14:A$154,0)),"hh:mm:ss"),I1358))))</f>
        <v>11:10:41</v>
      </c>
      <c r="J1359" s="25">
        <f t="shared" si="82"/>
        <v>638.25</v>
      </c>
      <c r="K1359" s="25">
        <f>IF(ISBLANK(G1359),"",IF(ISTEXT(G1359),"",INDEX(Sheet2!H$14:H$154,MATCH(F1359,Sheet2!A$14:A$154,0))))</f>
        <v>638.25</v>
      </c>
      <c r="L1359" s="25">
        <f>IF(ISBLANK(G1359),"",IF(ISTEXT(G1359),"",INDEX(Sheet2!I$14:I$154,MATCH(F1359,Sheet2!A$14:A$154,0))))</f>
        <v>0</v>
      </c>
      <c r="M1359" s="25" t="str">
        <f>IF(ISBLANK(G1359),"",IF(ISTEXT(G1359),"",IF(INDEX(Sheet2!H$14:H$154,MATCH(F1359,Sheet2!A$14:A$154,0))&lt;&gt;0,IF(INDEX(Sheet2!I$14:I$154,MATCH(F1359,Sheet2!A$14:A$154,0))&lt;&gt;0,"Loan","Loan"),"Cash")))</f>
        <v>Loan</v>
      </c>
      <c r="N1359" s="25">
        <f>IF(ISTEXT(E1359),"",IF(ISBLANK(E1359),"",IF(ISTEXT(D1359),"",IF(A1354="Invoice No. : ",INDEX(Sheet2!D$14:D$154,MATCH(B1354,Sheet2!A$14:A$154,0)),N1358))))</f>
        <v>2</v>
      </c>
      <c r="O1359" s="25" t="str">
        <f>IF(ISTEXT(E1359),"",IF(ISBLANK(E1359),"",IF(ISTEXT(D1359),"",IF(A1354="Invoice No. : ",INDEX(Sheet2!E$14:E$154,MATCH(B1354,Sheet2!A$14:A$154,0)),O1358))))</f>
        <v>RUBY</v>
      </c>
      <c r="P1359" s="25" t="str">
        <f>IF(ISTEXT(E1359),"",IF(ISBLANK(E1359),"",IF(ISTEXT(D1359),"",IF(A1354="Invoice No. : ",INDEX(Sheet2!G$14:G$154,MATCH(B1354,Sheet2!A$14:A$154,0)),P1358))))</f>
        <v>SAPUAY, RICA MAE BERBAÑO</v>
      </c>
      <c r="Q1359" s="25">
        <f t="shared" si="83"/>
        <v>128023.12</v>
      </c>
    </row>
    <row r="1360" ht="15" spans="1:17">
      <c r="A1360" s="24" t="s">
        <v>1142</v>
      </c>
      <c r="B1360" s="24" t="s">
        <v>1143</v>
      </c>
      <c r="C1360" s="13">
        <v>1</v>
      </c>
      <c r="D1360" s="13">
        <v>16.5</v>
      </c>
      <c r="E1360" s="13">
        <v>16.5</v>
      </c>
      <c r="F1360" s="25">
        <f t="shared" si="80"/>
        <v>2146368</v>
      </c>
      <c r="G1360" s="25">
        <f>IF(ISTEXT(E1360),"",IF(ISBLANK(E1360),"",IF(ISTEXT(D1360),"",IF(A1355="Invoice No. : ",INDEX(Sheet2!F$14:F$154,MATCH(B1355,Sheet2!A$14:A$154,0)),G1359))))</f>
        <v>49215</v>
      </c>
      <c r="H1360" s="25" t="str">
        <f t="shared" si="81"/>
        <v>01/28/2023</v>
      </c>
      <c r="I1360" s="25" t="str">
        <f>IF(ISTEXT(E1360),"",IF(ISBLANK(E1360),"",IF(ISTEXT(D1360),"",IF(A1355="Invoice No. : ",TEXT(INDEX(Sheet2!C$14:C$154,MATCH(B1355,Sheet2!A$14:A$154,0)),"hh:mm:ss"),I1359))))</f>
        <v>11:10:41</v>
      </c>
      <c r="J1360" s="25">
        <f t="shared" si="82"/>
        <v>638.25</v>
      </c>
      <c r="K1360" s="25">
        <f>IF(ISBLANK(G1360),"",IF(ISTEXT(G1360),"",INDEX(Sheet2!H$14:H$154,MATCH(F1360,Sheet2!A$14:A$154,0))))</f>
        <v>638.25</v>
      </c>
      <c r="L1360" s="25">
        <f>IF(ISBLANK(G1360),"",IF(ISTEXT(G1360),"",INDEX(Sheet2!I$14:I$154,MATCH(F1360,Sheet2!A$14:A$154,0))))</f>
        <v>0</v>
      </c>
      <c r="M1360" s="25" t="str">
        <f>IF(ISBLANK(G1360),"",IF(ISTEXT(G1360),"",IF(INDEX(Sheet2!H$14:H$154,MATCH(F1360,Sheet2!A$14:A$154,0))&lt;&gt;0,IF(INDEX(Sheet2!I$14:I$154,MATCH(F1360,Sheet2!A$14:A$154,0))&lt;&gt;0,"Loan","Loan"),"Cash")))</f>
        <v>Loan</v>
      </c>
      <c r="N1360" s="25">
        <f>IF(ISTEXT(E1360),"",IF(ISBLANK(E1360),"",IF(ISTEXT(D1360),"",IF(A1355="Invoice No. : ",INDEX(Sheet2!D$14:D$154,MATCH(B1355,Sheet2!A$14:A$154,0)),N1359))))</f>
        <v>2</v>
      </c>
      <c r="O1360" s="25" t="str">
        <f>IF(ISTEXT(E1360),"",IF(ISBLANK(E1360),"",IF(ISTEXT(D1360),"",IF(A1355="Invoice No. : ",INDEX(Sheet2!E$14:E$154,MATCH(B1355,Sheet2!A$14:A$154,0)),O1359))))</f>
        <v>RUBY</v>
      </c>
      <c r="P1360" s="25" t="str">
        <f>IF(ISTEXT(E1360),"",IF(ISBLANK(E1360),"",IF(ISTEXT(D1360),"",IF(A1355="Invoice No. : ",INDEX(Sheet2!G$14:G$154,MATCH(B1355,Sheet2!A$14:A$154,0)),P1359))))</f>
        <v>SAPUAY, RICA MAE BERBAÑO</v>
      </c>
      <c r="Q1360" s="25">
        <f t="shared" si="83"/>
        <v>128023.12</v>
      </c>
    </row>
    <row r="1361" ht="15" spans="1:17">
      <c r="A1361" s="24" t="s">
        <v>1144</v>
      </c>
      <c r="B1361" s="24" t="s">
        <v>1145</v>
      </c>
      <c r="C1361" s="13">
        <v>8</v>
      </c>
      <c r="D1361" s="13">
        <v>6</v>
      </c>
      <c r="E1361" s="13">
        <v>48</v>
      </c>
      <c r="F1361" s="25">
        <f t="shared" ref="F1361:F1424" si="84">IF(ISTEXT(E1361),"",IF(ISBLANK(E1361),"",IF(ISTEXT(D1361),"",IF(A1356="Invoice No. : ",B1356,F1360))))</f>
        <v>2146368</v>
      </c>
      <c r="G1361" s="25">
        <f>IF(ISTEXT(E1361),"",IF(ISBLANK(E1361),"",IF(ISTEXT(D1361),"",IF(A1356="Invoice No. : ",INDEX(Sheet2!F$14:F$154,MATCH(B1356,Sheet2!A$14:A$154,0)),G1360))))</f>
        <v>49215</v>
      </c>
      <c r="H1361" s="25" t="str">
        <f t="shared" ref="H1361:H1424" si="85">IF(ISTEXT(E1361),"",IF(ISBLANK(E1361),"",IF(ISTEXT(D1361),"",IF(A1356="Invoice No. : ",TEXT(B1357,"mm/dd/yyyy"),H1360))))</f>
        <v>01/28/2023</v>
      </c>
      <c r="I1361" s="25" t="str">
        <f>IF(ISTEXT(E1361),"",IF(ISBLANK(E1361),"",IF(ISTEXT(D1361),"",IF(A1356="Invoice No. : ",TEXT(INDEX(Sheet2!C$14:C$154,MATCH(B1356,Sheet2!A$14:A$154,0)),"hh:mm:ss"),I1360))))</f>
        <v>11:10:41</v>
      </c>
      <c r="J1361" s="25">
        <f t="shared" ref="J1361:J1424" si="86">IF(D1362="Invoice Amount",E1362,IF(ISBLANK(D1361),"",J1362))</f>
        <v>638.25</v>
      </c>
      <c r="K1361" s="25">
        <f>IF(ISBLANK(G1361),"",IF(ISTEXT(G1361),"",INDEX(Sheet2!H$14:H$154,MATCH(F1361,Sheet2!A$14:A$154,0))))</f>
        <v>638.25</v>
      </c>
      <c r="L1361" s="25">
        <f>IF(ISBLANK(G1361),"",IF(ISTEXT(G1361),"",INDEX(Sheet2!I$14:I$154,MATCH(F1361,Sheet2!A$14:A$154,0))))</f>
        <v>0</v>
      </c>
      <c r="M1361" s="25" t="str">
        <f>IF(ISBLANK(G1361),"",IF(ISTEXT(G1361),"",IF(INDEX(Sheet2!H$14:H$154,MATCH(F1361,Sheet2!A$14:A$154,0))&lt;&gt;0,IF(INDEX(Sheet2!I$14:I$154,MATCH(F1361,Sheet2!A$14:A$154,0))&lt;&gt;0,"Loan","Loan"),"Cash")))</f>
        <v>Loan</v>
      </c>
      <c r="N1361" s="25">
        <f>IF(ISTEXT(E1361),"",IF(ISBLANK(E1361),"",IF(ISTEXT(D1361),"",IF(A1356="Invoice No. : ",INDEX(Sheet2!D$14:D$154,MATCH(B1356,Sheet2!A$14:A$154,0)),N1360))))</f>
        <v>2</v>
      </c>
      <c r="O1361" s="25" t="str">
        <f>IF(ISTEXT(E1361),"",IF(ISBLANK(E1361),"",IF(ISTEXT(D1361),"",IF(A1356="Invoice No. : ",INDEX(Sheet2!E$14:E$154,MATCH(B1356,Sheet2!A$14:A$154,0)),O1360))))</f>
        <v>RUBY</v>
      </c>
      <c r="P1361" s="25" t="str">
        <f>IF(ISTEXT(E1361),"",IF(ISBLANK(E1361),"",IF(ISTEXT(D1361),"",IF(A1356="Invoice No. : ",INDEX(Sheet2!G$14:G$154,MATCH(B1356,Sheet2!A$14:A$154,0)),P1360))))</f>
        <v>SAPUAY, RICA MAE BERBAÑO</v>
      </c>
      <c r="Q1361" s="25">
        <f t="shared" ref="Q1361:Q1424" si="87">IF(ISBLANK(C1361),"",IF(ISNUMBER(C1361),VLOOKUP("Grand Total : ",D:E,2,FALSE),""))</f>
        <v>128023.12</v>
      </c>
    </row>
    <row r="1362" ht="15" spans="1:17">
      <c r="A1362" s="24" t="s">
        <v>1146</v>
      </c>
      <c r="B1362" s="24" t="s">
        <v>1147</v>
      </c>
      <c r="C1362" s="13">
        <v>1</v>
      </c>
      <c r="D1362" s="13">
        <v>41.25</v>
      </c>
      <c r="E1362" s="13">
        <v>41.25</v>
      </c>
      <c r="F1362" s="25">
        <f t="shared" si="84"/>
        <v>2146368</v>
      </c>
      <c r="G1362" s="25">
        <f>IF(ISTEXT(E1362),"",IF(ISBLANK(E1362),"",IF(ISTEXT(D1362),"",IF(A1357="Invoice No. : ",INDEX(Sheet2!F$14:F$154,MATCH(B1357,Sheet2!A$14:A$154,0)),G1361))))</f>
        <v>49215</v>
      </c>
      <c r="H1362" s="25" t="str">
        <f t="shared" si="85"/>
        <v>01/28/2023</v>
      </c>
      <c r="I1362" s="25" t="str">
        <f>IF(ISTEXT(E1362),"",IF(ISBLANK(E1362),"",IF(ISTEXT(D1362),"",IF(A1357="Invoice No. : ",TEXT(INDEX(Sheet2!C$14:C$154,MATCH(B1357,Sheet2!A$14:A$154,0)),"hh:mm:ss"),I1361))))</f>
        <v>11:10:41</v>
      </c>
      <c r="J1362" s="25">
        <f t="shared" si="86"/>
        <v>638.25</v>
      </c>
      <c r="K1362" s="25">
        <f>IF(ISBLANK(G1362),"",IF(ISTEXT(G1362),"",INDEX(Sheet2!H$14:H$154,MATCH(F1362,Sheet2!A$14:A$154,0))))</f>
        <v>638.25</v>
      </c>
      <c r="L1362" s="25">
        <f>IF(ISBLANK(G1362),"",IF(ISTEXT(G1362),"",INDEX(Sheet2!I$14:I$154,MATCH(F1362,Sheet2!A$14:A$154,0))))</f>
        <v>0</v>
      </c>
      <c r="M1362" s="25" t="str">
        <f>IF(ISBLANK(G1362),"",IF(ISTEXT(G1362),"",IF(INDEX(Sheet2!H$14:H$154,MATCH(F1362,Sheet2!A$14:A$154,0))&lt;&gt;0,IF(INDEX(Sheet2!I$14:I$154,MATCH(F1362,Sheet2!A$14:A$154,0))&lt;&gt;0,"Loan","Loan"),"Cash")))</f>
        <v>Loan</v>
      </c>
      <c r="N1362" s="25">
        <f>IF(ISTEXT(E1362),"",IF(ISBLANK(E1362),"",IF(ISTEXT(D1362),"",IF(A1357="Invoice No. : ",INDEX(Sheet2!D$14:D$154,MATCH(B1357,Sheet2!A$14:A$154,0)),N1361))))</f>
        <v>2</v>
      </c>
      <c r="O1362" s="25" t="str">
        <f>IF(ISTEXT(E1362),"",IF(ISBLANK(E1362),"",IF(ISTEXT(D1362),"",IF(A1357="Invoice No. : ",INDEX(Sheet2!E$14:E$154,MATCH(B1357,Sheet2!A$14:A$154,0)),O1361))))</f>
        <v>RUBY</v>
      </c>
      <c r="P1362" s="25" t="str">
        <f>IF(ISTEXT(E1362),"",IF(ISBLANK(E1362),"",IF(ISTEXT(D1362),"",IF(A1357="Invoice No. : ",INDEX(Sheet2!G$14:G$154,MATCH(B1357,Sheet2!A$14:A$154,0)),P1361))))</f>
        <v>SAPUAY, RICA MAE BERBAÑO</v>
      </c>
      <c r="Q1362" s="25">
        <f t="shared" si="87"/>
        <v>128023.12</v>
      </c>
    </row>
    <row r="1363" ht="15" spans="1:17">
      <c r="A1363" s="24" t="s">
        <v>526</v>
      </c>
      <c r="B1363" s="24" t="s">
        <v>527</v>
      </c>
      <c r="C1363" s="13">
        <v>1</v>
      </c>
      <c r="D1363" s="13">
        <v>139.25</v>
      </c>
      <c r="E1363" s="13">
        <v>139.25</v>
      </c>
      <c r="F1363" s="25">
        <f t="shared" si="84"/>
        <v>2146368</v>
      </c>
      <c r="G1363" s="25">
        <f>IF(ISTEXT(E1363),"",IF(ISBLANK(E1363),"",IF(ISTEXT(D1363),"",IF(A1358="Invoice No. : ",INDEX(Sheet2!F$14:F$154,MATCH(B1358,Sheet2!A$14:A$154,0)),G1362))))</f>
        <v>49215</v>
      </c>
      <c r="H1363" s="25" t="str">
        <f t="shared" si="85"/>
        <v>01/28/2023</v>
      </c>
      <c r="I1363" s="25" t="str">
        <f>IF(ISTEXT(E1363),"",IF(ISBLANK(E1363),"",IF(ISTEXT(D1363),"",IF(A1358="Invoice No. : ",TEXT(INDEX(Sheet2!C$14:C$154,MATCH(B1358,Sheet2!A$14:A$154,0)),"hh:mm:ss"),I1362))))</f>
        <v>11:10:41</v>
      </c>
      <c r="J1363" s="25">
        <f t="shared" si="86"/>
        <v>638.25</v>
      </c>
      <c r="K1363" s="25">
        <f>IF(ISBLANK(G1363),"",IF(ISTEXT(G1363),"",INDEX(Sheet2!H$14:H$154,MATCH(F1363,Sheet2!A$14:A$154,0))))</f>
        <v>638.25</v>
      </c>
      <c r="L1363" s="25">
        <f>IF(ISBLANK(G1363),"",IF(ISTEXT(G1363),"",INDEX(Sheet2!I$14:I$154,MATCH(F1363,Sheet2!A$14:A$154,0))))</f>
        <v>0</v>
      </c>
      <c r="M1363" s="25" t="str">
        <f>IF(ISBLANK(G1363),"",IF(ISTEXT(G1363),"",IF(INDEX(Sheet2!H$14:H$154,MATCH(F1363,Sheet2!A$14:A$154,0))&lt;&gt;0,IF(INDEX(Sheet2!I$14:I$154,MATCH(F1363,Sheet2!A$14:A$154,0))&lt;&gt;0,"Loan","Loan"),"Cash")))</f>
        <v>Loan</v>
      </c>
      <c r="N1363" s="25">
        <f>IF(ISTEXT(E1363),"",IF(ISBLANK(E1363),"",IF(ISTEXT(D1363),"",IF(A1358="Invoice No. : ",INDEX(Sheet2!D$14:D$154,MATCH(B1358,Sheet2!A$14:A$154,0)),N1362))))</f>
        <v>2</v>
      </c>
      <c r="O1363" s="25" t="str">
        <f>IF(ISTEXT(E1363),"",IF(ISBLANK(E1363),"",IF(ISTEXT(D1363),"",IF(A1358="Invoice No. : ",INDEX(Sheet2!E$14:E$154,MATCH(B1358,Sheet2!A$14:A$154,0)),O1362))))</f>
        <v>RUBY</v>
      </c>
      <c r="P1363" s="25" t="str">
        <f>IF(ISTEXT(E1363),"",IF(ISBLANK(E1363),"",IF(ISTEXT(D1363),"",IF(A1358="Invoice No. : ",INDEX(Sheet2!G$14:G$154,MATCH(B1358,Sheet2!A$14:A$154,0)),P1362))))</f>
        <v>SAPUAY, RICA MAE BERBAÑO</v>
      </c>
      <c r="Q1363" s="25">
        <f t="shared" si="87"/>
        <v>128023.12</v>
      </c>
    </row>
    <row r="1364" ht="15" spans="1:17">
      <c r="A1364" s="24" t="s">
        <v>1148</v>
      </c>
      <c r="B1364" s="24" t="s">
        <v>1149</v>
      </c>
      <c r="C1364" s="13">
        <v>1</v>
      </c>
      <c r="D1364" s="13">
        <v>130</v>
      </c>
      <c r="E1364" s="13">
        <v>130</v>
      </c>
      <c r="F1364" s="25">
        <f t="shared" si="84"/>
        <v>2146368</v>
      </c>
      <c r="G1364" s="25">
        <f>IF(ISTEXT(E1364),"",IF(ISBLANK(E1364),"",IF(ISTEXT(D1364),"",IF(A1359="Invoice No. : ",INDEX(Sheet2!F$14:F$154,MATCH(B1359,Sheet2!A$14:A$154,0)),G1363))))</f>
        <v>49215</v>
      </c>
      <c r="H1364" s="25" t="str">
        <f t="shared" si="85"/>
        <v>01/28/2023</v>
      </c>
      <c r="I1364" s="25" t="str">
        <f>IF(ISTEXT(E1364),"",IF(ISBLANK(E1364),"",IF(ISTEXT(D1364),"",IF(A1359="Invoice No. : ",TEXT(INDEX(Sheet2!C$14:C$154,MATCH(B1359,Sheet2!A$14:A$154,0)),"hh:mm:ss"),I1363))))</f>
        <v>11:10:41</v>
      </c>
      <c r="J1364" s="25">
        <f t="shared" si="86"/>
        <v>638.25</v>
      </c>
      <c r="K1364" s="25">
        <f>IF(ISBLANK(G1364),"",IF(ISTEXT(G1364),"",INDEX(Sheet2!H$14:H$154,MATCH(F1364,Sheet2!A$14:A$154,0))))</f>
        <v>638.25</v>
      </c>
      <c r="L1364" s="25">
        <f>IF(ISBLANK(G1364),"",IF(ISTEXT(G1364),"",INDEX(Sheet2!I$14:I$154,MATCH(F1364,Sheet2!A$14:A$154,0))))</f>
        <v>0</v>
      </c>
      <c r="M1364" s="25" t="str">
        <f>IF(ISBLANK(G1364),"",IF(ISTEXT(G1364),"",IF(INDEX(Sheet2!H$14:H$154,MATCH(F1364,Sheet2!A$14:A$154,0))&lt;&gt;0,IF(INDEX(Sheet2!I$14:I$154,MATCH(F1364,Sheet2!A$14:A$154,0))&lt;&gt;0,"Loan","Loan"),"Cash")))</f>
        <v>Loan</v>
      </c>
      <c r="N1364" s="25">
        <f>IF(ISTEXT(E1364),"",IF(ISBLANK(E1364),"",IF(ISTEXT(D1364),"",IF(A1359="Invoice No. : ",INDEX(Sheet2!D$14:D$154,MATCH(B1359,Sheet2!A$14:A$154,0)),N1363))))</f>
        <v>2</v>
      </c>
      <c r="O1364" s="25" t="str">
        <f>IF(ISTEXT(E1364),"",IF(ISBLANK(E1364),"",IF(ISTEXT(D1364),"",IF(A1359="Invoice No. : ",INDEX(Sheet2!E$14:E$154,MATCH(B1359,Sheet2!A$14:A$154,0)),O1363))))</f>
        <v>RUBY</v>
      </c>
      <c r="P1364" s="25" t="str">
        <f>IF(ISTEXT(E1364),"",IF(ISBLANK(E1364),"",IF(ISTEXT(D1364),"",IF(A1359="Invoice No. : ",INDEX(Sheet2!G$14:G$154,MATCH(B1359,Sheet2!A$14:A$154,0)),P1363))))</f>
        <v>SAPUAY, RICA MAE BERBAÑO</v>
      </c>
      <c r="Q1364" s="25">
        <f t="shared" si="87"/>
        <v>128023.12</v>
      </c>
    </row>
    <row r="1365" ht="15" spans="1:17">
      <c r="A1365" s="24" t="s">
        <v>264</v>
      </c>
      <c r="B1365" s="24" t="s">
        <v>265</v>
      </c>
      <c r="C1365" s="13">
        <v>1</v>
      </c>
      <c r="D1365" s="13">
        <v>57.75</v>
      </c>
      <c r="E1365" s="13">
        <v>57.75</v>
      </c>
      <c r="F1365" s="25">
        <f t="shared" si="84"/>
        <v>2146368</v>
      </c>
      <c r="G1365" s="25">
        <f>IF(ISTEXT(E1365),"",IF(ISBLANK(E1365),"",IF(ISTEXT(D1365),"",IF(A1360="Invoice No. : ",INDEX(Sheet2!F$14:F$154,MATCH(B1360,Sheet2!A$14:A$154,0)),G1364))))</f>
        <v>49215</v>
      </c>
      <c r="H1365" s="25" t="str">
        <f t="shared" si="85"/>
        <v>01/28/2023</v>
      </c>
      <c r="I1365" s="25" t="str">
        <f>IF(ISTEXT(E1365),"",IF(ISBLANK(E1365),"",IF(ISTEXT(D1365),"",IF(A1360="Invoice No. : ",TEXT(INDEX(Sheet2!C$14:C$154,MATCH(B1360,Sheet2!A$14:A$154,0)),"hh:mm:ss"),I1364))))</f>
        <v>11:10:41</v>
      </c>
      <c r="J1365" s="25">
        <f t="shared" si="86"/>
        <v>638.25</v>
      </c>
      <c r="K1365" s="25">
        <f>IF(ISBLANK(G1365),"",IF(ISTEXT(G1365),"",INDEX(Sheet2!H$14:H$154,MATCH(F1365,Sheet2!A$14:A$154,0))))</f>
        <v>638.25</v>
      </c>
      <c r="L1365" s="25">
        <f>IF(ISBLANK(G1365),"",IF(ISTEXT(G1365),"",INDEX(Sheet2!I$14:I$154,MATCH(F1365,Sheet2!A$14:A$154,0))))</f>
        <v>0</v>
      </c>
      <c r="M1365" s="25" t="str">
        <f>IF(ISBLANK(G1365),"",IF(ISTEXT(G1365),"",IF(INDEX(Sheet2!H$14:H$154,MATCH(F1365,Sheet2!A$14:A$154,0))&lt;&gt;0,IF(INDEX(Sheet2!I$14:I$154,MATCH(F1365,Sheet2!A$14:A$154,0))&lt;&gt;0,"Loan","Loan"),"Cash")))</f>
        <v>Loan</v>
      </c>
      <c r="N1365" s="25">
        <f>IF(ISTEXT(E1365),"",IF(ISBLANK(E1365),"",IF(ISTEXT(D1365),"",IF(A1360="Invoice No. : ",INDEX(Sheet2!D$14:D$154,MATCH(B1360,Sheet2!A$14:A$154,0)),N1364))))</f>
        <v>2</v>
      </c>
      <c r="O1365" s="25" t="str">
        <f>IF(ISTEXT(E1365),"",IF(ISBLANK(E1365),"",IF(ISTEXT(D1365),"",IF(A1360="Invoice No. : ",INDEX(Sheet2!E$14:E$154,MATCH(B1360,Sheet2!A$14:A$154,0)),O1364))))</f>
        <v>RUBY</v>
      </c>
      <c r="P1365" s="25" t="str">
        <f>IF(ISTEXT(E1365),"",IF(ISBLANK(E1365),"",IF(ISTEXT(D1365),"",IF(A1360="Invoice No. : ",INDEX(Sheet2!G$14:G$154,MATCH(B1360,Sheet2!A$14:A$154,0)),P1364))))</f>
        <v>SAPUAY, RICA MAE BERBAÑO</v>
      </c>
      <c r="Q1365" s="25">
        <f t="shared" si="87"/>
        <v>128023.12</v>
      </c>
    </row>
    <row r="1366" ht="15" spans="1:17">
      <c r="A1366" s="24" t="s">
        <v>1150</v>
      </c>
      <c r="B1366" s="24" t="s">
        <v>1151</v>
      </c>
      <c r="C1366" s="13">
        <v>2</v>
      </c>
      <c r="D1366" s="13">
        <v>57</v>
      </c>
      <c r="E1366" s="13">
        <v>114</v>
      </c>
      <c r="F1366" s="25">
        <f t="shared" si="84"/>
        <v>2146368</v>
      </c>
      <c r="G1366" s="25">
        <f>IF(ISTEXT(E1366),"",IF(ISBLANK(E1366),"",IF(ISTEXT(D1366),"",IF(A1361="Invoice No. : ",INDEX(Sheet2!F$14:F$154,MATCH(B1361,Sheet2!A$14:A$154,0)),G1365))))</f>
        <v>49215</v>
      </c>
      <c r="H1366" s="25" t="str">
        <f t="shared" si="85"/>
        <v>01/28/2023</v>
      </c>
      <c r="I1366" s="25" t="str">
        <f>IF(ISTEXT(E1366),"",IF(ISBLANK(E1366),"",IF(ISTEXT(D1366),"",IF(A1361="Invoice No. : ",TEXT(INDEX(Sheet2!C$14:C$154,MATCH(B1361,Sheet2!A$14:A$154,0)),"hh:mm:ss"),I1365))))</f>
        <v>11:10:41</v>
      </c>
      <c r="J1366" s="25">
        <f t="shared" si="86"/>
        <v>638.25</v>
      </c>
      <c r="K1366" s="25">
        <f>IF(ISBLANK(G1366),"",IF(ISTEXT(G1366),"",INDEX(Sheet2!H$14:H$154,MATCH(F1366,Sheet2!A$14:A$154,0))))</f>
        <v>638.25</v>
      </c>
      <c r="L1366" s="25">
        <f>IF(ISBLANK(G1366),"",IF(ISTEXT(G1366),"",INDEX(Sheet2!I$14:I$154,MATCH(F1366,Sheet2!A$14:A$154,0))))</f>
        <v>0</v>
      </c>
      <c r="M1366" s="25" t="str">
        <f>IF(ISBLANK(G1366),"",IF(ISTEXT(G1366),"",IF(INDEX(Sheet2!H$14:H$154,MATCH(F1366,Sheet2!A$14:A$154,0))&lt;&gt;0,IF(INDEX(Sheet2!I$14:I$154,MATCH(F1366,Sheet2!A$14:A$154,0))&lt;&gt;0,"Loan","Loan"),"Cash")))</f>
        <v>Loan</v>
      </c>
      <c r="N1366" s="25">
        <f>IF(ISTEXT(E1366),"",IF(ISBLANK(E1366),"",IF(ISTEXT(D1366),"",IF(A1361="Invoice No. : ",INDEX(Sheet2!D$14:D$154,MATCH(B1361,Sheet2!A$14:A$154,0)),N1365))))</f>
        <v>2</v>
      </c>
      <c r="O1366" s="25" t="str">
        <f>IF(ISTEXT(E1366),"",IF(ISBLANK(E1366),"",IF(ISTEXT(D1366),"",IF(A1361="Invoice No. : ",INDEX(Sheet2!E$14:E$154,MATCH(B1361,Sheet2!A$14:A$154,0)),O1365))))</f>
        <v>RUBY</v>
      </c>
      <c r="P1366" s="25" t="str">
        <f>IF(ISTEXT(E1366),"",IF(ISBLANK(E1366),"",IF(ISTEXT(D1366),"",IF(A1361="Invoice No. : ",INDEX(Sheet2!G$14:G$154,MATCH(B1361,Sheet2!A$14:A$154,0)),P1365))))</f>
        <v>SAPUAY, RICA MAE BERBAÑO</v>
      </c>
      <c r="Q1366" s="25">
        <f t="shared" si="87"/>
        <v>128023.12</v>
      </c>
    </row>
    <row r="1367" ht="15" spans="1:17">
      <c r="A1367" s="24" t="s">
        <v>1152</v>
      </c>
      <c r="B1367" s="24" t="s">
        <v>1153</v>
      </c>
      <c r="C1367" s="13">
        <v>3</v>
      </c>
      <c r="D1367" s="13">
        <v>16</v>
      </c>
      <c r="E1367" s="13">
        <v>48</v>
      </c>
      <c r="F1367" s="25">
        <f t="shared" si="84"/>
        <v>2146368</v>
      </c>
      <c r="G1367" s="25">
        <f>IF(ISTEXT(E1367),"",IF(ISBLANK(E1367),"",IF(ISTEXT(D1367),"",IF(A1362="Invoice No. : ",INDEX(Sheet2!F$14:F$154,MATCH(B1362,Sheet2!A$14:A$154,0)),G1366))))</f>
        <v>49215</v>
      </c>
      <c r="H1367" s="25" t="str">
        <f t="shared" si="85"/>
        <v>01/28/2023</v>
      </c>
      <c r="I1367" s="25" t="str">
        <f>IF(ISTEXT(E1367),"",IF(ISBLANK(E1367),"",IF(ISTEXT(D1367),"",IF(A1362="Invoice No. : ",TEXT(INDEX(Sheet2!C$14:C$154,MATCH(B1362,Sheet2!A$14:A$154,0)),"hh:mm:ss"),I1366))))</f>
        <v>11:10:41</v>
      </c>
      <c r="J1367" s="25">
        <f t="shared" si="86"/>
        <v>638.25</v>
      </c>
      <c r="K1367" s="25">
        <f>IF(ISBLANK(G1367),"",IF(ISTEXT(G1367),"",INDEX(Sheet2!H$14:H$154,MATCH(F1367,Sheet2!A$14:A$154,0))))</f>
        <v>638.25</v>
      </c>
      <c r="L1367" s="25">
        <f>IF(ISBLANK(G1367),"",IF(ISTEXT(G1367),"",INDEX(Sheet2!I$14:I$154,MATCH(F1367,Sheet2!A$14:A$154,0))))</f>
        <v>0</v>
      </c>
      <c r="M1367" s="25" t="str">
        <f>IF(ISBLANK(G1367),"",IF(ISTEXT(G1367),"",IF(INDEX(Sheet2!H$14:H$154,MATCH(F1367,Sheet2!A$14:A$154,0))&lt;&gt;0,IF(INDEX(Sheet2!I$14:I$154,MATCH(F1367,Sheet2!A$14:A$154,0))&lt;&gt;0,"Loan","Loan"),"Cash")))</f>
        <v>Loan</v>
      </c>
      <c r="N1367" s="25">
        <f>IF(ISTEXT(E1367),"",IF(ISBLANK(E1367),"",IF(ISTEXT(D1367),"",IF(A1362="Invoice No. : ",INDEX(Sheet2!D$14:D$154,MATCH(B1362,Sheet2!A$14:A$154,0)),N1366))))</f>
        <v>2</v>
      </c>
      <c r="O1367" s="25" t="str">
        <f>IF(ISTEXT(E1367),"",IF(ISBLANK(E1367),"",IF(ISTEXT(D1367),"",IF(A1362="Invoice No. : ",INDEX(Sheet2!E$14:E$154,MATCH(B1362,Sheet2!A$14:A$154,0)),O1366))))</f>
        <v>RUBY</v>
      </c>
      <c r="P1367" s="25" t="str">
        <f>IF(ISTEXT(E1367),"",IF(ISBLANK(E1367),"",IF(ISTEXT(D1367),"",IF(A1362="Invoice No. : ",INDEX(Sheet2!G$14:G$154,MATCH(B1362,Sheet2!A$14:A$154,0)),P1366))))</f>
        <v>SAPUAY, RICA MAE BERBAÑO</v>
      </c>
      <c r="Q1367" s="25">
        <f t="shared" si="87"/>
        <v>128023.12</v>
      </c>
    </row>
    <row r="1368" ht="15" spans="4:17">
      <c r="D1368" s="14" t="s">
        <v>18</v>
      </c>
      <c r="E1368" s="26">
        <v>638.25</v>
      </c>
      <c r="F1368" s="25" t="str">
        <f t="shared" si="84"/>
        <v/>
      </c>
      <c r="G1368" s="25" t="str">
        <f>IF(ISTEXT(E1368),"",IF(ISBLANK(E1368),"",IF(ISTEXT(D1368),"",IF(A1363="Invoice No. : ",INDEX(Sheet2!F$14:F$154,MATCH(B1363,Sheet2!A$14:A$154,0)),G1367))))</f>
        <v/>
      </c>
      <c r="H1368" s="25" t="str">
        <f t="shared" si="85"/>
        <v/>
      </c>
      <c r="I1368" s="25" t="str">
        <f>IF(ISTEXT(E1368),"",IF(ISBLANK(E1368),"",IF(ISTEXT(D1368),"",IF(A1363="Invoice No. : ",TEXT(INDEX(Sheet2!C$14:C$154,MATCH(B1363,Sheet2!A$14:A$154,0)),"hh:mm:ss"),I1367))))</f>
        <v/>
      </c>
      <c r="J1368" s="25" t="str">
        <f t="shared" si="86"/>
        <v/>
      </c>
      <c r="K1368" s="25" t="str">
        <f>IF(ISBLANK(G1368),"",IF(ISTEXT(G1368),"",INDEX(Sheet2!H$14:H$154,MATCH(F1368,Sheet2!A$14:A$154,0))))</f>
        <v/>
      </c>
      <c r="L1368" s="25" t="str">
        <f>IF(ISBLANK(G1368),"",IF(ISTEXT(G1368),"",INDEX(Sheet2!I$14:I$154,MATCH(F1368,Sheet2!A$14:A$154,0))))</f>
        <v/>
      </c>
      <c r="M1368" s="25" t="str">
        <f>IF(ISBLANK(G1368),"",IF(ISTEXT(G1368),"",IF(INDEX(Sheet2!H$14:H$154,MATCH(F1368,Sheet2!A$14:A$154,0))&lt;&gt;0,IF(INDEX(Sheet2!I$14:I$154,MATCH(F1368,Sheet2!A$14:A$154,0))&lt;&gt;0,"Loan","Loan"),"Cash")))</f>
        <v/>
      </c>
      <c r="N1368" s="25" t="str">
        <f>IF(ISTEXT(E1368),"",IF(ISBLANK(E1368),"",IF(ISTEXT(D1368),"",IF(A1363="Invoice No. : ",INDEX(Sheet2!D$14:D$154,MATCH(B1363,Sheet2!A$14:A$154,0)),N1367))))</f>
        <v/>
      </c>
      <c r="O1368" s="25" t="str">
        <f>IF(ISTEXT(E1368),"",IF(ISBLANK(E1368),"",IF(ISTEXT(D1368),"",IF(A1363="Invoice No. : ",INDEX(Sheet2!E$14:E$154,MATCH(B1363,Sheet2!A$14:A$154,0)),O1367))))</f>
        <v/>
      </c>
      <c r="P1368" s="25" t="str">
        <f>IF(ISTEXT(E1368),"",IF(ISBLANK(E1368),"",IF(ISTEXT(D1368),"",IF(A1363="Invoice No. : ",INDEX(Sheet2!G$14:G$154,MATCH(B1363,Sheet2!A$14:A$154,0)),P1367))))</f>
        <v/>
      </c>
      <c r="Q1368" s="25" t="str">
        <f t="shared" si="87"/>
        <v/>
      </c>
    </row>
    <row r="1369" ht="15" spans="6:17">
      <c r="F1369" s="25" t="str">
        <f t="shared" si="84"/>
        <v/>
      </c>
      <c r="G1369" s="25" t="str">
        <f>IF(ISTEXT(E1369),"",IF(ISBLANK(E1369),"",IF(ISTEXT(D1369),"",IF(A1364="Invoice No. : ",INDEX(Sheet2!F$14:F$154,MATCH(B1364,Sheet2!A$14:A$154,0)),G1368))))</f>
        <v/>
      </c>
      <c r="H1369" s="25" t="str">
        <f t="shared" si="85"/>
        <v/>
      </c>
      <c r="I1369" s="25" t="str">
        <f>IF(ISTEXT(E1369),"",IF(ISBLANK(E1369),"",IF(ISTEXT(D1369),"",IF(A1364="Invoice No. : ",TEXT(INDEX(Sheet2!C$14:C$154,MATCH(B1364,Sheet2!A$14:A$154,0)),"hh:mm:ss"),I1368))))</f>
        <v/>
      </c>
      <c r="J1369" s="25" t="str">
        <f t="shared" si="86"/>
        <v/>
      </c>
      <c r="K1369" s="25" t="str">
        <f>IF(ISBLANK(G1369),"",IF(ISTEXT(G1369),"",INDEX(Sheet2!H$14:H$154,MATCH(F1369,Sheet2!A$14:A$154,0))))</f>
        <v/>
      </c>
      <c r="L1369" s="25" t="str">
        <f>IF(ISBLANK(G1369),"",IF(ISTEXT(G1369),"",INDEX(Sheet2!I$14:I$154,MATCH(F1369,Sheet2!A$14:A$154,0))))</f>
        <v/>
      </c>
      <c r="M1369" s="25" t="str">
        <f>IF(ISBLANK(G1369),"",IF(ISTEXT(G1369),"",IF(INDEX(Sheet2!H$14:H$154,MATCH(F1369,Sheet2!A$14:A$154,0))&lt;&gt;0,IF(INDEX(Sheet2!I$14:I$154,MATCH(F1369,Sheet2!A$14:A$154,0))&lt;&gt;0,"Loan","Loan"),"Cash")))</f>
        <v/>
      </c>
      <c r="N1369" s="25" t="str">
        <f>IF(ISTEXT(E1369),"",IF(ISBLANK(E1369),"",IF(ISTEXT(D1369),"",IF(A1364="Invoice No. : ",INDEX(Sheet2!D$14:D$154,MATCH(B1364,Sheet2!A$14:A$154,0)),N1368))))</f>
        <v/>
      </c>
      <c r="O1369" s="25" t="str">
        <f>IF(ISTEXT(E1369),"",IF(ISBLANK(E1369),"",IF(ISTEXT(D1369),"",IF(A1364="Invoice No. : ",INDEX(Sheet2!E$14:E$154,MATCH(B1364,Sheet2!A$14:A$154,0)),O1368))))</f>
        <v/>
      </c>
      <c r="P1369" s="25" t="str">
        <f>IF(ISTEXT(E1369),"",IF(ISBLANK(E1369),"",IF(ISTEXT(D1369),"",IF(A1364="Invoice No. : ",INDEX(Sheet2!G$14:G$154,MATCH(B1364,Sheet2!A$14:A$154,0)),P1368))))</f>
        <v/>
      </c>
      <c r="Q1369" s="25" t="str">
        <f t="shared" si="87"/>
        <v/>
      </c>
    </row>
    <row r="1370" ht="15" spans="6:17">
      <c r="F1370" s="25" t="str">
        <f t="shared" si="84"/>
        <v/>
      </c>
      <c r="G1370" s="25" t="str">
        <f>IF(ISTEXT(E1370),"",IF(ISBLANK(E1370),"",IF(ISTEXT(D1370),"",IF(A1365="Invoice No. : ",INDEX(Sheet2!F$14:F$154,MATCH(B1365,Sheet2!A$14:A$154,0)),G1369))))</f>
        <v/>
      </c>
      <c r="H1370" s="25" t="str">
        <f t="shared" si="85"/>
        <v/>
      </c>
      <c r="I1370" s="25" t="str">
        <f>IF(ISTEXT(E1370),"",IF(ISBLANK(E1370),"",IF(ISTEXT(D1370),"",IF(A1365="Invoice No. : ",TEXT(INDEX(Sheet2!C$14:C$154,MATCH(B1365,Sheet2!A$14:A$154,0)),"hh:mm:ss"),I1369))))</f>
        <v/>
      </c>
      <c r="J1370" s="25" t="str">
        <f t="shared" si="86"/>
        <v/>
      </c>
      <c r="K1370" s="25" t="str">
        <f>IF(ISBLANK(G1370),"",IF(ISTEXT(G1370),"",INDEX(Sheet2!H$14:H$154,MATCH(F1370,Sheet2!A$14:A$154,0))))</f>
        <v/>
      </c>
      <c r="L1370" s="25" t="str">
        <f>IF(ISBLANK(G1370),"",IF(ISTEXT(G1370),"",INDEX(Sheet2!I$14:I$154,MATCH(F1370,Sheet2!A$14:A$154,0))))</f>
        <v/>
      </c>
      <c r="M1370" s="25" t="str">
        <f>IF(ISBLANK(G1370),"",IF(ISTEXT(G1370),"",IF(INDEX(Sheet2!H$14:H$154,MATCH(F1370,Sheet2!A$14:A$154,0))&lt;&gt;0,IF(INDEX(Sheet2!I$14:I$154,MATCH(F1370,Sheet2!A$14:A$154,0))&lt;&gt;0,"Loan","Loan"),"Cash")))</f>
        <v/>
      </c>
      <c r="N1370" s="25" t="str">
        <f>IF(ISTEXT(E1370),"",IF(ISBLANK(E1370),"",IF(ISTEXT(D1370),"",IF(A1365="Invoice No. : ",INDEX(Sheet2!D$14:D$154,MATCH(B1365,Sheet2!A$14:A$154,0)),N1369))))</f>
        <v/>
      </c>
      <c r="O1370" s="25" t="str">
        <f>IF(ISTEXT(E1370),"",IF(ISBLANK(E1370),"",IF(ISTEXT(D1370),"",IF(A1365="Invoice No. : ",INDEX(Sheet2!E$14:E$154,MATCH(B1365,Sheet2!A$14:A$154,0)),O1369))))</f>
        <v/>
      </c>
      <c r="P1370" s="25" t="str">
        <f>IF(ISTEXT(E1370),"",IF(ISBLANK(E1370),"",IF(ISTEXT(D1370),"",IF(A1365="Invoice No. : ",INDEX(Sheet2!G$14:G$154,MATCH(B1365,Sheet2!A$14:A$154,0)),P1369))))</f>
        <v/>
      </c>
      <c r="Q1370" s="25" t="str">
        <f t="shared" si="87"/>
        <v/>
      </c>
    </row>
    <row r="1371" ht="15" spans="1:17">
      <c r="A1371" s="16" t="s">
        <v>4</v>
      </c>
      <c r="B1371" s="17">
        <v>2146369</v>
      </c>
      <c r="C1371" s="16" t="s">
        <v>5</v>
      </c>
      <c r="D1371" s="18" t="s">
        <v>598</v>
      </c>
      <c r="F1371" s="25" t="str">
        <f t="shared" si="84"/>
        <v/>
      </c>
      <c r="G1371" s="25" t="str">
        <f>IF(ISTEXT(E1371),"",IF(ISBLANK(E1371),"",IF(ISTEXT(D1371),"",IF(A1366="Invoice No. : ",INDEX(Sheet2!F$14:F$154,MATCH(B1366,Sheet2!A$14:A$154,0)),G1370))))</f>
        <v/>
      </c>
      <c r="H1371" s="25" t="str">
        <f t="shared" si="85"/>
        <v/>
      </c>
      <c r="I1371" s="25" t="str">
        <f>IF(ISTEXT(E1371),"",IF(ISBLANK(E1371),"",IF(ISTEXT(D1371),"",IF(A1366="Invoice No. : ",TEXT(INDEX(Sheet2!C$14:C$154,MATCH(B1366,Sheet2!A$14:A$154,0)),"hh:mm:ss"),I1370))))</f>
        <v/>
      </c>
      <c r="J1371" s="25" t="str">
        <f t="shared" si="86"/>
        <v/>
      </c>
      <c r="K1371" s="25" t="str">
        <f>IF(ISBLANK(G1371),"",IF(ISTEXT(G1371),"",INDEX(Sheet2!H$14:H$154,MATCH(F1371,Sheet2!A$14:A$154,0))))</f>
        <v/>
      </c>
      <c r="L1371" s="25" t="str">
        <f>IF(ISBLANK(G1371),"",IF(ISTEXT(G1371),"",INDEX(Sheet2!I$14:I$154,MATCH(F1371,Sheet2!A$14:A$154,0))))</f>
        <v/>
      </c>
      <c r="M1371" s="25" t="str">
        <f>IF(ISBLANK(G1371),"",IF(ISTEXT(G1371),"",IF(INDEX(Sheet2!H$14:H$154,MATCH(F1371,Sheet2!A$14:A$154,0))&lt;&gt;0,IF(INDEX(Sheet2!I$14:I$154,MATCH(F1371,Sheet2!A$14:A$154,0))&lt;&gt;0,"Loan","Loan"),"Cash")))</f>
        <v/>
      </c>
      <c r="N1371" s="25" t="str">
        <f>IF(ISTEXT(E1371),"",IF(ISBLANK(E1371),"",IF(ISTEXT(D1371),"",IF(A1366="Invoice No. : ",INDEX(Sheet2!D$14:D$154,MATCH(B1366,Sheet2!A$14:A$154,0)),N1370))))</f>
        <v/>
      </c>
      <c r="O1371" s="25" t="str">
        <f>IF(ISTEXT(E1371),"",IF(ISBLANK(E1371),"",IF(ISTEXT(D1371),"",IF(A1366="Invoice No. : ",INDEX(Sheet2!E$14:E$154,MATCH(B1366,Sheet2!A$14:A$154,0)),O1370))))</f>
        <v/>
      </c>
      <c r="P1371" s="25" t="str">
        <f>IF(ISTEXT(E1371),"",IF(ISBLANK(E1371),"",IF(ISTEXT(D1371),"",IF(A1366="Invoice No. : ",INDEX(Sheet2!G$14:G$154,MATCH(B1366,Sheet2!A$14:A$154,0)),P1370))))</f>
        <v/>
      </c>
      <c r="Q1371" s="25" t="str">
        <f t="shared" si="87"/>
        <v/>
      </c>
    </row>
    <row r="1372" ht="15" spans="1:17">
      <c r="A1372" s="16" t="s">
        <v>7</v>
      </c>
      <c r="B1372" s="19">
        <v>44954</v>
      </c>
      <c r="C1372" s="16" t="s">
        <v>8</v>
      </c>
      <c r="D1372" s="20">
        <v>2</v>
      </c>
      <c r="F1372" s="25" t="str">
        <f t="shared" si="84"/>
        <v/>
      </c>
      <c r="G1372" s="25" t="str">
        <f>IF(ISTEXT(E1372),"",IF(ISBLANK(E1372),"",IF(ISTEXT(D1372),"",IF(A1367="Invoice No. : ",INDEX(Sheet2!F$14:F$154,MATCH(B1367,Sheet2!A$14:A$154,0)),G1371))))</f>
        <v/>
      </c>
      <c r="H1372" s="25" t="str">
        <f t="shared" si="85"/>
        <v/>
      </c>
      <c r="I1372" s="25" t="str">
        <f>IF(ISTEXT(E1372),"",IF(ISBLANK(E1372),"",IF(ISTEXT(D1372),"",IF(A1367="Invoice No. : ",TEXT(INDEX(Sheet2!C$14:C$154,MATCH(B1367,Sheet2!A$14:A$154,0)),"hh:mm:ss"),I1371))))</f>
        <v/>
      </c>
      <c r="J1372" s="25" t="str">
        <f t="shared" si="86"/>
        <v/>
      </c>
      <c r="K1372" s="25" t="str">
        <f>IF(ISBLANK(G1372),"",IF(ISTEXT(G1372),"",INDEX(Sheet2!H$14:H$154,MATCH(F1372,Sheet2!A$14:A$154,0))))</f>
        <v/>
      </c>
      <c r="L1372" s="25" t="str">
        <f>IF(ISBLANK(G1372),"",IF(ISTEXT(G1372),"",INDEX(Sheet2!I$14:I$154,MATCH(F1372,Sheet2!A$14:A$154,0))))</f>
        <v/>
      </c>
      <c r="M1372" s="25" t="str">
        <f>IF(ISBLANK(G1372),"",IF(ISTEXT(G1372),"",IF(INDEX(Sheet2!H$14:H$154,MATCH(F1372,Sheet2!A$14:A$154,0))&lt;&gt;0,IF(INDEX(Sheet2!I$14:I$154,MATCH(F1372,Sheet2!A$14:A$154,0))&lt;&gt;0,"Loan","Loan"),"Cash")))</f>
        <v/>
      </c>
      <c r="N1372" s="25" t="str">
        <f>IF(ISTEXT(E1372),"",IF(ISBLANK(E1372),"",IF(ISTEXT(D1372),"",IF(A1367="Invoice No. : ",INDEX(Sheet2!D$14:D$154,MATCH(B1367,Sheet2!A$14:A$154,0)),N1371))))</f>
        <v/>
      </c>
      <c r="O1372" s="25" t="str">
        <f>IF(ISTEXT(E1372),"",IF(ISBLANK(E1372),"",IF(ISTEXT(D1372),"",IF(A1367="Invoice No. : ",INDEX(Sheet2!E$14:E$154,MATCH(B1367,Sheet2!A$14:A$154,0)),O1371))))</f>
        <v/>
      </c>
      <c r="P1372" s="25" t="str">
        <f>IF(ISTEXT(E1372),"",IF(ISBLANK(E1372),"",IF(ISTEXT(D1372),"",IF(A1367="Invoice No. : ",INDEX(Sheet2!G$14:G$154,MATCH(B1367,Sheet2!A$14:A$154,0)),P1371))))</f>
        <v/>
      </c>
      <c r="Q1372" s="25" t="str">
        <f t="shared" si="87"/>
        <v/>
      </c>
    </row>
    <row r="1373" ht="15" spans="6:17">
      <c r="F1373" s="25" t="str">
        <f t="shared" si="84"/>
        <v/>
      </c>
      <c r="G1373" s="25" t="str">
        <f>IF(ISTEXT(E1373),"",IF(ISBLANK(E1373),"",IF(ISTEXT(D1373),"",IF(A1368="Invoice No. : ",INDEX(Sheet2!F$14:F$154,MATCH(B1368,Sheet2!A$14:A$154,0)),G1372))))</f>
        <v/>
      </c>
      <c r="H1373" s="25" t="str">
        <f t="shared" si="85"/>
        <v/>
      </c>
      <c r="I1373" s="25" t="str">
        <f>IF(ISTEXT(E1373),"",IF(ISBLANK(E1373),"",IF(ISTEXT(D1373),"",IF(A1368="Invoice No. : ",TEXT(INDEX(Sheet2!C$14:C$154,MATCH(B1368,Sheet2!A$14:A$154,0)),"hh:mm:ss"),I1372))))</f>
        <v/>
      </c>
      <c r="J1373" s="25" t="str">
        <f t="shared" si="86"/>
        <v/>
      </c>
      <c r="K1373" s="25" t="str">
        <f>IF(ISBLANK(G1373),"",IF(ISTEXT(G1373),"",INDEX(Sheet2!H$14:H$154,MATCH(F1373,Sheet2!A$14:A$154,0))))</f>
        <v/>
      </c>
      <c r="L1373" s="25" t="str">
        <f>IF(ISBLANK(G1373),"",IF(ISTEXT(G1373),"",INDEX(Sheet2!I$14:I$154,MATCH(F1373,Sheet2!A$14:A$154,0))))</f>
        <v/>
      </c>
      <c r="M1373" s="25" t="str">
        <f>IF(ISBLANK(G1373),"",IF(ISTEXT(G1373),"",IF(INDEX(Sheet2!H$14:H$154,MATCH(F1373,Sheet2!A$14:A$154,0))&lt;&gt;0,IF(INDEX(Sheet2!I$14:I$154,MATCH(F1373,Sheet2!A$14:A$154,0))&lt;&gt;0,"Loan","Loan"),"Cash")))</f>
        <v/>
      </c>
      <c r="N1373" s="25" t="str">
        <f>IF(ISTEXT(E1373),"",IF(ISBLANK(E1373),"",IF(ISTEXT(D1373),"",IF(A1368="Invoice No. : ",INDEX(Sheet2!D$14:D$154,MATCH(B1368,Sheet2!A$14:A$154,0)),N1372))))</f>
        <v/>
      </c>
      <c r="O1373" s="25" t="str">
        <f>IF(ISTEXT(E1373),"",IF(ISBLANK(E1373),"",IF(ISTEXT(D1373),"",IF(A1368="Invoice No. : ",INDEX(Sheet2!E$14:E$154,MATCH(B1368,Sheet2!A$14:A$154,0)),O1372))))</f>
        <v/>
      </c>
      <c r="P1373" s="25" t="str">
        <f>IF(ISTEXT(E1373),"",IF(ISBLANK(E1373),"",IF(ISTEXT(D1373),"",IF(A1368="Invoice No. : ",INDEX(Sheet2!G$14:G$154,MATCH(B1368,Sheet2!A$14:A$154,0)),P1372))))</f>
        <v/>
      </c>
      <c r="Q1373" s="25" t="str">
        <f t="shared" si="87"/>
        <v/>
      </c>
    </row>
    <row r="1374" ht="15" spans="1:17">
      <c r="A1374" s="21" t="s">
        <v>9</v>
      </c>
      <c r="B1374" s="21" t="s">
        <v>10</v>
      </c>
      <c r="C1374" s="22" t="s">
        <v>11</v>
      </c>
      <c r="D1374" s="22" t="s">
        <v>12</v>
      </c>
      <c r="E1374" s="22" t="s">
        <v>13</v>
      </c>
      <c r="F1374" s="25" t="str">
        <f t="shared" si="84"/>
        <v/>
      </c>
      <c r="G1374" s="25" t="str">
        <f>IF(ISTEXT(E1374),"",IF(ISBLANK(E1374),"",IF(ISTEXT(D1374),"",IF(A1369="Invoice No. : ",INDEX(Sheet2!F$14:F$154,MATCH(B1369,Sheet2!A$14:A$154,0)),G1373))))</f>
        <v/>
      </c>
      <c r="H1374" s="25" t="str">
        <f t="shared" si="85"/>
        <v/>
      </c>
      <c r="I1374" s="25" t="str">
        <f>IF(ISTEXT(E1374),"",IF(ISBLANK(E1374),"",IF(ISTEXT(D1374),"",IF(A1369="Invoice No. : ",TEXT(INDEX(Sheet2!C$14:C$154,MATCH(B1369,Sheet2!A$14:A$154,0)),"hh:mm:ss"),I1373))))</f>
        <v/>
      </c>
      <c r="J1374" s="25" t="str">
        <f t="shared" si="86"/>
        <v/>
      </c>
      <c r="K1374" s="25" t="str">
        <f>IF(ISBLANK(G1374),"",IF(ISTEXT(G1374),"",INDEX(Sheet2!H$14:H$154,MATCH(F1374,Sheet2!A$14:A$154,0))))</f>
        <v/>
      </c>
      <c r="L1374" s="25" t="str">
        <f>IF(ISBLANK(G1374),"",IF(ISTEXT(G1374),"",INDEX(Sheet2!I$14:I$154,MATCH(F1374,Sheet2!A$14:A$154,0))))</f>
        <v/>
      </c>
      <c r="M1374" s="25" t="str">
        <f>IF(ISBLANK(G1374),"",IF(ISTEXT(G1374),"",IF(INDEX(Sheet2!H$14:H$154,MATCH(F1374,Sheet2!A$14:A$154,0))&lt;&gt;0,IF(INDEX(Sheet2!I$14:I$154,MATCH(F1374,Sheet2!A$14:A$154,0))&lt;&gt;0,"Loan","Loan"),"Cash")))</f>
        <v/>
      </c>
      <c r="N1374" s="25" t="str">
        <f>IF(ISTEXT(E1374),"",IF(ISBLANK(E1374),"",IF(ISTEXT(D1374),"",IF(A1369="Invoice No. : ",INDEX(Sheet2!D$14:D$154,MATCH(B1369,Sheet2!A$14:A$154,0)),N1373))))</f>
        <v/>
      </c>
      <c r="O1374" s="25" t="str">
        <f>IF(ISTEXT(E1374),"",IF(ISBLANK(E1374),"",IF(ISTEXT(D1374),"",IF(A1369="Invoice No. : ",INDEX(Sheet2!E$14:E$154,MATCH(B1369,Sheet2!A$14:A$154,0)),O1373))))</f>
        <v/>
      </c>
      <c r="P1374" s="25" t="str">
        <f>IF(ISTEXT(E1374),"",IF(ISBLANK(E1374),"",IF(ISTEXT(D1374),"",IF(A1369="Invoice No. : ",INDEX(Sheet2!G$14:G$154,MATCH(B1369,Sheet2!A$14:A$154,0)),P1373))))</f>
        <v/>
      </c>
      <c r="Q1374" s="25" t="str">
        <f t="shared" si="87"/>
        <v/>
      </c>
    </row>
    <row r="1375" ht="15" spans="6:17">
      <c r="F1375" s="25" t="str">
        <f t="shared" si="84"/>
        <v/>
      </c>
      <c r="G1375" s="25" t="str">
        <f>IF(ISTEXT(E1375),"",IF(ISBLANK(E1375),"",IF(ISTEXT(D1375),"",IF(A1370="Invoice No. : ",INDEX(Sheet2!F$14:F$154,MATCH(B1370,Sheet2!A$14:A$154,0)),G1374))))</f>
        <v/>
      </c>
      <c r="H1375" s="25" t="str">
        <f t="shared" si="85"/>
        <v/>
      </c>
      <c r="I1375" s="25" t="str">
        <f>IF(ISTEXT(E1375),"",IF(ISBLANK(E1375),"",IF(ISTEXT(D1375),"",IF(A1370="Invoice No. : ",TEXT(INDEX(Sheet2!C$14:C$154,MATCH(B1370,Sheet2!A$14:A$154,0)),"hh:mm:ss"),I1374))))</f>
        <v/>
      </c>
      <c r="J1375" s="25" t="str">
        <f t="shared" si="86"/>
        <v/>
      </c>
      <c r="K1375" s="25" t="str">
        <f>IF(ISBLANK(G1375),"",IF(ISTEXT(G1375),"",INDEX(Sheet2!H$14:H$154,MATCH(F1375,Sheet2!A$14:A$154,0))))</f>
        <v/>
      </c>
      <c r="L1375" s="25" t="str">
        <f>IF(ISBLANK(G1375),"",IF(ISTEXT(G1375),"",INDEX(Sheet2!I$14:I$154,MATCH(F1375,Sheet2!A$14:A$154,0))))</f>
        <v/>
      </c>
      <c r="M1375" s="25" t="str">
        <f>IF(ISBLANK(G1375),"",IF(ISTEXT(G1375),"",IF(INDEX(Sheet2!H$14:H$154,MATCH(F1375,Sheet2!A$14:A$154,0))&lt;&gt;0,IF(INDEX(Sheet2!I$14:I$154,MATCH(F1375,Sheet2!A$14:A$154,0))&lt;&gt;0,"Loan","Loan"),"Cash")))</f>
        <v/>
      </c>
      <c r="N1375" s="25" t="str">
        <f>IF(ISTEXT(E1375),"",IF(ISBLANK(E1375),"",IF(ISTEXT(D1375),"",IF(A1370="Invoice No. : ",INDEX(Sheet2!D$14:D$154,MATCH(B1370,Sheet2!A$14:A$154,0)),N1374))))</f>
        <v/>
      </c>
      <c r="O1375" s="25" t="str">
        <f>IF(ISTEXT(E1375),"",IF(ISBLANK(E1375),"",IF(ISTEXT(D1375),"",IF(A1370="Invoice No. : ",INDEX(Sheet2!E$14:E$154,MATCH(B1370,Sheet2!A$14:A$154,0)),O1374))))</f>
        <v/>
      </c>
      <c r="P1375" s="25" t="str">
        <f>IF(ISTEXT(E1375),"",IF(ISBLANK(E1375),"",IF(ISTEXT(D1375),"",IF(A1370="Invoice No. : ",INDEX(Sheet2!G$14:G$154,MATCH(B1370,Sheet2!A$14:A$154,0)),P1374))))</f>
        <v/>
      </c>
      <c r="Q1375" s="25" t="str">
        <f t="shared" si="87"/>
        <v/>
      </c>
    </row>
    <row r="1376" ht="15" spans="1:17">
      <c r="A1376" s="24" t="s">
        <v>50</v>
      </c>
      <c r="B1376" s="24" t="s">
        <v>51</v>
      </c>
      <c r="C1376" s="13">
        <v>1</v>
      </c>
      <c r="D1376" s="13">
        <v>1020</v>
      </c>
      <c r="E1376" s="13">
        <v>1020</v>
      </c>
      <c r="F1376" s="25">
        <f t="shared" si="84"/>
        <v>2146369</v>
      </c>
      <c r="G1376" s="25">
        <f>IF(ISTEXT(E1376),"",IF(ISBLANK(E1376),"",IF(ISTEXT(D1376),"",IF(A1371="Invoice No. : ",INDEX(Sheet2!F$14:F$154,MATCH(B1371,Sheet2!A$14:A$154,0)),G1375))))</f>
        <v>53882</v>
      </c>
      <c r="H1376" s="25" t="str">
        <f t="shared" si="85"/>
        <v>01/28/2023</v>
      </c>
      <c r="I1376" s="25" t="str">
        <f>IF(ISTEXT(E1376),"",IF(ISBLANK(E1376),"",IF(ISTEXT(D1376),"",IF(A1371="Invoice No. : ",TEXT(INDEX(Sheet2!C$14:C$154,MATCH(B1371,Sheet2!A$14:A$154,0)),"hh:mm:ss"),I1375))))</f>
        <v>11:22:44</v>
      </c>
      <c r="J1376" s="25">
        <f t="shared" si="86"/>
        <v>1020</v>
      </c>
      <c r="K1376" s="25">
        <f>IF(ISBLANK(G1376),"",IF(ISTEXT(G1376),"",INDEX(Sheet2!H$14:H$154,MATCH(F1376,Sheet2!A$14:A$154,0))))</f>
        <v>1020</v>
      </c>
      <c r="L1376" s="25">
        <f>IF(ISBLANK(G1376),"",IF(ISTEXT(G1376),"",INDEX(Sheet2!I$14:I$154,MATCH(F1376,Sheet2!A$14:A$154,0))))</f>
        <v>0</v>
      </c>
      <c r="M1376" s="25" t="str">
        <f>IF(ISBLANK(G1376),"",IF(ISTEXT(G1376),"",IF(INDEX(Sheet2!H$14:H$154,MATCH(F1376,Sheet2!A$14:A$154,0))&lt;&gt;0,IF(INDEX(Sheet2!I$14:I$154,MATCH(F1376,Sheet2!A$14:A$154,0))&lt;&gt;0,"Loan","Loan"),"Cash")))</f>
        <v>Loan</v>
      </c>
      <c r="N1376" s="25">
        <f>IF(ISTEXT(E1376),"",IF(ISBLANK(E1376),"",IF(ISTEXT(D1376),"",IF(A1371="Invoice No. : ",INDEX(Sheet2!D$14:D$154,MATCH(B1371,Sheet2!A$14:A$154,0)),N1375))))</f>
        <v>2</v>
      </c>
      <c r="O1376" s="25" t="str">
        <f>IF(ISTEXT(E1376),"",IF(ISBLANK(E1376),"",IF(ISTEXT(D1376),"",IF(A1371="Invoice No. : ",INDEX(Sheet2!E$14:E$154,MATCH(B1371,Sheet2!A$14:A$154,0)),O1375))))</f>
        <v>RUBY</v>
      </c>
      <c r="P1376" s="25" t="str">
        <f>IF(ISTEXT(E1376),"",IF(ISBLANK(E1376),"",IF(ISTEXT(D1376),"",IF(A1371="Invoice No. : ",INDEX(Sheet2!G$14:G$154,MATCH(B1371,Sheet2!A$14:A$154,0)),P1375))))</f>
        <v>SABADO, VERONICA ORTEGA</v>
      </c>
      <c r="Q1376" s="25">
        <f t="shared" si="87"/>
        <v>128023.12</v>
      </c>
    </row>
    <row r="1377" ht="15" spans="4:17">
      <c r="D1377" s="14" t="s">
        <v>18</v>
      </c>
      <c r="E1377" s="26">
        <v>1020</v>
      </c>
      <c r="F1377" s="25" t="str">
        <f t="shared" si="84"/>
        <v/>
      </c>
      <c r="G1377" s="25" t="str">
        <f>IF(ISTEXT(E1377),"",IF(ISBLANK(E1377),"",IF(ISTEXT(D1377),"",IF(A1372="Invoice No. : ",INDEX(Sheet2!F$14:F$154,MATCH(B1372,Sheet2!A$14:A$154,0)),G1376))))</f>
        <v/>
      </c>
      <c r="H1377" s="25" t="str">
        <f t="shared" si="85"/>
        <v/>
      </c>
      <c r="I1377" s="25" t="str">
        <f>IF(ISTEXT(E1377),"",IF(ISBLANK(E1377),"",IF(ISTEXT(D1377),"",IF(A1372="Invoice No. : ",TEXT(INDEX(Sheet2!C$14:C$154,MATCH(B1372,Sheet2!A$14:A$154,0)),"hh:mm:ss"),I1376))))</f>
        <v/>
      </c>
      <c r="J1377" s="25" t="str">
        <f t="shared" si="86"/>
        <v/>
      </c>
      <c r="K1377" s="25" t="str">
        <f>IF(ISBLANK(G1377),"",IF(ISTEXT(G1377),"",INDEX(Sheet2!H$14:H$154,MATCH(F1377,Sheet2!A$14:A$154,0))))</f>
        <v/>
      </c>
      <c r="L1377" s="25" t="str">
        <f>IF(ISBLANK(G1377),"",IF(ISTEXT(G1377),"",INDEX(Sheet2!I$14:I$154,MATCH(F1377,Sheet2!A$14:A$154,0))))</f>
        <v/>
      </c>
      <c r="M1377" s="25" t="str">
        <f>IF(ISBLANK(G1377),"",IF(ISTEXT(G1377),"",IF(INDEX(Sheet2!H$14:H$154,MATCH(F1377,Sheet2!A$14:A$154,0))&lt;&gt;0,IF(INDEX(Sheet2!I$14:I$154,MATCH(F1377,Sheet2!A$14:A$154,0))&lt;&gt;0,"Loan","Loan"),"Cash")))</f>
        <v/>
      </c>
      <c r="N1377" s="25" t="str">
        <f>IF(ISTEXT(E1377),"",IF(ISBLANK(E1377),"",IF(ISTEXT(D1377),"",IF(A1372="Invoice No. : ",INDEX(Sheet2!D$14:D$154,MATCH(B1372,Sheet2!A$14:A$154,0)),N1376))))</f>
        <v/>
      </c>
      <c r="O1377" s="25" t="str">
        <f>IF(ISTEXT(E1377),"",IF(ISBLANK(E1377),"",IF(ISTEXT(D1377),"",IF(A1372="Invoice No. : ",INDEX(Sheet2!E$14:E$154,MATCH(B1372,Sheet2!A$14:A$154,0)),O1376))))</f>
        <v/>
      </c>
      <c r="P1377" s="25" t="str">
        <f>IF(ISTEXT(E1377),"",IF(ISBLANK(E1377),"",IF(ISTEXT(D1377),"",IF(A1372="Invoice No. : ",INDEX(Sheet2!G$14:G$154,MATCH(B1372,Sheet2!A$14:A$154,0)),P1376))))</f>
        <v/>
      </c>
      <c r="Q1377" s="25" t="str">
        <f t="shared" si="87"/>
        <v/>
      </c>
    </row>
    <row r="1378" ht="15" spans="6:17">
      <c r="F1378" s="25" t="str">
        <f t="shared" si="84"/>
        <v/>
      </c>
      <c r="G1378" s="25" t="str">
        <f>IF(ISTEXT(E1378),"",IF(ISBLANK(E1378),"",IF(ISTEXT(D1378),"",IF(A1373="Invoice No. : ",INDEX(Sheet2!F$14:F$154,MATCH(B1373,Sheet2!A$14:A$154,0)),G1377))))</f>
        <v/>
      </c>
      <c r="H1378" s="25" t="str">
        <f t="shared" si="85"/>
        <v/>
      </c>
      <c r="I1378" s="25" t="str">
        <f>IF(ISTEXT(E1378),"",IF(ISBLANK(E1378),"",IF(ISTEXT(D1378),"",IF(A1373="Invoice No. : ",TEXT(INDEX(Sheet2!C$14:C$154,MATCH(B1373,Sheet2!A$14:A$154,0)),"hh:mm:ss"),I1377))))</f>
        <v/>
      </c>
      <c r="J1378" s="25" t="str">
        <f t="shared" si="86"/>
        <v/>
      </c>
      <c r="K1378" s="25" t="str">
        <f>IF(ISBLANK(G1378),"",IF(ISTEXT(G1378),"",INDEX(Sheet2!H$14:H$154,MATCH(F1378,Sheet2!A$14:A$154,0))))</f>
        <v/>
      </c>
      <c r="L1378" s="25" t="str">
        <f>IF(ISBLANK(G1378),"",IF(ISTEXT(G1378),"",INDEX(Sheet2!I$14:I$154,MATCH(F1378,Sheet2!A$14:A$154,0))))</f>
        <v/>
      </c>
      <c r="M1378" s="25" t="str">
        <f>IF(ISBLANK(G1378),"",IF(ISTEXT(G1378),"",IF(INDEX(Sheet2!H$14:H$154,MATCH(F1378,Sheet2!A$14:A$154,0))&lt;&gt;0,IF(INDEX(Sheet2!I$14:I$154,MATCH(F1378,Sheet2!A$14:A$154,0))&lt;&gt;0,"Loan","Loan"),"Cash")))</f>
        <v/>
      </c>
      <c r="N1378" s="25" t="str">
        <f>IF(ISTEXT(E1378),"",IF(ISBLANK(E1378),"",IF(ISTEXT(D1378),"",IF(A1373="Invoice No. : ",INDEX(Sheet2!D$14:D$154,MATCH(B1373,Sheet2!A$14:A$154,0)),N1377))))</f>
        <v/>
      </c>
      <c r="O1378" s="25" t="str">
        <f>IF(ISTEXT(E1378),"",IF(ISBLANK(E1378),"",IF(ISTEXT(D1378),"",IF(A1373="Invoice No. : ",INDEX(Sheet2!E$14:E$154,MATCH(B1373,Sheet2!A$14:A$154,0)),O1377))))</f>
        <v/>
      </c>
      <c r="P1378" s="25" t="str">
        <f>IF(ISTEXT(E1378),"",IF(ISBLANK(E1378),"",IF(ISTEXT(D1378),"",IF(A1373="Invoice No. : ",INDEX(Sheet2!G$14:G$154,MATCH(B1373,Sheet2!A$14:A$154,0)),P1377))))</f>
        <v/>
      </c>
      <c r="Q1378" s="25" t="str">
        <f t="shared" si="87"/>
        <v/>
      </c>
    </row>
    <row r="1379" ht="15" spans="6:17">
      <c r="F1379" s="25" t="str">
        <f t="shared" si="84"/>
        <v/>
      </c>
      <c r="G1379" s="25" t="str">
        <f>IF(ISTEXT(E1379),"",IF(ISBLANK(E1379),"",IF(ISTEXT(D1379),"",IF(A1374="Invoice No. : ",INDEX(Sheet2!F$14:F$154,MATCH(B1374,Sheet2!A$14:A$154,0)),G1378))))</f>
        <v/>
      </c>
      <c r="H1379" s="25" t="str">
        <f t="shared" si="85"/>
        <v/>
      </c>
      <c r="I1379" s="25" t="str">
        <f>IF(ISTEXT(E1379),"",IF(ISBLANK(E1379),"",IF(ISTEXT(D1379),"",IF(A1374="Invoice No. : ",TEXT(INDEX(Sheet2!C$14:C$154,MATCH(B1374,Sheet2!A$14:A$154,0)),"hh:mm:ss"),I1378))))</f>
        <v/>
      </c>
      <c r="J1379" s="25" t="str">
        <f t="shared" si="86"/>
        <v/>
      </c>
      <c r="K1379" s="25" t="str">
        <f>IF(ISBLANK(G1379),"",IF(ISTEXT(G1379),"",INDEX(Sheet2!H$14:H$154,MATCH(F1379,Sheet2!A$14:A$154,0))))</f>
        <v/>
      </c>
      <c r="L1379" s="25" t="str">
        <f>IF(ISBLANK(G1379),"",IF(ISTEXT(G1379),"",INDEX(Sheet2!I$14:I$154,MATCH(F1379,Sheet2!A$14:A$154,0))))</f>
        <v/>
      </c>
      <c r="M1379" s="25" t="str">
        <f>IF(ISBLANK(G1379),"",IF(ISTEXT(G1379),"",IF(INDEX(Sheet2!H$14:H$154,MATCH(F1379,Sheet2!A$14:A$154,0))&lt;&gt;0,IF(INDEX(Sheet2!I$14:I$154,MATCH(F1379,Sheet2!A$14:A$154,0))&lt;&gt;0,"Loan","Loan"),"Cash")))</f>
        <v/>
      </c>
      <c r="N1379" s="25" t="str">
        <f>IF(ISTEXT(E1379),"",IF(ISBLANK(E1379),"",IF(ISTEXT(D1379),"",IF(A1374="Invoice No. : ",INDEX(Sheet2!D$14:D$154,MATCH(B1374,Sheet2!A$14:A$154,0)),N1378))))</f>
        <v/>
      </c>
      <c r="O1379" s="25" t="str">
        <f>IF(ISTEXT(E1379),"",IF(ISBLANK(E1379),"",IF(ISTEXT(D1379),"",IF(A1374="Invoice No. : ",INDEX(Sheet2!E$14:E$154,MATCH(B1374,Sheet2!A$14:A$154,0)),O1378))))</f>
        <v/>
      </c>
      <c r="P1379" s="25" t="str">
        <f>IF(ISTEXT(E1379),"",IF(ISBLANK(E1379),"",IF(ISTEXT(D1379),"",IF(A1374="Invoice No. : ",INDEX(Sheet2!G$14:G$154,MATCH(B1374,Sheet2!A$14:A$154,0)),P1378))))</f>
        <v/>
      </c>
      <c r="Q1379" s="25" t="str">
        <f t="shared" si="87"/>
        <v/>
      </c>
    </row>
    <row r="1380" ht="15" spans="1:17">
      <c r="A1380" s="16" t="s">
        <v>4</v>
      </c>
      <c r="B1380" s="17">
        <v>2146370</v>
      </c>
      <c r="C1380" s="16" t="s">
        <v>5</v>
      </c>
      <c r="D1380" s="18" t="s">
        <v>598</v>
      </c>
      <c r="F1380" s="25" t="str">
        <f t="shared" si="84"/>
        <v/>
      </c>
      <c r="G1380" s="25" t="str">
        <f>IF(ISTEXT(E1380),"",IF(ISBLANK(E1380),"",IF(ISTEXT(D1380),"",IF(A1375="Invoice No. : ",INDEX(Sheet2!F$14:F$154,MATCH(B1375,Sheet2!A$14:A$154,0)),G1379))))</f>
        <v/>
      </c>
      <c r="H1380" s="25" t="str">
        <f t="shared" si="85"/>
        <v/>
      </c>
      <c r="I1380" s="25" t="str">
        <f>IF(ISTEXT(E1380),"",IF(ISBLANK(E1380),"",IF(ISTEXT(D1380),"",IF(A1375="Invoice No. : ",TEXT(INDEX(Sheet2!C$14:C$154,MATCH(B1375,Sheet2!A$14:A$154,0)),"hh:mm:ss"),I1379))))</f>
        <v/>
      </c>
      <c r="J1380" s="25" t="str">
        <f t="shared" si="86"/>
        <v/>
      </c>
      <c r="K1380" s="25" t="str">
        <f>IF(ISBLANK(G1380),"",IF(ISTEXT(G1380),"",INDEX(Sheet2!H$14:H$154,MATCH(F1380,Sheet2!A$14:A$154,0))))</f>
        <v/>
      </c>
      <c r="L1380" s="25" t="str">
        <f>IF(ISBLANK(G1380),"",IF(ISTEXT(G1380),"",INDEX(Sheet2!I$14:I$154,MATCH(F1380,Sheet2!A$14:A$154,0))))</f>
        <v/>
      </c>
      <c r="M1380" s="25" t="str">
        <f>IF(ISBLANK(G1380),"",IF(ISTEXT(G1380),"",IF(INDEX(Sheet2!H$14:H$154,MATCH(F1380,Sheet2!A$14:A$154,0))&lt;&gt;0,IF(INDEX(Sheet2!I$14:I$154,MATCH(F1380,Sheet2!A$14:A$154,0))&lt;&gt;0,"Loan","Loan"),"Cash")))</f>
        <v/>
      </c>
      <c r="N1380" s="25" t="str">
        <f>IF(ISTEXT(E1380),"",IF(ISBLANK(E1380),"",IF(ISTEXT(D1380),"",IF(A1375="Invoice No. : ",INDEX(Sheet2!D$14:D$154,MATCH(B1375,Sheet2!A$14:A$154,0)),N1379))))</f>
        <v/>
      </c>
      <c r="O1380" s="25" t="str">
        <f>IF(ISTEXT(E1380),"",IF(ISBLANK(E1380),"",IF(ISTEXT(D1380),"",IF(A1375="Invoice No. : ",INDEX(Sheet2!E$14:E$154,MATCH(B1375,Sheet2!A$14:A$154,0)),O1379))))</f>
        <v/>
      </c>
      <c r="P1380" s="25" t="str">
        <f>IF(ISTEXT(E1380),"",IF(ISBLANK(E1380),"",IF(ISTEXT(D1380),"",IF(A1375="Invoice No. : ",INDEX(Sheet2!G$14:G$154,MATCH(B1375,Sheet2!A$14:A$154,0)),P1379))))</f>
        <v/>
      </c>
      <c r="Q1380" s="25" t="str">
        <f t="shared" si="87"/>
        <v/>
      </c>
    </row>
    <row r="1381" ht="15" spans="1:17">
      <c r="A1381" s="16" t="s">
        <v>7</v>
      </c>
      <c r="B1381" s="19">
        <v>44954</v>
      </c>
      <c r="C1381" s="16" t="s">
        <v>8</v>
      </c>
      <c r="D1381" s="20">
        <v>2</v>
      </c>
      <c r="F1381" s="25" t="str">
        <f t="shared" si="84"/>
        <v/>
      </c>
      <c r="G1381" s="25" t="str">
        <f>IF(ISTEXT(E1381),"",IF(ISBLANK(E1381),"",IF(ISTEXT(D1381),"",IF(A1376="Invoice No. : ",INDEX(Sheet2!F$14:F$154,MATCH(B1376,Sheet2!A$14:A$154,0)),G1380))))</f>
        <v/>
      </c>
      <c r="H1381" s="25" t="str">
        <f t="shared" si="85"/>
        <v/>
      </c>
      <c r="I1381" s="25" t="str">
        <f>IF(ISTEXT(E1381),"",IF(ISBLANK(E1381),"",IF(ISTEXT(D1381),"",IF(A1376="Invoice No. : ",TEXT(INDEX(Sheet2!C$14:C$154,MATCH(B1376,Sheet2!A$14:A$154,0)),"hh:mm:ss"),I1380))))</f>
        <v/>
      </c>
      <c r="J1381" s="25" t="str">
        <f t="shared" si="86"/>
        <v/>
      </c>
      <c r="K1381" s="25" t="str">
        <f>IF(ISBLANK(G1381),"",IF(ISTEXT(G1381),"",INDEX(Sheet2!H$14:H$154,MATCH(F1381,Sheet2!A$14:A$154,0))))</f>
        <v/>
      </c>
      <c r="L1381" s="25" t="str">
        <f>IF(ISBLANK(G1381),"",IF(ISTEXT(G1381),"",INDEX(Sheet2!I$14:I$154,MATCH(F1381,Sheet2!A$14:A$154,0))))</f>
        <v/>
      </c>
      <c r="M1381" s="25" t="str">
        <f>IF(ISBLANK(G1381),"",IF(ISTEXT(G1381),"",IF(INDEX(Sheet2!H$14:H$154,MATCH(F1381,Sheet2!A$14:A$154,0))&lt;&gt;0,IF(INDEX(Sheet2!I$14:I$154,MATCH(F1381,Sheet2!A$14:A$154,0))&lt;&gt;0,"Loan","Loan"),"Cash")))</f>
        <v/>
      </c>
      <c r="N1381" s="25" t="str">
        <f>IF(ISTEXT(E1381),"",IF(ISBLANK(E1381),"",IF(ISTEXT(D1381),"",IF(A1376="Invoice No. : ",INDEX(Sheet2!D$14:D$154,MATCH(B1376,Sheet2!A$14:A$154,0)),N1380))))</f>
        <v/>
      </c>
      <c r="O1381" s="25" t="str">
        <f>IF(ISTEXT(E1381),"",IF(ISBLANK(E1381),"",IF(ISTEXT(D1381),"",IF(A1376="Invoice No. : ",INDEX(Sheet2!E$14:E$154,MATCH(B1376,Sheet2!A$14:A$154,0)),O1380))))</f>
        <v/>
      </c>
      <c r="P1381" s="25" t="str">
        <f>IF(ISTEXT(E1381),"",IF(ISBLANK(E1381),"",IF(ISTEXT(D1381),"",IF(A1376="Invoice No. : ",INDEX(Sheet2!G$14:G$154,MATCH(B1376,Sheet2!A$14:A$154,0)),P1380))))</f>
        <v/>
      </c>
      <c r="Q1381" s="25" t="str">
        <f t="shared" si="87"/>
        <v/>
      </c>
    </row>
    <row r="1382" ht="15" spans="6:17">
      <c r="F1382" s="25" t="str">
        <f t="shared" si="84"/>
        <v/>
      </c>
      <c r="G1382" s="25" t="str">
        <f>IF(ISTEXT(E1382),"",IF(ISBLANK(E1382),"",IF(ISTEXT(D1382),"",IF(A1377="Invoice No. : ",INDEX(Sheet2!F$14:F$154,MATCH(B1377,Sheet2!A$14:A$154,0)),G1381))))</f>
        <v/>
      </c>
      <c r="H1382" s="25" t="str">
        <f t="shared" si="85"/>
        <v/>
      </c>
      <c r="I1382" s="25" t="str">
        <f>IF(ISTEXT(E1382),"",IF(ISBLANK(E1382),"",IF(ISTEXT(D1382),"",IF(A1377="Invoice No. : ",TEXT(INDEX(Sheet2!C$14:C$154,MATCH(B1377,Sheet2!A$14:A$154,0)),"hh:mm:ss"),I1381))))</f>
        <v/>
      </c>
      <c r="J1382" s="25" t="str">
        <f t="shared" si="86"/>
        <v/>
      </c>
      <c r="K1382" s="25" t="str">
        <f>IF(ISBLANK(G1382),"",IF(ISTEXT(G1382),"",INDEX(Sheet2!H$14:H$154,MATCH(F1382,Sheet2!A$14:A$154,0))))</f>
        <v/>
      </c>
      <c r="L1382" s="25" t="str">
        <f>IF(ISBLANK(G1382),"",IF(ISTEXT(G1382),"",INDEX(Sheet2!I$14:I$154,MATCH(F1382,Sheet2!A$14:A$154,0))))</f>
        <v/>
      </c>
      <c r="M1382" s="25" t="str">
        <f>IF(ISBLANK(G1382),"",IF(ISTEXT(G1382),"",IF(INDEX(Sheet2!H$14:H$154,MATCH(F1382,Sheet2!A$14:A$154,0))&lt;&gt;0,IF(INDEX(Sheet2!I$14:I$154,MATCH(F1382,Sheet2!A$14:A$154,0))&lt;&gt;0,"Loan","Loan"),"Cash")))</f>
        <v/>
      </c>
      <c r="N1382" s="25" t="str">
        <f>IF(ISTEXT(E1382),"",IF(ISBLANK(E1382),"",IF(ISTEXT(D1382),"",IF(A1377="Invoice No. : ",INDEX(Sheet2!D$14:D$154,MATCH(B1377,Sheet2!A$14:A$154,0)),N1381))))</f>
        <v/>
      </c>
      <c r="O1382" s="25" t="str">
        <f>IF(ISTEXT(E1382),"",IF(ISBLANK(E1382),"",IF(ISTEXT(D1382),"",IF(A1377="Invoice No. : ",INDEX(Sheet2!E$14:E$154,MATCH(B1377,Sheet2!A$14:A$154,0)),O1381))))</f>
        <v/>
      </c>
      <c r="P1382" s="25" t="str">
        <f>IF(ISTEXT(E1382),"",IF(ISBLANK(E1382),"",IF(ISTEXT(D1382),"",IF(A1377="Invoice No. : ",INDEX(Sheet2!G$14:G$154,MATCH(B1377,Sheet2!A$14:A$154,0)),P1381))))</f>
        <v/>
      </c>
      <c r="Q1382" s="25" t="str">
        <f t="shared" si="87"/>
        <v/>
      </c>
    </row>
    <row r="1383" ht="15" spans="1:17">
      <c r="A1383" s="21" t="s">
        <v>9</v>
      </c>
      <c r="B1383" s="21" t="s">
        <v>10</v>
      </c>
      <c r="C1383" s="22" t="s">
        <v>11</v>
      </c>
      <c r="D1383" s="22" t="s">
        <v>12</v>
      </c>
      <c r="E1383" s="22" t="s">
        <v>13</v>
      </c>
      <c r="F1383" s="25" t="str">
        <f t="shared" si="84"/>
        <v/>
      </c>
      <c r="G1383" s="25" t="str">
        <f>IF(ISTEXT(E1383),"",IF(ISBLANK(E1383),"",IF(ISTEXT(D1383),"",IF(A1378="Invoice No. : ",INDEX(Sheet2!F$14:F$154,MATCH(B1378,Sheet2!A$14:A$154,0)),G1382))))</f>
        <v/>
      </c>
      <c r="H1383" s="25" t="str">
        <f t="shared" si="85"/>
        <v/>
      </c>
      <c r="I1383" s="25" t="str">
        <f>IF(ISTEXT(E1383),"",IF(ISBLANK(E1383),"",IF(ISTEXT(D1383),"",IF(A1378="Invoice No. : ",TEXT(INDEX(Sheet2!C$14:C$154,MATCH(B1378,Sheet2!A$14:A$154,0)),"hh:mm:ss"),I1382))))</f>
        <v/>
      </c>
      <c r="J1383" s="25" t="str">
        <f t="shared" si="86"/>
        <v/>
      </c>
      <c r="K1383" s="25" t="str">
        <f>IF(ISBLANK(G1383),"",IF(ISTEXT(G1383),"",INDEX(Sheet2!H$14:H$154,MATCH(F1383,Sheet2!A$14:A$154,0))))</f>
        <v/>
      </c>
      <c r="L1383" s="25" t="str">
        <f>IF(ISBLANK(G1383),"",IF(ISTEXT(G1383),"",INDEX(Sheet2!I$14:I$154,MATCH(F1383,Sheet2!A$14:A$154,0))))</f>
        <v/>
      </c>
      <c r="M1383" s="25" t="str">
        <f>IF(ISBLANK(G1383),"",IF(ISTEXT(G1383),"",IF(INDEX(Sheet2!H$14:H$154,MATCH(F1383,Sheet2!A$14:A$154,0))&lt;&gt;0,IF(INDEX(Sheet2!I$14:I$154,MATCH(F1383,Sheet2!A$14:A$154,0))&lt;&gt;0,"Loan","Loan"),"Cash")))</f>
        <v/>
      </c>
      <c r="N1383" s="25" t="str">
        <f>IF(ISTEXT(E1383),"",IF(ISBLANK(E1383),"",IF(ISTEXT(D1383),"",IF(A1378="Invoice No. : ",INDEX(Sheet2!D$14:D$154,MATCH(B1378,Sheet2!A$14:A$154,0)),N1382))))</f>
        <v/>
      </c>
      <c r="O1383" s="25" t="str">
        <f>IF(ISTEXT(E1383),"",IF(ISBLANK(E1383),"",IF(ISTEXT(D1383),"",IF(A1378="Invoice No. : ",INDEX(Sheet2!E$14:E$154,MATCH(B1378,Sheet2!A$14:A$154,0)),O1382))))</f>
        <v/>
      </c>
      <c r="P1383" s="25" t="str">
        <f>IF(ISTEXT(E1383),"",IF(ISBLANK(E1383),"",IF(ISTEXT(D1383),"",IF(A1378="Invoice No. : ",INDEX(Sheet2!G$14:G$154,MATCH(B1378,Sheet2!A$14:A$154,0)),P1382))))</f>
        <v/>
      </c>
      <c r="Q1383" s="25" t="str">
        <f t="shared" si="87"/>
        <v/>
      </c>
    </row>
    <row r="1384" ht="15" spans="6:17">
      <c r="F1384" s="25" t="str">
        <f t="shared" si="84"/>
        <v/>
      </c>
      <c r="G1384" s="25" t="str">
        <f>IF(ISTEXT(E1384),"",IF(ISBLANK(E1384),"",IF(ISTEXT(D1384),"",IF(A1379="Invoice No. : ",INDEX(Sheet2!F$14:F$154,MATCH(B1379,Sheet2!A$14:A$154,0)),G1383))))</f>
        <v/>
      </c>
      <c r="H1384" s="25" t="str">
        <f t="shared" si="85"/>
        <v/>
      </c>
      <c r="I1384" s="25" t="str">
        <f>IF(ISTEXT(E1384),"",IF(ISBLANK(E1384),"",IF(ISTEXT(D1384),"",IF(A1379="Invoice No. : ",TEXT(INDEX(Sheet2!C$14:C$154,MATCH(B1379,Sheet2!A$14:A$154,0)),"hh:mm:ss"),I1383))))</f>
        <v/>
      </c>
      <c r="J1384" s="25" t="str">
        <f t="shared" si="86"/>
        <v/>
      </c>
      <c r="K1384" s="25" t="str">
        <f>IF(ISBLANK(G1384),"",IF(ISTEXT(G1384),"",INDEX(Sheet2!H$14:H$154,MATCH(F1384,Sheet2!A$14:A$154,0))))</f>
        <v/>
      </c>
      <c r="L1384" s="25" t="str">
        <f>IF(ISBLANK(G1384),"",IF(ISTEXT(G1384),"",INDEX(Sheet2!I$14:I$154,MATCH(F1384,Sheet2!A$14:A$154,0))))</f>
        <v/>
      </c>
      <c r="M1384" s="25" t="str">
        <f>IF(ISBLANK(G1384),"",IF(ISTEXT(G1384),"",IF(INDEX(Sheet2!H$14:H$154,MATCH(F1384,Sheet2!A$14:A$154,0))&lt;&gt;0,IF(INDEX(Sheet2!I$14:I$154,MATCH(F1384,Sheet2!A$14:A$154,0))&lt;&gt;0,"Loan","Loan"),"Cash")))</f>
        <v/>
      </c>
      <c r="N1384" s="25" t="str">
        <f>IF(ISTEXT(E1384),"",IF(ISBLANK(E1384),"",IF(ISTEXT(D1384),"",IF(A1379="Invoice No. : ",INDEX(Sheet2!D$14:D$154,MATCH(B1379,Sheet2!A$14:A$154,0)),N1383))))</f>
        <v/>
      </c>
      <c r="O1384" s="25" t="str">
        <f>IF(ISTEXT(E1384),"",IF(ISBLANK(E1384),"",IF(ISTEXT(D1384),"",IF(A1379="Invoice No. : ",INDEX(Sheet2!E$14:E$154,MATCH(B1379,Sheet2!A$14:A$154,0)),O1383))))</f>
        <v/>
      </c>
      <c r="P1384" s="25" t="str">
        <f>IF(ISTEXT(E1384),"",IF(ISBLANK(E1384),"",IF(ISTEXT(D1384),"",IF(A1379="Invoice No. : ",INDEX(Sheet2!G$14:G$154,MATCH(B1379,Sheet2!A$14:A$154,0)),P1383))))</f>
        <v/>
      </c>
      <c r="Q1384" s="25" t="str">
        <f t="shared" si="87"/>
        <v/>
      </c>
    </row>
    <row r="1385" ht="15" spans="1:17">
      <c r="A1385" s="24" t="s">
        <v>170</v>
      </c>
      <c r="B1385" s="24" t="s">
        <v>171</v>
      </c>
      <c r="C1385" s="13">
        <v>2</v>
      </c>
      <c r="D1385" s="13">
        <v>39.5</v>
      </c>
      <c r="E1385" s="13">
        <v>79</v>
      </c>
      <c r="F1385" s="25">
        <f t="shared" si="84"/>
        <v>2146370</v>
      </c>
      <c r="G1385" s="25">
        <f>IF(ISTEXT(E1385),"",IF(ISBLANK(E1385),"",IF(ISTEXT(D1385),"",IF(A1380="Invoice No. : ",INDEX(Sheet2!F$14:F$154,MATCH(B1380,Sheet2!A$14:A$154,0)),G1384))))</f>
        <v>7930</v>
      </c>
      <c r="H1385" s="25" t="str">
        <f t="shared" si="85"/>
        <v>01/28/2023</v>
      </c>
      <c r="I1385" s="25" t="str">
        <f>IF(ISTEXT(E1385),"",IF(ISBLANK(E1385),"",IF(ISTEXT(D1385),"",IF(A1380="Invoice No. : ",TEXT(INDEX(Sheet2!C$14:C$154,MATCH(B1380,Sheet2!A$14:A$154,0)),"hh:mm:ss"),I1384))))</f>
        <v>11:25:04</v>
      </c>
      <c r="J1385" s="25">
        <f t="shared" si="86"/>
        <v>981.25</v>
      </c>
      <c r="K1385" s="25">
        <f>IF(ISBLANK(G1385),"",IF(ISTEXT(G1385),"",INDEX(Sheet2!H$14:H$154,MATCH(F1385,Sheet2!A$14:A$154,0))))</f>
        <v>0</v>
      </c>
      <c r="L1385" s="25">
        <f>IF(ISBLANK(G1385),"",IF(ISTEXT(G1385),"",INDEX(Sheet2!I$14:I$154,MATCH(F1385,Sheet2!A$14:A$154,0))))</f>
        <v>981.25</v>
      </c>
      <c r="M1385" s="25" t="str">
        <f>IF(ISBLANK(G1385),"",IF(ISTEXT(G1385),"",IF(INDEX(Sheet2!H$14:H$154,MATCH(F1385,Sheet2!A$14:A$154,0))&lt;&gt;0,IF(INDEX(Sheet2!I$14:I$154,MATCH(F1385,Sheet2!A$14:A$154,0))&lt;&gt;0,"Loan","Loan"),"Cash")))</f>
        <v>Cash</v>
      </c>
      <c r="N1385" s="25">
        <f>IF(ISTEXT(E1385),"",IF(ISBLANK(E1385),"",IF(ISTEXT(D1385),"",IF(A1380="Invoice No. : ",INDEX(Sheet2!D$14:D$154,MATCH(B1380,Sheet2!A$14:A$154,0)),N1384))))</f>
        <v>2</v>
      </c>
      <c r="O1385" s="25" t="str">
        <f>IF(ISTEXT(E1385),"",IF(ISBLANK(E1385),"",IF(ISTEXT(D1385),"",IF(A1380="Invoice No. : ",INDEX(Sheet2!E$14:E$154,MATCH(B1380,Sheet2!A$14:A$154,0)),O1384))))</f>
        <v>RUBY</v>
      </c>
      <c r="P1385" s="25" t="str">
        <f>IF(ISTEXT(E1385),"",IF(ISBLANK(E1385),"",IF(ISTEXT(D1385),"",IF(A1380="Invoice No. : ",INDEX(Sheet2!G$14:G$154,MATCH(B1380,Sheet2!A$14:A$154,0)),P1384))))</f>
        <v>PONTINO, LOLITA CHAONG</v>
      </c>
      <c r="Q1385" s="25">
        <f t="shared" si="87"/>
        <v>128023.12</v>
      </c>
    </row>
    <row r="1386" ht="15" spans="1:17">
      <c r="A1386" s="24" t="s">
        <v>1154</v>
      </c>
      <c r="B1386" s="24" t="s">
        <v>1155</v>
      </c>
      <c r="C1386" s="13">
        <v>2</v>
      </c>
      <c r="D1386" s="13">
        <v>10.5</v>
      </c>
      <c r="E1386" s="13">
        <v>21</v>
      </c>
      <c r="F1386" s="25">
        <f t="shared" si="84"/>
        <v>2146370</v>
      </c>
      <c r="G1386" s="25">
        <f>IF(ISTEXT(E1386),"",IF(ISBLANK(E1386),"",IF(ISTEXT(D1386),"",IF(A1381="Invoice No. : ",INDEX(Sheet2!F$14:F$154,MATCH(B1381,Sheet2!A$14:A$154,0)),G1385))))</f>
        <v>7930</v>
      </c>
      <c r="H1386" s="25" t="str">
        <f t="shared" si="85"/>
        <v>01/28/2023</v>
      </c>
      <c r="I1386" s="25" t="str">
        <f>IF(ISTEXT(E1386),"",IF(ISBLANK(E1386),"",IF(ISTEXT(D1386),"",IF(A1381="Invoice No. : ",TEXT(INDEX(Sheet2!C$14:C$154,MATCH(B1381,Sheet2!A$14:A$154,0)),"hh:mm:ss"),I1385))))</f>
        <v>11:25:04</v>
      </c>
      <c r="J1386" s="25">
        <f t="shared" si="86"/>
        <v>981.25</v>
      </c>
      <c r="K1386" s="25">
        <f>IF(ISBLANK(G1386),"",IF(ISTEXT(G1386),"",INDEX(Sheet2!H$14:H$154,MATCH(F1386,Sheet2!A$14:A$154,0))))</f>
        <v>0</v>
      </c>
      <c r="L1386" s="25">
        <f>IF(ISBLANK(G1386),"",IF(ISTEXT(G1386),"",INDEX(Sheet2!I$14:I$154,MATCH(F1386,Sheet2!A$14:A$154,0))))</f>
        <v>981.25</v>
      </c>
      <c r="M1386" s="25" t="str">
        <f>IF(ISBLANK(G1386),"",IF(ISTEXT(G1386),"",IF(INDEX(Sheet2!H$14:H$154,MATCH(F1386,Sheet2!A$14:A$154,0))&lt;&gt;0,IF(INDEX(Sheet2!I$14:I$154,MATCH(F1386,Sheet2!A$14:A$154,0))&lt;&gt;0,"Loan","Loan"),"Cash")))</f>
        <v>Cash</v>
      </c>
      <c r="N1386" s="25">
        <f>IF(ISTEXT(E1386),"",IF(ISBLANK(E1386),"",IF(ISTEXT(D1386),"",IF(A1381="Invoice No. : ",INDEX(Sheet2!D$14:D$154,MATCH(B1381,Sheet2!A$14:A$154,0)),N1385))))</f>
        <v>2</v>
      </c>
      <c r="O1386" s="25" t="str">
        <f>IF(ISTEXT(E1386),"",IF(ISBLANK(E1386),"",IF(ISTEXT(D1386),"",IF(A1381="Invoice No. : ",INDEX(Sheet2!E$14:E$154,MATCH(B1381,Sheet2!A$14:A$154,0)),O1385))))</f>
        <v>RUBY</v>
      </c>
      <c r="P1386" s="25" t="str">
        <f>IF(ISTEXT(E1386),"",IF(ISBLANK(E1386),"",IF(ISTEXT(D1386),"",IF(A1381="Invoice No. : ",INDEX(Sheet2!G$14:G$154,MATCH(B1381,Sheet2!A$14:A$154,0)),P1385))))</f>
        <v>PONTINO, LOLITA CHAONG</v>
      </c>
      <c r="Q1386" s="25">
        <f t="shared" si="87"/>
        <v>128023.12</v>
      </c>
    </row>
    <row r="1387" ht="15" spans="1:17">
      <c r="A1387" s="24" t="s">
        <v>890</v>
      </c>
      <c r="B1387" s="24" t="s">
        <v>891</v>
      </c>
      <c r="C1387" s="13">
        <v>1</v>
      </c>
      <c r="D1387" s="13">
        <v>38.75</v>
      </c>
      <c r="E1387" s="13">
        <v>38.75</v>
      </c>
      <c r="F1387" s="25">
        <f t="shared" si="84"/>
        <v>2146370</v>
      </c>
      <c r="G1387" s="25">
        <f>IF(ISTEXT(E1387),"",IF(ISBLANK(E1387),"",IF(ISTEXT(D1387),"",IF(A1382="Invoice No. : ",INDEX(Sheet2!F$14:F$154,MATCH(B1382,Sheet2!A$14:A$154,0)),G1386))))</f>
        <v>7930</v>
      </c>
      <c r="H1387" s="25" t="str">
        <f t="shared" si="85"/>
        <v>01/28/2023</v>
      </c>
      <c r="I1387" s="25" t="str">
        <f>IF(ISTEXT(E1387),"",IF(ISBLANK(E1387),"",IF(ISTEXT(D1387),"",IF(A1382="Invoice No. : ",TEXT(INDEX(Sheet2!C$14:C$154,MATCH(B1382,Sheet2!A$14:A$154,0)),"hh:mm:ss"),I1386))))</f>
        <v>11:25:04</v>
      </c>
      <c r="J1387" s="25">
        <f t="shared" si="86"/>
        <v>981.25</v>
      </c>
      <c r="K1387" s="25">
        <f>IF(ISBLANK(G1387),"",IF(ISTEXT(G1387),"",INDEX(Sheet2!H$14:H$154,MATCH(F1387,Sheet2!A$14:A$154,0))))</f>
        <v>0</v>
      </c>
      <c r="L1387" s="25">
        <f>IF(ISBLANK(G1387),"",IF(ISTEXT(G1387),"",INDEX(Sheet2!I$14:I$154,MATCH(F1387,Sheet2!A$14:A$154,0))))</f>
        <v>981.25</v>
      </c>
      <c r="M1387" s="25" t="str">
        <f>IF(ISBLANK(G1387),"",IF(ISTEXT(G1387),"",IF(INDEX(Sheet2!H$14:H$154,MATCH(F1387,Sheet2!A$14:A$154,0))&lt;&gt;0,IF(INDEX(Sheet2!I$14:I$154,MATCH(F1387,Sheet2!A$14:A$154,0))&lt;&gt;0,"Loan","Loan"),"Cash")))</f>
        <v>Cash</v>
      </c>
      <c r="N1387" s="25">
        <f>IF(ISTEXT(E1387),"",IF(ISBLANK(E1387),"",IF(ISTEXT(D1387),"",IF(A1382="Invoice No. : ",INDEX(Sheet2!D$14:D$154,MATCH(B1382,Sheet2!A$14:A$154,0)),N1386))))</f>
        <v>2</v>
      </c>
      <c r="O1387" s="25" t="str">
        <f>IF(ISTEXT(E1387),"",IF(ISBLANK(E1387),"",IF(ISTEXT(D1387),"",IF(A1382="Invoice No. : ",INDEX(Sheet2!E$14:E$154,MATCH(B1382,Sheet2!A$14:A$154,0)),O1386))))</f>
        <v>RUBY</v>
      </c>
      <c r="P1387" s="25" t="str">
        <f>IF(ISTEXT(E1387),"",IF(ISBLANK(E1387),"",IF(ISTEXT(D1387),"",IF(A1382="Invoice No. : ",INDEX(Sheet2!G$14:G$154,MATCH(B1382,Sheet2!A$14:A$154,0)),P1386))))</f>
        <v>PONTINO, LOLITA CHAONG</v>
      </c>
      <c r="Q1387" s="25">
        <f t="shared" si="87"/>
        <v>128023.12</v>
      </c>
    </row>
    <row r="1388" ht="15" spans="1:17">
      <c r="A1388" s="24" t="s">
        <v>1156</v>
      </c>
      <c r="B1388" s="24" t="s">
        <v>1157</v>
      </c>
      <c r="C1388" s="13">
        <v>6</v>
      </c>
      <c r="D1388" s="13">
        <v>33</v>
      </c>
      <c r="E1388" s="13">
        <v>198</v>
      </c>
      <c r="F1388" s="25">
        <f t="shared" si="84"/>
        <v>2146370</v>
      </c>
      <c r="G1388" s="25">
        <f>IF(ISTEXT(E1388),"",IF(ISBLANK(E1388),"",IF(ISTEXT(D1388),"",IF(A1383="Invoice No. : ",INDEX(Sheet2!F$14:F$154,MATCH(B1383,Sheet2!A$14:A$154,0)),G1387))))</f>
        <v>7930</v>
      </c>
      <c r="H1388" s="25" t="str">
        <f t="shared" si="85"/>
        <v>01/28/2023</v>
      </c>
      <c r="I1388" s="25" t="str">
        <f>IF(ISTEXT(E1388),"",IF(ISBLANK(E1388),"",IF(ISTEXT(D1388),"",IF(A1383="Invoice No. : ",TEXT(INDEX(Sheet2!C$14:C$154,MATCH(B1383,Sheet2!A$14:A$154,0)),"hh:mm:ss"),I1387))))</f>
        <v>11:25:04</v>
      </c>
      <c r="J1388" s="25">
        <f t="shared" si="86"/>
        <v>981.25</v>
      </c>
      <c r="K1388" s="25">
        <f>IF(ISBLANK(G1388),"",IF(ISTEXT(G1388),"",INDEX(Sheet2!H$14:H$154,MATCH(F1388,Sheet2!A$14:A$154,0))))</f>
        <v>0</v>
      </c>
      <c r="L1388" s="25">
        <f>IF(ISBLANK(G1388),"",IF(ISTEXT(G1388),"",INDEX(Sheet2!I$14:I$154,MATCH(F1388,Sheet2!A$14:A$154,0))))</f>
        <v>981.25</v>
      </c>
      <c r="M1388" s="25" t="str">
        <f>IF(ISBLANK(G1388),"",IF(ISTEXT(G1388),"",IF(INDEX(Sheet2!H$14:H$154,MATCH(F1388,Sheet2!A$14:A$154,0))&lt;&gt;0,IF(INDEX(Sheet2!I$14:I$154,MATCH(F1388,Sheet2!A$14:A$154,0))&lt;&gt;0,"Loan","Loan"),"Cash")))</f>
        <v>Cash</v>
      </c>
      <c r="N1388" s="25">
        <f>IF(ISTEXT(E1388),"",IF(ISBLANK(E1388),"",IF(ISTEXT(D1388),"",IF(A1383="Invoice No. : ",INDEX(Sheet2!D$14:D$154,MATCH(B1383,Sheet2!A$14:A$154,0)),N1387))))</f>
        <v>2</v>
      </c>
      <c r="O1388" s="25" t="str">
        <f>IF(ISTEXT(E1388),"",IF(ISBLANK(E1388),"",IF(ISTEXT(D1388),"",IF(A1383="Invoice No. : ",INDEX(Sheet2!E$14:E$154,MATCH(B1383,Sheet2!A$14:A$154,0)),O1387))))</f>
        <v>RUBY</v>
      </c>
      <c r="P1388" s="25" t="str">
        <f>IF(ISTEXT(E1388),"",IF(ISBLANK(E1388),"",IF(ISTEXT(D1388),"",IF(A1383="Invoice No. : ",INDEX(Sheet2!G$14:G$154,MATCH(B1383,Sheet2!A$14:A$154,0)),P1387))))</f>
        <v>PONTINO, LOLITA CHAONG</v>
      </c>
      <c r="Q1388" s="25">
        <f t="shared" si="87"/>
        <v>128023.12</v>
      </c>
    </row>
    <row r="1389" ht="15" spans="1:17">
      <c r="A1389" s="24" t="s">
        <v>1158</v>
      </c>
      <c r="B1389" s="24" t="s">
        <v>1159</v>
      </c>
      <c r="C1389" s="13">
        <v>6</v>
      </c>
      <c r="D1389" s="13">
        <v>23</v>
      </c>
      <c r="E1389" s="13">
        <v>138</v>
      </c>
      <c r="F1389" s="25">
        <f t="shared" si="84"/>
        <v>2146370</v>
      </c>
      <c r="G1389" s="25">
        <f>IF(ISTEXT(E1389),"",IF(ISBLANK(E1389),"",IF(ISTEXT(D1389),"",IF(A1384="Invoice No. : ",INDEX(Sheet2!F$14:F$154,MATCH(B1384,Sheet2!A$14:A$154,0)),G1388))))</f>
        <v>7930</v>
      </c>
      <c r="H1389" s="25" t="str">
        <f t="shared" si="85"/>
        <v>01/28/2023</v>
      </c>
      <c r="I1389" s="25" t="str">
        <f>IF(ISTEXT(E1389),"",IF(ISBLANK(E1389),"",IF(ISTEXT(D1389),"",IF(A1384="Invoice No. : ",TEXT(INDEX(Sheet2!C$14:C$154,MATCH(B1384,Sheet2!A$14:A$154,0)),"hh:mm:ss"),I1388))))</f>
        <v>11:25:04</v>
      </c>
      <c r="J1389" s="25">
        <f t="shared" si="86"/>
        <v>981.25</v>
      </c>
      <c r="K1389" s="25">
        <f>IF(ISBLANK(G1389),"",IF(ISTEXT(G1389),"",INDEX(Sheet2!H$14:H$154,MATCH(F1389,Sheet2!A$14:A$154,0))))</f>
        <v>0</v>
      </c>
      <c r="L1389" s="25">
        <f>IF(ISBLANK(G1389),"",IF(ISTEXT(G1389),"",INDEX(Sheet2!I$14:I$154,MATCH(F1389,Sheet2!A$14:A$154,0))))</f>
        <v>981.25</v>
      </c>
      <c r="M1389" s="25" t="str">
        <f>IF(ISBLANK(G1389),"",IF(ISTEXT(G1389),"",IF(INDEX(Sheet2!H$14:H$154,MATCH(F1389,Sheet2!A$14:A$154,0))&lt;&gt;0,IF(INDEX(Sheet2!I$14:I$154,MATCH(F1389,Sheet2!A$14:A$154,0))&lt;&gt;0,"Loan","Loan"),"Cash")))</f>
        <v>Cash</v>
      </c>
      <c r="N1389" s="25">
        <f>IF(ISTEXT(E1389),"",IF(ISBLANK(E1389),"",IF(ISTEXT(D1389),"",IF(A1384="Invoice No. : ",INDEX(Sheet2!D$14:D$154,MATCH(B1384,Sheet2!A$14:A$154,0)),N1388))))</f>
        <v>2</v>
      </c>
      <c r="O1389" s="25" t="str">
        <f>IF(ISTEXT(E1389),"",IF(ISBLANK(E1389),"",IF(ISTEXT(D1389),"",IF(A1384="Invoice No. : ",INDEX(Sheet2!E$14:E$154,MATCH(B1384,Sheet2!A$14:A$154,0)),O1388))))</f>
        <v>RUBY</v>
      </c>
      <c r="P1389" s="25" t="str">
        <f>IF(ISTEXT(E1389),"",IF(ISBLANK(E1389),"",IF(ISTEXT(D1389),"",IF(A1384="Invoice No. : ",INDEX(Sheet2!G$14:G$154,MATCH(B1384,Sheet2!A$14:A$154,0)),P1388))))</f>
        <v>PONTINO, LOLITA CHAONG</v>
      </c>
      <c r="Q1389" s="25">
        <f t="shared" si="87"/>
        <v>128023.12</v>
      </c>
    </row>
    <row r="1390" ht="15" spans="1:17">
      <c r="A1390" s="24" t="s">
        <v>1160</v>
      </c>
      <c r="B1390" s="24" t="s">
        <v>1161</v>
      </c>
      <c r="C1390" s="13">
        <v>1</v>
      </c>
      <c r="D1390" s="13">
        <v>12</v>
      </c>
      <c r="E1390" s="13">
        <v>12</v>
      </c>
      <c r="F1390" s="25">
        <f t="shared" si="84"/>
        <v>2146370</v>
      </c>
      <c r="G1390" s="25">
        <f>IF(ISTEXT(E1390),"",IF(ISBLANK(E1390),"",IF(ISTEXT(D1390),"",IF(A1385="Invoice No. : ",INDEX(Sheet2!F$14:F$154,MATCH(B1385,Sheet2!A$14:A$154,0)),G1389))))</f>
        <v>7930</v>
      </c>
      <c r="H1390" s="25" t="str">
        <f t="shared" si="85"/>
        <v>01/28/2023</v>
      </c>
      <c r="I1390" s="25" t="str">
        <f>IF(ISTEXT(E1390),"",IF(ISBLANK(E1390),"",IF(ISTEXT(D1390),"",IF(A1385="Invoice No. : ",TEXT(INDEX(Sheet2!C$14:C$154,MATCH(B1385,Sheet2!A$14:A$154,0)),"hh:mm:ss"),I1389))))</f>
        <v>11:25:04</v>
      </c>
      <c r="J1390" s="25">
        <f t="shared" si="86"/>
        <v>981.25</v>
      </c>
      <c r="K1390" s="25">
        <f>IF(ISBLANK(G1390),"",IF(ISTEXT(G1390),"",INDEX(Sheet2!H$14:H$154,MATCH(F1390,Sheet2!A$14:A$154,0))))</f>
        <v>0</v>
      </c>
      <c r="L1390" s="25">
        <f>IF(ISBLANK(G1390),"",IF(ISTEXT(G1390),"",INDEX(Sheet2!I$14:I$154,MATCH(F1390,Sheet2!A$14:A$154,0))))</f>
        <v>981.25</v>
      </c>
      <c r="M1390" s="25" t="str">
        <f>IF(ISBLANK(G1390),"",IF(ISTEXT(G1390),"",IF(INDEX(Sheet2!H$14:H$154,MATCH(F1390,Sheet2!A$14:A$154,0))&lt;&gt;0,IF(INDEX(Sheet2!I$14:I$154,MATCH(F1390,Sheet2!A$14:A$154,0))&lt;&gt;0,"Loan","Loan"),"Cash")))</f>
        <v>Cash</v>
      </c>
      <c r="N1390" s="25">
        <f>IF(ISTEXT(E1390),"",IF(ISBLANK(E1390),"",IF(ISTEXT(D1390),"",IF(A1385="Invoice No. : ",INDEX(Sheet2!D$14:D$154,MATCH(B1385,Sheet2!A$14:A$154,0)),N1389))))</f>
        <v>2</v>
      </c>
      <c r="O1390" s="25" t="str">
        <f>IF(ISTEXT(E1390),"",IF(ISBLANK(E1390),"",IF(ISTEXT(D1390),"",IF(A1385="Invoice No. : ",INDEX(Sheet2!E$14:E$154,MATCH(B1385,Sheet2!A$14:A$154,0)),O1389))))</f>
        <v>RUBY</v>
      </c>
      <c r="P1390" s="25" t="str">
        <f>IF(ISTEXT(E1390),"",IF(ISBLANK(E1390),"",IF(ISTEXT(D1390),"",IF(A1385="Invoice No. : ",INDEX(Sheet2!G$14:G$154,MATCH(B1385,Sheet2!A$14:A$154,0)),P1389))))</f>
        <v>PONTINO, LOLITA CHAONG</v>
      </c>
      <c r="Q1390" s="25">
        <f t="shared" si="87"/>
        <v>128023.12</v>
      </c>
    </row>
    <row r="1391" ht="15" spans="1:17">
      <c r="A1391" s="24" t="s">
        <v>1162</v>
      </c>
      <c r="B1391" s="24" t="s">
        <v>1163</v>
      </c>
      <c r="C1391" s="13">
        <v>1</v>
      </c>
      <c r="D1391" s="13">
        <v>123.25</v>
      </c>
      <c r="E1391" s="13">
        <v>123.25</v>
      </c>
      <c r="F1391" s="25">
        <f t="shared" si="84"/>
        <v>2146370</v>
      </c>
      <c r="G1391" s="25">
        <f>IF(ISTEXT(E1391),"",IF(ISBLANK(E1391),"",IF(ISTEXT(D1391),"",IF(A1386="Invoice No. : ",INDEX(Sheet2!F$14:F$154,MATCH(B1386,Sheet2!A$14:A$154,0)),G1390))))</f>
        <v>7930</v>
      </c>
      <c r="H1391" s="25" t="str">
        <f t="shared" si="85"/>
        <v>01/28/2023</v>
      </c>
      <c r="I1391" s="25" t="str">
        <f>IF(ISTEXT(E1391),"",IF(ISBLANK(E1391),"",IF(ISTEXT(D1391),"",IF(A1386="Invoice No. : ",TEXT(INDEX(Sheet2!C$14:C$154,MATCH(B1386,Sheet2!A$14:A$154,0)),"hh:mm:ss"),I1390))))</f>
        <v>11:25:04</v>
      </c>
      <c r="J1391" s="25">
        <f t="shared" si="86"/>
        <v>981.25</v>
      </c>
      <c r="K1391" s="25">
        <f>IF(ISBLANK(G1391),"",IF(ISTEXT(G1391),"",INDEX(Sheet2!H$14:H$154,MATCH(F1391,Sheet2!A$14:A$154,0))))</f>
        <v>0</v>
      </c>
      <c r="L1391" s="25">
        <f>IF(ISBLANK(G1391),"",IF(ISTEXT(G1391),"",INDEX(Sheet2!I$14:I$154,MATCH(F1391,Sheet2!A$14:A$154,0))))</f>
        <v>981.25</v>
      </c>
      <c r="M1391" s="25" t="str">
        <f>IF(ISBLANK(G1391),"",IF(ISTEXT(G1391),"",IF(INDEX(Sheet2!H$14:H$154,MATCH(F1391,Sheet2!A$14:A$154,0))&lt;&gt;0,IF(INDEX(Sheet2!I$14:I$154,MATCH(F1391,Sheet2!A$14:A$154,0))&lt;&gt;0,"Loan","Loan"),"Cash")))</f>
        <v>Cash</v>
      </c>
      <c r="N1391" s="25">
        <f>IF(ISTEXT(E1391),"",IF(ISBLANK(E1391),"",IF(ISTEXT(D1391),"",IF(A1386="Invoice No. : ",INDEX(Sheet2!D$14:D$154,MATCH(B1386,Sheet2!A$14:A$154,0)),N1390))))</f>
        <v>2</v>
      </c>
      <c r="O1391" s="25" t="str">
        <f>IF(ISTEXT(E1391),"",IF(ISBLANK(E1391),"",IF(ISTEXT(D1391),"",IF(A1386="Invoice No. : ",INDEX(Sheet2!E$14:E$154,MATCH(B1386,Sheet2!A$14:A$154,0)),O1390))))</f>
        <v>RUBY</v>
      </c>
      <c r="P1391" s="25" t="str">
        <f>IF(ISTEXT(E1391),"",IF(ISBLANK(E1391),"",IF(ISTEXT(D1391),"",IF(A1386="Invoice No. : ",INDEX(Sheet2!G$14:G$154,MATCH(B1386,Sheet2!A$14:A$154,0)),P1390))))</f>
        <v>PONTINO, LOLITA CHAONG</v>
      </c>
      <c r="Q1391" s="25">
        <f t="shared" si="87"/>
        <v>128023.12</v>
      </c>
    </row>
    <row r="1392" ht="15" spans="1:17">
      <c r="A1392" s="24" t="s">
        <v>122</v>
      </c>
      <c r="B1392" s="24" t="s">
        <v>123</v>
      </c>
      <c r="C1392" s="13">
        <v>1</v>
      </c>
      <c r="D1392" s="13">
        <v>123.25</v>
      </c>
      <c r="E1392" s="13">
        <v>123.25</v>
      </c>
      <c r="F1392" s="25">
        <f t="shared" si="84"/>
        <v>2146370</v>
      </c>
      <c r="G1392" s="25">
        <f>IF(ISTEXT(E1392),"",IF(ISBLANK(E1392),"",IF(ISTEXT(D1392),"",IF(A1387="Invoice No. : ",INDEX(Sheet2!F$14:F$154,MATCH(B1387,Sheet2!A$14:A$154,0)),G1391))))</f>
        <v>7930</v>
      </c>
      <c r="H1392" s="25" t="str">
        <f t="shared" si="85"/>
        <v>01/28/2023</v>
      </c>
      <c r="I1392" s="25" t="str">
        <f>IF(ISTEXT(E1392),"",IF(ISBLANK(E1392),"",IF(ISTEXT(D1392),"",IF(A1387="Invoice No. : ",TEXT(INDEX(Sheet2!C$14:C$154,MATCH(B1387,Sheet2!A$14:A$154,0)),"hh:mm:ss"),I1391))))</f>
        <v>11:25:04</v>
      </c>
      <c r="J1392" s="25">
        <f t="shared" si="86"/>
        <v>981.25</v>
      </c>
      <c r="K1392" s="25">
        <f>IF(ISBLANK(G1392),"",IF(ISTEXT(G1392),"",INDEX(Sheet2!H$14:H$154,MATCH(F1392,Sheet2!A$14:A$154,0))))</f>
        <v>0</v>
      </c>
      <c r="L1392" s="25">
        <f>IF(ISBLANK(G1392),"",IF(ISTEXT(G1392),"",INDEX(Sheet2!I$14:I$154,MATCH(F1392,Sheet2!A$14:A$154,0))))</f>
        <v>981.25</v>
      </c>
      <c r="M1392" s="25" t="str">
        <f>IF(ISBLANK(G1392),"",IF(ISTEXT(G1392),"",IF(INDEX(Sheet2!H$14:H$154,MATCH(F1392,Sheet2!A$14:A$154,0))&lt;&gt;0,IF(INDEX(Sheet2!I$14:I$154,MATCH(F1392,Sheet2!A$14:A$154,0))&lt;&gt;0,"Loan","Loan"),"Cash")))</f>
        <v>Cash</v>
      </c>
      <c r="N1392" s="25">
        <f>IF(ISTEXT(E1392),"",IF(ISBLANK(E1392),"",IF(ISTEXT(D1392),"",IF(A1387="Invoice No. : ",INDEX(Sheet2!D$14:D$154,MATCH(B1387,Sheet2!A$14:A$154,0)),N1391))))</f>
        <v>2</v>
      </c>
      <c r="O1392" s="25" t="str">
        <f>IF(ISTEXT(E1392),"",IF(ISBLANK(E1392),"",IF(ISTEXT(D1392),"",IF(A1387="Invoice No. : ",INDEX(Sheet2!E$14:E$154,MATCH(B1387,Sheet2!A$14:A$154,0)),O1391))))</f>
        <v>RUBY</v>
      </c>
      <c r="P1392" s="25" t="str">
        <f>IF(ISTEXT(E1392),"",IF(ISBLANK(E1392),"",IF(ISTEXT(D1392),"",IF(A1387="Invoice No. : ",INDEX(Sheet2!G$14:G$154,MATCH(B1387,Sheet2!A$14:A$154,0)),P1391))))</f>
        <v>PONTINO, LOLITA CHAONG</v>
      </c>
      <c r="Q1392" s="25">
        <f t="shared" si="87"/>
        <v>128023.12</v>
      </c>
    </row>
    <row r="1393" ht="15" spans="1:17">
      <c r="A1393" s="24" t="s">
        <v>54</v>
      </c>
      <c r="B1393" s="24" t="s">
        <v>55</v>
      </c>
      <c r="C1393" s="13">
        <v>1</v>
      </c>
      <c r="D1393" s="13">
        <v>55</v>
      </c>
      <c r="E1393" s="13">
        <v>55</v>
      </c>
      <c r="F1393" s="25">
        <f t="shared" si="84"/>
        <v>2146370</v>
      </c>
      <c r="G1393" s="25">
        <f>IF(ISTEXT(E1393),"",IF(ISBLANK(E1393),"",IF(ISTEXT(D1393),"",IF(A1388="Invoice No. : ",INDEX(Sheet2!F$14:F$154,MATCH(B1388,Sheet2!A$14:A$154,0)),G1392))))</f>
        <v>7930</v>
      </c>
      <c r="H1393" s="25" t="str">
        <f t="shared" si="85"/>
        <v>01/28/2023</v>
      </c>
      <c r="I1393" s="25" t="str">
        <f>IF(ISTEXT(E1393),"",IF(ISBLANK(E1393),"",IF(ISTEXT(D1393),"",IF(A1388="Invoice No. : ",TEXT(INDEX(Sheet2!C$14:C$154,MATCH(B1388,Sheet2!A$14:A$154,0)),"hh:mm:ss"),I1392))))</f>
        <v>11:25:04</v>
      </c>
      <c r="J1393" s="25">
        <f t="shared" si="86"/>
        <v>981.25</v>
      </c>
      <c r="K1393" s="25">
        <f>IF(ISBLANK(G1393),"",IF(ISTEXT(G1393),"",INDEX(Sheet2!H$14:H$154,MATCH(F1393,Sheet2!A$14:A$154,0))))</f>
        <v>0</v>
      </c>
      <c r="L1393" s="25">
        <f>IF(ISBLANK(G1393),"",IF(ISTEXT(G1393),"",INDEX(Sheet2!I$14:I$154,MATCH(F1393,Sheet2!A$14:A$154,0))))</f>
        <v>981.25</v>
      </c>
      <c r="M1393" s="25" t="str">
        <f>IF(ISBLANK(G1393),"",IF(ISTEXT(G1393),"",IF(INDEX(Sheet2!H$14:H$154,MATCH(F1393,Sheet2!A$14:A$154,0))&lt;&gt;0,IF(INDEX(Sheet2!I$14:I$154,MATCH(F1393,Sheet2!A$14:A$154,0))&lt;&gt;0,"Loan","Loan"),"Cash")))</f>
        <v>Cash</v>
      </c>
      <c r="N1393" s="25">
        <f>IF(ISTEXT(E1393),"",IF(ISBLANK(E1393),"",IF(ISTEXT(D1393),"",IF(A1388="Invoice No. : ",INDEX(Sheet2!D$14:D$154,MATCH(B1388,Sheet2!A$14:A$154,0)),N1392))))</f>
        <v>2</v>
      </c>
      <c r="O1393" s="25" t="str">
        <f>IF(ISTEXT(E1393),"",IF(ISBLANK(E1393),"",IF(ISTEXT(D1393),"",IF(A1388="Invoice No. : ",INDEX(Sheet2!E$14:E$154,MATCH(B1388,Sheet2!A$14:A$154,0)),O1392))))</f>
        <v>RUBY</v>
      </c>
      <c r="P1393" s="25" t="str">
        <f>IF(ISTEXT(E1393),"",IF(ISBLANK(E1393),"",IF(ISTEXT(D1393),"",IF(A1388="Invoice No. : ",INDEX(Sheet2!G$14:G$154,MATCH(B1388,Sheet2!A$14:A$154,0)),P1392))))</f>
        <v>PONTINO, LOLITA CHAONG</v>
      </c>
      <c r="Q1393" s="25">
        <f t="shared" si="87"/>
        <v>128023.12</v>
      </c>
    </row>
    <row r="1394" ht="15" spans="1:17">
      <c r="A1394" s="24" t="s">
        <v>56</v>
      </c>
      <c r="B1394" s="24" t="s">
        <v>57</v>
      </c>
      <c r="C1394" s="13">
        <v>1</v>
      </c>
      <c r="D1394" s="13">
        <v>55</v>
      </c>
      <c r="E1394" s="13">
        <v>55</v>
      </c>
      <c r="F1394" s="25">
        <f t="shared" si="84"/>
        <v>2146370</v>
      </c>
      <c r="G1394" s="25">
        <f>IF(ISTEXT(E1394),"",IF(ISBLANK(E1394),"",IF(ISTEXT(D1394),"",IF(A1389="Invoice No. : ",INDEX(Sheet2!F$14:F$154,MATCH(B1389,Sheet2!A$14:A$154,0)),G1393))))</f>
        <v>7930</v>
      </c>
      <c r="H1394" s="25" t="str">
        <f t="shared" si="85"/>
        <v>01/28/2023</v>
      </c>
      <c r="I1394" s="25" t="str">
        <f>IF(ISTEXT(E1394),"",IF(ISBLANK(E1394),"",IF(ISTEXT(D1394),"",IF(A1389="Invoice No. : ",TEXT(INDEX(Sheet2!C$14:C$154,MATCH(B1389,Sheet2!A$14:A$154,0)),"hh:mm:ss"),I1393))))</f>
        <v>11:25:04</v>
      </c>
      <c r="J1394" s="25">
        <f t="shared" si="86"/>
        <v>981.25</v>
      </c>
      <c r="K1394" s="25">
        <f>IF(ISBLANK(G1394),"",IF(ISTEXT(G1394),"",INDEX(Sheet2!H$14:H$154,MATCH(F1394,Sheet2!A$14:A$154,0))))</f>
        <v>0</v>
      </c>
      <c r="L1394" s="25">
        <f>IF(ISBLANK(G1394),"",IF(ISTEXT(G1394),"",INDEX(Sheet2!I$14:I$154,MATCH(F1394,Sheet2!A$14:A$154,0))))</f>
        <v>981.25</v>
      </c>
      <c r="M1394" s="25" t="str">
        <f>IF(ISBLANK(G1394),"",IF(ISTEXT(G1394),"",IF(INDEX(Sheet2!H$14:H$154,MATCH(F1394,Sheet2!A$14:A$154,0))&lt;&gt;0,IF(INDEX(Sheet2!I$14:I$154,MATCH(F1394,Sheet2!A$14:A$154,0))&lt;&gt;0,"Loan","Loan"),"Cash")))</f>
        <v>Cash</v>
      </c>
      <c r="N1394" s="25">
        <f>IF(ISTEXT(E1394),"",IF(ISBLANK(E1394),"",IF(ISTEXT(D1394),"",IF(A1389="Invoice No. : ",INDEX(Sheet2!D$14:D$154,MATCH(B1389,Sheet2!A$14:A$154,0)),N1393))))</f>
        <v>2</v>
      </c>
      <c r="O1394" s="25" t="str">
        <f>IF(ISTEXT(E1394),"",IF(ISBLANK(E1394),"",IF(ISTEXT(D1394),"",IF(A1389="Invoice No. : ",INDEX(Sheet2!E$14:E$154,MATCH(B1389,Sheet2!A$14:A$154,0)),O1393))))</f>
        <v>RUBY</v>
      </c>
      <c r="P1394" s="25" t="str">
        <f>IF(ISTEXT(E1394),"",IF(ISBLANK(E1394),"",IF(ISTEXT(D1394),"",IF(A1389="Invoice No. : ",INDEX(Sheet2!G$14:G$154,MATCH(B1389,Sheet2!A$14:A$154,0)),P1393))))</f>
        <v>PONTINO, LOLITA CHAONG</v>
      </c>
      <c r="Q1394" s="25">
        <f t="shared" si="87"/>
        <v>128023.12</v>
      </c>
    </row>
    <row r="1395" ht="15" spans="1:17">
      <c r="A1395" s="24" t="s">
        <v>1164</v>
      </c>
      <c r="B1395" s="24" t="s">
        <v>1165</v>
      </c>
      <c r="C1395" s="13">
        <v>6</v>
      </c>
      <c r="D1395" s="13">
        <v>23</v>
      </c>
      <c r="E1395" s="13">
        <v>138</v>
      </c>
      <c r="F1395" s="25">
        <f t="shared" si="84"/>
        <v>2146370</v>
      </c>
      <c r="G1395" s="25">
        <f>IF(ISTEXT(E1395),"",IF(ISBLANK(E1395),"",IF(ISTEXT(D1395),"",IF(A1390="Invoice No. : ",INDEX(Sheet2!F$14:F$154,MATCH(B1390,Sheet2!A$14:A$154,0)),G1394))))</f>
        <v>7930</v>
      </c>
      <c r="H1395" s="25" t="str">
        <f t="shared" si="85"/>
        <v>01/28/2023</v>
      </c>
      <c r="I1395" s="25" t="str">
        <f>IF(ISTEXT(E1395),"",IF(ISBLANK(E1395),"",IF(ISTEXT(D1395),"",IF(A1390="Invoice No. : ",TEXT(INDEX(Sheet2!C$14:C$154,MATCH(B1390,Sheet2!A$14:A$154,0)),"hh:mm:ss"),I1394))))</f>
        <v>11:25:04</v>
      </c>
      <c r="J1395" s="25">
        <f t="shared" si="86"/>
        <v>981.25</v>
      </c>
      <c r="K1395" s="25">
        <f>IF(ISBLANK(G1395),"",IF(ISTEXT(G1395),"",INDEX(Sheet2!H$14:H$154,MATCH(F1395,Sheet2!A$14:A$154,0))))</f>
        <v>0</v>
      </c>
      <c r="L1395" s="25">
        <f>IF(ISBLANK(G1395),"",IF(ISTEXT(G1395),"",INDEX(Sheet2!I$14:I$154,MATCH(F1395,Sheet2!A$14:A$154,0))))</f>
        <v>981.25</v>
      </c>
      <c r="M1395" s="25" t="str">
        <f>IF(ISBLANK(G1395),"",IF(ISTEXT(G1395),"",IF(INDEX(Sheet2!H$14:H$154,MATCH(F1395,Sheet2!A$14:A$154,0))&lt;&gt;0,IF(INDEX(Sheet2!I$14:I$154,MATCH(F1395,Sheet2!A$14:A$154,0))&lt;&gt;0,"Loan","Loan"),"Cash")))</f>
        <v>Cash</v>
      </c>
      <c r="N1395" s="25">
        <f>IF(ISTEXT(E1395),"",IF(ISBLANK(E1395),"",IF(ISTEXT(D1395),"",IF(A1390="Invoice No. : ",INDEX(Sheet2!D$14:D$154,MATCH(B1390,Sheet2!A$14:A$154,0)),N1394))))</f>
        <v>2</v>
      </c>
      <c r="O1395" s="25" t="str">
        <f>IF(ISTEXT(E1395),"",IF(ISBLANK(E1395),"",IF(ISTEXT(D1395),"",IF(A1390="Invoice No. : ",INDEX(Sheet2!E$14:E$154,MATCH(B1390,Sheet2!A$14:A$154,0)),O1394))))</f>
        <v>RUBY</v>
      </c>
      <c r="P1395" s="25" t="str">
        <f>IF(ISTEXT(E1395),"",IF(ISBLANK(E1395),"",IF(ISTEXT(D1395),"",IF(A1390="Invoice No. : ",INDEX(Sheet2!G$14:G$154,MATCH(B1390,Sheet2!A$14:A$154,0)),P1394))))</f>
        <v>PONTINO, LOLITA CHAONG</v>
      </c>
      <c r="Q1395" s="25">
        <f t="shared" si="87"/>
        <v>128023.12</v>
      </c>
    </row>
    <row r="1396" ht="15" spans="4:17">
      <c r="D1396" s="14" t="s">
        <v>18</v>
      </c>
      <c r="E1396" s="26">
        <v>981.25</v>
      </c>
      <c r="F1396" s="25" t="str">
        <f t="shared" si="84"/>
        <v/>
      </c>
      <c r="G1396" s="25" t="str">
        <f>IF(ISTEXT(E1396),"",IF(ISBLANK(E1396),"",IF(ISTEXT(D1396),"",IF(A1391="Invoice No. : ",INDEX(Sheet2!F$14:F$154,MATCH(B1391,Sheet2!A$14:A$154,0)),G1395))))</f>
        <v/>
      </c>
      <c r="H1396" s="25" t="str">
        <f t="shared" si="85"/>
        <v/>
      </c>
      <c r="I1396" s="25" t="str">
        <f>IF(ISTEXT(E1396),"",IF(ISBLANK(E1396),"",IF(ISTEXT(D1396),"",IF(A1391="Invoice No. : ",TEXT(INDEX(Sheet2!C$14:C$154,MATCH(B1391,Sheet2!A$14:A$154,0)),"hh:mm:ss"),I1395))))</f>
        <v/>
      </c>
      <c r="J1396" s="25" t="str">
        <f t="shared" si="86"/>
        <v/>
      </c>
      <c r="K1396" s="25" t="str">
        <f>IF(ISBLANK(G1396),"",IF(ISTEXT(G1396),"",INDEX(Sheet2!H$14:H$154,MATCH(F1396,Sheet2!A$14:A$154,0))))</f>
        <v/>
      </c>
      <c r="L1396" s="25" t="str">
        <f>IF(ISBLANK(G1396),"",IF(ISTEXT(G1396),"",INDEX(Sheet2!I$14:I$154,MATCH(F1396,Sheet2!A$14:A$154,0))))</f>
        <v/>
      </c>
      <c r="M1396" s="25" t="str">
        <f>IF(ISBLANK(G1396),"",IF(ISTEXT(G1396),"",IF(INDEX(Sheet2!H$14:H$154,MATCH(F1396,Sheet2!A$14:A$154,0))&lt;&gt;0,IF(INDEX(Sheet2!I$14:I$154,MATCH(F1396,Sheet2!A$14:A$154,0))&lt;&gt;0,"Loan","Loan"),"Cash")))</f>
        <v/>
      </c>
      <c r="N1396" s="25" t="str">
        <f>IF(ISTEXT(E1396),"",IF(ISBLANK(E1396),"",IF(ISTEXT(D1396),"",IF(A1391="Invoice No. : ",INDEX(Sheet2!D$14:D$154,MATCH(B1391,Sheet2!A$14:A$154,0)),N1395))))</f>
        <v/>
      </c>
      <c r="O1396" s="25" t="str">
        <f>IF(ISTEXT(E1396),"",IF(ISBLANK(E1396),"",IF(ISTEXT(D1396),"",IF(A1391="Invoice No. : ",INDEX(Sheet2!E$14:E$154,MATCH(B1391,Sheet2!A$14:A$154,0)),O1395))))</f>
        <v/>
      </c>
      <c r="P1396" s="25" t="str">
        <f>IF(ISTEXT(E1396),"",IF(ISBLANK(E1396),"",IF(ISTEXT(D1396),"",IF(A1391="Invoice No. : ",INDEX(Sheet2!G$14:G$154,MATCH(B1391,Sheet2!A$14:A$154,0)),P1395))))</f>
        <v/>
      </c>
      <c r="Q1396" s="25" t="str">
        <f t="shared" si="87"/>
        <v/>
      </c>
    </row>
    <row r="1397" ht="15" spans="6:17">
      <c r="F1397" s="25" t="str">
        <f t="shared" si="84"/>
        <v/>
      </c>
      <c r="G1397" s="25" t="str">
        <f>IF(ISTEXT(E1397),"",IF(ISBLANK(E1397),"",IF(ISTEXT(D1397),"",IF(A1392="Invoice No. : ",INDEX(Sheet2!F$14:F$154,MATCH(B1392,Sheet2!A$14:A$154,0)),G1396))))</f>
        <v/>
      </c>
      <c r="H1397" s="25" t="str">
        <f t="shared" si="85"/>
        <v/>
      </c>
      <c r="I1397" s="25" t="str">
        <f>IF(ISTEXT(E1397),"",IF(ISBLANK(E1397),"",IF(ISTEXT(D1397),"",IF(A1392="Invoice No. : ",TEXT(INDEX(Sheet2!C$14:C$154,MATCH(B1392,Sheet2!A$14:A$154,0)),"hh:mm:ss"),I1396))))</f>
        <v/>
      </c>
      <c r="J1397" s="25" t="str">
        <f t="shared" si="86"/>
        <v/>
      </c>
      <c r="K1397" s="25" t="str">
        <f>IF(ISBLANK(G1397),"",IF(ISTEXT(G1397),"",INDEX(Sheet2!H$14:H$154,MATCH(F1397,Sheet2!A$14:A$154,0))))</f>
        <v/>
      </c>
      <c r="L1397" s="25" t="str">
        <f>IF(ISBLANK(G1397),"",IF(ISTEXT(G1397),"",INDEX(Sheet2!I$14:I$154,MATCH(F1397,Sheet2!A$14:A$154,0))))</f>
        <v/>
      </c>
      <c r="M1397" s="25" t="str">
        <f>IF(ISBLANK(G1397),"",IF(ISTEXT(G1397),"",IF(INDEX(Sheet2!H$14:H$154,MATCH(F1397,Sheet2!A$14:A$154,0))&lt;&gt;0,IF(INDEX(Sheet2!I$14:I$154,MATCH(F1397,Sheet2!A$14:A$154,0))&lt;&gt;0,"Loan","Loan"),"Cash")))</f>
        <v/>
      </c>
      <c r="N1397" s="25" t="str">
        <f>IF(ISTEXT(E1397),"",IF(ISBLANK(E1397),"",IF(ISTEXT(D1397),"",IF(A1392="Invoice No. : ",INDEX(Sheet2!D$14:D$154,MATCH(B1392,Sheet2!A$14:A$154,0)),N1396))))</f>
        <v/>
      </c>
      <c r="O1397" s="25" t="str">
        <f>IF(ISTEXT(E1397),"",IF(ISBLANK(E1397),"",IF(ISTEXT(D1397),"",IF(A1392="Invoice No. : ",INDEX(Sheet2!E$14:E$154,MATCH(B1392,Sheet2!A$14:A$154,0)),O1396))))</f>
        <v/>
      </c>
      <c r="P1397" s="25" t="str">
        <f>IF(ISTEXT(E1397),"",IF(ISBLANK(E1397),"",IF(ISTEXT(D1397),"",IF(A1392="Invoice No. : ",INDEX(Sheet2!G$14:G$154,MATCH(B1392,Sheet2!A$14:A$154,0)),P1396))))</f>
        <v/>
      </c>
      <c r="Q1397" s="25" t="str">
        <f t="shared" si="87"/>
        <v/>
      </c>
    </row>
    <row r="1398" ht="15" spans="6:17">
      <c r="F1398" s="25" t="str">
        <f t="shared" si="84"/>
        <v/>
      </c>
      <c r="G1398" s="25" t="str">
        <f>IF(ISTEXT(E1398),"",IF(ISBLANK(E1398),"",IF(ISTEXT(D1398),"",IF(A1393="Invoice No. : ",INDEX(Sheet2!F$14:F$154,MATCH(B1393,Sheet2!A$14:A$154,0)),G1397))))</f>
        <v/>
      </c>
      <c r="H1398" s="25" t="str">
        <f t="shared" si="85"/>
        <v/>
      </c>
      <c r="I1398" s="25" t="str">
        <f>IF(ISTEXT(E1398),"",IF(ISBLANK(E1398),"",IF(ISTEXT(D1398),"",IF(A1393="Invoice No. : ",TEXT(INDEX(Sheet2!C$14:C$154,MATCH(B1393,Sheet2!A$14:A$154,0)),"hh:mm:ss"),I1397))))</f>
        <v/>
      </c>
      <c r="J1398" s="25" t="str">
        <f t="shared" si="86"/>
        <v/>
      </c>
      <c r="K1398" s="25" t="str">
        <f>IF(ISBLANK(G1398),"",IF(ISTEXT(G1398),"",INDEX(Sheet2!H$14:H$154,MATCH(F1398,Sheet2!A$14:A$154,0))))</f>
        <v/>
      </c>
      <c r="L1398" s="25" t="str">
        <f>IF(ISBLANK(G1398),"",IF(ISTEXT(G1398),"",INDEX(Sheet2!I$14:I$154,MATCH(F1398,Sheet2!A$14:A$154,0))))</f>
        <v/>
      </c>
      <c r="M1398" s="25" t="str">
        <f>IF(ISBLANK(G1398),"",IF(ISTEXT(G1398),"",IF(INDEX(Sheet2!H$14:H$154,MATCH(F1398,Sheet2!A$14:A$154,0))&lt;&gt;0,IF(INDEX(Sheet2!I$14:I$154,MATCH(F1398,Sheet2!A$14:A$154,0))&lt;&gt;0,"Loan","Loan"),"Cash")))</f>
        <v/>
      </c>
      <c r="N1398" s="25" t="str">
        <f>IF(ISTEXT(E1398),"",IF(ISBLANK(E1398),"",IF(ISTEXT(D1398),"",IF(A1393="Invoice No. : ",INDEX(Sheet2!D$14:D$154,MATCH(B1393,Sheet2!A$14:A$154,0)),N1397))))</f>
        <v/>
      </c>
      <c r="O1398" s="25" t="str">
        <f>IF(ISTEXT(E1398),"",IF(ISBLANK(E1398),"",IF(ISTEXT(D1398),"",IF(A1393="Invoice No. : ",INDEX(Sheet2!E$14:E$154,MATCH(B1393,Sheet2!A$14:A$154,0)),O1397))))</f>
        <v/>
      </c>
      <c r="P1398" s="25" t="str">
        <f>IF(ISTEXT(E1398),"",IF(ISBLANK(E1398),"",IF(ISTEXT(D1398),"",IF(A1393="Invoice No. : ",INDEX(Sheet2!G$14:G$154,MATCH(B1393,Sheet2!A$14:A$154,0)),P1397))))</f>
        <v/>
      </c>
      <c r="Q1398" s="25" t="str">
        <f t="shared" si="87"/>
        <v/>
      </c>
    </row>
    <row r="1399" ht="15" spans="1:17">
      <c r="A1399" s="16" t="s">
        <v>4</v>
      </c>
      <c r="B1399" s="17">
        <v>2146371</v>
      </c>
      <c r="C1399" s="16" t="s">
        <v>5</v>
      </c>
      <c r="D1399" s="18" t="s">
        <v>598</v>
      </c>
      <c r="F1399" s="25" t="str">
        <f t="shared" si="84"/>
        <v/>
      </c>
      <c r="G1399" s="25" t="str">
        <f>IF(ISTEXT(E1399),"",IF(ISBLANK(E1399),"",IF(ISTEXT(D1399),"",IF(A1394="Invoice No. : ",INDEX(Sheet2!F$14:F$154,MATCH(B1394,Sheet2!A$14:A$154,0)),G1398))))</f>
        <v/>
      </c>
      <c r="H1399" s="25" t="str">
        <f t="shared" si="85"/>
        <v/>
      </c>
      <c r="I1399" s="25" t="str">
        <f>IF(ISTEXT(E1399),"",IF(ISBLANK(E1399),"",IF(ISTEXT(D1399),"",IF(A1394="Invoice No. : ",TEXT(INDEX(Sheet2!C$14:C$154,MATCH(B1394,Sheet2!A$14:A$154,0)),"hh:mm:ss"),I1398))))</f>
        <v/>
      </c>
      <c r="J1399" s="25" t="str">
        <f t="shared" si="86"/>
        <v/>
      </c>
      <c r="K1399" s="25" t="str">
        <f>IF(ISBLANK(G1399),"",IF(ISTEXT(G1399),"",INDEX(Sheet2!H$14:H$154,MATCH(F1399,Sheet2!A$14:A$154,0))))</f>
        <v/>
      </c>
      <c r="L1399" s="25" t="str">
        <f>IF(ISBLANK(G1399),"",IF(ISTEXT(G1399),"",INDEX(Sheet2!I$14:I$154,MATCH(F1399,Sheet2!A$14:A$154,0))))</f>
        <v/>
      </c>
      <c r="M1399" s="25" t="str">
        <f>IF(ISBLANK(G1399),"",IF(ISTEXT(G1399),"",IF(INDEX(Sheet2!H$14:H$154,MATCH(F1399,Sheet2!A$14:A$154,0))&lt;&gt;0,IF(INDEX(Sheet2!I$14:I$154,MATCH(F1399,Sheet2!A$14:A$154,0))&lt;&gt;0,"Loan","Loan"),"Cash")))</f>
        <v/>
      </c>
      <c r="N1399" s="25" t="str">
        <f>IF(ISTEXT(E1399),"",IF(ISBLANK(E1399),"",IF(ISTEXT(D1399),"",IF(A1394="Invoice No. : ",INDEX(Sheet2!D$14:D$154,MATCH(B1394,Sheet2!A$14:A$154,0)),N1398))))</f>
        <v/>
      </c>
      <c r="O1399" s="25" t="str">
        <f>IF(ISTEXT(E1399),"",IF(ISBLANK(E1399),"",IF(ISTEXT(D1399),"",IF(A1394="Invoice No. : ",INDEX(Sheet2!E$14:E$154,MATCH(B1394,Sheet2!A$14:A$154,0)),O1398))))</f>
        <v/>
      </c>
      <c r="P1399" s="25" t="str">
        <f>IF(ISTEXT(E1399),"",IF(ISBLANK(E1399),"",IF(ISTEXT(D1399),"",IF(A1394="Invoice No. : ",INDEX(Sheet2!G$14:G$154,MATCH(B1394,Sheet2!A$14:A$154,0)),P1398))))</f>
        <v/>
      </c>
      <c r="Q1399" s="25" t="str">
        <f t="shared" si="87"/>
        <v/>
      </c>
    </row>
    <row r="1400" ht="15" spans="1:17">
      <c r="A1400" s="16" t="s">
        <v>7</v>
      </c>
      <c r="B1400" s="19">
        <v>44954</v>
      </c>
      <c r="C1400" s="16" t="s">
        <v>8</v>
      </c>
      <c r="D1400" s="20">
        <v>2</v>
      </c>
      <c r="F1400" s="25" t="str">
        <f t="shared" si="84"/>
        <v/>
      </c>
      <c r="G1400" s="25" t="str">
        <f>IF(ISTEXT(E1400),"",IF(ISBLANK(E1400),"",IF(ISTEXT(D1400),"",IF(A1395="Invoice No. : ",INDEX(Sheet2!F$14:F$154,MATCH(B1395,Sheet2!A$14:A$154,0)),G1399))))</f>
        <v/>
      </c>
      <c r="H1400" s="25" t="str">
        <f t="shared" si="85"/>
        <v/>
      </c>
      <c r="I1400" s="25" t="str">
        <f>IF(ISTEXT(E1400),"",IF(ISBLANK(E1400),"",IF(ISTEXT(D1400),"",IF(A1395="Invoice No. : ",TEXT(INDEX(Sheet2!C$14:C$154,MATCH(B1395,Sheet2!A$14:A$154,0)),"hh:mm:ss"),I1399))))</f>
        <v/>
      </c>
      <c r="J1400" s="25" t="str">
        <f t="shared" si="86"/>
        <v/>
      </c>
      <c r="K1400" s="25" t="str">
        <f>IF(ISBLANK(G1400),"",IF(ISTEXT(G1400),"",INDEX(Sheet2!H$14:H$154,MATCH(F1400,Sheet2!A$14:A$154,0))))</f>
        <v/>
      </c>
      <c r="L1400" s="25" t="str">
        <f>IF(ISBLANK(G1400),"",IF(ISTEXT(G1400),"",INDEX(Sheet2!I$14:I$154,MATCH(F1400,Sheet2!A$14:A$154,0))))</f>
        <v/>
      </c>
      <c r="M1400" s="25" t="str">
        <f>IF(ISBLANK(G1400),"",IF(ISTEXT(G1400),"",IF(INDEX(Sheet2!H$14:H$154,MATCH(F1400,Sheet2!A$14:A$154,0))&lt;&gt;0,IF(INDEX(Sheet2!I$14:I$154,MATCH(F1400,Sheet2!A$14:A$154,0))&lt;&gt;0,"Loan","Loan"),"Cash")))</f>
        <v/>
      </c>
      <c r="N1400" s="25" t="str">
        <f>IF(ISTEXT(E1400),"",IF(ISBLANK(E1400),"",IF(ISTEXT(D1400),"",IF(A1395="Invoice No. : ",INDEX(Sheet2!D$14:D$154,MATCH(B1395,Sheet2!A$14:A$154,0)),N1399))))</f>
        <v/>
      </c>
      <c r="O1400" s="25" t="str">
        <f>IF(ISTEXT(E1400),"",IF(ISBLANK(E1400),"",IF(ISTEXT(D1400),"",IF(A1395="Invoice No. : ",INDEX(Sheet2!E$14:E$154,MATCH(B1395,Sheet2!A$14:A$154,0)),O1399))))</f>
        <v/>
      </c>
      <c r="P1400" s="25" t="str">
        <f>IF(ISTEXT(E1400),"",IF(ISBLANK(E1400),"",IF(ISTEXT(D1400),"",IF(A1395="Invoice No. : ",INDEX(Sheet2!G$14:G$154,MATCH(B1395,Sheet2!A$14:A$154,0)),P1399))))</f>
        <v/>
      </c>
      <c r="Q1400" s="25" t="str">
        <f t="shared" si="87"/>
        <v/>
      </c>
    </row>
    <row r="1401" ht="15" spans="6:17">
      <c r="F1401" s="25" t="str">
        <f t="shared" si="84"/>
        <v/>
      </c>
      <c r="G1401" s="25" t="str">
        <f>IF(ISTEXT(E1401),"",IF(ISBLANK(E1401),"",IF(ISTEXT(D1401),"",IF(A1396="Invoice No. : ",INDEX(Sheet2!F$14:F$154,MATCH(B1396,Sheet2!A$14:A$154,0)),G1400))))</f>
        <v/>
      </c>
      <c r="H1401" s="25" t="str">
        <f t="shared" si="85"/>
        <v/>
      </c>
      <c r="I1401" s="25" t="str">
        <f>IF(ISTEXT(E1401),"",IF(ISBLANK(E1401),"",IF(ISTEXT(D1401),"",IF(A1396="Invoice No. : ",TEXT(INDEX(Sheet2!C$14:C$154,MATCH(B1396,Sheet2!A$14:A$154,0)),"hh:mm:ss"),I1400))))</f>
        <v/>
      </c>
      <c r="J1401" s="25" t="str">
        <f t="shared" si="86"/>
        <v/>
      </c>
      <c r="K1401" s="25" t="str">
        <f>IF(ISBLANK(G1401),"",IF(ISTEXT(G1401),"",INDEX(Sheet2!H$14:H$154,MATCH(F1401,Sheet2!A$14:A$154,0))))</f>
        <v/>
      </c>
      <c r="L1401" s="25" t="str">
        <f>IF(ISBLANK(G1401),"",IF(ISTEXT(G1401),"",INDEX(Sheet2!I$14:I$154,MATCH(F1401,Sheet2!A$14:A$154,0))))</f>
        <v/>
      </c>
      <c r="M1401" s="25" t="str">
        <f>IF(ISBLANK(G1401),"",IF(ISTEXT(G1401),"",IF(INDEX(Sheet2!H$14:H$154,MATCH(F1401,Sheet2!A$14:A$154,0))&lt;&gt;0,IF(INDEX(Sheet2!I$14:I$154,MATCH(F1401,Sheet2!A$14:A$154,0))&lt;&gt;0,"Loan","Loan"),"Cash")))</f>
        <v/>
      </c>
      <c r="N1401" s="25" t="str">
        <f>IF(ISTEXT(E1401),"",IF(ISBLANK(E1401),"",IF(ISTEXT(D1401),"",IF(A1396="Invoice No. : ",INDEX(Sheet2!D$14:D$154,MATCH(B1396,Sheet2!A$14:A$154,0)),N1400))))</f>
        <v/>
      </c>
      <c r="O1401" s="25" t="str">
        <f>IF(ISTEXT(E1401),"",IF(ISBLANK(E1401),"",IF(ISTEXT(D1401),"",IF(A1396="Invoice No. : ",INDEX(Sheet2!E$14:E$154,MATCH(B1396,Sheet2!A$14:A$154,0)),O1400))))</f>
        <v/>
      </c>
      <c r="P1401" s="25" t="str">
        <f>IF(ISTEXT(E1401),"",IF(ISBLANK(E1401),"",IF(ISTEXT(D1401),"",IF(A1396="Invoice No. : ",INDEX(Sheet2!G$14:G$154,MATCH(B1396,Sheet2!A$14:A$154,0)),P1400))))</f>
        <v/>
      </c>
      <c r="Q1401" s="25" t="str">
        <f t="shared" si="87"/>
        <v/>
      </c>
    </row>
    <row r="1402" ht="15" spans="1:17">
      <c r="A1402" s="21" t="s">
        <v>9</v>
      </c>
      <c r="B1402" s="21" t="s">
        <v>10</v>
      </c>
      <c r="C1402" s="22" t="s">
        <v>11</v>
      </c>
      <c r="D1402" s="22" t="s">
        <v>12</v>
      </c>
      <c r="E1402" s="22" t="s">
        <v>13</v>
      </c>
      <c r="F1402" s="25" t="str">
        <f t="shared" si="84"/>
        <v/>
      </c>
      <c r="G1402" s="25" t="str">
        <f>IF(ISTEXT(E1402),"",IF(ISBLANK(E1402),"",IF(ISTEXT(D1402),"",IF(A1397="Invoice No. : ",INDEX(Sheet2!F$14:F$154,MATCH(B1397,Sheet2!A$14:A$154,0)),G1401))))</f>
        <v/>
      </c>
      <c r="H1402" s="25" t="str">
        <f t="shared" si="85"/>
        <v/>
      </c>
      <c r="I1402" s="25" t="str">
        <f>IF(ISTEXT(E1402),"",IF(ISBLANK(E1402),"",IF(ISTEXT(D1402),"",IF(A1397="Invoice No. : ",TEXT(INDEX(Sheet2!C$14:C$154,MATCH(B1397,Sheet2!A$14:A$154,0)),"hh:mm:ss"),I1401))))</f>
        <v/>
      </c>
      <c r="J1402" s="25" t="str">
        <f t="shared" si="86"/>
        <v/>
      </c>
      <c r="K1402" s="25" t="str">
        <f>IF(ISBLANK(G1402),"",IF(ISTEXT(G1402),"",INDEX(Sheet2!H$14:H$154,MATCH(F1402,Sheet2!A$14:A$154,0))))</f>
        <v/>
      </c>
      <c r="L1402" s="25" t="str">
        <f>IF(ISBLANK(G1402),"",IF(ISTEXT(G1402),"",INDEX(Sheet2!I$14:I$154,MATCH(F1402,Sheet2!A$14:A$154,0))))</f>
        <v/>
      </c>
      <c r="M1402" s="25" t="str">
        <f>IF(ISBLANK(G1402),"",IF(ISTEXT(G1402),"",IF(INDEX(Sheet2!H$14:H$154,MATCH(F1402,Sheet2!A$14:A$154,0))&lt;&gt;0,IF(INDEX(Sheet2!I$14:I$154,MATCH(F1402,Sheet2!A$14:A$154,0))&lt;&gt;0,"Loan","Loan"),"Cash")))</f>
        <v/>
      </c>
      <c r="N1402" s="25" t="str">
        <f>IF(ISTEXT(E1402),"",IF(ISBLANK(E1402),"",IF(ISTEXT(D1402),"",IF(A1397="Invoice No. : ",INDEX(Sheet2!D$14:D$154,MATCH(B1397,Sheet2!A$14:A$154,0)),N1401))))</f>
        <v/>
      </c>
      <c r="O1402" s="25" t="str">
        <f>IF(ISTEXT(E1402),"",IF(ISBLANK(E1402),"",IF(ISTEXT(D1402),"",IF(A1397="Invoice No. : ",INDEX(Sheet2!E$14:E$154,MATCH(B1397,Sheet2!A$14:A$154,0)),O1401))))</f>
        <v/>
      </c>
      <c r="P1402" s="25" t="str">
        <f>IF(ISTEXT(E1402),"",IF(ISBLANK(E1402),"",IF(ISTEXT(D1402),"",IF(A1397="Invoice No. : ",INDEX(Sheet2!G$14:G$154,MATCH(B1397,Sheet2!A$14:A$154,0)),P1401))))</f>
        <v/>
      </c>
      <c r="Q1402" s="25" t="str">
        <f t="shared" si="87"/>
        <v/>
      </c>
    </row>
    <row r="1403" ht="15" spans="6:17">
      <c r="F1403" s="25" t="str">
        <f t="shared" si="84"/>
        <v/>
      </c>
      <c r="G1403" s="25" t="str">
        <f>IF(ISTEXT(E1403),"",IF(ISBLANK(E1403),"",IF(ISTEXT(D1403),"",IF(A1398="Invoice No. : ",INDEX(Sheet2!F$14:F$154,MATCH(B1398,Sheet2!A$14:A$154,0)),G1402))))</f>
        <v/>
      </c>
      <c r="H1403" s="25" t="str">
        <f t="shared" si="85"/>
        <v/>
      </c>
      <c r="I1403" s="25" t="str">
        <f>IF(ISTEXT(E1403),"",IF(ISBLANK(E1403),"",IF(ISTEXT(D1403),"",IF(A1398="Invoice No. : ",TEXT(INDEX(Sheet2!C$14:C$154,MATCH(B1398,Sheet2!A$14:A$154,0)),"hh:mm:ss"),I1402))))</f>
        <v/>
      </c>
      <c r="J1403" s="25" t="str">
        <f t="shared" si="86"/>
        <v/>
      </c>
      <c r="K1403" s="25" t="str">
        <f>IF(ISBLANK(G1403),"",IF(ISTEXT(G1403),"",INDEX(Sheet2!H$14:H$154,MATCH(F1403,Sheet2!A$14:A$154,0))))</f>
        <v/>
      </c>
      <c r="L1403" s="25" t="str">
        <f>IF(ISBLANK(G1403),"",IF(ISTEXT(G1403),"",INDEX(Sheet2!I$14:I$154,MATCH(F1403,Sheet2!A$14:A$154,0))))</f>
        <v/>
      </c>
      <c r="M1403" s="25" t="str">
        <f>IF(ISBLANK(G1403),"",IF(ISTEXT(G1403),"",IF(INDEX(Sheet2!H$14:H$154,MATCH(F1403,Sheet2!A$14:A$154,0))&lt;&gt;0,IF(INDEX(Sheet2!I$14:I$154,MATCH(F1403,Sheet2!A$14:A$154,0))&lt;&gt;0,"Loan","Loan"),"Cash")))</f>
        <v/>
      </c>
      <c r="N1403" s="25" t="str">
        <f>IF(ISTEXT(E1403),"",IF(ISBLANK(E1403),"",IF(ISTEXT(D1403),"",IF(A1398="Invoice No. : ",INDEX(Sheet2!D$14:D$154,MATCH(B1398,Sheet2!A$14:A$154,0)),N1402))))</f>
        <v/>
      </c>
      <c r="O1403" s="25" t="str">
        <f>IF(ISTEXT(E1403),"",IF(ISBLANK(E1403),"",IF(ISTEXT(D1403),"",IF(A1398="Invoice No. : ",INDEX(Sheet2!E$14:E$154,MATCH(B1398,Sheet2!A$14:A$154,0)),O1402))))</f>
        <v/>
      </c>
      <c r="P1403" s="25" t="str">
        <f>IF(ISTEXT(E1403),"",IF(ISBLANK(E1403),"",IF(ISTEXT(D1403),"",IF(A1398="Invoice No. : ",INDEX(Sheet2!G$14:G$154,MATCH(B1398,Sheet2!A$14:A$154,0)),P1402))))</f>
        <v/>
      </c>
      <c r="Q1403" s="25" t="str">
        <f t="shared" si="87"/>
        <v/>
      </c>
    </row>
    <row r="1404" ht="15" spans="1:17">
      <c r="A1404" s="24" t="s">
        <v>1166</v>
      </c>
      <c r="B1404" s="24" t="s">
        <v>1167</v>
      </c>
      <c r="C1404" s="13">
        <v>1</v>
      </c>
      <c r="D1404" s="13">
        <v>34.25</v>
      </c>
      <c r="E1404" s="13">
        <v>34.25</v>
      </c>
      <c r="F1404" s="25">
        <f t="shared" si="84"/>
        <v>2146371</v>
      </c>
      <c r="G1404" s="25">
        <f>IF(ISTEXT(E1404),"",IF(ISBLANK(E1404),"",IF(ISTEXT(D1404),"",IF(A1399="Invoice No. : ",INDEX(Sheet2!F$14:F$154,MATCH(B1399,Sheet2!A$14:A$154,0)),G1403))))</f>
        <v>45463</v>
      </c>
      <c r="H1404" s="25" t="str">
        <f t="shared" si="85"/>
        <v>01/28/2023</v>
      </c>
      <c r="I1404" s="25" t="str">
        <f>IF(ISTEXT(E1404),"",IF(ISBLANK(E1404),"",IF(ISTEXT(D1404),"",IF(A1399="Invoice No. : ",TEXT(INDEX(Sheet2!C$14:C$154,MATCH(B1399,Sheet2!A$14:A$154,0)),"hh:mm:ss"),I1403))))</f>
        <v>11:31:24</v>
      </c>
      <c r="J1404" s="25">
        <f t="shared" si="86"/>
        <v>4531.25</v>
      </c>
      <c r="K1404" s="25">
        <f>IF(ISBLANK(G1404),"",IF(ISTEXT(G1404),"",INDEX(Sheet2!H$14:H$154,MATCH(F1404,Sheet2!A$14:A$154,0))))</f>
        <v>3500</v>
      </c>
      <c r="L1404" s="25">
        <f>IF(ISBLANK(G1404),"",IF(ISTEXT(G1404),"",INDEX(Sheet2!I$14:I$154,MATCH(F1404,Sheet2!A$14:A$154,0))))</f>
        <v>1031.25</v>
      </c>
      <c r="M1404" s="25" t="str">
        <f>IF(ISBLANK(G1404),"",IF(ISTEXT(G1404),"",IF(INDEX(Sheet2!H$14:H$154,MATCH(F1404,Sheet2!A$14:A$154,0))&lt;&gt;0,IF(INDEX(Sheet2!I$14:I$154,MATCH(F1404,Sheet2!A$14:A$154,0))&lt;&gt;0,"Loan","Loan"),"Cash")))</f>
        <v>Loan</v>
      </c>
      <c r="N1404" s="25">
        <f>IF(ISTEXT(E1404),"",IF(ISBLANK(E1404),"",IF(ISTEXT(D1404),"",IF(A1399="Invoice No. : ",INDEX(Sheet2!D$14:D$154,MATCH(B1399,Sheet2!A$14:A$154,0)),N1403))))</f>
        <v>2</v>
      </c>
      <c r="O1404" s="25" t="str">
        <f>IF(ISTEXT(E1404),"",IF(ISBLANK(E1404),"",IF(ISTEXT(D1404),"",IF(A1399="Invoice No. : ",INDEX(Sheet2!E$14:E$154,MATCH(B1399,Sheet2!A$14:A$154,0)),O1403))))</f>
        <v>RUBY</v>
      </c>
      <c r="P1404" s="25" t="str">
        <f>IF(ISTEXT(E1404),"",IF(ISBLANK(E1404),"",IF(ISTEXT(D1404),"",IF(A1399="Invoice No. : ",INDEX(Sheet2!G$14:G$154,MATCH(B1399,Sheet2!A$14:A$154,0)),P1403))))</f>
        <v>LIPAEN, KATHLEEN ESPIRITU</v>
      </c>
      <c r="Q1404" s="25">
        <f t="shared" si="87"/>
        <v>128023.12</v>
      </c>
    </row>
    <row r="1405" ht="15" spans="1:17">
      <c r="A1405" s="24" t="s">
        <v>1168</v>
      </c>
      <c r="B1405" s="24" t="s">
        <v>1169</v>
      </c>
      <c r="C1405" s="13">
        <v>1</v>
      </c>
      <c r="D1405" s="13">
        <v>34.25</v>
      </c>
      <c r="E1405" s="13">
        <v>34.25</v>
      </c>
      <c r="F1405" s="25">
        <f t="shared" si="84"/>
        <v>2146371</v>
      </c>
      <c r="G1405" s="25">
        <f>IF(ISTEXT(E1405),"",IF(ISBLANK(E1405),"",IF(ISTEXT(D1405),"",IF(A1400="Invoice No. : ",INDEX(Sheet2!F$14:F$154,MATCH(B1400,Sheet2!A$14:A$154,0)),G1404))))</f>
        <v>45463</v>
      </c>
      <c r="H1405" s="25" t="str">
        <f t="shared" si="85"/>
        <v>01/28/2023</v>
      </c>
      <c r="I1405" s="25" t="str">
        <f>IF(ISTEXT(E1405),"",IF(ISBLANK(E1405),"",IF(ISTEXT(D1405),"",IF(A1400="Invoice No. : ",TEXT(INDEX(Sheet2!C$14:C$154,MATCH(B1400,Sheet2!A$14:A$154,0)),"hh:mm:ss"),I1404))))</f>
        <v>11:31:24</v>
      </c>
      <c r="J1405" s="25">
        <f t="shared" si="86"/>
        <v>4531.25</v>
      </c>
      <c r="K1405" s="25">
        <f>IF(ISBLANK(G1405),"",IF(ISTEXT(G1405),"",INDEX(Sheet2!H$14:H$154,MATCH(F1405,Sheet2!A$14:A$154,0))))</f>
        <v>3500</v>
      </c>
      <c r="L1405" s="25">
        <f>IF(ISBLANK(G1405),"",IF(ISTEXT(G1405),"",INDEX(Sheet2!I$14:I$154,MATCH(F1405,Sheet2!A$14:A$154,0))))</f>
        <v>1031.25</v>
      </c>
      <c r="M1405" s="25" t="str">
        <f>IF(ISBLANK(G1405),"",IF(ISTEXT(G1405),"",IF(INDEX(Sheet2!H$14:H$154,MATCH(F1405,Sheet2!A$14:A$154,0))&lt;&gt;0,IF(INDEX(Sheet2!I$14:I$154,MATCH(F1405,Sheet2!A$14:A$154,0))&lt;&gt;0,"Loan","Loan"),"Cash")))</f>
        <v>Loan</v>
      </c>
      <c r="N1405" s="25">
        <f>IF(ISTEXT(E1405),"",IF(ISBLANK(E1405),"",IF(ISTEXT(D1405),"",IF(A1400="Invoice No. : ",INDEX(Sheet2!D$14:D$154,MATCH(B1400,Sheet2!A$14:A$154,0)),N1404))))</f>
        <v>2</v>
      </c>
      <c r="O1405" s="25" t="str">
        <f>IF(ISTEXT(E1405),"",IF(ISBLANK(E1405),"",IF(ISTEXT(D1405),"",IF(A1400="Invoice No. : ",INDEX(Sheet2!E$14:E$154,MATCH(B1400,Sheet2!A$14:A$154,0)),O1404))))</f>
        <v>RUBY</v>
      </c>
      <c r="P1405" s="25" t="str">
        <f>IF(ISTEXT(E1405),"",IF(ISBLANK(E1405),"",IF(ISTEXT(D1405),"",IF(A1400="Invoice No. : ",INDEX(Sheet2!G$14:G$154,MATCH(B1400,Sheet2!A$14:A$154,0)),P1404))))</f>
        <v>LIPAEN, KATHLEEN ESPIRITU</v>
      </c>
      <c r="Q1405" s="25">
        <f t="shared" si="87"/>
        <v>128023.12</v>
      </c>
    </row>
    <row r="1406" ht="15" spans="1:17">
      <c r="A1406" s="24" t="s">
        <v>1066</v>
      </c>
      <c r="B1406" s="24" t="s">
        <v>1067</v>
      </c>
      <c r="C1406" s="13">
        <v>8</v>
      </c>
      <c r="D1406" s="13">
        <v>23.75</v>
      </c>
      <c r="E1406" s="13">
        <v>190</v>
      </c>
      <c r="F1406" s="25">
        <f t="shared" si="84"/>
        <v>2146371</v>
      </c>
      <c r="G1406" s="25">
        <f>IF(ISTEXT(E1406),"",IF(ISBLANK(E1406),"",IF(ISTEXT(D1406),"",IF(A1401="Invoice No. : ",INDEX(Sheet2!F$14:F$154,MATCH(B1401,Sheet2!A$14:A$154,0)),G1405))))</f>
        <v>45463</v>
      </c>
      <c r="H1406" s="25" t="str">
        <f t="shared" si="85"/>
        <v>01/28/2023</v>
      </c>
      <c r="I1406" s="25" t="str">
        <f>IF(ISTEXT(E1406),"",IF(ISBLANK(E1406),"",IF(ISTEXT(D1406),"",IF(A1401="Invoice No. : ",TEXT(INDEX(Sheet2!C$14:C$154,MATCH(B1401,Sheet2!A$14:A$154,0)),"hh:mm:ss"),I1405))))</f>
        <v>11:31:24</v>
      </c>
      <c r="J1406" s="25">
        <f t="shared" si="86"/>
        <v>4531.25</v>
      </c>
      <c r="K1406" s="25">
        <f>IF(ISBLANK(G1406),"",IF(ISTEXT(G1406),"",INDEX(Sheet2!H$14:H$154,MATCH(F1406,Sheet2!A$14:A$154,0))))</f>
        <v>3500</v>
      </c>
      <c r="L1406" s="25">
        <f>IF(ISBLANK(G1406),"",IF(ISTEXT(G1406),"",INDEX(Sheet2!I$14:I$154,MATCH(F1406,Sheet2!A$14:A$154,0))))</f>
        <v>1031.25</v>
      </c>
      <c r="M1406" s="25" t="str">
        <f>IF(ISBLANK(G1406),"",IF(ISTEXT(G1406),"",IF(INDEX(Sheet2!H$14:H$154,MATCH(F1406,Sheet2!A$14:A$154,0))&lt;&gt;0,IF(INDEX(Sheet2!I$14:I$154,MATCH(F1406,Sheet2!A$14:A$154,0))&lt;&gt;0,"Loan","Loan"),"Cash")))</f>
        <v>Loan</v>
      </c>
      <c r="N1406" s="25">
        <f>IF(ISTEXT(E1406),"",IF(ISBLANK(E1406),"",IF(ISTEXT(D1406),"",IF(A1401="Invoice No. : ",INDEX(Sheet2!D$14:D$154,MATCH(B1401,Sheet2!A$14:A$154,0)),N1405))))</f>
        <v>2</v>
      </c>
      <c r="O1406" s="25" t="str">
        <f>IF(ISTEXT(E1406),"",IF(ISBLANK(E1406),"",IF(ISTEXT(D1406),"",IF(A1401="Invoice No. : ",INDEX(Sheet2!E$14:E$154,MATCH(B1401,Sheet2!A$14:A$154,0)),O1405))))</f>
        <v>RUBY</v>
      </c>
      <c r="P1406" s="25" t="str">
        <f>IF(ISTEXT(E1406),"",IF(ISBLANK(E1406),"",IF(ISTEXT(D1406),"",IF(A1401="Invoice No. : ",INDEX(Sheet2!G$14:G$154,MATCH(B1401,Sheet2!A$14:A$154,0)),P1405))))</f>
        <v>LIPAEN, KATHLEEN ESPIRITU</v>
      </c>
      <c r="Q1406" s="25">
        <f t="shared" si="87"/>
        <v>128023.12</v>
      </c>
    </row>
    <row r="1407" ht="15" spans="1:17">
      <c r="A1407" s="24" t="s">
        <v>756</v>
      </c>
      <c r="B1407" s="24" t="s">
        <v>521</v>
      </c>
      <c r="C1407" s="13">
        <v>1</v>
      </c>
      <c r="D1407" s="13">
        <v>216</v>
      </c>
      <c r="E1407" s="13">
        <v>216</v>
      </c>
      <c r="F1407" s="25">
        <f t="shared" si="84"/>
        <v>2146371</v>
      </c>
      <c r="G1407" s="25">
        <f>IF(ISTEXT(E1407),"",IF(ISBLANK(E1407),"",IF(ISTEXT(D1407),"",IF(A1402="Invoice No. : ",INDEX(Sheet2!F$14:F$154,MATCH(B1402,Sheet2!A$14:A$154,0)),G1406))))</f>
        <v>45463</v>
      </c>
      <c r="H1407" s="25" t="str">
        <f t="shared" si="85"/>
        <v>01/28/2023</v>
      </c>
      <c r="I1407" s="25" t="str">
        <f>IF(ISTEXT(E1407),"",IF(ISBLANK(E1407),"",IF(ISTEXT(D1407),"",IF(A1402="Invoice No. : ",TEXT(INDEX(Sheet2!C$14:C$154,MATCH(B1402,Sheet2!A$14:A$154,0)),"hh:mm:ss"),I1406))))</f>
        <v>11:31:24</v>
      </c>
      <c r="J1407" s="25">
        <f t="shared" si="86"/>
        <v>4531.25</v>
      </c>
      <c r="K1407" s="25">
        <f>IF(ISBLANK(G1407),"",IF(ISTEXT(G1407),"",INDEX(Sheet2!H$14:H$154,MATCH(F1407,Sheet2!A$14:A$154,0))))</f>
        <v>3500</v>
      </c>
      <c r="L1407" s="25">
        <f>IF(ISBLANK(G1407),"",IF(ISTEXT(G1407),"",INDEX(Sheet2!I$14:I$154,MATCH(F1407,Sheet2!A$14:A$154,0))))</f>
        <v>1031.25</v>
      </c>
      <c r="M1407" s="25" t="str">
        <f>IF(ISBLANK(G1407),"",IF(ISTEXT(G1407),"",IF(INDEX(Sheet2!H$14:H$154,MATCH(F1407,Sheet2!A$14:A$154,0))&lt;&gt;0,IF(INDEX(Sheet2!I$14:I$154,MATCH(F1407,Sheet2!A$14:A$154,0))&lt;&gt;0,"Loan","Loan"),"Cash")))</f>
        <v>Loan</v>
      </c>
      <c r="N1407" s="25">
        <f>IF(ISTEXT(E1407),"",IF(ISBLANK(E1407),"",IF(ISTEXT(D1407),"",IF(A1402="Invoice No. : ",INDEX(Sheet2!D$14:D$154,MATCH(B1402,Sheet2!A$14:A$154,0)),N1406))))</f>
        <v>2</v>
      </c>
      <c r="O1407" s="25" t="str">
        <f>IF(ISTEXT(E1407),"",IF(ISBLANK(E1407),"",IF(ISTEXT(D1407),"",IF(A1402="Invoice No. : ",INDEX(Sheet2!E$14:E$154,MATCH(B1402,Sheet2!A$14:A$154,0)),O1406))))</f>
        <v>RUBY</v>
      </c>
      <c r="P1407" s="25" t="str">
        <f>IF(ISTEXT(E1407),"",IF(ISBLANK(E1407),"",IF(ISTEXT(D1407),"",IF(A1402="Invoice No. : ",INDEX(Sheet2!G$14:G$154,MATCH(B1402,Sheet2!A$14:A$154,0)),P1406))))</f>
        <v>LIPAEN, KATHLEEN ESPIRITU</v>
      </c>
      <c r="Q1407" s="25">
        <f t="shared" si="87"/>
        <v>128023.12</v>
      </c>
    </row>
    <row r="1408" ht="15" spans="1:17">
      <c r="A1408" s="24" t="s">
        <v>1170</v>
      </c>
      <c r="B1408" s="24" t="s">
        <v>289</v>
      </c>
      <c r="C1408" s="13">
        <v>1</v>
      </c>
      <c r="D1408" s="13">
        <v>194</v>
      </c>
      <c r="E1408" s="13">
        <v>194</v>
      </c>
      <c r="F1408" s="25">
        <f t="shared" si="84"/>
        <v>2146371</v>
      </c>
      <c r="G1408" s="25">
        <f>IF(ISTEXT(E1408),"",IF(ISBLANK(E1408),"",IF(ISTEXT(D1408),"",IF(A1403="Invoice No. : ",INDEX(Sheet2!F$14:F$154,MATCH(B1403,Sheet2!A$14:A$154,0)),G1407))))</f>
        <v>45463</v>
      </c>
      <c r="H1408" s="25" t="str">
        <f t="shared" si="85"/>
        <v>01/28/2023</v>
      </c>
      <c r="I1408" s="25" t="str">
        <f>IF(ISTEXT(E1408),"",IF(ISBLANK(E1408),"",IF(ISTEXT(D1408),"",IF(A1403="Invoice No. : ",TEXT(INDEX(Sheet2!C$14:C$154,MATCH(B1403,Sheet2!A$14:A$154,0)),"hh:mm:ss"),I1407))))</f>
        <v>11:31:24</v>
      </c>
      <c r="J1408" s="25">
        <f t="shared" si="86"/>
        <v>4531.25</v>
      </c>
      <c r="K1408" s="25">
        <f>IF(ISBLANK(G1408),"",IF(ISTEXT(G1408),"",INDEX(Sheet2!H$14:H$154,MATCH(F1408,Sheet2!A$14:A$154,0))))</f>
        <v>3500</v>
      </c>
      <c r="L1408" s="25">
        <f>IF(ISBLANK(G1408),"",IF(ISTEXT(G1408),"",INDEX(Sheet2!I$14:I$154,MATCH(F1408,Sheet2!A$14:A$154,0))))</f>
        <v>1031.25</v>
      </c>
      <c r="M1408" s="25" t="str">
        <f>IF(ISBLANK(G1408),"",IF(ISTEXT(G1408),"",IF(INDEX(Sheet2!H$14:H$154,MATCH(F1408,Sheet2!A$14:A$154,0))&lt;&gt;0,IF(INDEX(Sheet2!I$14:I$154,MATCH(F1408,Sheet2!A$14:A$154,0))&lt;&gt;0,"Loan","Loan"),"Cash")))</f>
        <v>Loan</v>
      </c>
      <c r="N1408" s="25">
        <f>IF(ISTEXT(E1408),"",IF(ISBLANK(E1408),"",IF(ISTEXT(D1408),"",IF(A1403="Invoice No. : ",INDEX(Sheet2!D$14:D$154,MATCH(B1403,Sheet2!A$14:A$154,0)),N1407))))</f>
        <v>2</v>
      </c>
      <c r="O1408" s="25" t="str">
        <f>IF(ISTEXT(E1408),"",IF(ISBLANK(E1408),"",IF(ISTEXT(D1408),"",IF(A1403="Invoice No. : ",INDEX(Sheet2!E$14:E$154,MATCH(B1403,Sheet2!A$14:A$154,0)),O1407))))</f>
        <v>RUBY</v>
      </c>
      <c r="P1408" s="25" t="str">
        <f>IF(ISTEXT(E1408),"",IF(ISBLANK(E1408),"",IF(ISTEXT(D1408),"",IF(A1403="Invoice No. : ",INDEX(Sheet2!G$14:G$154,MATCH(B1403,Sheet2!A$14:A$154,0)),P1407))))</f>
        <v>LIPAEN, KATHLEEN ESPIRITU</v>
      </c>
      <c r="Q1408" s="25">
        <f t="shared" si="87"/>
        <v>128023.12</v>
      </c>
    </row>
    <row r="1409" ht="15" spans="1:17">
      <c r="A1409" s="24" t="s">
        <v>830</v>
      </c>
      <c r="B1409" s="24" t="s">
        <v>831</v>
      </c>
      <c r="C1409" s="13">
        <v>1</v>
      </c>
      <c r="D1409" s="13">
        <v>197</v>
      </c>
      <c r="E1409" s="13">
        <v>197</v>
      </c>
      <c r="F1409" s="25">
        <f t="shared" si="84"/>
        <v>2146371</v>
      </c>
      <c r="G1409" s="25">
        <f>IF(ISTEXT(E1409),"",IF(ISBLANK(E1409),"",IF(ISTEXT(D1409),"",IF(A1404="Invoice No. : ",INDEX(Sheet2!F$14:F$154,MATCH(B1404,Sheet2!A$14:A$154,0)),G1408))))</f>
        <v>45463</v>
      </c>
      <c r="H1409" s="25" t="str">
        <f t="shared" si="85"/>
        <v>01/28/2023</v>
      </c>
      <c r="I1409" s="25" t="str">
        <f>IF(ISTEXT(E1409),"",IF(ISBLANK(E1409),"",IF(ISTEXT(D1409),"",IF(A1404="Invoice No. : ",TEXT(INDEX(Sheet2!C$14:C$154,MATCH(B1404,Sheet2!A$14:A$154,0)),"hh:mm:ss"),I1408))))</f>
        <v>11:31:24</v>
      </c>
      <c r="J1409" s="25">
        <f t="shared" si="86"/>
        <v>4531.25</v>
      </c>
      <c r="K1409" s="25">
        <f>IF(ISBLANK(G1409),"",IF(ISTEXT(G1409),"",INDEX(Sheet2!H$14:H$154,MATCH(F1409,Sheet2!A$14:A$154,0))))</f>
        <v>3500</v>
      </c>
      <c r="L1409" s="25">
        <f>IF(ISBLANK(G1409),"",IF(ISTEXT(G1409),"",INDEX(Sheet2!I$14:I$154,MATCH(F1409,Sheet2!A$14:A$154,0))))</f>
        <v>1031.25</v>
      </c>
      <c r="M1409" s="25" t="str">
        <f>IF(ISBLANK(G1409),"",IF(ISTEXT(G1409),"",IF(INDEX(Sheet2!H$14:H$154,MATCH(F1409,Sheet2!A$14:A$154,0))&lt;&gt;0,IF(INDEX(Sheet2!I$14:I$154,MATCH(F1409,Sheet2!A$14:A$154,0))&lt;&gt;0,"Loan","Loan"),"Cash")))</f>
        <v>Loan</v>
      </c>
      <c r="N1409" s="25">
        <f>IF(ISTEXT(E1409),"",IF(ISBLANK(E1409),"",IF(ISTEXT(D1409),"",IF(A1404="Invoice No. : ",INDEX(Sheet2!D$14:D$154,MATCH(B1404,Sheet2!A$14:A$154,0)),N1408))))</f>
        <v>2</v>
      </c>
      <c r="O1409" s="25" t="str">
        <f>IF(ISTEXT(E1409),"",IF(ISBLANK(E1409),"",IF(ISTEXT(D1409),"",IF(A1404="Invoice No. : ",INDEX(Sheet2!E$14:E$154,MATCH(B1404,Sheet2!A$14:A$154,0)),O1408))))</f>
        <v>RUBY</v>
      </c>
      <c r="P1409" s="25" t="str">
        <f>IF(ISTEXT(E1409),"",IF(ISBLANK(E1409),"",IF(ISTEXT(D1409),"",IF(A1404="Invoice No. : ",INDEX(Sheet2!G$14:G$154,MATCH(B1404,Sheet2!A$14:A$154,0)),P1408))))</f>
        <v>LIPAEN, KATHLEEN ESPIRITU</v>
      </c>
      <c r="Q1409" s="25">
        <f t="shared" si="87"/>
        <v>128023.12</v>
      </c>
    </row>
    <row r="1410" ht="15" spans="1:17">
      <c r="A1410" s="24" t="s">
        <v>1171</v>
      </c>
      <c r="B1410" s="24" t="s">
        <v>1172</v>
      </c>
      <c r="C1410" s="13">
        <v>1</v>
      </c>
      <c r="D1410" s="13">
        <v>191</v>
      </c>
      <c r="E1410" s="13">
        <v>191</v>
      </c>
      <c r="F1410" s="25">
        <f t="shared" si="84"/>
        <v>2146371</v>
      </c>
      <c r="G1410" s="25">
        <f>IF(ISTEXT(E1410),"",IF(ISBLANK(E1410),"",IF(ISTEXT(D1410),"",IF(A1405="Invoice No. : ",INDEX(Sheet2!F$14:F$154,MATCH(B1405,Sheet2!A$14:A$154,0)),G1409))))</f>
        <v>45463</v>
      </c>
      <c r="H1410" s="25" t="str">
        <f t="shared" si="85"/>
        <v>01/28/2023</v>
      </c>
      <c r="I1410" s="25" t="str">
        <f>IF(ISTEXT(E1410),"",IF(ISBLANK(E1410),"",IF(ISTEXT(D1410),"",IF(A1405="Invoice No. : ",TEXT(INDEX(Sheet2!C$14:C$154,MATCH(B1405,Sheet2!A$14:A$154,0)),"hh:mm:ss"),I1409))))</f>
        <v>11:31:24</v>
      </c>
      <c r="J1410" s="25">
        <f t="shared" si="86"/>
        <v>4531.25</v>
      </c>
      <c r="K1410" s="25">
        <f>IF(ISBLANK(G1410),"",IF(ISTEXT(G1410),"",INDEX(Sheet2!H$14:H$154,MATCH(F1410,Sheet2!A$14:A$154,0))))</f>
        <v>3500</v>
      </c>
      <c r="L1410" s="25">
        <f>IF(ISBLANK(G1410),"",IF(ISTEXT(G1410),"",INDEX(Sheet2!I$14:I$154,MATCH(F1410,Sheet2!A$14:A$154,0))))</f>
        <v>1031.25</v>
      </c>
      <c r="M1410" s="25" t="str">
        <f>IF(ISBLANK(G1410),"",IF(ISTEXT(G1410),"",IF(INDEX(Sheet2!H$14:H$154,MATCH(F1410,Sheet2!A$14:A$154,0))&lt;&gt;0,IF(INDEX(Sheet2!I$14:I$154,MATCH(F1410,Sheet2!A$14:A$154,0))&lt;&gt;0,"Loan","Loan"),"Cash")))</f>
        <v>Loan</v>
      </c>
      <c r="N1410" s="25">
        <f>IF(ISTEXT(E1410),"",IF(ISBLANK(E1410),"",IF(ISTEXT(D1410),"",IF(A1405="Invoice No. : ",INDEX(Sheet2!D$14:D$154,MATCH(B1405,Sheet2!A$14:A$154,0)),N1409))))</f>
        <v>2</v>
      </c>
      <c r="O1410" s="25" t="str">
        <f>IF(ISTEXT(E1410),"",IF(ISBLANK(E1410),"",IF(ISTEXT(D1410),"",IF(A1405="Invoice No. : ",INDEX(Sheet2!E$14:E$154,MATCH(B1405,Sheet2!A$14:A$154,0)),O1409))))</f>
        <v>RUBY</v>
      </c>
      <c r="P1410" s="25" t="str">
        <f>IF(ISTEXT(E1410),"",IF(ISBLANK(E1410),"",IF(ISTEXT(D1410),"",IF(A1405="Invoice No. : ",INDEX(Sheet2!G$14:G$154,MATCH(B1405,Sheet2!A$14:A$154,0)),P1409))))</f>
        <v>LIPAEN, KATHLEEN ESPIRITU</v>
      </c>
      <c r="Q1410" s="25">
        <f t="shared" si="87"/>
        <v>128023.12</v>
      </c>
    </row>
    <row r="1411" ht="15" spans="1:17">
      <c r="A1411" s="24" t="s">
        <v>1173</v>
      </c>
      <c r="B1411" s="24" t="s">
        <v>1174</v>
      </c>
      <c r="C1411" s="13">
        <v>2</v>
      </c>
      <c r="D1411" s="13">
        <v>85.75</v>
      </c>
      <c r="E1411" s="13">
        <v>171.5</v>
      </c>
      <c r="F1411" s="25">
        <f t="shared" si="84"/>
        <v>2146371</v>
      </c>
      <c r="G1411" s="25">
        <f>IF(ISTEXT(E1411),"",IF(ISBLANK(E1411),"",IF(ISTEXT(D1411),"",IF(A1406="Invoice No. : ",INDEX(Sheet2!F$14:F$154,MATCH(B1406,Sheet2!A$14:A$154,0)),G1410))))</f>
        <v>45463</v>
      </c>
      <c r="H1411" s="25" t="str">
        <f t="shared" si="85"/>
        <v>01/28/2023</v>
      </c>
      <c r="I1411" s="25" t="str">
        <f>IF(ISTEXT(E1411),"",IF(ISBLANK(E1411),"",IF(ISTEXT(D1411),"",IF(A1406="Invoice No. : ",TEXT(INDEX(Sheet2!C$14:C$154,MATCH(B1406,Sheet2!A$14:A$154,0)),"hh:mm:ss"),I1410))))</f>
        <v>11:31:24</v>
      </c>
      <c r="J1411" s="25">
        <f t="shared" si="86"/>
        <v>4531.25</v>
      </c>
      <c r="K1411" s="25">
        <f>IF(ISBLANK(G1411),"",IF(ISTEXT(G1411),"",INDEX(Sheet2!H$14:H$154,MATCH(F1411,Sheet2!A$14:A$154,0))))</f>
        <v>3500</v>
      </c>
      <c r="L1411" s="25">
        <f>IF(ISBLANK(G1411),"",IF(ISTEXT(G1411),"",INDEX(Sheet2!I$14:I$154,MATCH(F1411,Sheet2!A$14:A$154,0))))</f>
        <v>1031.25</v>
      </c>
      <c r="M1411" s="25" t="str">
        <f>IF(ISBLANK(G1411),"",IF(ISTEXT(G1411),"",IF(INDEX(Sheet2!H$14:H$154,MATCH(F1411,Sheet2!A$14:A$154,0))&lt;&gt;0,IF(INDEX(Sheet2!I$14:I$154,MATCH(F1411,Sheet2!A$14:A$154,0))&lt;&gt;0,"Loan","Loan"),"Cash")))</f>
        <v>Loan</v>
      </c>
      <c r="N1411" s="25">
        <f>IF(ISTEXT(E1411),"",IF(ISBLANK(E1411),"",IF(ISTEXT(D1411),"",IF(A1406="Invoice No. : ",INDEX(Sheet2!D$14:D$154,MATCH(B1406,Sheet2!A$14:A$154,0)),N1410))))</f>
        <v>2</v>
      </c>
      <c r="O1411" s="25" t="str">
        <f>IF(ISTEXT(E1411),"",IF(ISBLANK(E1411),"",IF(ISTEXT(D1411),"",IF(A1406="Invoice No. : ",INDEX(Sheet2!E$14:E$154,MATCH(B1406,Sheet2!A$14:A$154,0)),O1410))))</f>
        <v>RUBY</v>
      </c>
      <c r="P1411" s="25" t="str">
        <f>IF(ISTEXT(E1411),"",IF(ISBLANK(E1411),"",IF(ISTEXT(D1411),"",IF(A1406="Invoice No. : ",INDEX(Sheet2!G$14:G$154,MATCH(B1406,Sheet2!A$14:A$154,0)),P1410))))</f>
        <v>LIPAEN, KATHLEEN ESPIRITU</v>
      </c>
      <c r="Q1411" s="25">
        <f t="shared" si="87"/>
        <v>128023.12</v>
      </c>
    </row>
    <row r="1412" ht="15" spans="1:17">
      <c r="A1412" s="24" t="s">
        <v>1114</v>
      </c>
      <c r="B1412" s="24" t="s">
        <v>1115</v>
      </c>
      <c r="C1412" s="13">
        <v>1</v>
      </c>
      <c r="D1412" s="13">
        <v>300</v>
      </c>
      <c r="E1412" s="13">
        <v>300</v>
      </c>
      <c r="F1412" s="25">
        <f t="shared" si="84"/>
        <v>2146371</v>
      </c>
      <c r="G1412" s="25">
        <f>IF(ISTEXT(E1412),"",IF(ISBLANK(E1412),"",IF(ISTEXT(D1412),"",IF(A1407="Invoice No. : ",INDEX(Sheet2!F$14:F$154,MATCH(B1407,Sheet2!A$14:A$154,0)),G1411))))</f>
        <v>45463</v>
      </c>
      <c r="H1412" s="25" t="str">
        <f t="shared" si="85"/>
        <v>01/28/2023</v>
      </c>
      <c r="I1412" s="25" t="str">
        <f>IF(ISTEXT(E1412),"",IF(ISBLANK(E1412),"",IF(ISTEXT(D1412),"",IF(A1407="Invoice No. : ",TEXT(INDEX(Sheet2!C$14:C$154,MATCH(B1407,Sheet2!A$14:A$154,0)),"hh:mm:ss"),I1411))))</f>
        <v>11:31:24</v>
      </c>
      <c r="J1412" s="25">
        <f t="shared" si="86"/>
        <v>4531.25</v>
      </c>
      <c r="K1412" s="25">
        <f>IF(ISBLANK(G1412),"",IF(ISTEXT(G1412),"",INDEX(Sheet2!H$14:H$154,MATCH(F1412,Sheet2!A$14:A$154,0))))</f>
        <v>3500</v>
      </c>
      <c r="L1412" s="25">
        <f>IF(ISBLANK(G1412),"",IF(ISTEXT(G1412),"",INDEX(Sheet2!I$14:I$154,MATCH(F1412,Sheet2!A$14:A$154,0))))</f>
        <v>1031.25</v>
      </c>
      <c r="M1412" s="25" t="str">
        <f>IF(ISBLANK(G1412),"",IF(ISTEXT(G1412),"",IF(INDEX(Sheet2!H$14:H$154,MATCH(F1412,Sheet2!A$14:A$154,0))&lt;&gt;0,IF(INDEX(Sheet2!I$14:I$154,MATCH(F1412,Sheet2!A$14:A$154,0))&lt;&gt;0,"Loan","Loan"),"Cash")))</f>
        <v>Loan</v>
      </c>
      <c r="N1412" s="25">
        <f>IF(ISTEXT(E1412),"",IF(ISBLANK(E1412),"",IF(ISTEXT(D1412),"",IF(A1407="Invoice No. : ",INDEX(Sheet2!D$14:D$154,MATCH(B1407,Sheet2!A$14:A$154,0)),N1411))))</f>
        <v>2</v>
      </c>
      <c r="O1412" s="25" t="str">
        <f>IF(ISTEXT(E1412),"",IF(ISBLANK(E1412),"",IF(ISTEXT(D1412),"",IF(A1407="Invoice No. : ",INDEX(Sheet2!E$14:E$154,MATCH(B1407,Sheet2!A$14:A$154,0)),O1411))))</f>
        <v>RUBY</v>
      </c>
      <c r="P1412" s="25" t="str">
        <f>IF(ISTEXT(E1412),"",IF(ISBLANK(E1412),"",IF(ISTEXT(D1412),"",IF(A1407="Invoice No. : ",INDEX(Sheet2!G$14:G$154,MATCH(B1407,Sheet2!A$14:A$154,0)),P1411))))</f>
        <v>LIPAEN, KATHLEEN ESPIRITU</v>
      </c>
      <c r="Q1412" s="25">
        <f t="shared" si="87"/>
        <v>128023.12</v>
      </c>
    </row>
    <row r="1413" ht="15" spans="1:17">
      <c r="A1413" s="24" t="s">
        <v>1175</v>
      </c>
      <c r="B1413" s="24" t="s">
        <v>1176</v>
      </c>
      <c r="C1413" s="13">
        <v>1</v>
      </c>
      <c r="D1413" s="13">
        <v>275.25</v>
      </c>
      <c r="E1413" s="13">
        <v>275.25</v>
      </c>
      <c r="F1413" s="25">
        <f t="shared" si="84"/>
        <v>2146371</v>
      </c>
      <c r="G1413" s="25">
        <f>IF(ISTEXT(E1413),"",IF(ISBLANK(E1413),"",IF(ISTEXT(D1413),"",IF(A1408="Invoice No. : ",INDEX(Sheet2!F$14:F$154,MATCH(B1408,Sheet2!A$14:A$154,0)),G1412))))</f>
        <v>45463</v>
      </c>
      <c r="H1413" s="25" t="str">
        <f t="shared" si="85"/>
        <v>01/28/2023</v>
      </c>
      <c r="I1413" s="25" t="str">
        <f>IF(ISTEXT(E1413),"",IF(ISBLANK(E1413),"",IF(ISTEXT(D1413),"",IF(A1408="Invoice No. : ",TEXT(INDEX(Sheet2!C$14:C$154,MATCH(B1408,Sheet2!A$14:A$154,0)),"hh:mm:ss"),I1412))))</f>
        <v>11:31:24</v>
      </c>
      <c r="J1413" s="25">
        <f t="shared" si="86"/>
        <v>4531.25</v>
      </c>
      <c r="K1413" s="25">
        <f>IF(ISBLANK(G1413),"",IF(ISTEXT(G1413),"",INDEX(Sheet2!H$14:H$154,MATCH(F1413,Sheet2!A$14:A$154,0))))</f>
        <v>3500</v>
      </c>
      <c r="L1413" s="25">
        <f>IF(ISBLANK(G1413),"",IF(ISTEXT(G1413),"",INDEX(Sheet2!I$14:I$154,MATCH(F1413,Sheet2!A$14:A$154,0))))</f>
        <v>1031.25</v>
      </c>
      <c r="M1413" s="25" t="str">
        <f>IF(ISBLANK(G1413),"",IF(ISTEXT(G1413),"",IF(INDEX(Sheet2!H$14:H$154,MATCH(F1413,Sheet2!A$14:A$154,0))&lt;&gt;0,IF(INDEX(Sheet2!I$14:I$154,MATCH(F1413,Sheet2!A$14:A$154,0))&lt;&gt;0,"Loan","Loan"),"Cash")))</f>
        <v>Loan</v>
      </c>
      <c r="N1413" s="25">
        <f>IF(ISTEXT(E1413),"",IF(ISBLANK(E1413),"",IF(ISTEXT(D1413),"",IF(A1408="Invoice No. : ",INDEX(Sheet2!D$14:D$154,MATCH(B1408,Sheet2!A$14:A$154,0)),N1412))))</f>
        <v>2</v>
      </c>
      <c r="O1413" s="25" t="str">
        <f>IF(ISTEXT(E1413),"",IF(ISBLANK(E1413),"",IF(ISTEXT(D1413),"",IF(A1408="Invoice No. : ",INDEX(Sheet2!E$14:E$154,MATCH(B1408,Sheet2!A$14:A$154,0)),O1412))))</f>
        <v>RUBY</v>
      </c>
      <c r="P1413" s="25" t="str">
        <f>IF(ISTEXT(E1413),"",IF(ISBLANK(E1413),"",IF(ISTEXT(D1413),"",IF(A1408="Invoice No. : ",INDEX(Sheet2!G$14:G$154,MATCH(B1408,Sheet2!A$14:A$154,0)),P1412))))</f>
        <v>LIPAEN, KATHLEEN ESPIRITU</v>
      </c>
      <c r="Q1413" s="25">
        <f t="shared" si="87"/>
        <v>128023.12</v>
      </c>
    </row>
    <row r="1414" ht="15" spans="1:17">
      <c r="A1414" s="24" t="s">
        <v>1177</v>
      </c>
      <c r="B1414" s="24" t="s">
        <v>1178</v>
      </c>
      <c r="C1414" s="13">
        <v>5</v>
      </c>
      <c r="D1414" s="13">
        <v>43.75</v>
      </c>
      <c r="E1414" s="13">
        <v>218.75</v>
      </c>
      <c r="F1414" s="25">
        <f t="shared" si="84"/>
        <v>2146371</v>
      </c>
      <c r="G1414" s="25">
        <f>IF(ISTEXT(E1414),"",IF(ISBLANK(E1414),"",IF(ISTEXT(D1414),"",IF(A1409="Invoice No. : ",INDEX(Sheet2!F$14:F$154,MATCH(B1409,Sheet2!A$14:A$154,0)),G1413))))</f>
        <v>45463</v>
      </c>
      <c r="H1414" s="25" t="str">
        <f t="shared" si="85"/>
        <v>01/28/2023</v>
      </c>
      <c r="I1414" s="25" t="str">
        <f>IF(ISTEXT(E1414),"",IF(ISBLANK(E1414),"",IF(ISTEXT(D1414),"",IF(A1409="Invoice No. : ",TEXT(INDEX(Sheet2!C$14:C$154,MATCH(B1409,Sheet2!A$14:A$154,0)),"hh:mm:ss"),I1413))))</f>
        <v>11:31:24</v>
      </c>
      <c r="J1414" s="25">
        <f t="shared" si="86"/>
        <v>4531.25</v>
      </c>
      <c r="K1414" s="25">
        <f>IF(ISBLANK(G1414),"",IF(ISTEXT(G1414),"",INDEX(Sheet2!H$14:H$154,MATCH(F1414,Sheet2!A$14:A$154,0))))</f>
        <v>3500</v>
      </c>
      <c r="L1414" s="25">
        <f>IF(ISBLANK(G1414),"",IF(ISTEXT(G1414),"",INDEX(Sheet2!I$14:I$154,MATCH(F1414,Sheet2!A$14:A$154,0))))</f>
        <v>1031.25</v>
      </c>
      <c r="M1414" s="25" t="str">
        <f>IF(ISBLANK(G1414),"",IF(ISTEXT(G1414),"",IF(INDEX(Sheet2!H$14:H$154,MATCH(F1414,Sheet2!A$14:A$154,0))&lt;&gt;0,IF(INDEX(Sheet2!I$14:I$154,MATCH(F1414,Sheet2!A$14:A$154,0))&lt;&gt;0,"Loan","Loan"),"Cash")))</f>
        <v>Loan</v>
      </c>
      <c r="N1414" s="25">
        <f>IF(ISTEXT(E1414),"",IF(ISBLANK(E1414),"",IF(ISTEXT(D1414),"",IF(A1409="Invoice No. : ",INDEX(Sheet2!D$14:D$154,MATCH(B1409,Sheet2!A$14:A$154,0)),N1413))))</f>
        <v>2</v>
      </c>
      <c r="O1414" s="25" t="str">
        <f>IF(ISTEXT(E1414),"",IF(ISBLANK(E1414),"",IF(ISTEXT(D1414),"",IF(A1409="Invoice No. : ",INDEX(Sheet2!E$14:E$154,MATCH(B1409,Sheet2!A$14:A$154,0)),O1413))))</f>
        <v>RUBY</v>
      </c>
      <c r="P1414" s="25" t="str">
        <f>IF(ISTEXT(E1414),"",IF(ISBLANK(E1414),"",IF(ISTEXT(D1414),"",IF(A1409="Invoice No. : ",INDEX(Sheet2!G$14:G$154,MATCH(B1409,Sheet2!A$14:A$154,0)),P1413))))</f>
        <v>LIPAEN, KATHLEEN ESPIRITU</v>
      </c>
      <c r="Q1414" s="25">
        <f t="shared" si="87"/>
        <v>128023.12</v>
      </c>
    </row>
    <row r="1415" ht="15" spans="1:17">
      <c r="A1415" s="24" t="s">
        <v>1179</v>
      </c>
      <c r="B1415" s="24" t="s">
        <v>1180</v>
      </c>
      <c r="C1415" s="13">
        <v>1</v>
      </c>
      <c r="D1415" s="13">
        <v>211.75</v>
      </c>
      <c r="E1415" s="13">
        <v>211.75</v>
      </c>
      <c r="F1415" s="25">
        <f t="shared" si="84"/>
        <v>2146371</v>
      </c>
      <c r="G1415" s="25">
        <f>IF(ISTEXT(E1415),"",IF(ISBLANK(E1415),"",IF(ISTEXT(D1415),"",IF(A1410="Invoice No. : ",INDEX(Sheet2!F$14:F$154,MATCH(B1410,Sheet2!A$14:A$154,0)),G1414))))</f>
        <v>45463</v>
      </c>
      <c r="H1415" s="25" t="str">
        <f t="shared" si="85"/>
        <v>01/28/2023</v>
      </c>
      <c r="I1415" s="25" t="str">
        <f>IF(ISTEXT(E1415),"",IF(ISBLANK(E1415),"",IF(ISTEXT(D1415),"",IF(A1410="Invoice No. : ",TEXT(INDEX(Sheet2!C$14:C$154,MATCH(B1410,Sheet2!A$14:A$154,0)),"hh:mm:ss"),I1414))))</f>
        <v>11:31:24</v>
      </c>
      <c r="J1415" s="25">
        <f t="shared" si="86"/>
        <v>4531.25</v>
      </c>
      <c r="K1415" s="25">
        <f>IF(ISBLANK(G1415),"",IF(ISTEXT(G1415),"",INDEX(Sheet2!H$14:H$154,MATCH(F1415,Sheet2!A$14:A$154,0))))</f>
        <v>3500</v>
      </c>
      <c r="L1415" s="25">
        <f>IF(ISBLANK(G1415),"",IF(ISTEXT(G1415),"",INDEX(Sheet2!I$14:I$154,MATCH(F1415,Sheet2!A$14:A$154,0))))</f>
        <v>1031.25</v>
      </c>
      <c r="M1415" s="25" t="str">
        <f>IF(ISBLANK(G1415),"",IF(ISTEXT(G1415),"",IF(INDEX(Sheet2!H$14:H$154,MATCH(F1415,Sheet2!A$14:A$154,0))&lt;&gt;0,IF(INDEX(Sheet2!I$14:I$154,MATCH(F1415,Sheet2!A$14:A$154,0))&lt;&gt;0,"Loan","Loan"),"Cash")))</f>
        <v>Loan</v>
      </c>
      <c r="N1415" s="25">
        <f>IF(ISTEXT(E1415),"",IF(ISBLANK(E1415),"",IF(ISTEXT(D1415),"",IF(A1410="Invoice No. : ",INDEX(Sheet2!D$14:D$154,MATCH(B1410,Sheet2!A$14:A$154,0)),N1414))))</f>
        <v>2</v>
      </c>
      <c r="O1415" s="25" t="str">
        <f>IF(ISTEXT(E1415),"",IF(ISBLANK(E1415),"",IF(ISTEXT(D1415),"",IF(A1410="Invoice No. : ",INDEX(Sheet2!E$14:E$154,MATCH(B1410,Sheet2!A$14:A$154,0)),O1414))))</f>
        <v>RUBY</v>
      </c>
      <c r="P1415" s="25" t="str">
        <f>IF(ISTEXT(E1415),"",IF(ISBLANK(E1415),"",IF(ISTEXT(D1415),"",IF(A1410="Invoice No. : ",INDEX(Sheet2!G$14:G$154,MATCH(B1410,Sheet2!A$14:A$154,0)),P1414))))</f>
        <v>LIPAEN, KATHLEEN ESPIRITU</v>
      </c>
      <c r="Q1415" s="25">
        <f t="shared" si="87"/>
        <v>128023.12</v>
      </c>
    </row>
    <row r="1416" ht="15" spans="1:17">
      <c r="A1416" s="24" t="s">
        <v>796</v>
      </c>
      <c r="B1416" s="24" t="s">
        <v>797</v>
      </c>
      <c r="C1416" s="13">
        <v>1</v>
      </c>
      <c r="D1416" s="13">
        <v>57.5</v>
      </c>
      <c r="E1416" s="13">
        <v>57.5</v>
      </c>
      <c r="F1416" s="25">
        <f t="shared" si="84"/>
        <v>2146371</v>
      </c>
      <c r="G1416" s="25">
        <f>IF(ISTEXT(E1416),"",IF(ISBLANK(E1416),"",IF(ISTEXT(D1416),"",IF(A1411="Invoice No. : ",INDEX(Sheet2!F$14:F$154,MATCH(B1411,Sheet2!A$14:A$154,0)),G1415))))</f>
        <v>45463</v>
      </c>
      <c r="H1416" s="25" t="str">
        <f t="shared" si="85"/>
        <v>01/28/2023</v>
      </c>
      <c r="I1416" s="25" t="str">
        <f>IF(ISTEXT(E1416),"",IF(ISBLANK(E1416),"",IF(ISTEXT(D1416),"",IF(A1411="Invoice No. : ",TEXT(INDEX(Sheet2!C$14:C$154,MATCH(B1411,Sheet2!A$14:A$154,0)),"hh:mm:ss"),I1415))))</f>
        <v>11:31:24</v>
      </c>
      <c r="J1416" s="25">
        <f t="shared" si="86"/>
        <v>4531.25</v>
      </c>
      <c r="K1416" s="25">
        <f>IF(ISBLANK(G1416),"",IF(ISTEXT(G1416),"",INDEX(Sheet2!H$14:H$154,MATCH(F1416,Sheet2!A$14:A$154,0))))</f>
        <v>3500</v>
      </c>
      <c r="L1416" s="25">
        <f>IF(ISBLANK(G1416),"",IF(ISTEXT(G1416),"",INDEX(Sheet2!I$14:I$154,MATCH(F1416,Sheet2!A$14:A$154,0))))</f>
        <v>1031.25</v>
      </c>
      <c r="M1416" s="25" t="str">
        <f>IF(ISBLANK(G1416),"",IF(ISTEXT(G1416),"",IF(INDEX(Sheet2!H$14:H$154,MATCH(F1416,Sheet2!A$14:A$154,0))&lt;&gt;0,IF(INDEX(Sheet2!I$14:I$154,MATCH(F1416,Sheet2!A$14:A$154,0))&lt;&gt;0,"Loan","Loan"),"Cash")))</f>
        <v>Loan</v>
      </c>
      <c r="N1416" s="25">
        <f>IF(ISTEXT(E1416),"",IF(ISBLANK(E1416),"",IF(ISTEXT(D1416),"",IF(A1411="Invoice No. : ",INDEX(Sheet2!D$14:D$154,MATCH(B1411,Sheet2!A$14:A$154,0)),N1415))))</f>
        <v>2</v>
      </c>
      <c r="O1416" s="25" t="str">
        <f>IF(ISTEXT(E1416),"",IF(ISBLANK(E1416),"",IF(ISTEXT(D1416),"",IF(A1411="Invoice No. : ",INDEX(Sheet2!E$14:E$154,MATCH(B1411,Sheet2!A$14:A$154,0)),O1415))))</f>
        <v>RUBY</v>
      </c>
      <c r="P1416" s="25" t="str">
        <f>IF(ISTEXT(E1416),"",IF(ISBLANK(E1416),"",IF(ISTEXT(D1416),"",IF(A1411="Invoice No. : ",INDEX(Sheet2!G$14:G$154,MATCH(B1411,Sheet2!A$14:A$154,0)),P1415))))</f>
        <v>LIPAEN, KATHLEEN ESPIRITU</v>
      </c>
      <c r="Q1416" s="25">
        <f t="shared" si="87"/>
        <v>128023.12</v>
      </c>
    </row>
    <row r="1417" ht="15" spans="1:17">
      <c r="A1417" s="24" t="s">
        <v>1181</v>
      </c>
      <c r="B1417" s="24" t="s">
        <v>1182</v>
      </c>
      <c r="C1417" s="13">
        <v>12</v>
      </c>
      <c r="D1417" s="13">
        <v>5.75</v>
      </c>
      <c r="E1417" s="13">
        <v>69</v>
      </c>
      <c r="F1417" s="25">
        <f t="shared" si="84"/>
        <v>2146371</v>
      </c>
      <c r="G1417" s="25">
        <f>IF(ISTEXT(E1417),"",IF(ISBLANK(E1417),"",IF(ISTEXT(D1417),"",IF(A1412="Invoice No. : ",INDEX(Sheet2!F$14:F$154,MATCH(B1412,Sheet2!A$14:A$154,0)),G1416))))</f>
        <v>45463</v>
      </c>
      <c r="H1417" s="25" t="str">
        <f t="shared" si="85"/>
        <v>01/28/2023</v>
      </c>
      <c r="I1417" s="25" t="str">
        <f>IF(ISTEXT(E1417),"",IF(ISBLANK(E1417),"",IF(ISTEXT(D1417),"",IF(A1412="Invoice No. : ",TEXT(INDEX(Sheet2!C$14:C$154,MATCH(B1412,Sheet2!A$14:A$154,0)),"hh:mm:ss"),I1416))))</f>
        <v>11:31:24</v>
      </c>
      <c r="J1417" s="25">
        <f t="shared" si="86"/>
        <v>4531.25</v>
      </c>
      <c r="K1417" s="25">
        <f>IF(ISBLANK(G1417),"",IF(ISTEXT(G1417),"",INDEX(Sheet2!H$14:H$154,MATCH(F1417,Sheet2!A$14:A$154,0))))</f>
        <v>3500</v>
      </c>
      <c r="L1417" s="25">
        <f>IF(ISBLANK(G1417),"",IF(ISTEXT(G1417),"",INDEX(Sheet2!I$14:I$154,MATCH(F1417,Sheet2!A$14:A$154,0))))</f>
        <v>1031.25</v>
      </c>
      <c r="M1417" s="25" t="str">
        <f>IF(ISBLANK(G1417),"",IF(ISTEXT(G1417),"",IF(INDEX(Sheet2!H$14:H$154,MATCH(F1417,Sheet2!A$14:A$154,0))&lt;&gt;0,IF(INDEX(Sheet2!I$14:I$154,MATCH(F1417,Sheet2!A$14:A$154,0))&lt;&gt;0,"Loan","Loan"),"Cash")))</f>
        <v>Loan</v>
      </c>
      <c r="N1417" s="25">
        <f>IF(ISTEXT(E1417),"",IF(ISBLANK(E1417),"",IF(ISTEXT(D1417),"",IF(A1412="Invoice No. : ",INDEX(Sheet2!D$14:D$154,MATCH(B1412,Sheet2!A$14:A$154,0)),N1416))))</f>
        <v>2</v>
      </c>
      <c r="O1417" s="25" t="str">
        <f>IF(ISTEXT(E1417),"",IF(ISBLANK(E1417),"",IF(ISTEXT(D1417),"",IF(A1412="Invoice No. : ",INDEX(Sheet2!E$14:E$154,MATCH(B1412,Sheet2!A$14:A$154,0)),O1416))))</f>
        <v>RUBY</v>
      </c>
      <c r="P1417" s="25" t="str">
        <f>IF(ISTEXT(E1417),"",IF(ISBLANK(E1417),"",IF(ISTEXT(D1417),"",IF(A1412="Invoice No. : ",INDEX(Sheet2!G$14:G$154,MATCH(B1412,Sheet2!A$14:A$154,0)),P1416))))</f>
        <v>LIPAEN, KATHLEEN ESPIRITU</v>
      </c>
      <c r="Q1417" s="25">
        <f t="shared" si="87"/>
        <v>128023.12</v>
      </c>
    </row>
    <row r="1418" ht="15" spans="1:17">
      <c r="A1418" s="24" t="s">
        <v>625</v>
      </c>
      <c r="B1418" s="24" t="s">
        <v>626</v>
      </c>
      <c r="C1418" s="13">
        <v>1</v>
      </c>
      <c r="D1418" s="13">
        <v>100.5</v>
      </c>
      <c r="E1418" s="13">
        <v>100.5</v>
      </c>
      <c r="F1418" s="25">
        <f t="shared" si="84"/>
        <v>2146371</v>
      </c>
      <c r="G1418" s="25">
        <f>IF(ISTEXT(E1418),"",IF(ISBLANK(E1418),"",IF(ISTEXT(D1418),"",IF(A1413="Invoice No. : ",INDEX(Sheet2!F$14:F$154,MATCH(B1413,Sheet2!A$14:A$154,0)),G1417))))</f>
        <v>45463</v>
      </c>
      <c r="H1418" s="25" t="str">
        <f t="shared" si="85"/>
        <v>01/28/2023</v>
      </c>
      <c r="I1418" s="25" t="str">
        <f>IF(ISTEXT(E1418),"",IF(ISBLANK(E1418),"",IF(ISTEXT(D1418),"",IF(A1413="Invoice No. : ",TEXT(INDEX(Sheet2!C$14:C$154,MATCH(B1413,Sheet2!A$14:A$154,0)),"hh:mm:ss"),I1417))))</f>
        <v>11:31:24</v>
      </c>
      <c r="J1418" s="25">
        <f t="shared" si="86"/>
        <v>4531.25</v>
      </c>
      <c r="K1418" s="25">
        <f>IF(ISBLANK(G1418),"",IF(ISTEXT(G1418),"",INDEX(Sheet2!H$14:H$154,MATCH(F1418,Sheet2!A$14:A$154,0))))</f>
        <v>3500</v>
      </c>
      <c r="L1418" s="25">
        <f>IF(ISBLANK(G1418),"",IF(ISTEXT(G1418),"",INDEX(Sheet2!I$14:I$154,MATCH(F1418,Sheet2!A$14:A$154,0))))</f>
        <v>1031.25</v>
      </c>
      <c r="M1418" s="25" t="str">
        <f>IF(ISBLANK(G1418),"",IF(ISTEXT(G1418),"",IF(INDEX(Sheet2!H$14:H$154,MATCH(F1418,Sheet2!A$14:A$154,0))&lt;&gt;0,IF(INDEX(Sheet2!I$14:I$154,MATCH(F1418,Sheet2!A$14:A$154,0))&lt;&gt;0,"Loan","Loan"),"Cash")))</f>
        <v>Loan</v>
      </c>
      <c r="N1418" s="25">
        <f>IF(ISTEXT(E1418),"",IF(ISBLANK(E1418),"",IF(ISTEXT(D1418),"",IF(A1413="Invoice No. : ",INDEX(Sheet2!D$14:D$154,MATCH(B1413,Sheet2!A$14:A$154,0)),N1417))))</f>
        <v>2</v>
      </c>
      <c r="O1418" s="25" t="str">
        <f>IF(ISTEXT(E1418),"",IF(ISBLANK(E1418),"",IF(ISTEXT(D1418),"",IF(A1413="Invoice No. : ",INDEX(Sheet2!E$14:E$154,MATCH(B1413,Sheet2!A$14:A$154,0)),O1417))))</f>
        <v>RUBY</v>
      </c>
      <c r="P1418" s="25" t="str">
        <f>IF(ISTEXT(E1418),"",IF(ISBLANK(E1418),"",IF(ISTEXT(D1418),"",IF(A1413="Invoice No. : ",INDEX(Sheet2!G$14:G$154,MATCH(B1413,Sheet2!A$14:A$154,0)),P1417))))</f>
        <v>LIPAEN, KATHLEEN ESPIRITU</v>
      </c>
      <c r="Q1418" s="25">
        <f t="shared" si="87"/>
        <v>128023.12</v>
      </c>
    </row>
    <row r="1419" ht="15" spans="1:17">
      <c r="A1419" s="24" t="s">
        <v>1183</v>
      </c>
      <c r="B1419" s="24" t="s">
        <v>1184</v>
      </c>
      <c r="C1419" s="13">
        <v>2</v>
      </c>
      <c r="D1419" s="13">
        <v>51</v>
      </c>
      <c r="E1419" s="13">
        <v>102</v>
      </c>
      <c r="F1419" s="25">
        <f t="shared" si="84"/>
        <v>2146371</v>
      </c>
      <c r="G1419" s="25">
        <f>IF(ISTEXT(E1419),"",IF(ISBLANK(E1419),"",IF(ISTEXT(D1419),"",IF(A1414="Invoice No. : ",INDEX(Sheet2!F$14:F$154,MATCH(B1414,Sheet2!A$14:A$154,0)),G1418))))</f>
        <v>45463</v>
      </c>
      <c r="H1419" s="25" t="str">
        <f t="shared" si="85"/>
        <v>01/28/2023</v>
      </c>
      <c r="I1419" s="25" t="str">
        <f>IF(ISTEXT(E1419),"",IF(ISBLANK(E1419),"",IF(ISTEXT(D1419),"",IF(A1414="Invoice No. : ",TEXT(INDEX(Sheet2!C$14:C$154,MATCH(B1414,Sheet2!A$14:A$154,0)),"hh:mm:ss"),I1418))))</f>
        <v>11:31:24</v>
      </c>
      <c r="J1419" s="25">
        <f t="shared" si="86"/>
        <v>4531.25</v>
      </c>
      <c r="K1419" s="25">
        <f>IF(ISBLANK(G1419),"",IF(ISTEXT(G1419),"",INDEX(Sheet2!H$14:H$154,MATCH(F1419,Sheet2!A$14:A$154,0))))</f>
        <v>3500</v>
      </c>
      <c r="L1419" s="25">
        <f>IF(ISBLANK(G1419),"",IF(ISTEXT(G1419),"",INDEX(Sheet2!I$14:I$154,MATCH(F1419,Sheet2!A$14:A$154,0))))</f>
        <v>1031.25</v>
      </c>
      <c r="M1419" s="25" t="str">
        <f>IF(ISBLANK(G1419),"",IF(ISTEXT(G1419),"",IF(INDEX(Sheet2!H$14:H$154,MATCH(F1419,Sheet2!A$14:A$154,0))&lt;&gt;0,IF(INDEX(Sheet2!I$14:I$154,MATCH(F1419,Sheet2!A$14:A$154,0))&lt;&gt;0,"Loan","Loan"),"Cash")))</f>
        <v>Loan</v>
      </c>
      <c r="N1419" s="25">
        <f>IF(ISTEXT(E1419),"",IF(ISBLANK(E1419),"",IF(ISTEXT(D1419),"",IF(A1414="Invoice No. : ",INDEX(Sheet2!D$14:D$154,MATCH(B1414,Sheet2!A$14:A$154,0)),N1418))))</f>
        <v>2</v>
      </c>
      <c r="O1419" s="25" t="str">
        <f>IF(ISTEXT(E1419),"",IF(ISBLANK(E1419),"",IF(ISTEXT(D1419),"",IF(A1414="Invoice No. : ",INDEX(Sheet2!E$14:E$154,MATCH(B1414,Sheet2!A$14:A$154,0)),O1418))))</f>
        <v>RUBY</v>
      </c>
      <c r="P1419" s="25" t="str">
        <f>IF(ISTEXT(E1419),"",IF(ISBLANK(E1419),"",IF(ISTEXT(D1419),"",IF(A1414="Invoice No. : ",INDEX(Sheet2!G$14:G$154,MATCH(B1414,Sheet2!A$14:A$154,0)),P1418))))</f>
        <v>LIPAEN, KATHLEEN ESPIRITU</v>
      </c>
      <c r="Q1419" s="25">
        <f t="shared" si="87"/>
        <v>128023.12</v>
      </c>
    </row>
    <row r="1420" ht="15" spans="1:17">
      <c r="A1420" s="24" t="s">
        <v>94</v>
      </c>
      <c r="B1420" s="24" t="s">
        <v>95</v>
      </c>
      <c r="C1420" s="13">
        <v>1</v>
      </c>
      <c r="D1420" s="13">
        <v>56.25</v>
      </c>
      <c r="E1420" s="13">
        <v>56.25</v>
      </c>
      <c r="F1420" s="25">
        <f t="shared" si="84"/>
        <v>2146371</v>
      </c>
      <c r="G1420" s="25">
        <f>IF(ISTEXT(E1420),"",IF(ISBLANK(E1420),"",IF(ISTEXT(D1420),"",IF(A1415="Invoice No. : ",INDEX(Sheet2!F$14:F$154,MATCH(B1415,Sheet2!A$14:A$154,0)),G1419))))</f>
        <v>45463</v>
      </c>
      <c r="H1420" s="25" t="str">
        <f t="shared" si="85"/>
        <v>01/28/2023</v>
      </c>
      <c r="I1420" s="25" t="str">
        <f>IF(ISTEXT(E1420),"",IF(ISBLANK(E1420),"",IF(ISTEXT(D1420),"",IF(A1415="Invoice No. : ",TEXT(INDEX(Sheet2!C$14:C$154,MATCH(B1415,Sheet2!A$14:A$154,0)),"hh:mm:ss"),I1419))))</f>
        <v>11:31:24</v>
      </c>
      <c r="J1420" s="25">
        <f t="shared" si="86"/>
        <v>4531.25</v>
      </c>
      <c r="K1420" s="25">
        <f>IF(ISBLANK(G1420),"",IF(ISTEXT(G1420),"",INDEX(Sheet2!H$14:H$154,MATCH(F1420,Sheet2!A$14:A$154,0))))</f>
        <v>3500</v>
      </c>
      <c r="L1420" s="25">
        <f>IF(ISBLANK(G1420),"",IF(ISTEXT(G1420),"",INDEX(Sheet2!I$14:I$154,MATCH(F1420,Sheet2!A$14:A$154,0))))</f>
        <v>1031.25</v>
      </c>
      <c r="M1420" s="25" t="str">
        <f>IF(ISBLANK(G1420),"",IF(ISTEXT(G1420),"",IF(INDEX(Sheet2!H$14:H$154,MATCH(F1420,Sheet2!A$14:A$154,0))&lt;&gt;0,IF(INDEX(Sheet2!I$14:I$154,MATCH(F1420,Sheet2!A$14:A$154,0))&lt;&gt;0,"Loan","Loan"),"Cash")))</f>
        <v>Loan</v>
      </c>
      <c r="N1420" s="25">
        <f>IF(ISTEXT(E1420),"",IF(ISBLANK(E1420),"",IF(ISTEXT(D1420),"",IF(A1415="Invoice No. : ",INDEX(Sheet2!D$14:D$154,MATCH(B1415,Sheet2!A$14:A$154,0)),N1419))))</f>
        <v>2</v>
      </c>
      <c r="O1420" s="25" t="str">
        <f>IF(ISTEXT(E1420),"",IF(ISBLANK(E1420),"",IF(ISTEXT(D1420),"",IF(A1415="Invoice No. : ",INDEX(Sheet2!E$14:E$154,MATCH(B1415,Sheet2!A$14:A$154,0)),O1419))))</f>
        <v>RUBY</v>
      </c>
      <c r="P1420" s="25" t="str">
        <f>IF(ISTEXT(E1420),"",IF(ISBLANK(E1420),"",IF(ISTEXT(D1420),"",IF(A1415="Invoice No. : ",INDEX(Sheet2!G$14:G$154,MATCH(B1415,Sheet2!A$14:A$154,0)),P1419))))</f>
        <v>LIPAEN, KATHLEEN ESPIRITU</v>
      </c>
      <c r="Q1420" s="25">
        <f t="shared" si="87"/>
        <v>128023.12</v>
      </c>
    </row>
    <row r="1421" ht="15" spans="1:17">
      <c r="A1421" s="24" t="s">
        <v>1185</v>
      </c>
      <c r="B1421" s="24" t="s">
        <v>1186</v>
      </c>
      <c r="C1421" s="13">
        <v>1</v>
      </c>
      <c r="D1421" s="13">
        <v>290</v>
      </c>
      <c r="E1421" s="13">
        <v>290</v>
      </c>
      <c r="F1421" s="25">
        <f t="shared" si="84"/>
        <v>2146371</v>
      </c>
      <c r="G1421" s="25">
        <f>IF(ISTEXT(E1421),"",IF(ISBLANK(E1421),"",IF(ISTEXT(D1421),"",IF(A1416="Invoice No. : ",INDEX(Sheet2!F$14:F$154,MATCH(B1416,Sheet2!A$14:A$154,0)),G1420))))</f>
        <v>45463</v>
      </c>
      <c r="H1421" s="25" t="str">
        <f t="shared" si="85"/>
        <v>01/28/2023</v>
      </c>
      <c r="I1421" s="25" t="str">
        <f>IF(ISTEXT(E1421),"",IF(ISBLANK(E1421),"",IF(ISTEXT(D1421),"",IF(A1416="Invoice No. : ",TEXT(INDEX(Sheet2!C$14:C$154,MATCH(B1416,Sheet2!A$14:A$154,0)),"hh:mm:ss"),I1420))))</f>
        <v>11:31:24</v>
      </c>
      <c r="J1421" s="25">
        <f t="shared" si="86"/>
        <v>4531.25</v>
      </c>
      <c r="K1421" s="25">
        <f>IF(ISBLANK(G1421),"",IF(ISTEXT(G1421),"",INDEX(Sheet2!H$14:H$154,MATCH(F1421,Sheet2!A$14:A$154,0))))</f>
        <v>3500</v>
      </c>
      <c r="L1421" s="25">
        <f>IF(ISBLANK(G1421),"",IF(ISTEXT(G1421),"",INDEX(Sheet2!I$14:I$154,MATCH(F1421,Sheet2!A$14:A$154,0))))</f>
        <v>1031.25</v>
      </c>
      <c r="M1421" s="25" t="str">
        <f>IF(ISBLANK(G1421),"",IF(ISTEXT(G1421),"",IF(INDEX(Sheet2!H$14:H$154,MATCH(F1421,Sheet2!A$14:A$154,0))&lt;&gt;0,IF(INDEX(Sheet2!I$14:I$154,MATCH(F1421,Sheet2!A$14:A$154,0))&lt;&gt;0,"Loan","Loan"),"Cash")))</f>
        <v>Loan</v>
      </c>
      <c r="N1421" s="25">
        <f>IF(ISTEXT(E1421),"",IF(ISBLANK(E1421),"",IF(ISTEXT(D1421),"",IF(A1416="Invoice No. : ",INDEX(Sheet2!D$14:D$154,MATCH(B1416,Sheet2!A$14:A$154,0)),N1420))))</f>
        <v>2</v>
      </c>
      <c r="O1421" s="25" t="str">
        <f>IF(ISTEXT(E1421),"",IF(ISBLANK(E1421),"",IF(ISTEXT(D1421),"",IF(A1416="Invoice No. : ",INDEX(Sheet2!E$14:E$154,MATCH(B1416,Sheet2!A$14:A$154,0)),O1420))))</f>
        <v>RUBY</v>
      </c>
      <c r="P1421" s="25" t="str">
        <f>IF(ISTEXT(E1421),"",IF(ISBLANK(E1421),"",IF(ISTEXT(D1421),"",IF(A1416="Invoice No. : ",INDEX(Sheet2!G$14:G$154,MATCH(B1416,Sheet2!A$14:A$154,0)),P1420))))</f>
        <v>LIPAEN, KATHLEEN ESPIRITU</v>
      </c>
      <c r="Q1421" s="25">
        <f t="shared" si="87"/>
        <v>128023.12</v>
      </c>
    </row>
    <row r="1422" ht="15" spans="1:17">
      <c r="A1422" s="24" t="s">
        <v>1187</v>
      </c>
      <c r="B1422" s="24" t="s">
        <v>1188</v>
      </c>
      <c r="C1422" s="13">
        <v>1</v>
      </c>
      <c r="D1422" s="13">
        <v>122.75</v>
      </c>
      <c r="E1422" s="13">
        <v>122.75</v>
      </c>
      <c r="F1422" s="25">
        <f t="shared" si="84"/>
        <v>2146371</v>
      </c>
      <c r="G1422" s="25">
        <f>IF(ISTEXT(E1422),"",IF(ISBLANK(E1422),"",IF(ISTEXT(D1422),"",IF(A1417="Invoice No. : ",INDEX(Sheet2!F$14:F$154,MATCH(B1417,Sheet2!A$14:A$154,0)),G1421))))</f>
        <v>45463</v>
      </c>
      <c r="H1422" s="25" t="str">
        <f t="shared" si="85"/>
        <v>01/28/2023</v>
      </c>
      <c r="I1422" s="25" t="str">
        <f>IF(ISTEXT(E1422),"",IF(ISBLANK(E1422),"",IF(ISTEXT(D1422),"",IF(A1417="Invoice No. : ",TEXT(INDEX(Sheet2!C$14:C$154,MATCH(B1417,Sheet2!A$14:A$154,0)),"hh:mm:ss"),I1421))))</f>
        <v>11:31:24</v>
      </c>
      <c r="J1422" s="25">
        <f t="shared" si="86"/>
        <v>4531.25</v>
      </c>
      <c r="K1422" s="25">
        <f>IF(ISBLANK(G1422),"",IF(ISTEXT(G1422),"",INDEX(Sheet2!H$14:H$154,MATCH(F1422,Sheet2!A$14:A$154,0))))</f>
        <v>3500</v>
      </c>
      <c r="L1422" s="25">
        <f>IF(ISBLANK(G1422),"",IF(ISTEXT(G1422),"",INDEX(Sheet2!I$14:I$154,MATCH(F1422,Sheet2!A$14:A$154,0))))</f>
        <v>1031.25</v>
      </c>
      <c r="M1422" s="25" t="str">
        <f>IF(ISBLANK(G1422),"",IF(ISTEXT(G1422),"",IF(INDEX(Sheet2!H$14:H$154,MATCH(F1422,Sheet2!A$14:A$154,0))&lt;&gt;0,IF(INDEX(Sheet2!I$14:I$154,MATCH(F1422,Sheet2!A$14:A$154,0))&lt;&gt;0,"Loan","Loan"),"Cash")))</f>
        <v>Loan</v>
      </c>
      <c r="N1422" s="25">
        <f>IF(ISTEXT(E1422),"",IF(ISBLANK(E1422),"",IF(ISTEXT(D1422),"",IF(A1417="Invoice No. : ",INDEX(Sheet2!D$14:D$154,MATCH(B1417,Sheet2!A$14:A$154,0)),N1421))))</f>
        <v>2</v>
      </c>
      <c r="O1422" s="25" t="str">
        <f>IF(ISTEXT(E1422),"",IF(ISBLANK(E1422),"",IF(ISTEXT(D1422),"",IF(A1417="Invoice No. : ",INDEX(Sheet2!E$14:E$154,MATCH(B1417,Sheet2!A$14:A$154,0)),O1421))))</f>
        <v>RUBY</v>
      </c>
      <c r="P1422" s="25" t="str">
        <f>IF(ISTEXT(E1422),"",IF(ISBLANK(E1422),"",IF(ISTEXT(D1422),"",IF(A1417="Invoice No. : ",INDEX(Sheet2!G$14:G$154,MATCH(B1417,Sheet2!A$14:A$154,0)),P1421))))</f>
        <v>LIPAEN, KATHLEEN ESPIRITU</v>
      </c>
      <c r="Q1422" s="25">
        <f t="shared" si="87"/>
        <v>128023.12</v>
      </c>
    </row>
    <row r="1423" ht="15" spans="1:17">
      <c r="A1423" s="24" t="s">
        <v>1189</v>
      </c>
      <c r="B1423" s="24" t="s">
        <v>1190</v>
      </c>
      <c r="C1423" s="13">
        <v>1</v>
      </c>
      <c r="D1423" s="13">
        <v>53.25</v>
      </c>
      <c r="E1423" s="13">
        <v>53.25</v>
      </c>
      <c r="F1423" s="25">
        <f t="shared" si="84"/>
        <v>2146371</v>
      </c>
      <c r="G1423" s="25">
        <f>IF(ISTEXT(E1423),"",IF(ISBLANK(E1423),"",IF(ISTEXT(D1423),"",IF(A1418="Invoice No. : ",INDEX(Sheet2!F$14:F$154,MATCH(B1418,Sheet2!A$14:A$154,0)),G1422))))</f>
        <v>45463</v>
      </c>
      <c r="H1423" s="25" t="str">
        <f t="shared" si="85"/>
        <v>01/28/2023</v>
      </c>
      <c r="I1423" s="25" t="str">
        <f>IF(ISTEXT(E1423),"",IF(ISBLANK(E1423),"",IF(ISTEXT(D1423),"",IF(A1418="Invoice No. : ",TEXT(INDEX(Sheet2!C$14:C$154,MATCH(B1418,Sheet2!A$14:A$154,0)),"hh:mm:ss"),I1422))))</f>
        <v>11:31:24</v>
      </c>
      <c r="J1423" s="25">
        <f t="shared" si="86"/>
        <v>4531.25</v>
      </c>
      <c r="K1423" s="25">
        <f>IF(ISBLANK(G1423),"",IF(ISTEXT(G1423),"",INDEX(Sheet2!H$14:H$154,MATCH(F1423,Sheet2!A$14:A$154,0))))</f>
        <v>3500</v>
      </c>
      <c r="L1423" s="25">
        <f>IF(ISBLANK(G1423),"",IF(ISTEXT(G1423),"",INDEX(Sheet2!I$14:I$154,MATCH(F1423,Sheet2!A$14:A$154,0))))</f>
        <v>1031.25</v>
      </c>
      <c r="M1423" s="25" t="str">
        <f>IF(ISBLANK(G1423),"",IF(ISTEXT(G1423),"",IF(INDEX(Sheet2!H$14:H$154,MATCH(F1423,Sheet2!A$14:A$154,0))&lt;&gt;0,IF(INDEX(Sheet2!I$14:I$154,MATCH(F1423,Sheet2!A$14:A$154,0))&lt;&gt;0,"Loan","Loan"),"Cash")))</f>
        <v>Loan</v>
      </c>
      <c r="N1423" s="25">
        <f>IF(ISTEXT(E1423),"",IF(ISBLANK(E1423),"",IF(ISTEXT(D1423),"",IF(A1418="Invoice No. : ",INDEX(Sheet2!D$14:D$154,MATCH(B1418,Sheet2!A$14:A$154,0)),N1422))))</f>
        <v>2</v>
      </c>
      <c r="O1423" s="25" t="str">
        <f>IF(ISTEXT(E1423),"",IF(ISBLANK(E1423),"",IF(ISTEXT(D1423),"",IF(A1418="Invoice No. : ",INDEX(Sheet2!E$14:E$154,MATCH(B1418,Sheet2!A$14:A$154,0)),O1422))))</f>
        <v>RUBY</v>
      </c>
      <c r="P1423" s="25" t="str">
        <f>IF(ISTEXT(E1423),"",IF(ISBLANK(E1423),"",IF(ISTEXT(D1423),"",IF(A1418="Invoice No. : ",INDEX(Sheet2!G$14:G$154,MATCH(B1418,Sheet2!A$14:A$154,0)),P1422))))</f>
        <v>LIPAEN, KATHLEEN ESPIRITU</v>
      </c>
      <c r="Q1423" s="25">
        <f t="shared" si="87"/>
        <v>128023.12</v>
      </c>
    </row>
    <row r="1424" ht="15" spans="1:17">
      <c r="A1424" s="24" t="s">
        <v>1191</v>
      </c>
      <c r="B1424" s="24" t="s">
        <v>1192</v>
      </c>
      <c r="C1424" s="13">
        <v>1</v>
      </c>
      <c r="D1424" s="13">
        <v>54</v>
      </c>
      <c r="E1424" s="13">
        <v>54</v>
      </c>
      <c r="F1424" s="25">
        <f t="shared" si="84"/>
        <v>2146371</v>
      </c>
      <c r="G1424" s="25">
        <f>IF(ISTEXT(E1424),"",IF(ISBLANK(E1424),"",IF(ISTEXT(D1424),"",IF(A1419="Invoice No. : ",INDEX(Sheet2!F$14:F$154,MATCH(B1419,Sheet2!A$14:A$154,0)),G1423))))</f>
        <v>45463</v>
      </c>
      <c r="H1424" s="25" t="str">
        <f t="shared" si="85"/>
        <v>01/28/2023</v>
      </c>
      <c r="I1424" s="25" t="str">
        <f>IF(ISTEXT(E1424),"",IF(ISBLANK(E1424),"",IF(ISTEXT(D1424),"",IF(A1419="Invoice No. : ",TEXT(INDEX(Sheet2!C$14:C$154,MATCH(B1419,Sheet2!A$14:A$154,0)),"hh:mm:ss"),I1423))))</f>
        <v>11:31:24</v>
      </c>
      <c r="J1424" s="25">
        <f t="shared" si="86"/>
        <v>4531.25</v>
      </c>
      <c r="K1424" s="25">
        <f>IF(ISBLANK(G1424),"",IF(ISTEXT(G1424),"",INDEX(Sheet2!H$14:H$154,MATCH(F1424,Sheet2!A$14:A$154,0))))</f>
        <v>3500</v>
      </c>
      <c r="L1424" s="25">
        <f>IF(ISBLANK(G1424),"",IF(ISTEXT(G1424),"",INDEX(Sheet2!I$14:I$154,MATCH(F1424,Sheet2!A$14:A$154,0))))</f>
        <v>1031.25</v>
      </c>
      <c r="M1424" s="25" t="str">
        <f>IF(ISBLANK(G1424),"",IF(ISTEXT(G1424),"",IF(INDEX(Sheet2!H$14:H$154,MATCH(F1424,Sheet2!A$14:A$154,0))&lt;&gt;0,IF(INDEX(Sheet2!I$14:I$154,MATCH(F1424,Sheet2!A$14:A$154,0))&lt;&gt;0,"Loan","Loan"),"Cash")))</f>
        <v>Loan</v>
      </c>
      <c r="N1424" s="25">
        <f>IF(ISTEXT(E1424),"",IF(ISBLANK(E1424),"",IF(ISTEXT(D1424),"",IF(A1419="Invoice No. : ",INDEX(Sheet2!D$14:D$154,MATCH(B1419,Sheet2!A$14:A$154,0)),N1423))))</f>
        <v>2</v>
      </c>
      <c r="O1424" s="25" t="str">
        <f>IF(ISTEXT(E1424),"",IF(ISBLANK(E1424),"",IF(ISTEXT(D1424),"",IF(A1419="Invoice No. : ",INDEX(Sheet2!E$14:E$154,MATCH(B1419,Sheet2!A$14:A$154,0)),O1423))))</f>
        <v>RUBY</v>
      </c>
      <c r="P1424" s="25" t="str">
        <f>IF(ISTEXT(E1424),"",IF(ISBLANK(E1424),"",IF(ISTEXT(D1424),"",IF(A1419="Invoice No. : ",INDEX(Sheet2!G$14:G$154,MATCH(B1419,Sheet2!A$14:A$154,0)),P1423))))</f>
        <v>LIPAEN, KATHLEEN ESPIRITU</v>
      </c>
      <c r="Q1424" s="25">
        <f t="shared" si="87"/>
        <v>128023.12</v>
      </c>
    </row>
    <row r="1425" ht="15" spans="1:17">
      <c r="A1425" s="24" t="s">
        <v>1193</v>
      </c>
      <c r="B1425" s="24" t="s">
        <v>1194</v>
      </c>
      <c r="C1425" s="13">
        <v>7</v>
      </c>
      <c r="D1425" s="13">
        <v>6</v>
      </c>
      <c r="E1425" s="13">
        <v>42</v>
      </c>
      <c r="F1425" s="25">
        <f t="shared" ref="F1425:F1488" si="88">IF(ISTEXT(E1425),"",IF(ISBLANK(E1425),"",IF(ISTEXT(D1425),"",IF(A1420="Invoice No. : ",B1420,F1424))))</f>
        <v>2146371</v>
      </c>
      <c r="G1425" s="25">
        <f>IF(ISTEXT(E1425),"",IF(ISBLANK(E1425),"",IF(ISTEXT(D1425),"",IF(A1420="Invoice No. : ",INDEX(Sheet2!F$14:F$154,MATCH(B1420,Sheet2!A$14:A$154,0)),G1424))))</f>
        <v>45463</v>
      </c>
      <c r="H1425" s="25" t="str">
        <f t="shared" ref="H1425:H1488" si="89">IF(ISTEXT(E1425),"",IF(ISBLANK(E1425),"",IF(ISTEXT(D1425),"",IF(A1420="Invoice No. : ",TEXT(B1421,"mm/dd/yyyy"),H1424))))</f>
        <v>01/28/2023</v>
      </c>
      <c r="I1425" s="25" t="str">
        <f>IF(ISTEXT(E1425),"",IF(ISBLANK(E1425),"",IF(ISTEXT(D1425),"",IF(A1420="Invoice No. : ",TEXT(INDEX(Sheet2!C$14:C$154,MATCH(B1420,Sheet2!A$14:A$154,0)),"hh:mm:ss"),I1424))))</f>
        <v>11:31:24</v>
      </c>
      <c r="J1425" s="25">
        <f t="shared" ref="J1425:J1488" si="90">IF(D1426="Invoice Amount",E1426,IF(ISBLANK(D1425),"",J1426))</f>
        <v>4531.25</v>
      </c>
      <c r="K1425" s="25">
        <f>IF(ISBLANK(G1425),"",IF(ISTEXT(G1425),"",INDEX(Sheet2!H$14:H$154,MATCH(F1425,Sheet2!A$14:A$154,0))))</f>
        <v>3500</v>
      </c>
      <c r="L1425" s="25">
        <f>IF(ISBLANK(G1425),"",IF(ISTEXT(G1425),"",INDEX(Sheet2!I$14:I$154,MATCH(F1425,Sheet2!A$14:A$154,0))))</f>
        <v>1031.25</v>
      </c>
      <c r="M1425" s="25" t="str">
        <f>IF(ISBLANK(G1425),"",IF(ISTEXT(G1425),"",IF(INDEX(Sheet2!H$14:H$154,MATCH(F1425,Sheet2!A$14:A$154,0))&lt;&gt;0,IF(INDEX(Sheet2!I$14:I$154,MATCH(F1425,Sheet2!A$14:A$154,0))&lt;&gt;0,"Loan","Loan"),"Cash")))</f>
        <v>Loan</v>
      </c>
      <c r="N1425" s="25">
        <f>IF(ISTEXT(E1425),"",IF(ISBLANK(E1425),"",IF(ISTEXT(D1425),"",IF(A1420="Invoice No. : ",INDEX(Sheet2!D$14:D$154,MATCH(B1420,Sheet2!A$14:A$154,0)),N1424))))</f>
        <v>2</v>
      </c>
      <c r="O1425" s="25" t="str">
        <f>IF(ISTEXT(E1425),"",IF(ISBLANK(E1425),"",IF(ISTEXT(D1425),"",IF(A1420="Invoice No. : ",INDEX(Sheet2!E$14:E$154,MATCH(B1420,Sheet2!A$14:A$154,0)),O1424))))</f>
        <v>RUBY</v>
      </c>
      <c r="P1425" s="25" t="str">
        <f>IF(ISTEXT(E1425),"",IF(ISBLANK(E1425),"",IF(ISTEXT(D1425),"",IF(A1420="Invoice No. : ",INDEX(Sheet2!G$14:G$154,MATCH(B1420,Sheet2!A$14:A$154,0)),P1424))))</f>
        <v>LIPAEN, KATHLEEN ESPIRITU</v>
      </c>
      <c r="Q1425" s="25">
        <f t="shared" ref="Q1425:Q1488" si="91">IF(ISBLANK(C1425),"",IF(ISNUMBER(C1425),VLOOKUP("Grand Total : ",D:E,2,FALSE),""))</f>
        <v>128023.12</v>
      </c>
    </row>
    <row r="1426" ht="15" spans="1:17">
      <c r="A1426" s="24" t="s">
        <v>108</v>
      </c>
      <c r="B1426" s="24" t="s">
        <v>109</v>
      </c>
      <c r="C1426" s="13">
        <v>4</v>
      </c>
      <c r="D1426" s="13">
        <v>15</v>
      </c>
      <c r="E1426" s="13">
        <v>60</v>
      </c>
      <c r="F1426" s="25">
        <f t="shared" si="88"/>
        <v>2146371</v>
      </c>
      <c r="G1426" s="25">
        <f>IF(ISTEXT(E1426),"",IF(ISBLANK(E1426),"",IF(ISTEXT(D1426),"",IF(A1421="Invoice No. : ",INDEX(Sheet2!F$14:F$154,MATCH(B1421,Sheet2!A$14:A$154,0)),G1425))))</f>
        <v>45463</v>
      </c>
      <c r="H1426" s="25" t="str">
        <f t="shared" si="89"/>
        <v>01/28/2023</v>
      </c>
      <c r="I1426" s="25" t="str">
        <f>IF(ISTEXT(E1426),"",IF(ISBLANK(E1426),"",IF(ISTEXT(D1426),"",IF(A1421="Invoice No. : ",TEXT(INDEX(Sheet2!C$14:C$154,MATCH(B1421,Sheet2!A$14:A$154,0)),"hh:mm:ss"),I1425))))</f>
        <v>11:31:24</v>
      </c>
      <c r="J1426" s="25">
        <f t="shared" si="90"/>
        <v>4531.25</v>
      </c>
      <c r="K1426" s="25">
        <f>IF(ISBLANK(G1426),"",IF(ISTEXT(G1426),"",INDEX(Sheet2!H$14:H$154,MATCH(F1426,Sheet2!A$14:A$154,0))))</f>
        <v>3500</v>
      </c>
      <c r="L1426" s="25">
        <f>IF(ISBLANK(G1426),"",IF(ISTEXT(G1426),"",INDEX(Sheet2!I$14:I$154,MATCH(F1426,Sheet2!A$14:A$154,0))))</f>
        <v>1031.25</v>
      </c>
      <c r="M1426" s="25" t="str">
        <f>IF(ISBLANK(G1426),"",IF(ISTEXT(G1426),"",IF(INDEX(Sheet2!H$14:H$154,MATCH(F1426,Sheet2!A$14:A$154,0))&lt;&gt;0,IF(INDEX(Sheet2!I$14:I$154,MATCH(F1426,Sheet2!A$14:A$154,0))&lt;&gt;0,"Loan","Loan"),"Cash")))</f>
        <v>Loan</v>
      </c>
      <c r="N1426" s="25">
        <f>IF(ISTEXT(E1426),"",IF(ISBLANK(E1426),"",IF(ISTEXT(D1426),"",IF(A1421="Invoice No. : ",INDEX(Sheet2!D$14:D$154,MATCH(B1421,Sheet2!A$14:A$154,0)),N1425))))</f>
        <v>2</v>
      </c>
      <c r="O1426" s="25" t="str">
        <f>IF(ISTEXT(E1426),"",IF(ISBLANK(E1426),"",IF(ISTEXT(D1426),"",IF(A1421="Invoice No. : ",INDEX(Sheet2!E$14:E$154,MATCH(B1421,Sheet2!A$14:A$154,0)),O1425))))</f>
        <v>RUBY</v>
      </c>
      <c r="P1426" s="25" t="str">
        <f>IF(ISTEXT(E1426),"",IF(ISBLANK(E1426),"",IF(ISTEXT(D1426),"",IF(A1421="Invoice No. : ",INDEX(Sheet2!G$14:G$154,MATCH(B1421,Sheet2!A$14:A$154,0)),P1425))))</f>
        <v>LIPAEN, KATHLEEN ESPIRITU</v>
      </c>
      <c r="Q1426" s="25">
        <f t="shared" si="91"/>
        <v>128023.12</v>
      </c>
    </row>
    <row r="1427" ht="15" spans="1:17">
      <c r="A1427" s="24" t="s">
        <v>232</v>
      </c>
      <c r="B1427" s="24" t="s">
        <v>233</v>
      </c>
      <c r="C1427" s="13">
        <v>1</v>
      </c>
      <c r="D1427" s="13">
        <v>105</v>
      </c>
      <c r="E1427" s="13">
        <v>105</v>
      </c>
      <c r="F1427" s="25">
        <f t="shared" si="88"/>
        <v>2146371</v>
      </c>
      <c r="G1427" s="25">
        <f>IF(ISTEXT(E1427),"",IF(ISBLANK(E1427),"",IF(ISTEXT(D1427),"",IF(A1422="Invoice No. : ",INDEX(Sheet2!F$14:F$154,MATCH(B1422,Sheet2!A$14:A$154,0)),G1426))))</f>
        <v>45463</v>
      </c>
      <c r="H1427" s="25" t="str">
        <f t="shared" si="89"/>
        <v>01/28/2023</v>
      </c>
      <c r="I1427" s="25" t="str">
        <f>IF(ISTEXT(E1427),"",IF(ISBLANK(E1427),"",IF(ISTEXT(D1427),"",IF(A1422="Invoice No. : ",TEXT(INDEX(Sheet2!C$14:C$154,MATCH(B1422,Sheet2!A$14:A$154,0)),"hh:mm:ss"),I1426))))</f>
        <v>11:31:24</v>
      </c>
      <c r="J1427" s="25">
        <f t="shared" si="90"/>
        <v>4531.25</v>
      </c>
      <c r="K1427" s="25">
        <f>IF(ISBLANK(G1427),"",IF(ISTEXT(G1427),"",INDEX(Sheet2!H$14:H$154,MATCH(F1427,Sheet2!A$14:A$154,0))))</f>
        <v>3500</v>
      </c>
      <c r="L1427" s="25">
        <f>IF(ISBLANK(G1427),"",IF(ISTEXT(G1427),"",INDEX(Sheet2!I$14:I$154,MATCH(F1427,Sheet2!A$14:A$154,0))))</f>
        <v>1031.25</v>
      </c>
      <c r="M1427" s="25" t="str">
        <f>IF(ISBLANK(G1427),"",IF(ISTEXT(G1427),"",IF(INDEX(Sheet2!H$14:H$154,MATCH(F1427,Sheet2!A$14:A$154,0))&lt;&gt;0,IF(INDEX(Sheet2!I$14:I$154,MATCH(F1427,Sheet2!A$14:A$154,0))&lt;&gt;0,"Loan","Loan"),"Cash")))</f>
        <v>Loan</v>
      </c>
      <c r="N1427" s="25">
        <f>IF(ISTEXT(E1427),"",IF(ISBLANK(E1427),"",IF(ISTEXT(D1427),"",IF(A1422="Invoice No. : ",INDEX(Sheet2!D$14:D$154,MATCH(B1422,Sheet2!A$14:A$154,0)),N1426))))</f>
        <v>2</v>
      </c>
      <c r="O1427" s="25" t="str">
        <f>IF(ISTEXT(E1427),"",IF(ISBLANK(E1427),"",IF(ISTEXT(D1427),"",IF(A1422="Invoice No. : ",INDEX(Sheet2!E$14:E$154,MATCH(B1422,Sheet2!A$14:A$154,0)),O1426))))</f>
        <v>RUBY</v>
      </c>
      <c r="P1427" s="25" t="str">
        <f>IF(ISTEXT(E1427),"",IF(ISBLANK(E1427),"",IF(ISTEXT(D1427),"",IF(A1422="Invoice No. : ",INDEX(Sheet2!G$14:G$154,MATCH(B1422,Sheet2!A$14:A$154,0)),P1426))))</f>
        <v>LIPAEN, KATHLEEN ESPIRITU</v>
      </c>
      <c r="Q1427" s="25">
        <f t="shared" si="91"/>
        <v>128023.12</v>
      </c>
    </row>
    <row r="1428" ht="15" spans="1:17">
      <c r="A1428" s="24" t="s">
        <v>1195</v>
      </c>
      <c r="B1428" s="24" t="s">
        <v>1196</v>
      </c>
      <c r="C1428" s="13">
        <v>1</v>
      </c>
      <c r="D1428" s="13">
        <v>208.5</v>
      </c>
      <c r="E1428" s="13">
        <v>208.5</v>
      </c>
      <c r="F1428" s="25">
        <f t="shared" si="88"/>
        <v>2146371</v>
      </c>
      <c r="G1428" s="25">
        <f>IF(ISTEXT(E1428),"",IF(ISBLANK(E1428),"",IF(ISTEXT(D1428),"",IF(A1423="Invoice No. : ",INDEX(Sheet2!F$14:F$154,MATCH(B1423,Sheet2!A$14:A$154,0)),G1427))))</f>
        <v>45463</v>
      </c>
      <c r="H1428" s="25" t="str">
        <f t="shared" si="89"/>
        <v>01/28/2023</v>
      </c>
      <c r="I1428" s="25" t="str">
        <f>IF(ISTEXT(E1428),"",IF(ISBLANK(E1428),"",IF(ISTEXT(D1428),"",IF(A1423="Invoice No. : ",TEXT(INDEX(Sheet2!C$14:C$154,MATCH(B1423,Sheet2!A$14:A$154,0)),"hh:mm:ss"),I1427))))</f>
        <v>11:31:24</v>
      </c>
      <c r="J1428" s="25">
        <f t="shared" si="90"/>
        <v>4531.25</v>
      </c>
      <c r="K1428" s="25">
        <f>IF(ISBLANK(G1428),"",IF(ISTEXT(G1428),"",INDEX(Sheet2!H$14:H$154,MATCH(F1428,Sheet2!A$14:A$154,0))))</f>
        <v>3500</v>
      </c>
      <c r="L1428" s="25">
        <f>IF(ISBLANK(G1428),"",IF(ISTEXT(G1428),"",INDEX(Sheet2!I$14:I$154,MATCH(F1428,Sheet2!A$14:A$154,0))))</f>
        <v>1031.25</v>
      </c>
      <c r="M1428" s="25" t="str">
        <f>IF(ISBLANK(G1428),"",IF(ISTEXT(G1428),"",IF(INDEX(Sheet2!H$14:H$154,MATCH(F1428,Sheet2!A$14:A$154,0))&lt;&gt;0,IF(INDEX(Sheet2!I$14:I$154,MATCH(F1428,Sheet2!A$14:A$154,0))&lt;&gt;0,"Loan","Loan"),"Cash")))</f>
        <v>Loan</v>
      </c>
      <c r="N1428" s="25">
        <f>IF(ISTEXT(E1428),"",IF(ISBLANK(E1428),"",IF(ISTEXT(D1428),"",IF(A1423="Invoice No. : ",INDEX(Sheet2!D$14:D$154,MATCH(B1423,Sheet2!A$14:A$154,0)),N1427))))</f>
        <v>2</v>
      </c>
      <c r="O1428" s="25" t="str">
        <f>IF(ISTEXT(E1428),"",IF(ISBLANK(E1428),"",IF(ISTEXT(D1428),"",IF(A1423="Invoice No. : ",INDEX(Sheet2!E$14:E$154,MATCH(B1423,Sheet2!A$14:A$154,0)),O1427))))</f>
        <v>RUBY</v>
      </c>
      <c r="P1428" s="25" t="str">
        <f>IF(ISTEXT(E1428),"",IF(ISBLANK(E1428),"",IF(ISTEXT(D1428),"",IF(A1423="Invoice No. : ",INDEX(Sheet2!G$14:G$154,MATCH(B1423,Sheet2!A$14:A$154,0)),P1427))))</f>
        <v>LIPAEN, KATHLEEN ESPIRITU</v>
      </c>
      <c r="Q1428" s="25">
        <f t="shared" si="91"/>
        <v>128023.12</v>
      </c>
    </row>
    <row r="1429" ht="15" spans="1:17">
      <c r="A1429" s="24" t="s">
        <v>649</v>
      </c>
      <c r="B1429" s="24" t="s">
        <v>650</v>
      </c>
      <c r="C1429" s="13">
        <v>1</v>
      </c>
      <c r="D1429" s="13">
        <v>77</v>
      </c>
      <c r="E1429" s="13">
        <v>77</v>
      </c>
      <c r="F1429" s="25">
        <f t="shared" si="88"/>
        <v>2146371</v>
      </c>
      <c r="G1429" s="25">
        <f>IF(ISTEXT(E1429),"",IF(ISBLANK(E1429),"",IF(ISTEXT(D1429),"",IF(A1424="Invoice No. : ",INDEX(Sheet2!F$14:F$154,MATCH(B1424,Sheet2!A$14:A$154,0)),G1428))))</f>
        <v>45463</v>
      </c>
      <c r="H1429" s="25" t="str">
        <f t="shared" si="89"/>
        <v>01/28/2023</v>
      </c>
      <c r="I1429" s="25" t="str">
        <f>IF(ISTEXT(E1429),"",IF(ISBLANK(E1429),"",IF(ISTEXT(D1429),"",IF(A1424="Invoice No. : ",TEXT(INDEX(Sheet2!C$14:C$154,MATCH(B1424,Sheet2!A$14:A$154,0)),"hh:mm:ss"),I1428))))</f>
        <v>11:31:24</v>
      </c>
      <c r="J1429" s="25">
        <f t="shared" si="90"/>
        <v>4531.25</v>
      </c>
      <c r="K1429" s="25">
        <f>IF(ISBLANK(G1429),"",IF(ISTEXT(G1429),"",INDEX(Sheet2!H$14:H$154,MATCH(F1429,Sheet2!A$14:A$154,0))))</f>
        <v>3500</v>
      </c>
      <c r="L1429" s="25">
        <f>IF(ISBLANK(G1429),"",IF(ISTEXT(G1429),"",INDEX(Sheet2!I$14:I$154,MATCH(F1429,Sheet2!A$14:A$154,0))))</f>
        <v>1031.25</v>
      </c>
      <c r="M1429" s="25" t="str">
        <f>IF(ISBLANK(G1429),"",IF(ISTEXT(G1429),"",IF(INDEX(Sheet2!H$14:H$154,MATCH(F1429,Sheet2!A$14:A$154,0))&lt;&gt;0,IF(INDEX(Sheet2!I$14:I$154,MATCH(F1429,Sheet2!A$14:A$154,0))&lt;&gt;0,"Loan","Loan"),"Cash")))</f>
        <v>Loan</v>
      </c>
      <c r="N1429" s="25">
        <f>IF(ISTEXT(E1429),"",IF(ISBLANK(E1429),"",IF(ISTEXT(D1429),"",IF(A1424="Invoice No. : ",INDEX(Sheet2!D$14:D$154,MATCH(B1424,Sheet2!A$14:A$154,0)),N1428))))</f>
        <v>2</v>
      </c>
      <c r="O1429" s="25" t="str">
        <f>IF(ISTEXT(E1429),"",IF(ISBLANK(E1429),"",IF(ISTEXT(D1429),"",IF(A1424="Invoice No. : ",INDEX(Sheet2!E$14:E$154,MATCH(B1424,Sheet2!A$14:A$154,0)),O1428))))</f>
        <v>RUBY</v>
      </c>
      <c r="P1429" s="25" t="str">
        <f>IF(ISTEXT(E1429),"",IF(ISBLANK(E1429),"",IF(ISTEXT(D1429),"",IF(A1424="Invoice No. : ",INDEX(Sheet2!G$14:G$154,MATCH(B1424,Sheet2!A$14:A$154,0)),P1428))))</f>
        <v>LIPAEN, KATHLEEN ESPIRITU</v>
      </c>
      <c r="Q1429" s="25">
        <f t="shared" si="91"/>
        <v>128023.12</v>
      </c>
    </row>
    <row r="1430" ht="15" spans="1:17">
      <c r="A1430" s="24" t="s">
        <v>1197</v>
      </c>
      <c r="B1430" s="24" t="s">
        <v>1198</v>
      </c>
      <c r="C1430" s="13">
        <v>1</v>
      </c>
      <c r="D1430" s="13">
        <v>69</v>
      </c>
      <c r="E1430" s="13">
        <v>69</v>
      </c>
      <c r="F1430" s="25">
        <f t="shared" si="88"/>
        <v>2146371</v>
      </c>
      <c r="G1430" s="25">
        <f>IF(ISTEXT(E1430),"",IF(ISBLANK(E1430),"",IF(ISTEXT(D1430),"",IF(A1425="Invoice No. : ",INDEX(Sheet2!F$14:F$154,MATCH(B1425,Sheet2!A$14:A$154,0)),G1429))))</f>
        <v>45463</v>
      </c>
      <c r="H1430" s="25" t="str">
        <f t="shared" si="89"/>
        <v>01/28/2023</v>
      </c>
      <c r="I1430" s="25" t="str">
        <f>IF(ISTEXT(E1430),"",IF(ISBLANK(E1430),"",IF(ISTEXT(D1430),"",IF(A1425="Invoice No. : ",TEXT(INDEX(Sheet2!C$14:C$154,MATCH(B1425,Sheet2!A$14:A$154,0)),"hh:mm:ss"),I1429))))</f>
        <v>11:31:24</v>
      </c>
      <c r="J1430" s="25">
        <f t="shared" si="90"/>
        <v>4531.25</v>
      </c>
      <c r="K1430" s="25">
        <f>IF(ISBLANK(G1430),"",IF(ISTEXT(G1430),"",INDEX(Sheet2!H$14:H$154,MATCH(F1430,Sheet2!A$14:A$154,0))))</f>
        <v>3500</v>
      </c>
      <c r="L1430" s="25">
        <f>IF(ISBLANK(G1430),"",IF(ISTEXT(G1430),"",INDEX(Sheet2!I$14:I$154,MATCH(F1430,Sheet2!A$14:A$154,0))))</f>
        <v>1031.25</v>
      </c>
      <c r="M1430" s="25" t="str">
        <f>IF(ISBLANK(G1430),"",IF(ISTEXT(G1430),"",IF(INDEX(Sheet2!H$14:H$154,MATCH(F1430,Sheet2!A$14:A$154,0))&lt;&gt;0,IF(INDEX(Sheet2!I$14:I$154,MATCH(F1430,Sheet2!A$14:A$154,0))&lt;&gt;0,"Loan","Loan"),"Cash")))</f>
        <v>Loan</v>
      </c>
      <c r="N1430" s="25">
        <f>IF(ISTEXT(E1430),"",IF(ISBLANK(E1430),"",IF(ISTEXT(D1430),"",IF(A1425="Invoice No. : ",INDEX(Sheet2!D$14:D$154,MATCH(B1425,Sheet2!A$14:A$154,0)),N1429))))</f>
        <v>2</v>
      </c>
      <c r="O1430" s="25" t="str">
        <f>IF(ISTEXT(E1430),"",IF(ISBLANK(E1430),"",IF(ISTEXT(D1430),"",IF(A1425="Invoice No. : ",INDEX(Sheet2!E$14:E$154,MATCH(B1425,Sheet2!A$14:A$154,0)),O1429))))</f>
        <v>RUBY</v>
      </c>
      <c r="P1430" s="25" t="str">
        <f>IF(ISTEXT(E1430),"",IF(ISBLANK(E1430),"",IF(ISTEXT(D1430),"",IF(A1425="Invoice No. : ",INDEX(Sheet2!G$14:G$154,MATCH(B1425,Sheet2!A$14:A$154,0)),P1429))))</f>
        <v>LIPAEN, KATHLEEN ESPIRITU</v>
      </c>
      <c r="Q1430" s="25">
        <f t="shared" si="91"/>
        <v>128023.12</v>
      </c>
    </row>
    <row r="1431" ht="15" spans="1:17">
      <c r="A1431" s="24" t="s">
        <v>1199</v>
      </c>
      <c r="B1431" s="24" t="s">
        <v>1200</v>
      </c>
      <c r="C1431" s="13">
        <v>1</v>
      </c>
      <c r="D1431" s="13">
        <v>31.25</v>
      </c>
      <c r="E1431" s="13">
        <v>31.25</v>
      </c>
      <c r="F1431" s="25">
        <f t="shared" si="88"/>
        <v>2146371</v>
      </c>
      <c r="G1431" s="25">
        <f>IF(ISTEXT(E1431),"",IF(ISBLANK(E1431),"",IF(ISTEXT(D1431),"",IF(A1426="Invoice No. : ",INDEX(Sheet2!F$14:F$154,MATCH(B1426,Sheet2!A$14:A$154,0)),G1430))))</f>
        <v>45463</v>
      </c>
      <c r="H1431" s="25" t="str">
        <f t="shared" si="89"/>
        <v>01/28/2023</v>
      </c>
      <c r="I1431" s="25" t="str">
        <f>IF(ISTEXT(E1431),"",IF(ISBLANK(E1431),"",IF(ISTEXT(D1431),"",IF(A1426="Invoice No. : ",TEXT(INDEX(Sheet2!C$14:C$154,MATCH(B1426,Sheet2!A$14:A$154,0)),"hh:mm:ss"),I1430))))</f>
        <v>11:31:24</v>
      </c>
      <c r="J1431" s="25">
        <f t="shared" si="90"/>
        <v>4531.25</v>
      </c>
      <c r="K1431" s="25">
        <f>IF(ISBLANK(G1431),"",IF(ISTEXT(G1431),"",INDEX(Sheet2!H$14:H$154,MATCH(F1431,Sheet2!A$14:A$154,0))))</f>
        <v>3500</v>
      </c>
      <c r="L1431" s="25">
        <f>IF(ISBLANK(G1431),"",IF(ISTEXT(G1431),"",INDEX(Sheet2!I$14:I$154,MATCH(F1431,Sheet2!A$14:A$154,0))))</f>
        <v>1031.25</v>
      </c>
      <c r="M1431" s="25" t="str">
        <f>IF(ISBLANK(G1431),"",IF(ISTEXT(G1431),"",IF(INDEX(Sheet2!H$14:H$154,MATCH(F1431,Sheet2!A$14:A$154,0))&lt;&gt;0,IF(INDEX(Sheet2!I$14:I$154,MATCH(F1431,Sheet2!A$14:A$154,0))&lt;&gt;0,"Loan","Loan"),"Cash")))</f>
        <v>Loan</v>
      </c>
      <c r="N1431" s="25">
        <f>IF(ISTEXT(E1431),"",IF(ISBLANK(E1431),"",IF(ISTEXT(D1431),"",IF(A1426="Invoice No. : ",INDEX(Sheet2!D$14:D$154,MATCH(B1426,Sheet2!A$14:A$154,0)),N1430))))</f>
        <v>2</v>
      </c>
      <c r="O1431" s="25" t="str">
        <f>IF(ISTEXT(E1431),"",IF(ISBLANK(E1431),"",IF(ISTEXT(D1431),"",IF(A1426="Invoice No. : ",INDEX(Sheet2!E$14:E$154,MATCH(B1426,Sheet2!A$14:A$154,0)),O1430))))</f>
        <v>RUBY</v>
      </c>
      <c r="P1431" s="25" t="str">
        <f>IF(ISTEXT(E1431),"",IF(ISBLANK(E1431),"",IF(ISTEXT(D1431),"",IF(A1426="Invoice No. : ",INDEX(Sheet2!G$14:G$154,MATCH(B1426,Sheet2!A$14:A$154,0)),P1430))))</f>
        <v>LIPAEN, KATHLEEN ESPIRITU</v>
      </c>
      <c r="Q1431" s="25">
        <f t="shared" si="91"/>
        <v>128023.12</v>
      </c>
    </row>
    <row r="1432" ht="15" spans="1:17">
      <c r="A1432" s="24" t="s">
        <v>506</v>
      </c>
      <c r="B1432" s="24" t="s">
        <v>507</v>
      </c>
      <c r="C1432" s="13">
        <v>1</v>
      </c>
      <c r="D1432" s="13">
        <v>21.75</v>
      </c>
      <c r="E1432" s="13">
        <v>21.75</v>
      </c>
      <c r="F1432" s="25">
        <f t="shared" si="88"/>
        <v>2146371</v>
      </c>
      <c r="G1432" s="25">
        <f>IF(ISTEXT(E1432),"",IF(ISBLANK(E1432),"",IF(ISTEXT(D1432),"",IF(A1427="Invoice No. : ",INDEX(Sheet2!F$14:F$154,MATCH(B1427,Sheet2!A$14:A$154,0)),G1431))))</f>
        <v>45463</v>
      </c>
      <c r="H1432" s="25" t="str">
        <f t="shared" si="89"/>
        <v>01/28/2023</v>
      </c>
      <c r="I1432" s="25" t="str">
        <f>IF(ISTEXT(E1432),"",IF(ISBLANK(E1432),"",IF(ISTEXT(D1432),"",IF(A1427="Invoice No. : ",TEXT(INDEX(Sheet2!C$14:C$154,MATCH(B1427,Sheet2!A$14:A$154,0)),"hh:mm:ss"),I1431))))</f>
        <v>11:31:24</v>
      </c>
      <c r="J1432" s="25">
        <f t="shared" si="90"/>
        <v>4531.25</v>
      </c>
      <c r="K1432" s="25">
        <f>IF(ISBLANK(G1432),"",IF(ISTEXT(G1432),"",INDEX(Sheet2!H$14:H$154,MATCH(F1432,Sheet2!A$14:A$154,0))))</f>
        <v>3500</v>
      </c>
      <c r="L1432" s="25">
        <f>IF(ISBLANK(G1432),"",IF(ISTEXT(G1432),"",INDEX(Sheet2!I$14:I$154,MATCH(F1432,Sheet2!A$14:A$154,0))))</f>
        <v>1031.25</v>
      </c>
      <c r="M1432" s="25" t="str">
        <f>IF(ISBLANK(G1432),"",IF(ISTEXT(G1432),"",IF(INDEX(Sheet2!H$14:H$154,MATCH(F1432,Sheet2!A$14:A$154,0))&lt;&gt;0,IF(INDEX(Sheet2!I$14:I$154,MATCH(F1432,Sheet2!A$14:A$154,0))&lt;&gt;0,"Loan","Loan"),"Cash")))</f>
        <v>Loan</v>
      </c>
      <c r="N1432" s="25">
        <f>IF(ISTEXT(E1432),"",IF(ISBLANK(E1432),"",IF(ISTEXT(D1432),"",IF(A1427="Invoice No. : ",INDEX(Sheet2!D$14:D$154,MATCH(B1427,Sheet2!A$14:A$154,0)),N1431))))</f>
        <v>2</v>
      </c>
      <c r="O1432" s="25" t="str">
        <f>IF(ISTEXT(E1432),"",IF(ISBLANK(E1432),"",IF(ISTEXT(D1432),"",IF(A1427="Invoice No. : ",INDEX(Sheet2!E$14:E$154,MATCH(B1427,Sheet2!A$14:A$154,0)),O1431))))</f>
        <v>RUBY</v>
      </c>
      <c r="P1432" s="25" t="str">
        <f>IF(ISTEXT(E1432),"",IF(ISBLANK(E1432),"",IF(ISTEXT(D1432),"",IF(A1427="Invoice No. : ",INDEX(Sheet2!G$14:G$154,MATCH(B1427,Sheet2!A$14:A$154,0)),P1431))))</f>
        <v>LIPAEN, KATHLEEN ESPIRITU</v>
      </c>
      <c r="Q1432" s="25">
        <f t="shared" si="91"/>
        <v>128023.12</v>
      </c>
    </row>
    <row r="1433" ht="15" spans="1:17">
      <c r="A1433" s="24" t="s">
        <v>266</v>
      </c>
      <c r="B1433" s="24" t="s">
        <v>267</v>
      </c>
      <c r="C1433" s="13">
        <v>1</v>
      </c>
      <c r="D1433" s="13">
        <v>57</v>
      </c>
      <c r="E1433" s="13">
        <v>57</v>
      </c>
      <c r="F1433" s="25">
        <f t="shared" si="88"/>
        <v>2146371</v>
      </c>
      <c r="G1433" s="25">
        <f>IF(ISTEXT(E1433),"",IF(ISBLANK(E1433),"",IF(ISTEXT(D1433),"",IF(A1428="Invoice No. : ",INDEX(Sheet2!F$14:F$154,MATCH(B1428,Sheet2!A$14:A$154,0)),G1432))))</f>
        <v>45463</v>
      </c>
      <c r="H1433" s="25" t="str">
        <f t="shared" si="89"/>
        <v>01/28/2023</v>
      </c>
      <c r="I1433" s="25" t="str">
        <f>IF(ISTEXT(E1433),"",IF(ISBLANK(E1433),"",IF(ISTEXT(D1433),"",IF(A1428="Invoice No. : ",TEXT(INDEX(Sheet2!C$14:C$154,MATCH(B1428,Sheet2!A$14:A$154,0)),"hh:mm:ss"),I1432))))</f>
        <v>11:31:24</v>
      </c>
      <c r="J1433" s="25">
        <f t="shared" si="90"/>
        <v>4531.25</v>
      </c>
      <c r="K1433" s="25">
        <f>IF(ISBLANK(G1433),"",IF(ISTEXT(G1433),"",INDEX(Sheet2!H$14:H$154,MATCH(F1433,Sheet2!A$14:A$154,0))))</f>
        <v>3500</v>
      </c>
      <c r="L1433" s="25">
        <f>IF(ISBLANK(G1433),"",IF(ISTEXT(G1433),"",INDEX(Sheet2!I$14:I$154,MATCH(F1433,Sheet2!A$14:A$154,0))))</f>
        <v>1031.25</v>
      </c>
      <c r="M1433" s="25" t="str">
        <f>IF(ISBLANK(G1433),"",IF(ISTEXT(G1433),"",IF(INDEX(Sheet2!H$14:H$154,MATCH(F1433,Sheet2!A$14:A$154,0))&lt;&gt;0,IF(INDEX(Sheet2!I$14:I$154,MATCH(F1433,Sheet2!A$14:A$154,0))&lt;&gt;0,"Loan","Loan"),"Cash")))</f>
        <v>Loan</v>
      </c>
      <c r="N1433" s="25">
        <f>IF(ISTEXT(E1433),"",IF(ISBLANK(E1433),"",IF(ISTEXT(D1433),"",IF(A1428="Invoice No. : ",INDEX(Sheet2!D$14:D$154,MATCH(B1428,Sheet2!A$14:A$154,0)),N1432))))</f>
        <v>2</v>
      </c>
      <c r="O1433" s="25" t="str">
        <f>IF(ISTEXT(E1433),"",IF(ISBLANK(E1433),"",IF(ISTEXT(D1433),"",IF(A1428="Invoice No. : ",INDEX(Sheet2!E$14:E$154,MATCH(B1428,Sheet2!A$14:A$154,0)),O1432))))</f>
        <v>RUBY</v>
      </c>
      <c r="P1433" s="25" t="str">
        <f>IF(ISTEXT(E1433),"",IF(ISBLANK(E1433),"",IF(ISTEXT(D1433),"",IF(A1428="Invoice No. : ",INDEX(Sheet2!G$14:G$154,MATCH(B1428,Sheet2!A$14:A$154,0)),P1432))))</f>
        <v>LIPAEN, KATHLEEN ESPIRITU</v>
      </c>
      <c r="Q1433" s="25">
        <f t="shared" si="91"/>
        <v>128023.12</v>
      </c>
    </row>
    <row r="1434" ht="15" spans="1:17">
      <c r="A1434" s="24" t="s">
        <v>1132</v>
      </c>
      <c r="B1434" s="24" t="s">
        <v>1133</v>
      </c>
      <c r="C1434" s="13">
        <v>1</v>
      </c>
      <c r="D1434" s="13">
        <v>65.5</v>
      </c>
      <c r="E1434" s="13">
        <v>65.5</v>
      </c>
      <c r="F1434" s="25">
        <f t="shared" si="88"/>
        <v>2146371</v>
      </c>
      <c r="G1434" s="25">
        <f>IF(ISTEXT(E1434),"",IF(ISBLANK(E1434),"",IF(ISTEXT(D1434),"",IF(A1429="Invoice No. : ",INDEX(Sheet2!F$14:F$154,MATCH(B1429,Sheet2!A$14:A$154,0)),G1433))))</f>
        <v>45463</v>
      </c>
      <c r="H1434" s="25" t="str">
        <f t="shared" si="89"/>
        <v>01/28/2023</v>
      </c>
      <c r="I1434" s="25" t="str">
        <f>IF(ISTEXT(E1434),"",IF(ISBLANK(E1434),"",IF(ISTEXT(D1434),"",IF(A1429="Invoice No. : ",TEXT(INDEX(Sheet2!C$14:C$154,MATCH(B1429,Sheet2!A$14:A$154,0)),"hh:mm:ss"),I1433))))</f>
        <v>11:31:24</v>
      </c>
      <c r="J1434" s="25">
        <f t="shared" si="90"/>
        <v>4531.25</v>
      </c>
      <c r="K1434" s="25">
        <f>IF(ISBLANK(G1434),"",IF(ISTEXT(G1434),"",INDEX(Sheet2!H$14:H$154,MATCH(F1434,Sheet2!A$14:A$154,0))))</f>
        <v>3500</v>
      </c>
      <c r="L1434" s="25">
        <f>IF(ISBLANK(G1434),"",IF(ISTEXT(G1434),"",INDEX(Sheet2!I$14:I$154,MATCH(F1434,Sheet2!A$14:A$154,0))))</f>
        <v>1031.25</v>
      </c>
      <c r="M1434" s="25" t="str">
        <f>IF(ISBLANK(G1434),"",IF(ISTEXT(G1434),"",IF(INDEX(Sheet2!H$14:H$154,MATCH(F1434,Sheet2!A$14:A$154,0))&lt;&gt;0,IF(INDEX(Sheet2!I$14:I$154,MATCH(F1434,Sheet2!A$14:A$154,0))&lt;&gt;0,"Loan","Loan"),"Cash")))</f>
        <v>Loan</v>
      </c>
      <c r="N1434" s="25">
        <f>IF(ISTEXT(E1434),"",IF(ISBLANK(E1434),"",IF(ISTEXT(D1434),"",IF(A1429="Invoice No. : ",INDEX(Sheet2!D$14:D$154,MATCH(B1429,Sheet2!A$14:A$154,0)),N1433))))</f>
        <v>2</v>
      </c>
      <c r="O1434" s="25" t="str">
        <f>IF(ISTEXT(E1434),"",IF(ISBLANK(E1434),"",IF(ISTEXT(D1434),"",IF(A1429="Invoice No. : ",INDEX(Sheet2!E$14:E$154,MATCH(B1429,Sheet2!A$14:A$154,0)),O1433))))</f>
        <v>RUBY</v>
      </c>
      <c r="P1434" s="25" t="str">
        <f>IF(ISTEXT(E1434),"",IF(ISBLANK(E1434),"",IF(ISTEXT(D1434),"",IF(A1429="Invoice No. : ",INDEX(Sheet2!G$14:G$154,MATCH(B1429,Sheet2!A$14:A$154,0)),P1433))))</f>
        <v>LIPAEN, KATHLEEN ESPIRITU</v>
      </c>
      <c r="Q1434" s="25">
        <f t="shared" si="91"/>
        <v>128023.12</v>
      </c>
    </row>
    <row r="1435" ht="15" spans="1:17">
      <c r="A1435" s="24" t="s">
        <v>1058</v>
      </c>
      <c r="B1435" s="24" t="s">
        <v>1059</v>
      </c>
      <c r="C1435" s="13">
        <v>1</v>
      </c>
      <c r="D1435" s="13">
        <v>45.5</v>
      </c>
      <c r="E1435" s="13">
        <v>45.5</v>
      </c>
      <c r="F1435" s="25">
        <f t="shared" si="88"/>
        <v>2146371</v>
      </c>
      <c r="G1435" s="25">
        <f>IF(ISTEXT(E1435),"",IF(ISBLANK(E1435),"",IF(ISTEXT(D1435),"",IF(A1430="Invoice No. : ",INDEX(Sheet2!F$14:F$154,MATCH(B1430,Sheet2!A$14:A$154,0)),G1434))))</f>
        <v>45463</v>
      </c>
      <c r="H1435" s="25" t="str">
        <f t="shared" si="89"/>
        <v>01/28/2023</v>
      </c>
      <c r="I1435" s="25" t="str">
        <f>IF(ISTEXT(E1435),"",IF(ISBLANK(E1435),"",IF(ISTEXT(D1435),"",IF(A1430="Invoice No. : ",TEXT(INDEX(Sheet2!C$14:C$154,MATCH(B1430,Sheet2!A$14:A$154,0)),"hh:mm:ss"),I1434))))</f>
        <v>11:31:24</v>
      </c>
      <c r="J1435" s="25">
        <f t="shared" si="90"/>
        <v>4531.25</v>
      </c>
      <c r="K1435" s="25">
        <f>IF(ISBLANK(G1435),"",IF(ISTEXT(G1435),"",INDEX(Sheet2!H$14:H$154,MATCH(F1435,Sheet2!A$14:A$154,0))))</f>
        <v>3500</v>
      </c>
      <c r="L1435" s="25">
        <f>IF(ISBLANK(G1435),"",IF(ISTEXT(G1435),"",INDEX(Sheet2!I$14:I$154,MATCH(F1435,Sheet2!A$14:A$154,0))))</f>
        <v>1031.25</v>
      </c>
      <c r="M1435" s="25" t="str">
        <f>IF(ISBLANK(G1435),"",IF(ISTEXT(G1435),"",IF(INDEX(Sheet2!H$14:H$154,MATCH(F1435,Sheet2!A$14:A$154,0))&lt;&gt;0,IF(INDEX(Sheet2!I$14:I$154,MATCH(F1435,Sheet2!A$14:A$154,0))&lt;&gt;0,"Loan","Loan"),"Cash")))</f>
        <v>Loan</v>
      </c>
      <c r="N1435" s="25">
        <f>IF(ISTEXT(E1435),"",IF(ISBLANK(E1435),"",IF(ISTEXT(D1435),"",IF(A1430="Invoice No. : ",INDEX(Sheet2!D$14:D$154,MATCH(B1430,Sheet2!A$14:A$154,0)),N1434))))</f>
        <v>2</v>
      </c>
      <c r="O1435" s="25" t="str">
        <f>IF(ISTEXT(E1435),"",IF(ISBLANK(E1435),"",IF(ISTEXT(D1435),"",IF(A1430="Invoice No. : ",INDEX(Sheet2!E$14:E$154,MATCH(B1430,Sheet2!A$14:A$154,0)),O1434))))</f>
        <v>RUBY</v>
      </c>
      <c r="P1435" s="25" t="str">
        <f>IF(ISTEXT(E1435),"",IF(ISBLANK(E1435),"",IF(ISTEXT(D1435),"",IF(A1430="Invoice No. : ",INDEX(Sheet2!G$14:G$154,MATCH(B1430,Sheet2!A$14:A$154,0)),P1434))))</f>
        <v>LIPAEN, KATHLEEN ESPIRITU</v>
      </c>
      <c r="Q1435" s="25">
        <f t="shared" si="91"/>
        <v>128023.12</v>
      </c>
    </row>
    <row r="1436" ht="15" spans="1:17">
      <c r="A1436" s="24" t="s">
        <v>1201</v>
      </c>
      <c r="B1436" s="24" t="s">
        <v>1202</v>
      </c>
      <c r="C1436" s="13">
        <v>2</v>
      </c>
      <c r="D1436" s="13">
        <v>79</v>
      </c>
      <c r="E1436" s="13">
        <v>158</v>
      </c>
      <c r="F1436" s="25">
        <f t="shared" si="88"/>
        <v>2146371</v>
      </c>
      <c r="G1436" s="25">
        <f>IF(ISTEXT(E1436),"",IF(ISBLANK(E1436),"",IF(ISTEXT(D1436),"",IF(A1431="Invoice No. : ",INDEX(Sheet2!F$14:F$154,MATCH(B1431,Sheet2!A$14:A$154,0)),G1435))))</f>
        <v>45463</v>
      </c>
      <c r="H1436" s="25" t="str">
        <f t="shared" si="89"/>
        <v>01/28/2023</v>
      </c>
      <c r="I1436" s="25" t="str">
        <f>IF(ISTEXT(E1436),"",IF(ISBLANK(E1436),"",IF(ISTEXT(D1436),"",IF(A1431="Invoice No. : ",TEXT(INDEX(Sheet2!C$14:C$154,MATCH(B1431,Sheet2!A$14:A$154,0)),"hh:mm:ss"),I1435))))</f>
        <v>11:31:24</v>
      </c>
      <c r="J1436" s="25">
        <f t="shared" si="90"/>
        <v>4531.25</v>
      </c>
      <c r="K1436" s="25">
        <f>IF(ISBLANK(G1436),"",IF(ISTEXT(G1436),"",INDEX(Sheet2!H$14:H$154,MATCH(F1436,Sheet2!A$14:A$154,0))))</f>
        <v>3500</v>
      </c>
      <c r="L1436" s="25">
        <f>IF(ISBLANK(G1436),"",IF(ISTEXT(G1436),"",INDEX(Sheet2!I$14:I$154,MATCH(F1436,Sheet2!A$14:A$154,0))))</f>
        <v>1031.25</v>
      </c>
      <c r="M1436" s="25" t="str">
        <f>IF(ISBLANK(G1436),"",IF(ISTEXT(G1436),"",IF(INDEX(Sheet2!H$14:H$154,MATCH(F1436,Sheet2!A$14:A$154,0))&lt;&gt;0,IF(INDEX(Sheet2!I$14:I$154,MATCH(F1436,Sheet2!A$14:A$154,0))&lt;&gt;0,"Loan","Loan"),"Cash")))</f>
        <v>Loan</v>
      </c>
      <c r="N1436" s="25">
        <f>IF(ISTEXT(E1436),"",IF(ISBLANK(E1436),"",IF(ISTEXT(D1436),"",IF(A1431="Invoice No. : ",INDEX(Sheet2!D$14:D$154,MATCH(B1431,Sheet2!A$14:A$154,0)),N1435))))</f>
        <v>2</v>
      </c>
      <c r="O1436" s="25" t="str">
        <f>IF(ISTEXT(E1436),"",IF(ISBLANK(E1436),"",IF(ISTEXT(D1436),"",IF(A1431="Invoice No. : ",INDEX(Sheet2!E$14:E$154,MATCH(B1431,Sheet2!A$14:A$154,0)),O1435))))</f>
        <v>RUBY</v>
      </c>
      <c r="P1436" s="25" t="str">
        <f>IF(ISTEXT(E1436),"",IF(ISBLANK(E1436),"",IF(ISTEXT(D1436),"",IF(A1431="Invoice No. : ",INDEX(Sheet2!G$14:G$154,MATCH(B1431,Sheet2!A$14:A$154,0)),P1435))))</f>
        <v>LIPAEN, KATHLEEN ESPIRITU</v>
      </c>
      <c r="Q1436" s="25">
        <f t="shared" si="91"/>
        <v>128023.12</v>
      </c>
    </row>
    <row r="1437" ht="15" spans="1:17">
      <c r="A1437" s="24" t="s">
        <v>1203</v>
      </c>
      <c r="B1437" s="24" t="s">
        <v>1204</v>
      </c>
      <c r="C1437" s="13">
        <v>1</v>
      </c>
      <c r="D1437" s="13">
        <v>64.25</v>
      </c>
      <c r="E1437" s="13">
        <v>64.25</v>
      </c>
      <c r="F1437" s="25">
        <f t="shared" si="88"/>
        <v>2146371</v>
      </c>
      <c r="G1437" s="25">
        <f>IF(ISTEXT(E1437),"",IF(ISBLANK(E1437),"",IF(ISTEXT(D1437),"",IF(A1432="Invoice No. : ",INDEX(Sheet2!F$14:F$154,MATCH(B1432,Sheet2!A$14:A$154,0)),G1436))))</f>
        <v>45463</v>
      </c>
      <c r="H1437" s="25" t="str">
        <f t="shared" si="89"/>
        <v>01/28/2023</v>
      </c>
      <c r="I1437" s="25" t="str">
        <f>IF(ISTEXT(E1437),"",IF(ISBLANK(E1437),"",IF(ISTEXT(D1437),"",IF(A1432="Invoice No. : ",TEXT(INDEX(Sheet2!C$14:C$154,MATCH(B1432,Sheet2!A$14:A$154,0)),"hh:mm:ss"),I1436))))</f>
        <v>11:31:24</v>
      </c>
      <c r="J1437" s="25">
        <f t="shared" si="90"/>
        <v>4531.25</v>
      </c>
      <c r="K1437" s="25">
        <f>IF(ISBLANK(G1437),"",IF(ISTEXT(G1437),"",INDEX(Sheet2!H$14:H$154,MATCH(F1437,Sheet2!A$14:A$154,0))))</f>
        <v>3500</v>
      </c>
      <c r="L1437" s="25">
        <f>IF(ISBLANK(G1437),"",IF(ISTEXT(G1437),"",INDEX(Sheet2!I$14:I$154,MATCH(F1437,Sheet2!A$14:A$154,0))))</f>
        <v>1031.25</v>
      </c>
      <c r="M1437" s="25" t="str">
        <f>IF(ISBLANK(G1437),"",IF(ISTEXT(G1437),"",IF(INDEX(Sheet2!H$14:H$154,MATCH(F1437,Sheet2!A$14:A$154,0))&lt;&gt;0,IF(INDEX(Sheet2!I$14:I$154,MATCH(F1437,Sheet2!A$14:A$154,0))&lt;&gt;0,"Loan","Loan"),"Cash")))</f>
        <v>Loan</v>
      </c>
      <c r="N1437" s="25">
        <f>IF(ISTEXT(E1437),"",IF(ISBLANK(E1437),"",IF(ISTEXT(D1437),"",IF(A1432="Invoice No. : ",INDEX(Sheet2!D$14:D$154,MATCH(B1432,Sheet2!A$14:A$154,0)),N1436))))</f>
        <v>2</v>
      </c>
      <c r="O1437" s="25" t="str">
        <f>IF(ISTEXT(E1437),"",IF(ISBLANK(E1437),"",IF(ISTEXT(D1437),"",IF(A1432="Invoice No. : ",INDEX(Sheet2!E$14:E$154,MATCH(B1432,Sheet2!A$14:A$154,0)),O1436))))</f>
        <v>RUBY</v>
      </c>
      <c r="P1437" s="25" t="str">
        <f>IF(ISTEXT(E1437),"",IF(ISBLANK(E1437),"",IF(ISTEXT(D1437),"",IF(A1432="Invoice No. : ",INDEX(Sheet2!G$14:G$154,MATCH(B1432,Sheet2!A$14:A$154,0)),P1436))))</f>
        <v>LIPAEN, KATHLEEN ESPIRITU</v>
      </c>
      <c r="Q1437" s="25">
        <f t="shared" si="91"/>
        <v>128023.12</v>
      </c>
    </row>
    <row r="1438" ht="15" spans="1:17">
      <c r="A1438" s="24" t="s">
        <v>1205</v>
      </c>
      <c r="B1438" s="24" t="s">
        <v>1206</v>
      </c>
      <c r="C1438" s="13">
        <v>1</v>
      </c>
      <c r="D1438" s="13">
        <v>65.25</v>
      </c>
      <c r="E1438" s="13">
        <v>65.25</v>
      </c>
      <c r="F1438" s="25">
        <f t="shared" si="88"/>
        <v>2146371</v>
      </c>
      <c r="G1438" s="25">
        <f>IF(ISTEXT(E1438),"",IF(ISBLANK(E1438),"",IF(ISTEXT(D1438),"",IF(A1433="Invoice No. : ",INDEX(Sheet2!F$14:F$154,MATCH(B1433,Sheet2!A$14:A$154,0)),G1437))))</f>
        <v>45463</v>
      </c>
      <c r="H1438" s="25" t="str">
        <f t="shared" si="89"/>
        <v>01/28/2023</v>
      </c>
      <c r="I1438" s="25" t="str">
        <f>IF(ISTEXT(E1438),"",IF(ISBLANK(E1438),"",IF(ISTEXT(D1438),"",IF(A1433="Invoice No. : ",TEXT(INDEX(Sheet2!C$14:C$154,MATCH(B1433,Sheet2!A$14:A$154,0)),"hh:mm:ss"),I1437))))</f>
        <v>11:31:24</v>
      </c>
      <c r="J1438" s="25">
        <f t="shared" si="90"/>
        <v>4531.25</v>
      </c>
      <c r="K1438" s="25">
        <f>IF(ISBLANK(G1438),"",IF(ISTEXT(G1438),"",INDEX(Sheet2!H$14:H$154,MATCH(F1438,Sheet2!A$14:A$154,0))))</f>
        <v>3500</v>
      </c>
      <c r="L1438" s="25">
        <f>IF(ISBLANK(G1438),"",IF(ISTEXT(G1438),"",INDEX(Sheet2!I$14:I$154,MATCH(F1438,Sheet2!A$14:A$154,0))))</f>
        <v>1031.25</v>
      </c>
      <c r="M1438" s="25" t="str">
        <f>IF(ISBLANK(G1438),"",IF(ISTEXT(G1438),"",IF(INDEX(Sheet2!H$14:H$154,MATCH(F1438,Sheet2!A$14:A$154,0))&lt;&gt;0,IF(INDEX(Sheet2!I$14:I$154,MATCH(F1438,Sheet2!A$14:A$154,0))&lt;&gt;0,"Loan","Loan"),"Cash")))</f>
        <v>Loan</v>
      </c>
      <c r="N1438" s="25">
        <f>IF(ISTEXT(E1438),"",IF(ISBLANK(E1438),"",IF(ISTEXT(D1438),"",IF(A1433="Invoice No. : ",INDEX(Sheet2!D$14:D$154,MATCH(B1433,Sheet2!A$14:A$154,0)),N1437))))</f>
        <v>2</v>
      </c>
      <c r="O1438" s="25" t="str">
        <f>IF(ISTEXT(E1438),"",IF(ISBLANK(E1438),"",IF(ISTEXT(D1438),"",IF(A1433="Invoice No. : ",INDEX(Sheet2!E$14:E$154,MATCH(B1433,Sheet2!A$14:A$154,0)),O1437))))</f>
        <v>RUBY</v>
      </c>
      <c r="P1438" s="25" t="str">
        <f>IF(ISTEXT(E1438),"",IF(ISBLANK(E1438),"",IF(ISTEXT(D1438),"",IF(A1433="Invoice No. : ",INDEX(Sheet2!G$14:G$154,MATCH(B1433,Sheet2!A$14:A$154,0)),P1437))))</f>
        <v>LIPAEN, KATHLEEN ESPIRITU</v>
      </c>
      <c r="Q1438" s="25">
        <f t="shared" si="91"/>
        <v>128023.12</v>
      </c>
    </row>
    <row r="1439" ht="15" spans="1:17">
      <c r="A1439" s="24" t="s">
        <v>1207</v>
      </c>
      <c r="B1439" s="24" t="s">
        <v>1208</v>
      </c>
      <c r="C1439" s="13">
        <v>1</v>
      </c>
      <c r="D1439" s="13">
        <v>72.75</v>
      </c>
      <c r="E1439" s="13">
        <v>72.75</v>
      </c>
      <c r="F1439" s="25">
        <f t="shared" si="88"/>
        <v>2146371</v>
      </c>
      <c r="G1439" s="25">
        <f>IF(ISTEXT(E1439),"",IF(ISBLANK(E1439),"",IF(ISTEXT(D1439),"",IF(A1434="Invoice No. : ",INDEX(Sheet2!F$14:F$154,MATCH(B1434,Sheet2!A$14:A$154,0)),G1438))))</f>
        <v>45463</v>
      </c>
      <c r="H1439" s="25" t="str">
        <f t="shared" si="89"/>
        <v>01/28/2023</v>
      </c>
      <c r="I1439" s="25" t="str">
        <f>IF(ISTEXT(E1439),"",IF(ISBLANK(E1439),"",IF(ISTEXT(D1439),"",IF(A1434="Invoice No. : ",TEXT(INDEX(Sheet2!C$14:C$154,MATCH(B1434,Sheet2!A$14:A$154,0)),"hh:mm:ss"),I1438))))</f>
        <v>11:31:24</v>
      </c>
      <c r="J1439" s="25">
        <f t="shared" si="90"/>
        <v>4531.25</v>
      </c>
      <c r="K1439" s="25">
        <f>IF(ISBLANK(G1439),"",IF(ISTEXT(G1439),"",INDEX(Sheet2!H$14:H$154,MATCH(F1439,Sheet2!A$14:A$154,0))))</f>
        <v>3500</v>
      </c>
      <c r="L1439" s="25">
        <f>IF(ISBLANK(G1439),"",IF(ISTEXT(G1439),"",INDEX(Sheet2!I$14:I$154,MATCH(F1439,Sheet2!A$14:A$154,0))))</f>
        <v>1031.25</v>
      </c>
      <c r="M1439" s="25" t="str">
        <f>IF(ISBLANK(G1439),"",IF(ISTEXT(G1439),"",IF(INDEX(Sheet2!H$14:H$154,MATCH(F1439,Sheet2!A$14:A$154,0))&lt;&gt;0,IF(INDEX(Sheet2!I$14:I$154,MATCH(F1439,Sheet2!A$14:A$154,0))&lt;&gt;0,"Loan","Loan"),"Cash")))</f>
        <v>Loan</v>
      </c>
      <c r="N1439" s="25">
        <f>IF(ISTEXT(E1439),"",IF(ISBLANK(E1439),"",IF(ISTEXT(D1439),"",IF(A1434="Invoice No. : ",INDEX(Sheet2!D$14:D$154,MATCH(B1434,Sheet2!A$14:A$154,0)),N1438))))</f>
        <v>2</v>
      </c>
      <c r="O1439" s="25" t="str">
        <f>IF(ISTEXT(E1439),"",IF(ISBLANK(E1439),"",IF(ISTEXT(D1439),"",IF(A1434="Invoice No. : ",INDEX(Sheet2!E$14:E$154,MATCH(B1434,Sheet2!A$14:A$154,0)),O1438))))</f>
        <v>RUBY</v>
      </c>
      <c r="P1439" s="25" t="str">
        <f>IF(ISTEXT(E1439),"",IF(ISBLANK(E1439),"",IF(ISTEXT(D1439),"",IF(A1434="Invoice No. : ",INDEX(Sheet2!G$14:G$154,MATCH(B1434,Sheet2!A$14:A$154,0)),P1438))))</f>
        <v>LIPAEN, KATHLEEN ESPIRITU</v>
      </c>
      <c r="Q1439" s="25">
        <f t="shared" si="91"/>
        <v>128023.12</v>
      </c>
    </row>
    <row r="1440" ht="15" spans="1:17">
      <c r="A1440" s="24" t="s">
        <v>1209</v>
      </c>
      <c r="B1440" s="24" t="s">
        <v>1210</v>
      </c>
      <c r="C1440" s="13">
        <v>1</v>
      </c>
      <c r="D1440" s="13">
        <v>30</v>
      </c>
      <c r="E1440" s="13">
        <v>30</v>
      </c>
      <c r="F1440" s="25">
        <f t="shared" si="88"/>
        <v>2146371</v>
      </c>
      <c r="G1440" s="25">
        <f>IF(ISTEXT(E1440),"",IF(ISBLANK(E1440),"",IF(ISTEXT(D1440),"",IF(A1435="Invoice No. : ",INDEX(Sheet2!F$14:F$154,MATCH(B1435,Sheet2!A$14:A$154,0)),G1439))))</f>
        <v>45463</v>
      </c>
      <c r="H1440" s="25" t="str">
        <f t="shared" si="89"/>
        <v>01/28/2023</v>
      </c>
      <c r="I1440" s="25" t="str">
        <f>IF(ISTEXT(E1440),"",IF(ISBLANK(E1440),"",IF(ISTEXT(D1440),"",IF(A1435="Invoice No. : ",TEXT(INDEX(Sheet2!C$14:C$154,MATCH(B1435,Sheet2!A$14:A$154,0)),"hh:mm:ss"),I1439))))</f>
        <v>11:31:24</v>
      </c>
      <c r="J1440" s="25">
        <f t="shared" si="90"/>
        <v>4531.25</v>
      </c>
      <c r="K1440" s="25">
        <f>IF(ISBLANK(G1440),"",IF(ISTEXT(G1440),"",INDEX(Sheet2!H$14:H$154,MATCH(F1440,Sheet2!A$14:A$154,0))))</f>
        <v>3500</v>
      </c>
      <c r="L1440" s="25">
        <f>IF(ISBLANK(G1440),"",IF(ISTEXT(G1440),"",INDEX(Sheet2!I$14:I$154,MATCH(F1440,Sheet2!A$14:A$154,0))))</f>
        <v>1031.25</v>
      </c>
      <c r="M1440" s="25" t="str">
        <f>IF(ISBLANK(G1440),"",IF(ISTEXT(G1440),"",IF(INDEX(Sheet2!H$14:H$154,MATCH(F1440,Sheet2!A$14:A$154,0))&lt;&gt;0,IF(INDEX(Sheet2!I$14:I$154,MATCH(F1440,Sheet2!A$14:A$154,0))&lt;&gt;0,"Loan","Loan"),"Cash")))</f>
        <v>Loan</v>
      </c>
      <c r="N1440" s="25">
        <f>IF(ISTEXT(E1440),"",IF(ISBLANK(E1440),"",IF(ISTEXT(D1440),"",IF(A1435="Invoice No. : ",INDEX(Sheet2!D$14:D$154,MATCH(B1435,Sheet2!A$14:A$154,0)),N1439))))</f>
        <v>2</v>
      </c>
      <c r="O1440" s="25" t="str">
        <f>IF(ISTEXT(E1440),"",IF(ISBLANK(E1440),"",IF(ISTEXT(D1440),"",IF(A1435="Invoice No. : ",INDEX(Sheet2!E$14:E$154,MATCH(B1435,Sheet2!A$14:A$154,0)),O1439))))</f>
        <v>RUBY</v>
      </c>
      <c r="P1440" s="25" t="str">
        <f>IF(ISTEXT(E1440),"",IF(ISBLANK(E1440),"",IF(ISTEXT(D1440),"",IF(A1435="Invoice No. : ",INDEX(Sheet2!G$14:G$154,MATCH(B1435,Sheet2!A$14:A$154,0)),P1439))))</f>
        <v>LIPAEN, KATHLEEN ESPIRITU</v>
      </c>
      <c r="Q1440" s="25">
        <f t="shared" si="91"/>
        <v>128023.12</v>
      </c>
    </row>
    <row r="1441" ht="15" spans="1:17">
      <c r="A1441" s="24" t="s">
        <v>1211</v>
      </c>
      <c r="B1441" s="24" t="s">
        <v>1212</v>
      </c>
      <c r="C1441" s="13">
        <v>2</v>
      </c>
      <c r="D1441" s="13">
        <v>8.25</v>
      </c>
      <c r="E1441" s="13">
        <v>16.5</v>
      </c>
      <c r="F1441" s="25">
        <f t="shared" si="88"/>
        <v>2146371</v>
      </c>
      <c r="G1441" s="25">
        <f>IF(ISTEXT(E1441),"",IF(ISBLANK(E1441),"",IF(ISTEXT(D1441),"",IF(A1436="Invoice No. : ",INDEX(Sheet2!F$14:F$154,MATCH(B1436,Sheet2!A$14:A$154,0)),G1440))))</f>
        <v>45463</v>
      </c>
      <c r="H1441" s="25" t="str">
        <f t="shared" si="89"/>
        <v>01/28/2023</v>
      </c>
      <c r="I1441" s="25" t="str">
        <f>IF(ISTEXT(E1441),"",IF(ISBLANK(E1441),"",IF(ISTEXT(D1441),"",IF(A1436="Invoice No. : ",TEXT(INDEX(Sheet2!C$14:C$154,MATCH(B1436,Sheet2!A$14:A$154,0)),"hh:mm:ss"),I1440))))</f>
        <v>11:31:24</v>
      </c>
      <c r="J1441" s="25">
        <f t="shared" si="90"/>
        <v>4531.25</v>
      </c>
      <c r="K1441" s="25">
        <f>IF(ISBLANK(G1441),"",IF(ISTEXT(G1441),"",INDEX(Sheet2!H$14:H$154,MATCH(F1441,Sheet2!A$14:A$154,0))))</f>
        <v>3500</v>
      </c>
      <c r="L1441" s="25">
        <f>IF(ISBLANK(G1441),"",IF(ISTEXT(G1441),"",INDEX(Sheet2!I$14:I$154,MATCH(F1441,Sheet2!A$14:A$154,0))))</f>
        <v>1031.25</v>
      </c>
      <c r="M1441" s="25" t="str">
        <f>IF(ISBLANK(G1441),"",IF(ISTEXT(G1441),"",IF(INDEX(Sheet2!H$14:H$154,MATCH(F1441,Sheet2!A$14:A$154,0))&lt;&gt;0,IF(INDEX(Sheet2!I$14:I$154,MATCH(F1441,Sheet2!A$14:A$154,0))&lt;&gt;0,"Loan","Loan"),"Cash")))</f>
        <v>Loan</v>
      </c>
      <c r="N1441" s="25">
        <f>IF(ISTEXT(E1441),"",IF(ISBLANK(E1441),"",IF(ISTEXT(D1441),"",IF(A1436="Invoice No. : ",INDEX(Sheet2!D$14:D$154,MATCH(B1436,Sheet2!A$14:A$154,0)),N1440))))</f>
        <v>2</v>
      </c>
      <c r="O1441" s="25" t="str">
        <f>IF(ISTEXT(E1441),"",IF(ISBLANK(E1441),"",IF(ISTEXT(D1441),"",IF(A1436="Invoice No. : ",INDEX(Sheet2!E$14:E$154,MATCH(B1436,Sheet2!A$14:A$154,0)),O1440))))</f>
        <v>RUBY</v>
      </c>
      <c r="P1441" s="25" t="str">
        <f>IF(ISTEXT(E1441),"",IF(ISBLANK(E1441),"",IF(ISTEXT(D1441),"",IF(A1436="Invoice No. : ",INDEX(Sheet2!G$14:G$154,MATCH(B1436,Sheet2!A$14:A$154,0)),P1440))))</f>
        <v>LIPAEN, KATHLEEN ESPIRITU</v>
      </c>
      <c r="Q1441" s="25">
        <f t="shared" si="91"/>
        <v>128023.12</v>
      </c>
    </row>
    <row r="1442" ht="15" spans="1:17">
      <c r="A1442" s="24" t="s">
        <v>818</v>
      </c>
      <c r="B1442" s="24" t="s">
        <v>819</v>
      </c>
      <c r="C1442" s="13">
        <v>1</v>
      </c>
      <c r="D1442" s="13">
        <v>30</v>
      </c>
      <c r="E1442" s="13">
        <v>30</v>
      </c>
      <c r="F1442" s="25">
        <f t="shared" si="88"/>
        <v>2146371</v>
      </c>
      <c r="G1442" s="25">
        <f>IF(ISTEXT(E1442),"",IF(ISBLANK(E1442),"",IF(ISTEXT(D1442),"",IF(A1437="Invoice No. : ",INDEX(Sheet2!F$14:F$154,MATCH(B1437,Sheet2!A$14:A$154,0)),G1441))))</f>
        <v>45463</v>
      </c>
      <c r="H1442" s="25" t="str">
        <f t="shared" si="89"/>
        <v>01/28/2023</v>
      </c>
      <c r="I1442" s="25" t="str">
        <f>IF(ISTEXT(E1442),"",IF(ISBLANK(E1442),"",IF(ISTEXT(D1442),"",IF(A1437="Invoice No. : ",TEXT(INDEX(Sheet2!C$14:C$154,MATCH(B1437,Sheet2!A$14:A$154,0)),"hh:mm:ss"),I1441))))</f>
        <v>11:31:24</v>
      </c>
      <c r="J1442" s="25">
        <f t="shared" si="90"/>
        <v>4531.25</v>
      </c>
      <c r="K1442" s="25">
        <f>IF(ISBLANK(G1442),"",IF(ISTEXT(G1442),"",INDEX(Sheet2!H$14:H$154,MATCH(F1442,Sheet2!A$14:A$154,0))))</f>
        <v>3500</v>
      </c>
      <c r="L1442" s="25">
        <f>IF(ISBLANK(G1442),"",IF(ISTEXT(G1442),"",INDEX(Sheet2!I$14:I$154,MATCH(F1442,Sheet2!A$14:A$154,0))))</f>
        <v>1031.25</v>
      </c>
      <c r="M1442" s="25" t="str">
        <f>IF(ISBLANK(G1442),"",IF(ISTEXT(G1442),"",IF(INDEX(Sheet2!H$14:H$154,MATCH(F1442,Sheet2!A$14:A$154,0))&lt;&gt;0,IF(INDEX(Sheet2!I$14:I$154,MATCH(F1442,Sheet2!A$14:A$154,0))&lt;&gt;0,"Loan","Loan"),"Cash")))</f>
        <v>Loan</v>
      </c>
      <c r="N1442" s="25">
        <f>IF(ISTEXT(E1442),"",IF(ISBLANK(E1442),"",IF(ISTEXT(D1442),"",IF(A1437="Invoice No. : ",INDEX(Sheet2!D$14:D$154,MATCH(B1437,Sheet2!A$14:A$154,0)),N1441))))</f>
        <v>2</v>
      </c>
      <c r="O1442" s="25" t="str">
        <f>IF(ISTEXT(E1442),"",IF(ISBLANK(E1442),"",IF(ISTEXT(D1442),"",IF(A1437="Invoice No. : ",INDEX(Sheet2!E$14:E$154,MATCH(B1437,Sheet2!A$14:A$154,0)),O1441))))</f>
        <v>RUBY</v>
      </c>
      <c r="P1442" s="25" t="str">
        <f>IF(ISTEXT(E1442),"",IF(ISBLANK(E1442),"",IF(ISTEXT(D1442),"",IF(A1437="Invoice No. : ",INDEX(Sheet2!G$14:G$154,MATCH(B1437,Sheet2!A$14:A$154,0)),P1441))))</f>
        <v>LIPAEN, KATHLEEN ESPIRITU</v>
      </c>
      <c r="Q1442" s="25">
        <f t="shared" si="91"/>
        <v>128023.12</v>
      </c>
    </row>
    <row r="1443" ht="15" spans="1:17">
      <c r="A1443" s="24" t="s">
        <v>1213</v>
      </c>
      <c r="B1443" s="24" t="s">
        <v>1214</v>
      </c>
      <c r="C1443" s="13">
        <v>2</v>
      </c>
      <c r="D1443" s="13">
        <v>59.75</v>
      </c>
      <c r="E1443" s="13">
        <v>119.5</v>
      </c>
      <c r="F1443" s="25">
        <f t="shared" si="88"/>
        <v>2146371</v>
      </c>
      <c r="G1443" s="25">
        <f>IF(ISTEXT(E1443),"",IF(ISBLANK(E1443),"",IF(ISTEXT(D1443),"",IF(A1438="Invoice No. : ",INDEX(Sheet2!F$14:F$154,MATCH(B1438,Sheet2!A$14:A$154,0)),G1442))))</f>
        <v>45463</v>
      </c>
      <c r="H1443" s="25" t="str">
        <f t="shared" si="89"/>
        <v>01/28/2023</v>
      </c>
      <c r="I1443" s="25" t="str">
        <f>IF(ISTEXT(E1443),"",IF(ISBLANK(E1443),"",IF(ISTEXT(D1443),"",IF(A1438="Invoice No. : ",TEXT(INDEX(Sheet2!C$14:C$154,MATCH(B1438,Sheet2!A$14:A$154,0)),"hh:mm:ss"),I1442))))</f>
        <v>11:31:24</v>
      </c>
      <c r="J1443" s="25">
        <f t="shared" si="90"/>
        <v>4531.25</v>
      </c>
      <c r="K1443" s="25">
        <f>IF(ISBLANK(G1443),"",IF(ISTEXT(G1443),"",INDEX(Sheet2!H$14:H$154,MATCH(F1443,Sheet2!A$14:A$154,0))))</f>
        <v>3500</v>
      </c>
      <c r="L1443" s="25">
        <f>IF(ISBLANK(G1443),"",IF(ISTEXT(G1443),"",INDEX(Sheet2!I$14:I$154,MATCH(F1443,Sheet2!A$14:A$154,0))))</f>
        <v>1031.25</v>
      </c>
      <c r="M1443" s="25" t="str">
        <f>IF(ISBLANK(G1443),"",IF(ISTEXT(G1443),"",IF(INDEX(Sheet2!H$14:H$154,MATCH(F1443,Sheet2!A$14:A$154,0))&lt;&gt;0,IF(INDEX(Sheet2!I$14:I$154,MATCH(F1443,Sheet2!A$14:A$154,0))&lt;&gt;0,"Loan","Loan"),"Cash")))</f>
        <v>Loan</v>
      </c>
      <c r="N1443" s="25">
        <f>IF(ISTEXT(E1443),"",IF(ISBLANK(E1443),"",IF(ISTEXT(D1443),"",IF(A1438="Invoice No. : ",INDEX(Sheet2!D$14:D$154,MATCH(B1438,Sheet2!A$14:A$154,0)),N1442))))</f>
        <v>2</v>
      </c>
      <c r="O1443" s="25" t="str">
        <f>IF(ISTEXT(E1443),"",IF(ISBLANK(E1443),"",IF(ISTEXT(D1443),"",IF(A1438="Invoice No. : ",INDEX(Sheet2!E$14:E$154,MATCH(B1438,Sheet2!A$14:A$154,0)),O1442))))</f>
        <v>RUBY</v>
      </c>
      <c r="P1443" s="25" t="str">
        <f>IF(ISTEXT(E1443),"",IF(ISBLANK(E1443),"",IF(ISTEXT(D1443),"",IF(A1438="Invoice No. : ",INDEX(Sheet2!G$14:G$154,MATCH(B1438,Sheet2!A$14:A$154,0)),P1442))))</f>
        <v>LIPAEN, KATHLEEN ESPIRITU</v>
      </c>
      <c r="Q1443" s="25">
        <f t="shared" si="91"/>
        <v>128023.12</v>
      </c>
    </row>
    <row r="1444" ht="15" spans="1:17">
      <c r="A1444" s="24" t="s">
        <v>1215</v>
      </c>
      <c r="B1444" s="24" t="s">
        <v>1216</v>
      </c>
      <c r="C1444" s="13">
        <v>1</v>
      </c>
      <c r="D1444" s="13">
        <v>53.5</v>
      </c>
      <c r="E1444" s="13">
        <v>53.5</v>
      </c>
      <c r="F1444" s="25">
        <f t="shared" si="88"/>
        <v>2146371</v>
      </c>
      <c r="G1444" s="25">
        <f>IF(ISTEXT(E1444),"",IF(ISBLANK(E1444),"",IF(ISTEXT(D1444),"",IF(A1439="Invoice No. : ",INDEX(Sheet2!F$14:F$154,MATCH(B1439,Sheet2!A$14:A$154,0)),G1443))))</f>
        <v>45463</v>
      </c>
      <c r="H1444" s="25" t="str">
        <f t="shared" si="89"/>
        <v>01/28/2023</v>
      </c>
      <c r="I1444" s="25" t="str">
        <f>IF(ISTEXT(E1444),"",IF(ISBLANK(E1444),"",IF(ISTEXT(D1444),"",IF(A1439="Invoice No. : ",TEXT(INDEX(Sheet2!C$14:C$154,MATCH(B1439,Sheet2!A$14:A$154,0)),"hh:mm:ss"),I1443))))</f>
        <v>11:31:24</v>
      </c>
      <c r="J1444" s="25">
        <f t="shared" si="90"/>
        <v>4531.25</v>
      </c>
      <c r="K1444" s="25">
        <f>IF(ISBLANK(G1444),"",IF(ISTEXT(G1444),"",INDEX(Sheet2!H$14:H$154,MATCH(F1444,Sheet2!A$14:A$154,0))))</f>
        <v>3500</v>
      </c>
      <c r="L1444" s="25">
        <f>IF(ISBLANK(G1444),"",IF(ISTEXT(G1444),"",INDEX(Sheet2!I$14:I$154,MATCH(F1444,Sheet2!A$14:A$154,0))))</f>
        <v>1031.25</v>
      </c>
      <c r="M1444" s="25" t="str">
        <f>IF(ISBLANK(G1444),"",IF(ISTEXT(G1444),"",IF(INDEX(Sheet2!H$14:H$154,MATCH(F1444,Sheet2!A$14:A$154,0))&lt;&gt;0,IF(INDEX(Sheet2!I$14:I$154,MATCH(F1444,Sheet2!A$14:A$154,0))&lt;&gt;0,"Loan","Loan"),"Cash")))</f>
        <v>Loan</v>
      </c>
      <c r="N1444" s="25">
        <f>IF(ISTEXT(E1444),"",IF(ISBLANK(E1444),"",IF(ISTEXT(D1444),"",IF(A1439="Invoice No. : ",INDEX(Sheet2!D$14:D$154,MATCH(B1439,Sheet2!A$14:A$154,0)),N1443))))</f>
        <v>2</v>
      </c>
      <c r="O1444" s="25" t="str">
        <f>IF(ISTEXT(E1444),"",IF(ISBLANK(E1444),"",IF(ISTEXT(D1444),"",IF(A1439="Invoice No. : ",INDEX(Sheet2!E$14:E$154,MATCH(B1439,Sheet2!A$14:A$154,0)),O1443))))</f>
        <v>RUBY</v>
      </c>
      <c r="P1444" s="25" t="str">
        <f>IF(ISTEXT(E1444),"",IF(ISBLANK(E1444),"",IF(ISTEXT(D1444),"",IF(A1439="Invoice No. : ",INDEX(Sheet2!G$14:G$154,MATCH(B1439,Sheet2!A$14:A$154,0)),P1443))))</f>
        <v>LIPAEN, KATHLEEN ESPIRITU</v>
      </c>
      <c r="Q1444" s="25">
        <f t="shared" si="91"/>
        <v>128023.12</v>
      </c>
    </row>
    <row r="1445" ht="15" spans="4:17">
      <c r="D1445" s="14" t="s">
        <v>18</v>
      </c>
      <c r="E1445" s="26">
        <v>4531.25</v>
      </c>
      <c r="F1445" s="25" t="str">
        <f t="shared" si="88"/>
        <v/>
      </c>
      <c r="G1445" s="25" t="str">
        <f>IF(ISTEXT(E1445),"",IF(ISBLANK(E1445),"",IF(ISTEXT(D1445),"",IF(A1440="Invoice No. : ",INDEX(Sheet2!F$14:F$154,MATCH(B1440,Sheet2!A$14:A$154,0)),G1444))))</f>
        <v/>
      </c>
      <c r="H1445" s="25" t="str">
        <f t="shared" si="89"/>
        <v/>
      </c>
      <c r="I1445" s="25" t="str">
        <f>IF(ISTEXT(E1445),"",IF(ISBLANK(E1445),"",IF(ISTEXT(D1445),"",IF(A1440="Invoice No. : ",TEXT(INDEX(Sheet2!C$14:C$154,MATCH(B1440,Sheet2!A$14:A$154,0)),"hh:mm:ss"),I1444))))</f>
        <v/>
      </c>
      <c r="J1445" s="25" t="str">
        <f t="shared" si="90"/>
        <v/>
      </c>
      <c r="K1445" s="25" t="str">
        <f>IF(ISBLANK(G1445),"",IF(ISTEXT(G1445),"",INDEX(Sheet2!H$14:H$154,MATCH(F1445,Sheet2!A$14:A$154,0))))</f>
        <v/>
      </c>
      <c r="L1445" s="25" t="str">
        <f>IF(ISBLANK(G1445),"",IF(ISTEXT(G1445),"",INDEX(Sheet2!I$14:I$154,MATCH(F1445,Sheet2!A$14:A$154,0))))</f>
        <v/>
      </c>
      <c r="M1445" s="25" t="str">
        <f>IF(ISBLANK(G1445),"",IF(ISTEXT(G1445),"",IF(INDEX(Sheet2!H$14:H$154,MATCH(F1445,Sheet2!A$14:A$154,0))&lt;&gt;0,IF(INDEX(Sheet2!I$14:I$154,MATCH(F1445,Sheet2!A$14:A$154,0))&lt;&gt;0,"Loan","Loan"),"Cash")))</f>
        <v/>
      </c>
      <c r="N1445" s="25" t="str">
        <f>IF(ISTEXT(E1445),"",IF(ISBLANK(E1445),"",IF(ISTEXT(D1445),"",IF(A1440="Invoice No. : ",INDEX(Sheet2!D$14:D$154,MATCH(B1440,Sheet2!A$14:A$154,0)),N1444))))</f>
        <v/>
      </c>
      <c r="O1445" s="25" t="str">
        <f>IF(ISTEXT(E1445),"",IF(ISBLANK(E1445),"",IF(ISTEXT(D1445),"",IF(A1440="Invoice No. : ",INDEX(Sheet2!E$14:E$154,MATCH(B1440,Sheet2!A$14:A$154,0)),O1444))))</f>
        <v/>
      </c>
      <c r="P1445" s="25" t="str">
        <f>IF(ISTEXT(E1445),"",IF(ISBLANK(E1445),"",IF(ISTEXT(D1445),"",IF(A1440="Invoice No. : ",INDEX(Sheet2!G$14:G$154,MATCH(B1440,Sheet2!A$14:A$154,0)),P1444))))</f>
        <v/>
      </c>
      <c r="Q1445" s="25" t="str">
        <f t="shared" si="91"/>
        <v/>
      </c>
    </row>
    <row r="1446" ht="15" spans="6:17">
      <c r="F1446" s="25" t="str">
        <f t="shared" si="88"/>
        <v/>
      </c>
      <c r="G1446" s="25" t="str">
        <f>IF(ISTEXT(E1446),"",IF(ISBLANK(E1446),"",IF(ISTEXT(D1446),"",IF(A1441="Invoice No. : ",INDEX(Sheet2!F$14:F$154,MATCH(B1441,Sheet2!A$14:A$154,0)),G1445))))</f>
        <v/>
      </c>
      <c r="H1446" s="25" t="str">
        <f t="shared" si="89"/>
        <v/>
      </c>
      <c r="I1446" s="25" t="str">
        <f>IF(ISTEXT(E1446),"",IF(ISBLANK(E1446),"",IF(ISTEXT(D1446),"",IF(A1441="Invoice No. : ",TEXT(INDEX(Sheet2!C$14:C$154,MATCH(B1441,Sheet2!A$14:A$154,0)),"hh:mm:ss"),I1445))))</f>
        <v/>
      </c>
      <c r="J1446" s="25" t="str">
        <f t="shared" si="90"/>
        <v/>
      </c>
      <c r="K1446" s="25" t="str">
        <f>IF(ISBLANK(G1446),"",IF(ISTEXT(G1446),"",INDEX(Sheet2!H$14:H$154,MATCH(F1446,Sheet2!A$14:A$154,0))))</f>
        <v/>
      </c>
      <c r="L1446" s="25" t="str">
        <f>IF(ISBLANK(G1446),"",IF(ISTEXT(G1446),"",INDEX(Sheet2!I$14:I$154,MATCH(F1446,Sheet2!A$14:A$154,0))))</f>
        <v/>
      </c>
      <c r="M1446" s="25" t="str">
        <f>IF(ISBLANK(G1446),"",IF(ISTEXT(G1446),"",IF(INDEX(Sheet2!H$14:H$154,MATCH(F1446,Sheet2!A$14:A$154,0))&lt;&gt;0,IF(INDEX(Sheet2!I$14:I$154,MATCH(F1446,Sheet2!A$14:A$154,0))&lt;&gt;0,"Loan","Loan"),"Cash")))</f>
        <v/>
      </c>
      <c r="N1446" s="25" t="str">
        <f>IF(ISTEXT(E1446),"",IF(ISBLANK(E1446),"",IF(ISTEXT(D1446),"",IF(A1441="Invoice No. : ",INDEX(Sheet2!D$14:D$154,MATCH(B1441,Sheet2!A$14:A$154,0)),N1445))))</f>
        <v/>
      </c>
      <c r="O1446" s="25" t="str">
        <f>IF(ISTEXT(E1446),"",IF(ISBLANK(E1446),"",IF(ISTEXT(D1446),"",IF(A1441="Invoice No. : ",INDEX(Sheet2!E$14:E$154,MATCH(B1441,Sheet2!A$14:A$154,0)),O1445))))</f>
        <v/>
      </c>
      <c r="P1446" s="25" t="str">
        <f>IF(ISTEXT(E1446),"",IF(ISBLANK(E1446),"",IF(ISTEXT(D1446),"",IF(A1441="Invoice No. : ",INDEX(Sheet2!G$14:G$154,MATCH(B1441,Sheet2!A$14:A$154,0)),P1445))))</f>
        <v/>
      </c>
      <c r="Q1446" s="25" t="str">
        <f t="shared" si="91"/>
        <v/>
      </c>
    </row>
    <row r="1447" ht="15" spans="6:17">
      <c r="F1447" s="25" t="str">
        <f t="shared" si="88"/>
        <v/>
      </c>
      <c r="G1447" s="25" t="str">
        <f>IF(ISTEXT(E1447),"",IF(ISBLANK(E1447),"",IF(ISTEXT(D1447),"",IF(A1442="Invoice No. : ",INDEX(Sheet2!F$14:F$154,MATCH(B1442,Sheet2!A$14:A$154,0)),G1446))))</f>
        <v/>
      </c>
      <c r="H1447" s="25" t="str">
        <f t="shared" si="89"/>
        <v/>
      </c>
      <c r="I1447" s="25" t="str">
        <f>IF(ISTEXT(E1447),"",IF(ISBLANK(E1447),"",IF(ISTEXT(D1447),"",IF(A1442="Invoice No. : ",TEXT(INDEX(Sheet2!C$14:C$154,MATCH(B1442,Sheet2!A$14:A$154,0)),"hh:mm:ss"),I1446))))</f>
        <v/>
      </c>
      <c r="J1447" s="25" t="str">
        <f t="shared" si="90"/>
        <v/>
      </c>
      <c r="K1447" s="25" t="str">
        <f>IF(ISBLANK(G1447),"",IF(ISTEXT(G1447),"",INDEX(Sheet2!H$14:H$154,MATCH(F1447,Sheet2!A$14:A$154,0))))</f>
        <v/>
      </c>
      <c r="L1447" s="25" t="str">
        <f>IF(ISBLANK(G1447),"",IF(ISTEXT(G1447),"",INDEX(Sheet2!I$14:I$154,MATCH(F1447,Sheet2!A$14:A$154,0))))</f>
        <v/>
      </c>
      <c r="M1447" s="25" t="str">
        <f>IF(ISBLANK(G1447),"",IF(ISTEXT(G1447),"",IF(INDEX(Sheet2!H$14:H$154,MATCH(F1447,Sheet2!A$14:A$154,0))&lt;&gt;0,IF(INDEX(Sheet2!I$14:I$154,MATCH(F1447,Sheet2!A$14:A$154,0))&lt;&gt;0,"Loan","Loan"),"Cash")))</f>
        <v/>
      </c>
      <c r="N1447" s="25" t="str">
        <f>IF(ISTEXT(E1447),"",IF(ISBLANK(E1447),"",IF(ISTEXT(D1447),"",IF(A1442="Invoice No. : ",INDEX(Sheet2!D$14:D$154,MATCH(B1442,Sheet2!A$14:A$154,0)),N1446))))</f>
        <v/>
      </c>
      <c r="O1447" s="25" t="str">
        <f>IF(ISTEXT(E1447),"",IF(ISBLANK(E1447),"",IF(ISTEXT(D1447),"",IF(A1442="Invoice No. : ",INDEX(Sheet2!E$14:E$154,MATCH(B1442,Sheet2!A$14:A$154,0)),O1446))))</f>
        <v/>
      </c>
      <c r="P1447" s="25" t="str">
        <f>IF(ISTEXT(E1447),"",IF(ISBLANK(E1447),"",IF(ISTEXT(D1447),"",IF(A1442="Invoice No. : ",INDEX(Sheet2!G$14:G$154,MATCH(B1442,Sheet2!A$14:A$154,0)),P1446))))</f>
        <v/>
      </c>
      <c r="Q1447" s="25" t="str">
        <f t="shared" si="91"/>
        <v/>
      </c>
    </row>
    <row r="1448" ht="15" spans="1:17">
      <c r="A1448" s="16" t="s">
        <v>4</v>
      </c>
      <c r="B1448" s="17">
        <v>2146372</v>
      </c>
      <c r="C1448" s="16" t="s">
        <v>5</v>
      </c>
      <c r="D1448" s="18" t="s">
        <v>598</v>
      </c>
      <c r="F1448" s="25" t="str">
        <f t="shared" si="88"/>
        <v/>
      </c>
      <c r="G1448" s="25" t="str">
        <f>IF(ISTEXT(E1448),"",IF(ISBLANK(E1448),"",IF(ISTEXT(D1448),"",IF(A1443="Invoice No. : ",INDEX(Sheet2!F$14:F$154,MATCH(B1443,Sheet2!A$14:A$154,0)),G1447))))</f>
        <v/>
      </c>
      <c r="H1448" s="25" t="str">
        <f t="shared" si="89"/>
        <v/>
      </c>
      <c r="I1448" s="25" t="str">
        <f>IF(ISTEXT(E1448),"",IF(ISBLANK(E1448),"",IF(ISTEXT(D1448),"",IF(A1443="Invoice No. : ",TEXT(INDEX(Sheet2!C$14:C$154,MATCH(B1443,Sheet2!A$14:A$154,0)),"hh:mm:ss"),I1447))))</f>
        <v/>
      </c>
      <c r="J1448" s="25" t="str">
        <f t="shared" si="90"/>
        <v/>
      </c>
      <c r="K1448" s="25" t="str">
        <f>IF(ISBLANK(G1448),"",IF(ISTEXT(G1448),"",INDEX(Sheet2!H$14:H$154,MATCH(F1448,Sheet2!A$14:A$154,0))))</f>
        <v/>
      </c>
      <c r="L1448" s="25" t="str">
        <f>IF(ISBLANK(G1448),"",IF(ISTEXT(G1448),"",INDEX(Sheet2!I$14:I$154,MATCH(F1448,Sheet2!A$14:A$154,0))))</f>
        <v/>
      </c>
      <c r="M1448" s="25" t="str">
        <f>IF(ISBLANK(G1448),"",IF(ISTEXT(G1448),"",IF(INDEX(Sheet2!H$14:H$154,MATCH(F1448,Sheet2!A$14:A$154,0))&lt;&gt;0,IF(INDEX(Sheet2!I$14:I$154,MATCH(F1448,Sheet2!A$14:A$154,0))&lt;&gt;0,"Loan","Loan"),"Cash")))</f>
        <v/>
      </c>
      <c r="N1448" s="25" t="str">
        <f>IF(ISTEXT(E1448),"",IF(ISBLANK(E1448),"",IF(ISTEXT(D1448),"",IF(A1443="Invoice No. : ",INDEX(Sheet2!D$14:D$154,MATCH(B1443,Sheet2!A$14:A$154,0)),N1447))))</f>
        <v/>
      </c>
      <c r="O1448" s="25" t="str">
        <f>IF(ISTEXT(E1448),"",IF(ISBLANK(E1448),"",IF(ISTEXT(D1448),"",IF(A1443="Invoice No. : ",INDEX(Sheet2!E$14:E$154,MATCH(B1443,Sheet2!A$14:A$154,0)),O1447))))</f>
        <v/>
      </c>
      <c r="P1448" s="25" t="str">
        <f>IF(ISTEXT(E1448),"",IF(ISBLANK(E1448),"",IF(ISTEXT(D1448),"",IF(A1443="Invoice No. : ",INDEX(Sheet2!G$14:G$154,MATCH(B1443,Sheet2!A$14:A$154,0)),P1447))))</f>
        <v/>
      </c>
      <c r="Q1448" s="25" t="str">
        <f t="shared" si="91"/>
        <v/>
      </c>
    </row>
    <row r="1449" ht="15" spans="1:17">
      <c r="A1449" s="16" t="s">
        <v>7</v>
      </c>
      <c r="B1449" s="19">
        <v>44954</v>
      </c>
      <c r="C1449" s="16" t="s">
        <v>8</v>
      </c>
      <c r="D1449" s="20">
        <v>2</v>
      </c>
      <c r="F1449" s="25" t="str">
        <f t="shared" si="88"/>
        <v/>
      </c>
      <c r="G1449" s="25" t="str">
        <f>IF(ISTEXT(E1449),"",IF(ISBLANK(E1449),"",IF(ISTEXT(D1449),"",IF(A1444="Invoice No. : ",INDEX(Sheet2!F$14:F$154,MATCH(B1444,Sheet2!A$14:A$154,0)),G1448))))</f>
        <v/>
      </c>
      <c r="H1449" s="25" t="str">
        <f t="shared" si="89"/>
        <v/>
      </c>
      <c r="I1449" s="25" t="str">
        <f>IF(ISTEXT(E1449),"",IF(ISBLANK(E1449),"",IF(ISTEXT(D1449),"",IF(A1444="Invoice No. : ",TEXT(INDEX(Sheet2!C$14:C$154,MATCH(B1444,Sheet2!A$14:A$154,0)),"hh:mm:ss"),I1448))))</f>
        <v/>
      </c>
      <c r="J1449" s="25" t="str">
        <f t="shared" si="90"/>
        <v/>
      </c>
      <c r="K1449" s="25" t="str">
        <f>IF(ISBLANK(G1449),"",IF(ISTEXT(G1449),"",INDEX(Sheet2!H$14:H$154,MATCH(F1449,Sheet2!A$14:A$154,0))))</f>
        <v/>
      </c>
      <c r="L1449" s="25" t="str">
        <f>IF(ISBLANK(G1449),"",IF(ISTEXT(G1449),"",INDEX(Sheet2!I$14:I$154,MATCH(F1449,Sheet2!A$14:A$154,0))))</f>
        <v/>
      </c>
      <c r="M1449" s="25" t="str">
        <f>IF(ISBLANK(G1449),"",IF(ISTEXT(G1449),"",IF(INDEX(Sheet2!H$14:H$154,MATCH(F1449,Sheet2!A$14:A$154,0))&lt;&gt;0,IF(INDEX(Sheet2!I$14:I$154,MATCH(F1449,Sheet2!A$14:A$154,0))&lt;&gt;0,"Loan","Loan"),"Cash")))</f>
        <v/>
      </c>
      <c r="N1449" s="25" t="str">
        <f>IF(ISTEXT(E1449),"",IF(ISBLANK(E1449),"",IF(ISTEXT(D1449),"",IF(A1444="Invoice No. : ",INDEX(Sheet2!D$14:D$154,MATCH(B1444,Sheet2!A$14:A$154,0)),N1448))))</f>
        <v/>
      </c>
      <c r="O1449" s="25" t="str">
        <f>IF(ISTEXT(E1449),"",IF(ISBLANK(E1449),"",IF(ISTEXT(D1449),"",IF(A1444="Invoice No. : ",INDEX(Sheet2!E$14:E$154,MATCH(B1444,Sheet2!A$14:A$154,0)),O1448))))</f>
        <v/>
      </c>
      <c r="P1449" s="25" t="str">
        <f>IF(ISTEXT(E1449),"",IF(ISBLANK(E1449),"",IF(ISTEXT(D1449),"",IF(A1444="Invoice No. : ",INDEX(Sheet2!G$14:G$154,MATCH(B1444,Sheet2!A$14:A$154,0)),P1448))))</f>
        <v/>
      </c>
      <c r="Q1449" s="25" t="str">
        <f t="shared" si="91"/>
        <v/>
      </c>
    </row>
    <row r="1450" ht="15" spans="6:17">
      <c r="F1450" s="25" t="str">
        <f t="shared" si="88"/>
        <v/>
      </c>
      <c r="G1450" s="25" t="str">
        <f>IF(ISTEXT(E1450),"",IF(ISBLANK(E1450),"",IF(ISTEXT(D1450),"",IF(A1445="Invoice No. : ",INDEX(Sheet2!F$14:F$154,MATCH(B1445,Sheet2!A$14:A$154,0)),G1449))))</f>
        <v/>
      </c>
      <c r="H1450" s="25" t="str">
        <f t="shared" si="89"/>
        <v/>
      </c>
      <c r="I1450" s="25" t="str">
        <f>IF(ISTEXT(E1450),"",IF(ISBLANK(E1450),"",IF(ISTEXT(D1450),"",IF(A1445="Invoice No. : ",TEXT(INDEX(Sheet2!C$14:C$154,MATCH(B1445,Sheet2!A$14:A$154,0)),"hh:mm:ss"),I1449))))</f>
        <v/>
      </c>
      <c r="J1450" s="25" t="str">
        <f t="shared" si="90"/>
        <v/>
      </c>
      <c r="K1450" s="25" t="str">
        <f>IF(ISBLANK(G1450),"",IF(ISTEXT(G1450),"",INDEX(Sheet2!H$14:H$154,MATCH(F1450,Sheet2!A$14:A$154,0))))</f>
        <v/>
      </c>
      <c r="L1450" s="25" t="str">
        <f>IF(ISBLANK(G1450),"",IF(ISTEXT(G1450),"",INDEX(Sheet2!I$14:I$154,MATCH(F1450,Sheet2!A$14:A$154,0))))</f>
        <v/>
      </c>
      <c r="M1450" s="25" t="str">
        <f>IF(ISBLANK(G1450),"",IF(ISTEXT(G1450),"",IF(INDEX(Sheet2!H$14:H$154,MATCH(F1450,Sheet2!A$14:A$154,0))&lt;&gt;0,IF(INDEX(Sheet2!I$14:I$154,MATCH(F1450,Sheet2!A$14:A$154,0))&lt;&gt;0,"Loan","Loan"),"Cash")))</f>
        <v/>
      </c>
      <c r="N1450" s="25" t="str">
        <f>IF(ISTEXT(E1450),"",IF(ISBLANK(E1450),"",IF(ISTEXT(D1450),"",IF(A1445="Invoice No. : ",INDEX(Sheet2!D$14:D$154,MATCH(B1445,Sheet2!A$14:A$154,0)),N1449))))</f>
        <v/>
      </c>
      <c r="O1450" s="25" t="str">
        <f>IF(ISTEXT(E1450),"",IF(ISBLANK(E1450),"",IF(ISTEXT(D1450),"",IF(A1445="Invoice No. : ",INDEX(Sheet2!E$14:E$154,MATCH(B1445,Sheet2!A$14:A$154,0)),O1449))))</f>
        <v/>
      </c>
      <c r="P1450" s="25" t="str">
        <f>IF(ISTEXT(E1450),"",IF(ISBLANK(E1450),"",IF(ISTEXT(D1450),"",IF(A1445="Invoice No. : ",INDEX(Sheet2!G$14:G$154,MATCH(B1445,Sheet2!A$14:A$154,0)),P1449))))</f>
        <v/>
      </c>
      <c r="Q1450" s="25" t="str">
        <f t="shared" si="91"/>
        <v/>
      </c>
    </row>
    <row r="1451" ht="15" spans="1:17">
      <c r="A1451" s="21" t="s">
        <v>9</v>
      </c>
      <c r="B1451" s="21" t="s">
        <v>10</v>
      </c>
      <c r="C1451" s="22" t="s">
        <v>11</v>
      </c>
      <c r="D1451" s="22" t="s">
        <v>12</v>
      </c>
      <c r="E1451" s="22" t="s">
        <v>13</v>
      </c>
      <c r="F1451" s="25" t="str">
        <f t="shared" si="88"/>
        <v/>
      </c>
      <c r="G1451" s="25" t="str">
        <f>IF(ISTEXT(E1451),"",IF(ISBLANK(E1451),"",IF(ISTEXT(D1451),"",IF(A1446="Invoice No. : ",INDEX(Sheet2!F$14:F$154,MATCH(B1446,Sheet2!A$14:A$154,0)),G1450))))</f>
        <v/>
      </c>
      <c r="H1451" s="25" t="str">
        <f t="shared" si="89"/>
        <v/>
      </c>
      <c r="I1451" s="25" t="str">
        <f>IF(ISTEXT(E1451),"",IF(ISBLANK(E1451),"",IF(ISTEXT(D1451),"",IF(A1446="Invoice No. : ",TEXT(INDEX(Sheet2!C$14:C$154,MATCH(B1446,Sheet2!A$14:A$154,0)),"hh:mm:ss"),I1450))))</f>
        <v/>
      </c>
      <c r="J1451" s="25" t="str">
        <f t="shared" si="90"/>
        <v/>
      </c>
      <c r="K1451" s="25" t="str">
        <f>IF(ISBLANK(G1451),"",IF(ISTEXT(G1451),"",INDEX(Sheet2!H$14:H$154,MATCH(F1451,Sheet2!A$14:A$154,0))))</f>
        <v/>
      </c>
      <c r="L1451" s="25" t="str">
        <f>IF(ISBLANK(G1451),"",IF(ISTEXT(G1451),"",INDEX(Sheet2!I$14:I$154,MATCH(F1451,Sheet2!A$14:A$154,0))))</f>
        <v/>
      </c>
      <c r="M1451" s="25" t="str">
        <f>IF(ISBLANK(G1451),"",IF(ISTEXT(G1451),"",IF(INDEX(Sheet2!H$14:H$154,MATCH(F1451,Sheet2!A$14:A$154,0))&lt;&gt;0,IF(INDEX(Sheet2!I$14:I$154,MATCH(F1451,Sheet2!A$14:A$154,0))&lt;&gt;0,"Loan","Loan"),"Cash")))</f>
        <v/>
      </c>
      <c r="N1451" s="25" t="str">
        <f>IF(ISTEXT(E1451),"",IF(ISBLANK(E1451),"",IF(ISTEXT(D1451),"",IF(A1446="Invoice No. : ",INDEX(Sheet2!D$14:D$154,MATCH(B1446,Sheet2!A$14:A$154,0)),N1450))))</f>
        <v/>
      </c>
      <c r="O1451" s="25" t="str">
        <f>IF(ISTEXT(E1451),"",IF(ISBLANK(E1451),"",IF(ISTEXT(D1451),"",IF(A1446="Invoice No. : ",INDEX(Sheet2!E$14:E$154,MATCH(B1446,Sheet2!A$14:A$154,0)),O1450))))</f>
        <v/>
      </c>
      <c r="P1451" s="25" t="str">
        <f>IF(ISTEXT(E1451),"",IF(ISBLANK(E1451),"",IF(ISTEXT(D1451),"",IF(A1446="Invoice No. : ",INDEX(Sheet2!G$14:G$154,MATCH(B1446,Sheet2!A$14:A$154,0)),P1450))))</f>
        <v/>
      </c>
      <c r="Q1451" s="25" t="str">
        <f t="shared" si="91"/>
        <v/>
      </c>
    </row>
    <row r="1452" ht="15" spans="6:17">
      <c r="F1452" s="25" t="str">
        <f t="shared" si="88"/>
        <v/>
      </c>
      <c r="G1452" s="25" t="str">
        <f>IF(ISTEXT(E1452),"",IF(ISBLANK(E1452),"",IF(ISTEXT(D1452),"",IF(A1447="Invoice No. : ",INDEX(Sheet2!F$14:F$154,MATCH(B1447,Sheet2!A$14:A$154,0)),G1451))))</f>
        <v/>
      </c>
      <c r="H1452" s="25" t="str">
        <f t="shared" si="89"/>
        <v/>
      </c>
      <c r="I1452" s="25" t="str">
        <f>IF(ISTEXT(E1452),"",IF(ISBLANK(E1452),"",IF(ISTEXT(D1452),"",IF(A1447="Invoice No. : ",TEXT(INDEX(Sheet2!C$14:C$154,MATCH(B1447,Sheet2!A$14:A$154,0)),"hh:mm:ss"),I1451))))</f>
        <v/>
      </c>
      <c r="J1452" s="25" t="str">
        <f t="shared" si="90"/>
        <v/>
      </c>
      <c r="K1452" s="25" t="str">
        <f>IF(ISBLANK(G1452),"",IF(ISTEXT(G1452),"",INDEX(Sheet2!H$14:H$154,MATCH(F1452,Sheet2!A$14:A$154,0))))</f>
        <v/>
      </c>
      <c r="L1452" s="25" t="str">
        <f>IF(ISBLANK(G1452),"",IF(ISTEXT(G1452),"",INDEX(Sheet2!I$14:I$154,MATCH(F1452,Sheet2!A$14:A$154,0))))</f>
        <v/>
      </c>
      <c r="M1452" s="25" t="str">
        <f>IF(ISBLANK(G1452),"",IF(ISTEXT(G1452),"",IF(INDEX(Sheet2!H$14:H$154,MATCH(F1452,Sheet2!A$14:A$154,0))&lt;&gt;0,IF(INDEX(Sheet2!I$14:I$154,MATCH(F1452,Sheet2!A$14:A$154,0))&lt;&gt;0,"Loan","Loan"),"Cash")))</f>
        <v/>
      </c>
      <c r="N1452" s="25" t="str">
        <f>IF(ISTEXT(E1452),"",IF(ISBLANK(E1452),"",IF(ISTEXT(D1452),"",IF(A1447="Invoice No. : ",INDEX(Sheet2!D$14:D$154,MATCH(B1447,Sheet2!A$14:A$154,0)),N1451))))</f>
        <v/>
      </c>
      <c r="O1452" s="25" t="str">
        <f>IF(ISTEXT(E1452),"",IF(ISBLANK(E1452),"",IF(ISTEXT(D1452),"",IF(A1447="Invoice No. : ",INDEX(Sheet2!E$14:E$154,MATCH(B1447,Sheet2!A$14:A$154,0)),O1451))))</f>
        <v/>
      </c>
      <c r="P1452" s="25" t="str">
        <f>IF(ISTEXT(E1452),"",IF(ISBLANK(E1452),"",IF(ISTEXT(D1452),"",IF(A1447="Invoice No. : ",INDEX(Sheet2!G$14:G$154,MATCH(B1447,Sheet2!A$14:A$154,0)),P1451))))</f>
        <v/>
      </c>
      <c r="Q1452" s="25" t="str">
        <f t="shared" si="91"/>
        <v/>
      </c>
    </row>
    <row r="1453" ht="15" spans="1:17">
      <c r="A1453" s="24" t="s">
        <v>1217</v>
      </c>
      <c r="B1453" s="24" t="s">
        <v>1218</v>
      </c>
      <c r="C1453" s="13">
        <v>3</v>
      </c>
      <c r="D1453" s="13">
        <v>28.25</v>
      </c>
      <c r="E1453" s="13">
        <v>84.75</v>
      </c>
      <c r="F1453" s="25">
        <f t="shared" si="88"/>
        <v>2146372</v>
      </c>
      <c r="G1453" s="25">
        <f>IF(ISTEXT(E1453),"",IF(ISBLANK(E1453),"",IF(ISTEXT(D1453),"",IF(A1448="Invoice No. : ",INDEX(Sheet2!F$14:F$154,MATCH(B1448,Sheet2!A$14:A$154,0)),G1452))))</f>
        <v>7930</v>
      </c>
      <c r="H1453" s="25" t="str">
        <f t="shared" si="89"/>
        <v>01/28/2023</v>
      </c>
      <c r="I1453" s="25" t="str">
        <f>IF(ISTEXT(E1453),"",IF(ISBLANK(E1453),"",IF(ISTEXT(D1453),"",IF(A1448="Invoice No. : ",TEXT(INDEX(Sheet2!C$14:C$154,MATCH(B1448,Sheet2!A$14:A$154,0)),"hh:mm:ss"),I1452))))</f>
        <v>11:34:08</v>
      </c>
      <c r="J1453" s="25">
        <f t="shared" si="90"/>
        <v>811.75</v>
      </c>
      <c r="K1453" s="25">
        <f>IF(ISBLANK(G1453),"",IF(ISTEXT(G1453),"",INDEX(Sheet2!H$14:H$154,MATCH(F1453,Sheet2!A$14:A$154,0))))</f>
        <v>0</v>
      </c>
      <c r="L1453" s="25">
        <f>IF(ISBLANK(G1453),"",IF(ISTEXT(G1453),"",INDEX(Sheet2!I$14:I$154,MATCH(F1453,Sheet2!A$14:A$154,0))))</f>
        <v>811.75</v>
      </c>
      <c r="M1453" s="25" t="str">
        <f>IF(ISBLANK(G1453),"",IF(ISTEXT(G1453),"",IF(INDEX(Sheet2!H$14:H$154,MATCH(F1453,Sheet2!A$14:A$154,0))&lt;&gt;0,IF(INDEX(Sheet2!I$14:I$154,MATCH(F1453,Sheet2!A$14:A$154,0))&lt;&gt;0,"Loan","Loan"),"Cash")))</f>
        <v>Cash</v>
      </c>
      <c r="N1453" s="25">
        <f>IF(ISTEXT(E1453),"",IF(ISBLANK(E1453),"",IF(ISTEXT(D1453),"",IF(A1448="Invoice No. : ",INDEX(Sheet2!D$14:D$154,MATCH(B1448,Sheet2!A$14:A$154,0)),N1452))))</f>
        <v>2</v>
      </c>
      <c r="O1453" s="25" t="str">
        <f>IF(ISTEXT(E1453),"",IF(ISBLANK(E1453),"",IF(ISTEXT(D1453),"",IF(A1448="Invoice No. : ",INDEX(Sheet2!E$14:E$154,MATCH(B1448,Sheet2!A$14:A$154,0)),O1452))))</f>
        <v>RUBY</v>
      </c>
      <c r="P1453" s="25" t="str">
        <f>IF(ISTEXT(E1453),"",IF(ISBLANK(E1453),"",IF(ISTEXT(D1453),"",IF(A1448="Invoice No. : ",INDEX(Sheet2!G$14:G$154,MATCH(B1448,Sheet2!A$14:A$154,0)),P1452))))</f>
        <v>PONTINO, LOLITA CHAONG</v>
      </c>
      <c r="Q1453" s="25">
        <f t="shared" si="91"/>
        <v>128023.12</v>
      </c>
    </row>
    <row r="1454" ht="15" spans="1:17">
      <c r="A1454" s="24" t="s">
        <v>1219</v>
      </c>
      <c r="B1454" s="24" t="s">
        <v>1220</v>
      </c>
      <c r="C1454" s="13">
        <v>4</v>
      </c>
      <c r="D1454" s="13">
        <v>22.5</v>
      </c>
      <c r="E1454" s="13">
        <v>90</v>
      </c>
      <c r="F1454" s="25">
        <f t="shared" si="88"/>
        <v>2146372</v>
      </c>
      <c r="G1454" s="25">
        <f>IF(ISTEXT(E1454),"",IF(ISBLANK(E1454),"",IF(ISTEXT(D1454),"",IF(A1449="Invoice No. : ",INDEX(Sheet2!F$14:F$154,MATCH(B1449,Sheet2!A$14:A$154,0)),G1453))))</f>
        <v>7930</v>
      </c>
      <c r="H1454" s="25" t="str">
        <f t="shared" si="89"/>
        <v>01/28/2023</v>
      </c>
      <c r="I1454" s="25" t="str">
        <f>IF(ISTEXT(E1454),"",IF(ISBLANK(E1454),"",IF(ISTEXT(D1454),"",IF(A1449="Invoice No. : ",TEXT(INDEX(Sheet2!C$14:C$154,MATCH(B1449,Sheet2!A$14:A$154,0)),"hh:mm:ss"),I1453))))</f>
        <v>11:34:08</v>
      </c>
      <c r="J1454" s="25">
        <f t="shared" si="90"/>
        <v>811.75</v>
      </c>
      <c r="K1454" s="25">
        <f>IF(ISBLANK(G1454),"",IF(ISTEXT(G1454),"",INDEX(Sheet2!H$14:H$154,MATCH(F1454,Sheet2!A$14:A$154,0))))</f>
        <v>0</v>
      </c>
      <c r="L1454" s="25">
        <f>IF(ISBLANK(G1454),"",IF(ISTEXT(G1454),"",INDEX(Sheet2!I$14:I$154,MATCH(F1454,Sheet2!A$14:A$154,0))))</f>
        <v>811.75</v>
      </c>
      <c r="M1454" s="25" t="str">
        <f>IF(ISBLANK(G1454),"",IF(ISTEXT(G1454),"",IF(INDEX(Sheet2!H$14:H$154,MATCH(F1454,Sheet2!A$14:A$154,0))&lt;&gt;0,IF(INDEX(Sheet2!I$14:I$154,MATCH(F1454,Sheet2!A$14:A$154,0))&lt;&gt;0,"Loan","Loan"),"Cash")))</f>
        <v>Cash</v>
      </c>
      <c r="N1454" s="25">
        <f>IF(ISTEXT(E1454),"",IF(ISBLANK(E1454),"",IF(ISTEXT(D1454),"",IF(A1449="Invoice No. : ",INDEX(Sheet2!D$14:D$154,MATCH(B1449,Sheet2!A$14:A$154,0)),N1453))))</f>
        <v>2</v>
      </c>
      <c r="O1454" s="25" t="str">
        <f>IF(ISTEXT(E1454),"",IF(ISBLANK(E1454),"",IF(ISTEXT(D1454),"",IF(A1449="Invoice No. : ",INDEX(Sheet2!E$14:E$154,MATCH(B1449,Sheet2!A$14:A$154,0)),O1453))))</f>
        <v>RUBY</v>
      </c>
      <c r="P1454" s="25" t="str">
        <f>IF(ISTEXT(E1454),"",IF(ISBLANK(E1454),"",IF(ISTEXT(D1454),"",IF(A1449="Invoice No. : ",INDEX(Sheet2!G$14:G$154,MATCH(B1449,Sheet2!A$14:A$154,0)),P1453))))</f>
        <v>PONTINO, LOLITA CHAONG</v>
      </c>
      <c r="Q1454" s="25">
        <f t="shared" si="91"/>
        <v>128023.12</v>
      </c>
    </row>
    <row r="1455" ht="15" spans="1:17">
      <c r="A1455" s="24" t="s">
        <v>1221</v>
      </c>
      <c r="B1455" s="24" t="s">
        <v>1222</v>
      </c>
      <c r="C1455" s="13">
        <v>3</v>
      </c>
      <c r="D1455" s="13">
        <v>31</v>
      </c>
      <c r="E1455" s="13">
        <v>93</v>
      </c>
      <c r="F1455" s="25">
        <f t="shared" si="88"/>
        <v>2146372</v>
      </c>
      <c r="G1455" s="25">
        <f>IF(ISTEXT(E1455),"",IF(ISBLANK(E1455),"",IF(ISTEXT(D1455),"",IF(A1450="Invoice No. : ",INDEX(Sheet2!F$14:F$154,MATCH(B1450,Sheet2!A$14:A$154,0)),G1454))))</f>
        <v>7930</v>
      </c>
      <c r="H1455" s="25" t="str">
        <f t="shared" si="89"/>
        <v>01/28/2023</v>
      </c>
      <c r="I1455" s="25" t="str">
        <f>IF(ISTEXT(E1455),"",IF(ISBLANK(E1455),"",IF(ISTEXT(D1455),"",IF(A1450="Invoice No. : ",TEXT(INDEX(Sheet2!C$14:C$154,MATCH(B1450,Sheet2!A$14:A$154,0)),"hh:mm:ss"),I1454))))</f>
        <v>11:34:08</v>
      </c>
      <c r="J1455" s="25">
        <f t="shared" si="90"/>
        <v>811.75</v>
      </c>
      <c r="K1455" s="25">
        <f>IF(ISBLANK(G1455),"",IF(ISTEXT(G1455),"",INDEX(Sheet2!H$14:H$154,MATCH(F1455,Sheet2!A$14:A$154,0))))</f>
        <v>0</v>
      </c>
      <c r="L1455" s="25">
        <f>IF(ISBLANK(G1455),"",IF(ISTEXT(G1455),"",INDEX(Sheet2!I$14:I$154,MATCH(F1455,Sheet2!A$14:A$154,0))))</f>
        <v>811.75</v>
      </c>
      <c r="M1455" s="25" t="str">
        <f>IF(ISBLANK(G1455),"",IF(ISTEXT(G1455),"",IF(INDEX(Sheet2!H$14:H$154,MATCH(F1455,Sheet2!A$14:A$154,0))&lt;&gt;0,IF(INDEX(Sheet2!I$14:I$154,MATCH(F1455,Sheet2!A$14:A$154,0))&lt;&gt;0,"Loan","Loan"),"Cash")))</f>
        <v>Cash</v>
      </c>
      <c r="N1455" s="25">
        <f>IF(ISTEXT(E1455),"",IF(ISBLANK(E1455),"",IF(ISTEXT(D1455),"",IF(A1450="Invoice No. : ",INDEX(Sheet2!D$14:D$154,MATCH(B1450,Sheet2!A$14:A$154,0)),N1454))))</f>
        <v>2</v>
      </c>
      <c r="O1455" s="25" t="str">
        <f>IF(ISTEXT(E1455),"",IF(ISBLANK(E1455),"",IF(ISTEXT(D1455),"",IF(A1450="Invoice No. : ",INDEX(Sheet2!E$14:E$154,MATCH(B1450,Sheet2!A$14:A$154,0)),O1454))))</f>
        <v>RUBY</v>
      </c>
      <c r="P1455" s="25" t="str">
        <f>IF(ISTEXT(E1455),"",IF(ISBLANK(E1455),"",IF(ISTEXT(D1455),"",IF(A1450="Invoice No. : ",INDEX(Sheet2!G$14:G$154,MATCH(B1450,Sheet2!A$14:A$154,0)),P1454))))</f>
        <v>PONTINO, LOLITA CHAONG</v>
      </c>
      <c r="Q1455" s="25">
        <f t="shared" si="91"/>
        <v>128023.12</v>
      </c>
    </row>
    <row r="1456" ht="15" spans="1:17">
      <c r="A1456" s="24" t="s">
        <v>1223</v>
      </c>
      <c r="B1456" s="24" t="s">
        <v>1224</v>
      </c>
      <c r="C1456" s="13">
        <v>3</v>
      </c>
      <c r="D1456" s="13">
        <v>68</v>
      </c>
      <c r="E1456" s="13">
        <v>204</v>
      </c>
      <c r="F1456" s="25">
        <f t="shared" si="88"/>
        <v>2146372</v>
      </c>
      <c r="G1456" s="25">
        <f>IF(ISTEXT(E1456),"",IF(ISBLANK(E1456),"",IF(ISTEXT(D1456),"",IF(A1451="Invoice No. : ",INDEX(Sheet2!F$14:F$154,MATCH(B1451,Sheet2!A$14:A$154,0)),G1455))))</f>
        <v>7930</v>
      </c>
      <c r="H1456" s="25" t="str">
        <f t="shared" si="89"/>
        <v>01/28/2023</v>
      </c>
      <c r="I1456" s="25" t="str">
        <f>IF(ISTEXT(E1456),"",IF(ISBLANK(E1456),"",IF(ISTEXT(D1456),"",IF(A1451="Invoice No. : ",TEXT(INDEX(Sheet2!C$14:C$154,MATCH(B1451,Sheet2!A$14:A$154,0)),"hh:mm:ss"),I1455))))</f>
        <v>11:34:08</v>
      </c>
      <c r="J1456" s="25">
        <f t="shared" si="90"/>
        <v>811.75</v>
      </c>
      <c r="K1456" s="25">
        <f>IF(ISBLANK(G1456),"",IF(ISTEXT(G1456),"",INDEX(Sheet2!H$14:H$154,MATCH(F1456,Sheet2!A$14:A$154,0))))</f>
        <v>0</v>
      </c>
      <c r="L1456" s="25">
        <f>IF(ISBLANK(G1456),"",IF(ISTEXT(G1456),"",INDEX(Sheet2!I$14:I$154,MATCH(F1456,Sheet2!A$14:A$154,0))))</f>
        <v>811.75</v>
      </c>
      <c r="M1456" s="25" t="str">
        <f>IF(ISBLANK(G1456),"",IF(ISTEXT(G1456),"",IF(INDEX(Sheet2!H$14:H$154,MATCH(F1456,Sheet2!A$14:A$154,0))&lt;&gt;0,IF(INDEX(Sheet2!I$14:I$154,MATCH(F1456,Sheet2!A$14:A$154,0))&lt;&gt;0,"Loan","Loan"),"Cash")))</f>
        <v>Cash</v>
      </c>
      <c r="N1456" s="25">
        <f>IF(ISTEXT(E1456),"",IF(ISBLANK(E1456),"",IF(ISTEXT(D1456),"",IF(A1451="Invoice No. : ",INDEX(Sheet2!D$14:D$154,MATCH(B1451,Sheet2!A$14:A$154,0)),N1455))))</f>
        <v>2</v>
      </c>
      <c r="O1456" s="25" t="str">
        <f>IF(ISTEXT(E1456),"",IF(ISBLANK(E1456),"",IF(ISTEXT(D1456),"",IF(A1451="Invoice No. : ",INDEX(Sheet2!E$14:E$154,MATCH(B1451,Sheet2!A$14:A$154,0)),O1455))))</f>
        <v>RUBY</v>
      </c>
      <c r="P1456" s="25" t="str">
        <f>IF(ISTEXT(E1456),"",IF(ISBLANK(E1456),"",IF(ISTEXT(D1456),"",IF(A1451="Invoice No. : ",INDEX(Sheet2!G$14:G$154,MATCH(B1451,Sheet2!A$14:A$154,0)),P1455))))</f>
        <v>PONTINO, LOLITA CHAONG</v>
      </c>
      <c r="Q1456" s="25">
        <f t="shared" si="91"/>
        <v>128023.12</v>
      </c>
    </row>
    <row r="1457" ht="15" spans="1:17">
      <c r="A1457" s="24" t="s">
        <v>1225</v>
      </c>
      <c r="B1457" s="24" t="s">
        <v>1226</v>
      </c>
      <c r="C1457" s="13">
        <v>2</v>
      </c>
      <c r="D1457" s="13">
        <v>32.25</v>
      </c>
      <c r="E1457" s="13">
        <v>64.5</v>
      </c>
      <c r="F1457" s="25">
        <f t="shared" si="88"/>
        <v>2146372</v>
      </c>
      <c r="G1457" s="25">
        <f>IF(ISTEXT(E1457),"",IF(ISBLANK(E1457),"",IF(ISTEXT(D1457),"",IF(A1452="Invoice No. : ",INDEX(Sheet2!F$14:F$154,MATCH(B1452,Sheet2!A$14:A$154,0)),G1456))))</f>
        <v>7930</v>
      </c>
      <c r="H1457" s="25" t="str">
        <f t="shared" si="89"/>
        <v>01/28/2023</v>
      </c>
      <c r="I1457" s="25" t="str">
        <f>IF(ISTEXT(E1457),"",IF(ISBLANK(E1457),"",IF(ISTEXT(D1457),"",IF(A1452="Invoice No. : ",TEXT(INDEX(Sheet2!C$14:C$154,MATCH(B1452,Sheet2!A$14:A$154,0)),"hh:mm:ss"),I1456))))</f>
        <v>11:34:08</v>
      </c>
      <c r="J1457" s="25">
        <f t="shared" si="90"/>
        <v>811.75</v>
      </c>
      <c r="K1457" s="25">
        <f>IF(ISBLANK(G1457),"",IF(ISTEXT(G1457),"",INDEX(Sheet2!H$14:H$154,MATCH(F1457,Sheet2!A$14:A$154,0))))</f>
        <v>0</v>
      </c>
      <c r="L1457" s="25">
        <f>IF(ISBLANK(G1457),"",IF(ISTEXT(G1457),"",INDEX(Sheet2!I$14:I$154,MATCH(F1457,Sheet2!A$14:A$154,0))))</f>
        <v>811.75</v>
      </c>
      <c r="M1457" s="25" t="str">
        <f>IF(ISBLANK(G1457),"",IF(ISTEXT(G1457),"",IF(INDEX(Sheet2!H$14:H$154,MATCH(F1457,Sheet2!A$14:A$154,0))&lt;&gt;0,IF(INDEX(Sheet2!I$14:I$154,MATCH(F1457,Sheet2!A$14:A$154,0))&lt;&gt;0,"Loan","Loan"),"Cash")))</f>
        <v>Cash</v>
      </c>
      <c r="N1457" s="25">
        <f>IF(ISTEXT(E1457),"",IF(ISBLANK(E1457),"",IF(ISTEXT(D1457),"",IF(A1452="Invoice No. : ",INDEX(Sheet2!D$14:D$154,MATCH(B1452,Sheet2!A$14:A$154,0)),N1456))))</f>
        <v>2</v>
      </c>
      <c r="O1457" s="25" t="str">
        <f>IF(ISTEXT(E1457),"",IF(ISBLANK(E1457),"",IF(ISTEXT(D1457),"",IF(A1452="Invoice No. : ",INDEX(Sheet2!E$14:E$154,MATCH(B1452,Sheet2!A$14:A$154,0)),O1456))))</f>
        <v>RUBY</v>
      </c>
      <c r="P1457" s="25" t="str">
        <f>IF(ISTEXT(E1457),"",IF(ISBLANK(E1457),"",IF(ISTEXT(D1457),"",IF(A1452="Invoice No. : ",INDEX(Sheet2!G$14:G$154,MATCH(B1452,Sheet2!A$14:A$154,0)),P1456))))</f>
        <v>PONTINO, LOLITA CHAONG</v>
      </c>
      <c r="Q1457" s="25">
        <f t="shared" si="91"/>
        <v>128023.12</v>
      </c>
    </row>
    <row r="1458" ht="15" spans="1:17">
      <c r="A1458" s="24" t="s">
        <v>524</v>
      </c>
      <c r="B1458" s="24" t="s">
        <v>525</v>
      </c>
      <c r="C1458" s="13">
        <v>2</v>
      </c>
      <c r="D1458" s="13">
        <v>14.25</v>
      </c>
      <c r="E1458" s="13">
        <v>28.5</v>
      </c>
      <c r="F1458" s="25">
        <f t="shared" si="88"/>
        <v>2146372</v>
      </c>
      <c r="G1458" s="25">
        <f>IF(ISTEXT(E1458),"",IF(ISBLANK(E1458),"",IF(ISTEXT(D1458),"",IF(A1453="Invoice No. : ",INDEX(Sheet2!F$14:F$154,MATCH(B1453,Sheet2!A$14:A$154,0)),G1457))))</f>
        <v>7930</v>
      </c>
      <c r="H1458" s="25" t="str">
        <f t="shared" si="89"/>
        <v>01/28/2023</v>
      </c>
      <c r="I1458" s="25" t="str">
        <f>IF(ISTEXT(E1458),"",IF(ISBLANK(E1458),"",IF(ISTEXT(D1458),"",IF(A1453="Invoice No. : ",TEXT(INDEX(Sheet2!C$14:C$154,MATCH(B1453,Sheet2!A$14:A$154,0)),"hh:mm:ss"),I1457))))</f>
        <v>11:34:08</v>
      </c>
      <c r="J1458" s="25">
        <f t="shared" si="90"/>
        <v>811.75</v>
      </c>
      <c r="K1458" s="25">
        <f>IF(ISBLANK(G1458),"",IF(ISTEXT(G1458),"",INDEX(Sheet2!H$14:H$154,MATCH(F1458,Sheet2!A$14:A$154,0))))</f>
        <v>0</v>
      </c>
      <c r="L1458" s="25">
        <f>IF(ISBLANK(G1458),"",IF(ISTEXT(G1458),"",INDEX(Sheet2!I$14:I$154,MATCH(F1458,Sheet2!A$14:A$154,0))))</f>
        <v>811.75</v>
      </c>
      <c r="M1458" s="25" t="str">
        <f>IF(ISBLANK(G1458),"",IF(ISTEXT(G1458),"",IF(INDEX(Sheet2!H$14:H$154,MATCH(F1458,Sheet2!A$14:A$154,0))&lt;&gt;0,IF(INDEX(Sheet2!I$14:I$154,MATCH(F1458,Sheet2!A$14:A$154,0))&lt;&gt;0,"Loan","Loan"),"Cash")))</f>
        <v>Cash</v>
      </c>
      <c r="N1458" s="25">
        <f>IF(ISTEXT(E1458),"",IF(ISBLANK(E1458),"",IF(ISTEXT(D1458),"",IF(A1453="Invoice No. : ",INDEX(Sheet2!D$14:D$154,MATCH(B1453,Sheet2!A$14:A$154,0)),N1457))))</f>
        <v>2</v>
      </c>
      <c r="O1458" s="25" t="str">
        <f>IF(ISTEXT(E1458),"",IF(ISBLANK(E1458),"",IF(ISTEXT(D1458),"",IF(A1453="Invoice No. : ",INDEX(Sheet2!E$14:E$154,MATCH(B1453,Sheet2!A$14:A$154,0)),O1457))))</f>
        <v>RUBY</v>
      </c>
      <c r="P1458" s="25" t="str">
        <f>IF(ISTEXT(E1458),"",IF(ISBLANK(E1458),"",IF(ISTEXT(D1458),"",IF(A1453="Invoice No. : ",INDEX(Sheet2!G$14:G$154,MATCH(B1453,Sheet2!A$14:A$154,0)),P1457))))</f>
        <v>PONTINO, LOLITA CHAONG</v>
      </c>
      <c r="Q1458" s="25">
        <f t="shared" si="91"/>
        <v>128023.12</v>
      </c>
    </row>
    <row r="1459" ht="15" spans="1:17">
      <c r="A1459" s="24" t="s">
        <v>1227</v>
      </c>
      <c r="B1459" s="24" t="s">
        <v>1228</v>
      </c>
      <c r="C1459" s="13">
        <v>2</v>
      </c>
      <c r="D1459" s="13">
        <v>24.5</v>
      </c>
      <c r="E1459" s="13">
        <v>49</v>
      </c>
      <c r="F1459" s="25">
        <f t="shared" si="88"/>
        <v>2146372</v>
      </c>
      <c r="G1459" s="25">
        <f>IF(ISTEXT(E1459),"",IF(ISBLANK(E1459),"",IF(ISTEXT(D1459),"",IF(A1454="Invoice No. : ",INDEX(Sheet2!F$14:F$154,MATCH(B1454,Sheet2!A$14:A$154,0)),G1458))))</f>
        <v>7930</v>
      </c>
      <c r="H1459" s="25" t="str">
        <f t="shared" si="89"/>
        <v>01/28/2023</v>
      </c>
      <c r="I1459" s="25" t="str">
        <f>IF(ISTEXT(E1459),"",IF(ISBLANK(E1459),"",IF(ISTEXT(D1459),"",IF(A1454="Invoice No. : ",TEXT(INDEX(Sheet2!C$14:C$154,MATCH(B1454,Sheet2!A$14:A$154,0)),"hh:mm:ss"),I1458))))</f>
        <v>11:34:08</v>
      </c>
      <c r="J1459" s="25">
        <f t="shared" si="90"/>
        <v>811.75</v>
      </c>
      <c r="K1459" s="25">
        <f>IF(ISBLANK(G1459),"",IF(ISTEXT(G1459),"",INDEX(Sheet2!H$14:H$154,MATCH(F1459,Sheet2!A$14:A$154,0))))</f>
        <v>0</v>
      </c>
      <c r="L1459" s="25">
        <f>IF(ISBLANK(G1459),"",IF(ISTEXT(G1459),"",INDEX(Sheet2!I$14:I$154,MATCH(F1459,Sheet2!A$14:A$154,0))))</f>
        <v>811.75</v>
      </c>
      <c r="M1459" s="25" t="str">
        <f>IF(ISBLANK(G1459),"",IF(ISTEXT(G1459),"",IF(INDEX(Sheet2!H$14:H$154,MATCH(F1459,Sheet2!A$14:A$154,0))&lt;&gt;0,IF(INDEX(Sheet2!I$14:I$154,MATCH(F1459,Sheet2!A$14:A$154,0))&lt;&gt;0,"Loan","Loan"),"Cash")))</f>
        <v>Cash</v>
      </c>
      <c r="N1459" s="25">
        <f>IF(ISTEXT(E1459),"",IF(ISBLANK(E1459),"",IF(ISTEXT(D1459),"",IF(A1454="Invoice No. : ",INDEX(Sheet2!D$14:D$154,MATCH(B1454,Sheet2!A$14:A$154,0)),N1458))))</f>
        <v>2</v>
      </c>
      <c r="O1459" s="25" t="str">
        <f>IF(ISTEXT(E1459),"",IF(ISBLANK(E1459),"",IF(ISTEXT(D1459),"",IF(A1454="Invoice No. : ",INDEX(Sheet2!E$14:E$154,MATCH(B1454,Sheet2!A$14:A$154,0)),O1458))))</f>
        <v>RUBY</v>
      </c>
      <c r="P1459" s="25" t="str">
        <f>IF(ISTEXT(E1459),"",IF(ISBLANK(E1459),"",IF(ISTEXT(D1459),"",IF(A1454="Invoice No. : ",INDEX(Sheet2!G$14:G$154,MATCH(B1454,Sheet2!A$14:A$154,0)),P1458))))</f>
        <v>PONTINO, LOLITA CHAONG</v>
      </c>
      <c r="Q1459" s="25">
        <f t="shared" si="91"/>
        <v>128023.12</v>
      </c>
    </row>
    <row r="1460" ht="15" spans="1:17">
      <c r="A1460" s="24" t="s">
        <v>1229</v>
      </c>
      <c r="B1460" s="24" t="s">
        <v>1230</v>
      </c>
      <c r="C1460" s="13">
        <v>1</v>
      </c>
      <c r="D1460" s="13">
        <v>99</v>
      </c>
      <c r="E1460" s="13">
        <v>99</v>
      </c>
      <c r="F1460" s="25">
        <f t="shared" si="88"/>
        <v>2146372</v>
      </c>
      <c r="G1460" s="25">
        <f>IF(ISTEXT(E1460),"",IF(ISBLANK(E1460),"",IF(ISTEXT(D1460),"",IF(A1455="Invoice No. : ",INDEX(Sheet2!F$14:F$154,MATCH(B1455,Sheet2!A$14:A$154,0)),G1459))))</f>
        <v>7930</v>
      </c>
      <c r="H1460" s="25" t="str">
        <f t="shared" si="89"/>
        <v>01/28/2023</v>
      </c>
      <c r="I1460" s="25" t="str">
        <f>IF(ISTEXT(E1460),"",IF(ISBLANK(E1460),"",IF(ISTEXT(D1460),"",IF(A1455="Invoice No. : ",TEXT(INDEX(Sheet2!C$14:C$154,MATCH(B1455,Sheet2!A$14:A$154,0)),"hh:mm:ss"),I1459))))</f>
        <v>11:34:08</v>
      </c>
      <c r="J1460" s="25">
        <f t="shared" si="90"/>
        <v>811.75</v>
      </c>
      <c r="K1460" s="25">
        <f>IF(ISBLANK(G1460),"",IF(ISTEXT(G1460),"",INDEX(Sheet2!H$14:H$154,MATCH(F1460,Sheet2!A$14:A$154,0))))</f>
        <v>0</v>
      </c>
      <c r="L1460" s="25">
        <f>IF(ISBLANK(G1460),"",IF(ISTEXT(G1460),"",INDEX(Sheet2!I$14:I$154,MATCH(F1460,Sheet2!A$14:A$154,0))))</f>
        <v>811.75</v>
      </c>
      <c r="M1460" s="25" t="str">
        <f>IF(ISBLANK(G1460),"",IF(ISTEXT(G1460),"",IF(INDEX(Sheet2!H$14:H$154,MATCH(F1460,Sheet2!A$14:A$154,0))&lt;&gt;0,IF(INDEX(Sheet2!I$14:I$154,MATCH(F1460,Sheet2!A$14:A$154,0))&lt;&gt;0,"Loan","Loan"),"Cash")))</f>
        <v>Cash</v>
      </c>
      <c r="N1460" s="25">
        <f>IF(ISTEXT(E1460),"",IF(ISBLANK(E1460),"",IF(ISTEXT(D1460),"",IF(A1455="Invoice No. : ",INDEX(Sheet2!D$14:D$154,MATCH(B1455,Sheet2!A$14:A$154,0)),N1459))))</f>
        <v>2</v>
      </c>
      <c r="O1460" s="25" t="str">
        <f>IF(ISTEXT(E1460),"",IF(ISBLANK(E1460),"",IF(ISTEXT(D1460),"",IF(A1455="Invoice No. : ",INDEX(Sheet2!E$14:E$154,MATCH(B1455,Sheet2!A$14:A$154,0)),O1459))))</f>
        <v>RUBY</v>
      </c>
      <c r="P1460" s="25" t="str">
        <f>IF(ISTEXT(E1460),"",IF(ISBLANK(E1460),"",IF(ISTEXT(D1460),"",IF(A1455="Invoice No. : ",INDEX(Sheet2!G$14:G$154,MATCH(B1455,Sheet2!A$14:A$154,0)),P1459))))</f>
        <v>PONTINO, LOLITA CHAONG</v>
      </c>
      <c r="Q1460" s="25">
        <f t="shared" si="91"/>
        <v>128023.12</v>
      </c>
    </row>
    <row r="1461" ht="15" spans="1:17">
      <c r="A1461" s="24" t="s">
        <v>1231</v>
      </c>
      <c r="B1461" s="24" t="s">
        <v>1232</v>
      </c>
      <c r="C1461" s="13">
        <v>1</v>
      </c>
      <c r="D1461" s="13">
        <v>99</v>
      </c>
      <c r="E1461" s="13">
        <v>99</v>
      </c>
      <c r="F1461" s="25">
        <f t="shared" si="88"/>
        <v>2146372</v>
      </c>
      <c r="G1461" s="25">
        <f>IF(ISTEXT(E1461),"",IF(ISBLANK(E1461),"",IF(ISTEXT(D1461),"",IF(A1456="Invoice No. : ",INDEX(Sheet2!F$14:F$154,MATCH(B1456,Sheet2!A$14:A$154,0)),G1460))))</f>
        <v>7930</v>
      </c>
      <c r="H1461" s="25" t="str">
        <f t="shared" si="89"/>
        <v>01/28/2023</v>
      </c>
      <c r="I1461" s="25" t="str">
        <f>IF(ISTEXT(E1461),"",IF(ISBLANK(E1461),"",IF(ISTEXT(D1461),"",IF(A1456="Invoice No. : ",TEXT(INDEX(Sheet2!C$14:C$154,MATCH(B1456,Sheet2!A$14:A$154,0)),"hh:mm:ss"),I1460))))</f>
        <v>11:34:08</v>
      </c>
      <c r="J1461" s="25">
        <f t="shared" si="90"/>
        <v>811.75</v>
      </c>
      <c r="K1461" s="25">
        <f>IF(ISBLANK(G1461),"",IF(ISTEXT(G1461),"",INDEX(Sheet2!H$14:H$154,MATCH(F1461,Sheet2!A$14:A$154,0))))</f>
        <v>0</v>
      </c>
      <c r="L1461" s="25">
        <f>IF(ISBLANK(G1461),"",IF(ISTEXT(G1461),"",INDEX(Sheet2!I$14:I$154,MATCH(F1461,Sheet2!A$14:A$154,0))))</f>
        <v>811.75</v>
      </c>
      <c r="M1461" s="25" t="str">
        <f>IF(ISBLANK(G1461),"",IF(ISTEXT(G1461),"",IF(INDEX(Sheet2!H$14:H$154,MATCH(F1461,Sheet2!A$14:A$154,0))&lt;&gt;0,IF(INDEX(Sheet2!I$14:I$154,MATCH(F1461,Sheet2!A$14:A$154,0))&lt;&gt;0,"Loan","Loan"),"Cash")))</f>
        <v>Cash</v>
      </c>
      <c r="N1461" s="25">
        <f>IF(ISTEXT(E1461),"",IF(ISBLANK(E1461),"",IF(ISTEXT(D1461),"",IF(A1456="Invoice No. : ",INDEX(Sheet2!D$14:D$154,MATCH(B1456,Sheet2!A$14:A$154,0)),N1460))))</f>
        <v>2</v>
      </c>
      <c r="O1461" s="25" t="str">
        <f>IF(ISTEXT(E1461),"",IF(ISBLANK(E1461),"",IF(ISTEXT(D1461),"",IF(A1456="Invoice No. : ",INDEX(Sheet2!E$14:E$154,MATCH(B1456,Sheet2!A$14:A$154,0)),O1460))))</f>
        <v>RUBY</v>
      </c>
      <c r="P1461" s="25" t="str">
        <f>IF(ISTEXT(E1461),"",IF(ISBLANK(E1461),"",IF(ISTEXT(D1461),"",IF(A1456="Invoice No. : ",INDEX(Sheet2!G$14:G$154,MATCH(B1456,Sheet2!A$14:A$154,0)),P1460))))</f>
        <v>PONTINO, LOLITA CHAONG</v>
      </c>
      <c r="Q1461" s="25">
        <f t="shared" si="91"/>
        <v>128023.12</v>
      </c>
    </row>
    <row r="1462" ht="15" spans="4:17">
      <c r="D1462" s="14" t="s">
        <v>18</v>
      </c>
      <c r="E1462" s="26">
        <v>811.75</v>
      </c>
      <c r="F1462" s="25" t="str">
        <f t="shared" si="88"/>
        <v/>
      </c>
      <c r="G1462" s="25" t="str">
        <f>IF(ISTEXT(E1462),"",IF(ISBLANK(E1462),"",IF(ISTEXT(D1462),"",IF(A1457="Invoice No. : ",INDEX(Sheet2!F$14:F$154,MATCH(B1457,Sheet2!A$14:A$154,0)),G1461))))</f>
        <v/>
      </c>
      <c r="H1462" s="25" t="str">
        <f t="shared" si="89"/>
        <v/>
      </c>
      <c r="I1462" s="25" t="str">
        <f>IF(ISTEXT(E1462),"",IF(ISBLANK(E1462),"",IF(ISTEXT(D1462),"",IF(A1457="Invoice No. : ",TEXT(INDEX(Sheet2!C$14:C$154,MATCH(B1457,Sheet2!A$14:A$154,0)),"hh:mm:ss"),I1461))))</f>
        <v/>
      </c>
      <c r="J1462" s="25" t="str">
        <f t="shared" si="90"/>
        <v/>
      </c>
      <c r="K1462" s="25" t="str">
        <f>IF(ISBLANK(G1462),"",IF(ISTEXT(G1462),"",INDEX(Sheet2!H$14:H$154,MATCH(F1462,Sheet2!A$14:A$154,0))))</f>
        <v/>
      </c>
      <c r="L1462" s="25" t="str">
        <f>IF(ISBLANK(G1462),"",IF(ISTEXT(G1462),"",INDEX(Sheet2!I$14:I$154,MATCH(F1462,Sheet2!A$14:A$154,0))))</f>
        <v/>
      </c>
      <c r="M1462" s="25" t="str">
        <f>IF(ISBLANK(G1462),"",IF(ISTEXT(G1462),"",IF(INDEX(Sheet2!H$14:H$154,MATCH(F1462,Sheet2!A$14:A$154,0))&lt;&gt;0,IF(INDEX(Sheet2!I$14:I$154,MATCH(F1462,Sheet2!A$14:A$154,0))&lt;&gt;0,"Loan","Loan"),"Cash")))</f>
        <v/>
      </c>
      <c r="N1462" s="25" t="str">
        <f>IF(ISTEXT(E1462),"",IF(ISBLANK(E1462),"",IF(ISTEXT(D1462),"",IF(A1457="Invoice No. : ",INDEX(Sheet2!D$14:D$154,MATCH(B1457,Sheet2!A$14:A$154,0)),N1461))))</f>
        <v/>
      </c>
      <c r="O1462" s="25" t="str">
        <f>IF(ISTEXT(E1462),"",IF(ISBLANK(E1462),"",IF(ISTEXT(D1462),"",IF(A1457="Invoice No. : ",INDEX(Sheet2!E$14:E$154,MATCH(B1457,Sheet2!A$14:A$154,0)),O1461))))</f>
        <v/>
      </c>
      <c r="P1462" s="25" t="str">
        <f>IF(ISTEXT(E1462),"",IF(ISBLANK(E1462),"",IF(ISTEXT(D1462),"",IF(A1457="Invoice No. : ",INDEX(Sheet2!G$14:G$154,MATCH(B1457,Sheet2!A$14:A$154,0)),P1461))))</f>
        <v/>
      </c>
      <c r="Q1462" s="25" t="str">
        <f t="shared" si="91"/>
        <v/>
      </c>
    </row>
    <row r="1463" ht="15" spans="6:17">
      <c r="F1463" s="25" t="str">
        <f t="shared" si="88"/>
        <v/>
      </c>
      <c r="G1463" s="25" t="str">
        <f>IF(ISTEXT(E1463),"",IF(ISBLANK(E1463),"",IF(ISTEXT(D1463),"",IF(A1458="Invoice No. : ",INDEX(Sheet2!F$14:F$154,MATCH(B1458,Sheet2!A$14:A$154,0)),G1462))))</f>
        <v/>
      </c>
      <c r="H1463" s="25" t="str">
        <f t="shared" si="89"/>
        <v/>
      </c>
      <c r="I1463" s="25" t="str">
        <f>IF(ISTEXT(E1463),"",IF(ISBLANK(E1463),"",IF(ISTEXT(D1463),"",IF(A1458="Invoice No. : ",TEXT(INDEX(Sheet2!C$14:C$154,MATCH(B1458,Sheet2!A$14:A$154,0)),"hh:mm:ss"),I1462))))</f>
        <v/>
      </c>
      <c r="J1463" s="25" t="str">
        <f t="shared" si="90"/>
        <v/>
      </c>
      <c r="K1463" s="25" t="str">
        <f>IF(ISBLANK(G1463),"",IF(ISTEXT(G1463),"",INDEX(Sheet2!H$14:H$154,MATCH(F1463,Sheet2!A$14:A$154,0))))</f>
        <v/>
      </c>
      <c r="L1463" s="25" t="str">
        <f>IF(ISBLANK(G1463),"",IF(ISTEXT(G1463),"",INDEX(Sheet2!I$14:I$154,MATCH(F1463,Sheet2!A$14:A$154,0))))</f>
        <v/>
      </c>
      <c r="M1463" s="25" t="str">
        <f>IF(ISBLANK(G1463),"",IF(ISTEXT(G1463),"",IF(INDEX(Sheet2!H$14:H$154,MATCH(F1463,Sheet2!A$14:A$154,0))&lt;&gt;0,IF(INDEX(Sheet2!I$14:I$154,MATCH(F1463,Sheet2!A$14:A$154,0))&lt;&gt;0,"Loan","Loan"),"Cash")))</f>
        <v/>
      </c>
      <c r="N1463" s="25" t="str">
        <f>IF(ISTEXT(E1463),"",IF(ISBLANK(E1463),"",IF(ISTEXT(D1463),"",IF(A1458="Invoice No. : ",INDEX(Sheet2!D$14:D$154,MATCH(B1458,Sheet2!A$14:A$154,0)),N1462))))</f>
        <v/>
      </c>
      <c r="O1463" s="25" t="str">
        <f>IF(ISTEXT(E1463),"",IF(ISBLANK(E1463),"",IF(ISTEXT(D1463),"",IF(A1458="Invoice No. : ",INDEX(Sheet2!E$14:E$154,MATCH(B1458,Sheet2!A$14:A$154,0)),O1462))))</f>
        <v/>
      </c>
      <c r="P1463" s="25" t="str">
        <f>IF(ISTEXT(E1463),"",IF(ISBLANK(E1463),"",IF(ISTEXT(D1463),"",IF(A1458="Invoice No. : ",INDEX(Sheet2!G$14:G$154,MATCH(B1458,Sheet2!A$14:A$154,0)),P1462))))</f>
        <v/>
      </c>
      <c r="Q1463" s="25" t="str">
        <f t="shared" si="91"/>
        <v/>
      </c>
    </row>
    <row r="1464" ht="15" spans="6:17">
      <c r="F1464" s="25" t="str">
        <f t="shared" si="88"/>
        <v/>
      </c>
      <c r="G1464" s="25" t="str">
        <f>IF(ISTEXT(E1464),"",IF(ISBLANK(E1464),"",IF(ISTEXT(D1464),"",IF(A1459="Invoice No. : ",INDEX(Sheet2!F$14:F$154,MATCH(B1459,Sheet2!A$14:A$154,0)),G1463))))</f>
        <v/>
      </c>
      <c r="H1464" s="25" t="str">
        <f t="shared" si="89"/>
        <v/>
      </c>
      <c r="I1464" s="25" t="str">
        <f>IF(ISTEXT(E1464),"",IF(ISBLANK(E1464),"",IF(ISTEXT(D1464),"",IF(A1459="Invoice No. : ",TEXT(INDEX(Sheet2!C$14:C$154,MATCH(B1459,Sheet2!A$14:A$154,0)),"hh:mm:ss"),I1463))))</f>
        <v/>
      </c>
      <c r="J1464" s="25" t="str">
        <f t="shared" si="90"/>
        <v/>
      </c>
      <c r="K1464" s="25" t="str">
        <f>IF(ISBLANK(G1464),"",IF(ISTEXT(G1464),"",INDEX(Sheet2!H$14:H$154,MATCH(F1464,Sheet2!A$14:A$154,0))))</f>
        <v/>
      </c>
      <c r="L1464" s="25" t="str">
        <f>IF(ISBLANK(G1464),"",IF(ISTEXT(G1464),"",INDEX(Sheet2!I$14:I$154,MATCH(F1464,Sheet2!A$14:A$154,0))))</f>
        <v/>
      </c>
      <c r="M1464" s="25" t="str">
        <f>IF(ISBLANK(G1464),"",IF(ISTEXT(G1464),"",IF(INDEX(Sheet2!H$14:H$154,MATCH(F1464,Sheet2!A$14:A$154,0))&lt;&gt;0,IF(INDEX(Sheet2!I$14:I$154,MATCH(F1464,Sheet2!A$14:A$154,0))&lt;&gt;0,"Loan","Loan"),"Cash")))</f>
        <v/>
      </c>
      <c r="N1464" s="25" t="str">
        <f>IF(ISTEXT(E1464),"",IF(ISBLANK(E1464),"",IF(ISTEXT(D1464),"",IF(A1459="Invoice No. : ",INDEX(Sheet2!D$14:D$154,MATCH(B1459,Sheet2!A$14:A$154,0)),N1463))))</f>
        <v/>
      </c>
      <c r="O1464" s="25" t="str">
        <f>IF(ISTEXT(E1464),"",IF(ISBLANK(E1464),"",IF(ISTEXT(D1464),"",IF(A1459="Invoice No. : ",INDEX(Sheet2!E$14:E$154,MATCH(B1459,Sheet2!A$14:A$154,0)),O1463))))</f>
        <v/>
      </c>
      <c r="P1464" s="25" t="str">
        <f>IF(ISTEXT(E1464),"",IF(ISBLANK(E1464),"",IF(ISTEXT(D1464),"",IF(A1459="Invoice No. : ",INDEX(Sheet2!G$14:G$154,MATCH(B1459,Sheet2!A$14:A$154,0)),P1463))))</f>
        <v/>
      </c>
      <c r="Q1464" s="25" t="str">
        <f t="shared" si="91"/>
        <v/>
      </c>
    </row>
    <row r="1465" ht="15" spans="1:17">
      <c r="A1465" s="16" t="s">
        <v>4</v>
      </c>
      <c r="B1465" s="17">
        <v>2146373</v>
      </c>
      <c r="C1465" s="16" t="s">
        <v>5</v>
      </c>
      <c r="D1465" s="18" t="s">
        <v>598</v>
      </c>
      <c r="F1465" s="25" t="str">
        <f t="shared" si="88"/>
        <v/>
      </c>
      <c r="G1465" s="25" t="str">
        <f>IF(ISTEXT(E1465),"",IF(ISBLANK(E1465),"",IF(ISTEXT(D1465),"",IF(A1460="Invoice No. : ",INDEX(Sheet2!F$14:F$154,MATCH(B1460,Sheet2!A$14:A$154,0)),G1464))))</f>
        <v/>
      </c>
      <c r="H1465" s="25" t="str">
        <f t="shared" si="89"/>
        <v/>
      </c>
      <c r="I1465" s="25" t="str">
        <f>IF(ISTEXT(E1465),"",IF(ISBLANK(E1465),"",IF(ISTEXT(D1465),"",IF(A1460="Invoice No. : ",TEXT(INDEX(Sheet2!C$14:C$154,MATCH(B1460,Sheet2!A$14:A$154,0)),"hh:mm:ss"),I1464))))</f>
        <v/>
      </c>
      <c r="J1465" s="25" t="str">
        <f t="shared" si="90"/>
        <v/>
      </c>
      <c r="K1465" s="25" t="str">
        <f>IF(ISBLANK(G1465),"",IF(ISTEXT(G1465),"",INDEX(Sheet2!H$14:H$154,MATCH(F1465,Sheet2!A$14:A$154,0))))</f>
        <v/>
      </c>
      <c r="L1465" s="25" t="str">
        <f>IF(ISBLANK(G1465),"",IF(ISTEXT(G1465),"",INDEX(Sheet2!I$14:I$154,MATCH(F1465,Sheet2!A$14:A$154,0))))</f>
        <v/>
      </c>
      <c r="M1465" s="25" t="str">
        <f>IF(ISBLANK(G1465),"",IF(ISTEXT(G1465),"",IF(INDEX(Sheet2!H$14:H$154,MATCH(F1465,Sheet2!A$14:A$154,0))&lt;&gt;0,IF(INDEX(Sheet2!I$14:I$154,MATCH(F1465,Sheet2!A$14:A$154,0))&lt;&gt;0,"Loan","Loan"),"Cash")))</f>
        <v/>
      </c>
      <c r="N1465" s="25" t="str">
        <f>IF(ISTEXT(E1465),"",IF(ISBLANK(E1465),"",IF(ISTEXT(D1465),"",IF(A1460="Invoice No. : ",INDEX(Sheet2!D$14:D$154,MATCH(B1460,Sheet2!A$14:A$154,0)),N1464))))</f>
        <v/>
      </c>
      <c r="O1465" s="25" t="str">
        <f>IF(ISTEXT(E1465),"",IF(ISBLANK(E1465),"",IF(ISTEXT(D1465),"",IF(A1460="Invoice No. : ",INDEX(Sheet2!E$14:E$154,MATCH(B1460,Sheet2!A$14:A$154,0)),O1464))))</f>
        <v/>
      </c>
      <c r="P1465" s="25" t="str">
        <f>IF(ISTEXT(E1465),"",IF(ISBLANK(E1465),"",IF(ISTEXT(D1465),"",IF(A1460="Invoice No. : ",INDEX(Sheet2!G$14:G$154,MATCH(B1460,Sheet2!A$14:A$154,0)),P1464))))</f>
        <v/>
      </c>
      <c r="Q1465" s="25" t="str">
        <f t="shared" si="91"/>
        <v/>
      </c>
    </row>
    <row r="1466" ht="15" spans="1:17">
      <c r="A1466" s="16" t="s">
        <v>7</v>
      </c>
      <c r="B1466" s="19">
        <v>44954</v>
      </c>
      <c r="C1466" s="16" t="s">
        <v>8</v>
      </c>
      <c r="D1466" s="20">
        <v>2</v>
      </c>
      <c r="F1466" s="25" t="str">
        <f t="shared" si="88"/>
        <v/>
      </c>
      <c r="G1466" s="25" t="str">
        <f>IF(ISTEXT(E1466),"",IF(ISBLANK(E1466),"",IF(ISTEXT(D1466),"",IF(A1461="Invoice No. : ",INDEX(Sheet2!F$14:F$154,MATCH(B1461,Sheet2!A$14:A$154,0)),G1465))))</f>
        <v/>
      </c>
      <c r="H1466" s="25" t="str">
        <f t="shared" si="89"/>
        <v/>
      </c>
      <c r="I1466" s="25" t="str">
        <f>IF(ISTEXT(E1466),"",IF(ISBLANK(E1466),"",IF(ISTEXT(D1466),"",IF(A1461="Invoice No. : ",TEXT(INDEX(Sheet2!C$14:C$154,MATCH(B1461,Sheet2!A$14:A$154,0)),"hh:mm:ss"),I1465))))</f>
        <v/>
      </c>
      <c r="J1466" s="25" t="str">
        <f t="shared" si="90"/>
        <v/>
      </c>
      <c r="K1466" s="25" t="str">
        <f>IF(ISBLANK(G1466),"",IF(ISTEXT(G1466),"",INDEX(Sheet2!H$14:H$154,MATCH(F1466,Sheet2!A$14:A$154,0))))</f>
        <v/>
      </c>
      <c r="L1466" s="25" t="str">
        <f>IF(ISBLANK(G1466),"",IF(ISTEXT(G1466),"",INDEX(Sheet2!I$14:I$154,MATCH(F1466,Sheet2!A$14:A$154,0))))</f>
        <v/>
      </c>
      <c r="M1466" s="25" t="str">
        <f>IF(ISBLANK(G1466),"",IF(ISTEXT(G1466),"",IF(INDEX(Sheet2!H$14:H$154,MATCH(F1466,Sheet2!A$14:A$154,0))&lt;&gt;0,IF(INDEX(Sheet2!I$14:I$154,MATCH(F1466,Sheet2!A$14:A$154,0))&lt;&gt;0,"Loan","Loan"),"Cash")))</f>
        <v/>
      </c>
      <c r="N1466" s="25" t="str">
        <f>IF(ISTEXT(E1466),"",IF(ISBLANK(E1466),"",IF(ISTEXT(D1466),"",IF(A1461="Invoice No. : ",INDEX(Sheet2!D$14:D$154,MATCH(B1461,Sheet2!A$14:A$154,0)),N1465))))</f>
        <v/>
      </c>
      <c r="O1466" s="25" t="str">
        <f>IF(ISTEXT(E1466),"",IF(ISBLANK(E1466),"",IF(ISTEXT(D1466),"",IF(A1461="Invoice No. : ",INDEX(Sheet2!E$14:E$154,MATCH(B1461,Sheet2!A$14:A$154,0)),O1465))))</f>
        <v/>
      </c>
      <c r="P1466" s="25" t="str">
        <f>IF(ISTEXT(E1466),"",IF(ISBLANK(E1466),"",IF(ISTEXT(D1466),"",IF(A1461="Invoice No. : ",INDEX(Sheet2!G$14:G$154,MATCH(B1461,Sheet2!A$14:A$154,0)),P1465))))</f>
        <v/>
      </c>
      <c r="Q1466" s="25" t="str">
        <f t="shared" si="91"/>
        <v/>
      </c>
    </row>
    <row r="1467" ht="15" spans="6:17">
      <c r="F1467" s="25" t="str">
        <f t="shared" si="88"/>
        <v/>
      </c>
      <c r="G1467" s="25" t="str">
        <f>IF(ISTEXT(E1467),"",IF(ISBLANK(E1467),"",IF(ISTEXT(D1467),"",IF(A1462="Invoice No. : ",INDEX(Sheet2!F$14:F$154,MATCH(B1462,Sheet2!A$14:A$154,0)),G1466))))</f>
        <v/>
      </c>
      <c r="H1467" s="25" t="str">
        <f t="shared" si="89"/>
        <v/>
      </c>
      <c r="I1467" s="25" t="str">
        <f>IF(ISTEXT(E1467),"",IF(ISBLANK(E1467),"",IF(ISTEXT(D1467),"",IF(A1462="Invoice No. : ",TEXT(INDEX(Sheet2!C$14:C$154,MATCH(B1462,Sheet2!A$14:A$154,0)),"hh:mm:ss"),I1466))))</f>
        <v/>
      </c>
      <c r="J1467" s="25" t="str">
        <f t="shared" si="90"/>
        <v/>
      </c>
      <c r="K1467" s="25" t="str">
        <f>IF(ISBLANK(G1467),"",IF(ISTEXT(G1467),"",INDEX(Sheet2!H$14:H$154,MATCH(F1467,Sheet2!A$14:A$154,0))))</f>
        <v/>
      </c>
      <c r="L1467" s="25" t="str">
        <f>IF(ISBLANK(G1467),"",IF(ISTEXT(G1467),"",INDEX(Sheet2!I$14:I$154,MATCH(F1467,Sheet2!A$14:A$154,0))))</f>
        <v/>
      </c>
      <c r="M1467" s="25" t="str">
        <f>IF(ISBLANK(G1467),"",IF(ISTEXT(G1467),"",IF(INDEX(Sheet2!H$14:H$154,MATCH(F1467,Sheet2!A$14:A$154,0))&lt;&gt;0,IF(INDEX(Sheet2!I$14:I$154,MATCH(F1467,Sheet2!A$14:A$154,0))&lt;&gt;0,"Loan","Loan"),"Cash")))</f>
        <v/>
      </c>
      <c r="N1467" s="25" t="str">
        <f>IF(ISTEXT(E1467),"",IF(ISBLANK(E1467),"",IF(ISTEXT(D1467),"",IF(A1462="Invoice No. : ",INDEX(Sheet2!D$14:D$154,MATCH(B1462,Sheet2!A$14:A$154,0)),N1466))))</f>
        <v/>
      </c>
      <c r="O1467" s="25" t="str">
        <f>IF(ISTEXT(E1467),"",IF(ISBLANK(E1467),"",IF(ISTEXT(D1467),"",IF(A1462="Invoice No. : ",INDEX(Sheet2!E$14:E$154,MATCH(B1462,Sheet2!A$14:A$154,0)),O1466))))</f>
        <v/>
      </c>
      <c r="P1467" s="25" t="str">
        <f>IF(ISTEXT(E1467),"",IF(ISBLANK(E1467),"",IF(ISTEXT(D1467),"",IF(A1462="Invoice No. : ",INDEX(Sheet2!G$14:G$154,MATCH(B1462,Sheet2!A$14:A$154,0)),P1466))))</f>
        <v/>
      </c>
      <c r="Q1467" s="25" t="str">
        <f t="shared" si="91"/>
        <v/>
      </c>
    </row>
    <row r="1468" ht="15" spans="1:17">
      <c r="A1468" s="21" t="s">
        <v>9</v>
      </c>
      <c r="B1468" s="21" t="s">
        <v>10</v>
      </c>
      <c r="C1468" s="22" t="s">
        <v>11</v>
      </c>
      <c r="D1468" s="22" t="s">
        <v>12</v>
      </c>
      <c r="E1468" s="22" t="s">
        <v>13</v>
      </c>
      <c r="F1468" s="25" t="str">
        <f t="shared" si="88"/>
        <v/>
      </c>
      <c r="G1468" s="25" t="str">
        <f>IF(ISTEXT(E1468),"",IF(ISBLANK(E1468),"",IF(ISTEXT(D1468),"",IF(A1463="Invoice No. : ",INDEX(Sheet2!F$14:F$154,MATCH(B1463,Sheet2!A$14:A$154,0)),G1467))))</f>
        <v/>
      </c>
      <c r="H1468" s="25" t="str">
        <f t="shared" si="89"/>
        <v/>
      </c>
      <c r="I1468" s="25" t="str">
        <f>IF(ISTEXT(E1468),"",IF(ISBLANK(E1468),"",IF(ISTEXT(D1468),"",IF(A1463="Invoice No. : ",TEXT(INDEX(Sheet2!C$14:C$154,MATCH(B1463,Sheet2!A$14:A$154,0)),"hh:mm:ss"),I1467))))</f>
        <v/>
      </c>
      <c r="J1468" s="25" t="str">
        <f t="shared" si="90"/>
        <v/>
      </c>
      <c r="K1468" s="25" t="str">
        <f>IF(ISBLANK(G1468),"",IF(ISTEXT(G1468),"",INDEX(Sheet2!H$14:H$154,MATCH(F1468,Sheet2!A$14:A$154,0))))</f>
        <v/>
      </c>
      <c r="L1468" s="25" t="str">
        <f>IF(ISBLANK(G1468),"",IF(ISTEXT(G1468),"",INDEX(Sheet2!I$14:I$154,MATCH(F1468,Sheet2!A$14:A$154,0))))</f>
        <v/>
      </c>
      <c r="M1468" s="25" t="str">
        <f>IF(ISBLANK(G1468),"",IF(ISTEXT(G1468),"",IF(INDEX(Sheet2!H$14:H$154,MATCH(F1468,Sheet2!A$14:A$154,0))&lt;&gt;0,IF(INDEX(Sheet2!I$14:I$154,MATCH(F1468,Sheet2!A$14:A$154,0))&lt;&gt;0,"Loan","Loan"),"Cash")))</f>
        <v/>
      </c>
      <c r="N1468" s="25" t="str">
        <f>IF(ISTEXT(E1468),"",IF(ISBLANK(E1468),"",IF(ISTEXT(D1468),"",IF(A1463="Invoice No. : ",INDEX(Sheet2!D$14:D$154,MATCH(B1463,Sheet2!A$14:A$154,0)),N1467))))</f>
        <v/>
      </c>
      <c r="O1468" s="25" t="str">
        <f>IF(ISTEXT(E1468),"",IF(ISBLANK(E1468),"",IF(ISTEXT(D1468),"",IF(A1463="Invoice No. : ",INDEX(Sheet2!E$14:E$154,MATCH(B1463,Sheet2!A$14:A$154,0)),O1467))))</f>
        <v/>
      </c>
      <c r="P1468" s="25" t="str">
        <f>IF(ISTEXT(E1468),"",IF(ISBLANK(E1468),"",IF(ISTEXT(D1468),"",IF(A1463="Invoice No. : ",INDEX(Sheet2!G$14:G$154,MATCH(B1463,Sheet2!A$14:A$154,0)),P1467))))</f>
        <v/>
      </c>
      <c r="Q1468" s="25" t="str">
        <f t="shared" si="91"/>
        <v/>
      </c>
    </row>
    <row r="1469" ht="15" spans="6:17">
      <c r="F1469" s="25" t="str">
        <f t="shared" si="88"/>
        <v/>
      </c>
      <c r="G1469" s="25" t="str">
        <f>IF(ISTEXT(E1469),"",IF(ISBLANK(E1469),"",IF(ISTEXT(D1469),"",IF(A1464="Invoice No. : ",INDEX(Sheet2!F$14:F$154,MATCH(B1464,Sheet2!A$14:A$154,0)),G1468))))</f>
        <v/>
      </c>
      <c r="H1469" s="25" t="str">
        <f t="shared" si="89"/>
        <v/>
      </c>
      <c r="I1469" s="25" t="str">
        <f>IF(ISTEXT(E1469),"",IF(ISBLANK(E1469),"",IF(ISTEXT(D1469),"",IF(A1464="Invoice No. : ",TEXT(INDEX(Sheet2!C$14:C$154,MATCH(B1464,Sheet2!A$14:A$154,0)),"hh:mm:ss"),I1468))))</f>
        <v/>
      </c>
      <c r="J1469" s="25" t="str">
        <f t="shared" si="90"/>
        <v/>
      </c>
      <c r="K1469" s="25" t="str">
        <f>IF(ISBLANK(G1469),"",IF(ISTEXT(G1469),"",INDEX(Sheet2!H$14:H$154,MATCH(F1469,Sheet2!A$14:A$154,0))))</f>
        <v/>
      </c>
      <c r="L1469" s="25" t="str">
        <f>IF(ISBLANK(G1469),"",IF(ISTEXT(G1469),"",INDEX(Sheet2!I$14:I$154,MATCH(F1469,Sheet2!A$14:A$154,0))))</f>
        <v/>
      </c>
      <c r="M1469" s="25" t="str">
        <f>IF(ISBLANK(G1469),"",IF(ISTEXT(G1469),"",IF(INDEX(Sheet2!H$14:H$154,MATCH(F1469,Sheet2!A$14:A$154,0))&lt;&gt;0,IF(INDEX(Sheet2!I$14:I$154,MATCH(F1469,Sheet2!A$14:A$154,0))&lt;&gt;0,"Loan","Loan"),"Cash")))</f>
        <v/>
      </c>
      <c r="N1469" s="25" t="str">
        <f>IF(ISTEXT(E1469),"",IF(ISBLANK(E1469),"",IF(ISTEXT(D1469),"",IF(A1464="Invoice No. : ",INDEX(Sheet2!D$14:D$154,MATCH(B1464,Sheet2!A$14:A$154,0)),N1468))))</f>
        <v/>
      </c>
      <c r="O1469" s="25" t="str">
        <f>IF(ISTEXT(E1469),"",IF(ISBLANK(E1469),"",IF(ISTEXT(D1469),"",IF(A1464="Invoice No. : ",INDEX(Sheet2!E$14:E$154,MATCH(B1464,Sheet2!A$14:A$154,0)),O1468))))</f>
        <v/>
      </c>
      <c r="P1469" s="25" t="str">
        <f>IF(ISTEXT(E1469),"",IF(ISBLANK(E1469),"",IF(ISTEXT(D1469),"",IF(A1464="Invoice No. : ",INDEX(Sheet2!G$14:G$154,MATCH(B1464,Sheet2!A$14:A$154,0)),P1468))))</f>
        <v/>
      </c>
      <c r="Q1469" s="25" t="str">
        <f t="shared" si="91"/>
        <v/>
      </c>
    </row>
    <row r="1470" ht="15" spans="1:17">
      <c r="A1470" s="24" t="s">
        <v>1166</v>
      </c>
      <c r="B1470" s="24" t="s">
        <v>1167</v>
      </c>
      <c r="C1470" s="13">
        <v>2</v>
      </c>
      <c r="D1470" s="13">
        <v>34.25</v>
      </c>
      <c r="E1470" s="13">
        <v>68.5</v>
      </c>
      <c r="F1470" s="25">
        <f t="shared" si="88"/>
        <v>2146373</v>
      </c>
      <c r="G1470" s="25">
        <f>IF(ISTEXT(E1470),"",IF(ISBLANK(E1470),"",IF(ISTEXT(D1470),"",IF(A1465="Invoice No. : ",INDEX(Sheet2!F$14:F$154,MATCH(B1465,Sheet2!A$14:A$154,0)),G1469))))</f>
        <v>16017</v>
      </c>
      <c r="H1470" s="25" t="str">
        <f t="shared" si="89"/>
        <v>01/28/2023</v>
      </c>
      <c r="I1470" s="25" t="str">
        <f>IF(ISTEXT(E1470),"",IF(ISBLANK(E1470),"",IF(ISTEXT(D1470),"",IF(A1465="Invoice No. : ",TEXT(INDEX(Sheet2!C$14:C$154,MATCH(B1465,Sheet2!A$14:A$154,0)),"hh:mm:ss"),I1469))))</f>
        <v>11:38:06</v>
      </c>
      <c r="J1470" s="25">
        <f t="shared" si="90"/>
        <v>2454.25</v>
      </c>
      <c r="K1470" s="25">
        <f>IF(ISBLANK(G1470),"",IF(ISTEXT(G1470),"",INDEX(Sheet2!H$14:H$154,MATCH(F1470,Sheet2!A$14:A$154,0))))</f>
        <v>0</v>
      </c>
      <c r="L1470" s="25">
        <f>IF(ISBLANK(G1470),"",IF(ISTEXT(G1470),"",INDEX(Sheet2!I$14:I$154,MATCH(F1470,Sheet2!A$14:A$154,0))))</f>
        <v>2454.25</v>
      </c>
      <c r="M1470" s="25" t="str">
        <f>IF(ISBLANK(G1470),"",IF(ISTEXT(G1470),"",IF(INDEX(Sheet2!H$14:H$154,MATCH(F1470,Sheet2!A$14:A$154,0))&lt;&gt;0,IF(INDEX(Sheet2!I$14:I$154,MATCH(F1470,Sheet2!A$14:A$154,0))&lt;&gt;0,"Loan","Loan"),"Cash")))</f>
        <v>Cash</v>
      </c>
      <c r="N1470" s="25">
        <f>IF(ISTEXT(E1470),"",IF(ISBLANK(E1470),"",IF(ISTEXT(D1470),"",IF(A1465="Invoice No. : ",INDEX(Sheet2!D$14:D$154,MATCH(B1465,Sheet2!A$14:A$154,0)),N1469))))</f>
        <v>2</v>
      </c>
      <c r="O1470" s="25" t="str">
        <f>IF(ISTEXT(E1470),"",IF(ISBLANK(E1470),"",IF(ISTEXT(D1470),"",IF(A1465="Invoice No. : ",INDEX(Sheet2!E$14:E$154,MATCH(B1465,Sheet2!A$14:A$154,0)),O1469))))</f>
        <v>RUBY</v>
      </c>
      <c r="P1470" s="25" t="str">
        <f>IF(ISTEXT(E1470),"",IF(ISBLANK(E1470),"",IF(ISTEXT(D1470),"",IF(A1465="Invoice No. : ",INDEX(Sheet2!G$14:G$154,MATCH(B1465,Sheet2!A$14:A$154,0)),P1469))))</f>
        <v>ALOS, ADELAIDA CHAONG</v>
      </c>
      <c r="Q1470" s="25">
        <f t="shared" si="91"/>
        <v>128023.12</v>
      </c>
    </row>
    <row r="1471" ht="15" spans="1:17">
      <c r="A1471" s="24" t="s">
        <v>1168</v>
      </c>
      <c r="B1471" s="24" t="s">
        <v>1169</v>
      </c>
      <c r="C1471" s="13">
        <v>6</v>
      </c>
      <c r="D1471" s="13">
        <v>34.25</v>
      </c>
      <c r="E1471" s="13">
        <v>205.5</v>
      </c>
      <c r="F1471" s="25">
        <f t="shared" si="88"/>
        <v>2146373</v>
      </c>
      <c r="G1471" s="25">
        <f>IF(ISTEXT(E1471),"",IF(ISBLANK(E1471),"",IF(ISTEXT(D1471),"",IF(A1466="Invoice No. : ",INDEX(Sheet2!F$14:F$154,MATCH(B1466,Sheet2!A$14:A$154,0)),G1470))))</f>
        <v>16017</v>
      </c>
      <c r="H1471" s="25" t="str">
        <f t="shared" si="89"/>
        <v>01/28/2023</v>
      </c>
      <c r="I1471" s="25" t="str">
        <f>IF(ISTEXT(E1471),"",IF(ISBLANK(E1471),"",IF(ISTEXT(D1471),"",IF(A1466="Invoice No. : ",TEXT(INDEX(Sheet2!C$14:C$154,MATCH(B1466,Sheet2!A$14:A$154,0)),"hh:mm:ss"),I1470))))</f>
        <v>11:38:06</v>
      </c>
      <c r="J1471" s="25">
        <f t="shared" si="90"/>
        <v>2454.25</v>
      </c>
      <c r="K1471" s="25">
        <f>IF(ISBLANK(G1471),"",IF(ISTEXT(G1471),"",INDEX(Sheet2!H$14:H$154,MATCH(F1471,Sheet2!A$14:A$154,0))))</f>
        <v>0</v>
      </c>
      <c r="L1471" s="25">
        <f>IF(ISBLANK(G1471),"",IF(ISTEXT(G1471),"",INDEX(Sheet2!I$14:I$154,MATCH(F1471,Sheet2!A$14:A$154,0))))</f>
        <v>2454.25</v>
      </c>
      <c r="M1471" s="25" t="str">
        <f>IF(ISBLANK(G1471),"",IF(ISTEXT(G1471),"",IF(INDEX(Sheet2!H$14:H$154,MATCH(F1471,Sheet2!A$14:A$154,0))&lt;&gt;0,IF(INDEX(Sheet2!I$14:I$154,MATCH(F1471,Sheet2!A$14:A$154,0))&lt;&gt;0,"Loan","Loan"),"Cash")))</f>
        <v>Cash</v>
      </c>
      <c r="N1471" s="25">
        <f>IF(ISTEXT(E1471),"",IF(ISBLANK(E1471),"",IF(ISTEXT(D1471),"",IF(A1466="Invoice No. : ",INDEX(Sheet2!D$14:D$154,MATCH(B1466,Sheet2!A$14:A$154,0)),N1470))))</f>
        <v>2</v>
      </c>
      <c r="O1471" s="25" t="str">
        <f>IF(ISTEXT(E1471),"",IF(ISBLANK(E1471),"",IF(ISTEXT(D1471),"",IF(A1466="Invoice No. : ",INDEX(Sheet2!E$14:E$154,MATCH(B1466,Sheet2!A$14:A$154,0)),O1470))))</f>
        <v>RUBY</v>
      </c>
      <c r="P1471" s="25" t="str">
        <f>IF(ISTEXT(E1471),"",IF(ISBLANK(E1471),"",IF(ISTEXT(D1471),"",IF(A1466="Invoice No. : ",INDEX(Sheet2!G$14:G$154,MATCH(B1466,Sheet2!A$14:A$154,0)),P1470))))</f>
        <v>ALOS, ADELAIDA CHAONG</v>
      </c>
      <c r="Q1471" s="25">
        <f t="shared" si="91"/>
        <v>128023.12</v>
      </c>
    </row>
    <row r="1472" ht="15" spans="1:17">
      <c r="A1472" s="24" t="s">
        <v>1233</v>
      </c>
      <c r="B1472" s="24" t="s">
        <v>1234</v>
      </c>
      <c r="C1472" s="13">
        <v>1</v>
      </c>
      <c r="D1472" s="13">
        <v>708.25</v>
      </c>
      <c r="E1472" s="13">
        <v>708.25</v>
      </c>
      <c r="F1472" s="25">
        <f t="shared" si="88"/>
        <v>2146373</v>
      </c>
      <c r="G1472" s="25">
        <f>IF(ISTEXT(E1472),"",IF(ISBLANK(E1472),"",IF(ISTEXT(D1472),"",IF(A1467="Invoice No. : ",INDEX(Sheet2!F$14:F$154,MATCH(B1467,Sheet2!A$14:A$154,0)),G1471))))</f>
        <v>16017</v>
      </c>
      <c r="H1472" s="25" t="str">
        <f t="shared" si="89"/>
        <v>01/28/2023</v>
      </c>
      <c r="I1472" s="25" t="str">
        <f>IF(ISTEXT(E1472),"",IF(ISBLANK(E1472),"",IF(ISTEXT(D1472),"",IF(A1467="Invoice No. : ",TEXT(INDEX(Sheet2!C$14:C$154,MATCH(B1467,Sheet2!A$14:A$154,0)),"hh:mm:ss"),I1471))))</f>
        <v>11:38:06</v>
      </c>
      <c r="J1472" s="25">
        <f t="shared" si="90"/>
        <v>2454.25</v>
      </c>
      <c r="K1472" s="25">
        <f>IF(ISBLANK(G1472),"",IF(ISTEXT(G1472),"",INDEX(Sheet2!H$14:H$154,MATCH(F1472,Sheet2!A$14:A$154,0))))</f>
        <v>0</v>
      </c>
      <c r="L1472" s="25">
        <f>IF(ISBLANK(G1472),"",IF(ISTEXT(G1472),"",INDEX(Sheet2!I$14:I$154,MATCH(F1472,Sheet2!A$14:A$154,0))))</f>
        <v>2454.25</v>
      </c>
      <c r="M1472" s="25" t="str">
        <f>IF(ISBLANK(G1472),"",IF(ISTEXT(G1472),"",IF(INDEX(Sheet2!H$14:H$154,MATCH(F1472,Sheet2!A$14:A$154,0))&lt;&gt;0,IF(INDEX(Sheet2!I$14:I$154,MATCH(F1472,Sheet2!A$14:A$154,0))&lt;&gt;0,"Loan","Loan"),"Cash")))</f>
        <v>Cash</v>
      </c>
      <c r="N1472" s="25">
        <f>IF(ISTEXT(E1472),"",IF(ISBLANK(E1472),"",IF(ISTEXT(D1472),"",IF(A1467="Invoice No. : ",INDEX(Sheet2!D$14:D$154,MATCH(B1467,Sheet2!A$14:A$154,0)),N1471))))</f>
        <v>2</v>
      </c>
      <c r="O1472" s="25" t="str">
        <f>IF(ISTEXT(E1472),"",IF(ISBLANK(E1472),"",IF(ISTEXT(D1472),"",IF(A1467="Invoice No. : ",INDEX(Sheet2!E$14:E$154,MATCH(B1467,Sheet2!A$14:A$154,0)),O1471))))</f>
        <v>RUBY</v>
      </c>
      <c r="P1472" s="25" t="str">
        <f>IF(ISTEXT(E1472),"",IF(ISBLANK(E1472),"",IF(ISTEXT(D1472),"",IF(A1467="Invoice No. : ",INDEX(Sheet2!G$14:G$154,MATCH(B1467,Sheet2!A$14:A$154,0)),P1471))))</f>
        <v>ALOS, ADELAIDA CHAONG</v>
      </c>
      <c r="Q1472" s="25">
        <f t="shared" si="91"/>
        <v>128023.12</v>
      </c>
    </row>
    <row r="1473" ht="15" spans="1:17">
      <c r="A1473" s="24" t="s">
        <v>1235</v>
      </c>
      <c r="B1473" s="24" t="s">
        <v>1236</v>
      </c>
      <c r="C1473" s="13">
        <v>2</v>
      </c>
      <c r="D1473" s="13">
        <v>106.5</v>
      </c>
      <c r="E1473" s="13">
        <v>213</v>
      </c>
      <c r="F1473" s="25">
        <f t="shared" si="88"/>
        <v>2146373</v>
      </c>
      <c r="G1473" s="25">
        <f>IF(ISTEXT(E1473),"",IF(ISBLANK(E1473),"",IF(ISTEXT(D1473),"",IF(A1468="Invoice No. : ",INDEX(Sheet2!F$14:F$154,MATCH(B1468,Sheet2!A$14:A$154,0)),G1472))))</f>
        <v>16017</v>
      </c>
      <c r="H1473" s="25" t="str">
        <f t="shared" si="89"/>
        <v>01/28/2023</v>
      </c>
      <c r="I1473" s="25" t="str">
        <f>IF(ISTEXT(E1473),"",IF(ISBLANK(E1473),"",IF(ISTEXT(D1473),"",IF(A1468="Invoice No. : ",TEXT(INDEX(Sheet2!C$14:C$154,MATCH(B1468,Sheet2!A$14:A$154,0)),"hh:mm:ss"),I1472))))</f>
        <v>11:38:06</v>
      </c>
      <c r="J1473" s="25">
        <f t="shared" si="90"/>
        <v>2454.25</v>
      </c>
      <c r="K1473" s="25">
        <f>IF(ISBLANK(G1473),"",IF(ISTEXT(G1473),"",INDEX(Sheet2!H$14:H$154,MATCH(F1473,Sheet2!A$14:A$154,0))))</f>
        <v>0</v>
      </c>
      <c r="L1473" s="25">
        <f>IF(ISBLANK(G1473),"",IF(ISTEXT(G1473),"",INDEX(Sheet2!I$14:I$154,MATCH(F1473,Sheet2!A$14:A$154,0))))</f>
        <v>2454.25</v>
      </c>
      <c r="M1473" s="25" t="str">
        <f>IF(ISBLANK(G1473),"",IF(ISTEXT(G1473),"",IF(INDEX(Sheet2!H$14:H$154,MATCH(F1473,Sheet2!A$14:A$154,0))&lt;&gt;0,IF(INDEX(Sheet2!I$14:I$154,MATCH(F1473,Sheet2!A$14:A$154,0))&lt;&gt;0,"Loan","Loan"),"Cash")))</f>
        <v>Cash</v>
      </c>
      <c r="N1473" s="25">
        <f>IF(ISTEXT(E1473),"",IF(ISBLANK(E1473),"",IF(ISTEXT(D1473),"",IF(A1468="Invoice No. : ",INDEX(Sheet2!D$14:D$154,MATCH(B1468,Sheet2!A$14:A$154,0)),N1472))))</f>
        <v>2</v>
      </c>
      <c r="O1473" s="25" t="str">
        <f>IF(ISTEXT(E1473),"",IF(ISBLANK(E1473),"",IF(ISTEXT(D1473),"",IF(A1468="Invoice No. : ",INDEX(Sheet2!E$14:E$154,MATCH(B1468,Sheet2!A$14:A$154,0)),O1472))))</f>
        <v>RUBY</v>
      </c>
      <c r="P1473" s="25" t="str">
        <f>IF(ISTEXT(E1473),"",IF(ISBLANK(E1473),"",IF(ISTEXT(D1473),"",IF(A1468="Invoice No. : ",INDEX(Sheet2!G$14:G$154,MATCH(B1468,Sheet2!A$14:A$154,0)),P1472))))</f>
        <v>ALOS, ADELAIDA CHAONG</v>
      </c>
      <c r="Q1473" s="25">
        <f t="shared" si="91"/>
        <v>128023.12</v>
      </c>
    </row>
    <row r="1474" ht="15" spans="1:17">
      <c r="A1474" s="24" t="s">
        <v>1237</v>
      </c>
      <c r="B1474" s="24" t="s">
        <v>1238</v>
      </c>
      <c r="C1474" s="13">
        <v>2</v>
      </c>
      <c r="D1474" s="13">
        <v>44.5</v>
      </c>
      <c r="E1474" s="13">
        <v>89</v>
      </c>
      <c r="F1474" s="25">
        <f t="shared" si="88"/>
        <v>2146373</v>
      </c>
      <c r="G1474" s="25">
        <f>IF(ISTEXT(E1474),"",IF(ISBLANK(E1474),"",IF(ISTEXT(D1474),"",IF(A1469="Invoice No. : ",INDEX(Sheet2!F$14:F$154,MATCH(B1469,Sheet2!A$14:A$154,0)),G1473))))</f>
        <v>16017</v>
      </c>
      <c r="H1474" s="25" t="str">
        <f t="shared" si="89"/>
        <v>01/28/2023</v>
      </c>
      <c r="I1474" s="25" t="str">
        <f>IF(ISTEXT(E1474),"",IF(ISBLANK(E1474),"",IF(ISTEXT(D1474),"",IF(A1469="Invoice No. : ",TEXT(INDEX(Sheet2!C$14:C$154,MATCH(B1469,Sheet2!A$14:A$154,0)),"hh:mm:ss"),I1473))))</f>
        <v>11:38:06</v>
      </c>
      <c r="J1474" s="25">
        <f t="shared" si="90"/>
        <v>2454.25</v>
      </c>
      <c r="K1474" s="25">
        <f>IF(ISBLANK(G1474),"",IF(ISTEXT(G1474),"",INDEX(Sheet2!H$14:H$154,MATCH(F1474,Sheet2!A$14:A$154,0))))</f>
        <v>0</v>
      </c>
      <c r="L1474" s="25">
        <f>IF(ISBLANK(G1474),"",IF(ISTEXT(G1474),"",INDEX(Sheet2!I$14:I$154,MATCH(F1474,Sheet2!A$14:A$154,0))))</f>
        <v>2454.25</v>
      </c>
      <c r="M1474" s="25" t="str">
        <f>IF(ISBLANK(G1474),"",IF(ISTEXT(G1474),"",IF(INDEX(Sheet2!H$14:H$154,MATCH(F1474,Sheet2!A$14:A$154,0))&lt;&gt;0,IF(INDEX(Sheet2!I$14:I$154,MATCH(F1474,Sheet2!A$14:A$154,0))&lt;&gt;0,"Loan","Loan"),"Cash")))</f>
        <v>Cash</v>
      </c>
      <c r="N1474" s="25">
        <f>IF(ISTEXT(E1474),"",IF(ISBLANK(E1474),"",IF(ISTEXT(D1474),"",IF(A1469="Invoice No. : ",INDEX(Sheet2!D$14:D$154,MATCH(B1469,Sheet2!A$14:A$154,0)),N1473))))</f>
        <v>2</v>
      </c>
      <c r="O1474" s="25" t="str">
        <f>IF(ISTEXT(E1474),"",IF(ISBLANK(E1474),"",IF(ISTEXT(D1474),"",IF(A1469="Invoice No. : ",INDEX(Sheet2!E$14:E$154,MATCH(B1469,Sheet2!A$14:A$154,0)),O1473))))</f>
        <v>RUBY</v>
      </c>
      <c r="P1474" s="25" t="str">
        <f>IF(ISTEXT(E1474),"",IF(ISBLANK(E1474),"",IF(ISTEXT(D1474),"",IF(A1469="Invoice No. : ",INDEX(Sheet2!G$14:G$154,MATCH(B1469,Sheet2!A$14:A$154,0)),P1473))))</f>
        <v>ALOS, ADELAIDA CHAONG</v>
      </c>
      <c r="Q1474" s="25">
        <f t="shared" si="91"/>
        <v>128023.12</v>
      </c>
    </row>
    <row r="1475" ht="15" spans="1:17">
      <c r="A1475" s="24" t="s">
        <v>1116</v>
      </c>
      <c r="B1475" s="24" t="s">
        <v>1117</v>
      </c>
      <c r="C1475" s="13">
        <v>2</v>
      </c>
      <c r="D1475" s="13">
        <v>45</v>
      </c>
      <c r="E1475" s="13">
        <v>90</v>
      </c>
      <c r="F1475" s="25">
        <f t="shared" si="88"/>
        <v>2146373</v>
      </c>
      <c r="G1475" s="25">
        <f>IF(ISTEXT(E1475),"",IF(ISBLANK(E1475),"",IF(ISTEXT(D1475),"",IF(A1470="Invoice No. : ",INDEX(Sheet2!F$14:F$154,MATCH(B1470,Sheet2!A$14:A$154,0)),G1474))))</f>
        <v>16017</v>
      </c>
      <c r="H1475" s="25" t="str">
        <f t="shared" si="89"/>
        <v>01/28/2023</v>
      </c>
      <c r="I1475" s="25" t="str">
        <f>IF(ISTEXT(E1475),"",IF(ISBLANK(E1475),"",IF(ISTEXT(D1475),"",IF(A1470="Invoice No. : ",TEXT(INDEX(Sheet2!C$14:C$154,MATCH(B1470,Sheet2!A$14:A$154,0)),"hh:mm:ss"),I1474))))</f>
        <v>11:38:06</v>
      </c>
      <c r="J1475" s="25">
        <f t="shared" si="90"/>
        <v>2454.25</v>
      </c>
      <c r="K1475" s="25">
        <f>IF(ISBLANK(G1475),"",IF(ISTEXT(G1475),"",INDEX(Sheet2!H$14:H$154,MATCH(F1475,Sheet2!A$14:A$154,0))))</f>
        <v>0</v>
      </c>
      <c r="L1475" s="25">
        <f>IF(ISBLANK(G1475),"",IF(ISTEXT(G1475),"",INDEX(Sheet2!I$14:I$154,MATCH(F1475,Sheet2!A$14:A$154,0))))</f>
        <v>2454.25</v>
      </c>
      <c r="M1475" s="25" t="str">
        <f>IF(ISBLANK(G1475),"",IF(ISTEXT(G1475),"",IF(INDEX(Sheet2!H$14:H$154,MATCH(F1475,Sheet2!A$14:A$154,0))&lt;&gt;0,IF(INDEX(Sheet2!I$14:I$154,MATCH(F1475,Sheet2!A$14:A$154,0))&lt;&gt;0,"Loan","Loan"),"Cash")))</f>
        <v>Cash</v>
      </c>
      <c r="N1475" s="25">
        <f>IF(ISTEXT(E1475),"",IF(ISBLANK(E1475),"",IF(ISTEXT(D1475),"",IF(A1470="Invoice No. : ",INDEX(Sheet2!D$14:D$154,MATCH(B1470,Sheet2!A$14:A$154,0)),N1474))))</f>
        <v>2</v>
      </c>
      <c r="O1475" s="25" t="str">
        <f>IF(ISTEXT(E1475),"",IF(ISBLANK(E1475),"",IF(ISTEXT(D1475),"",IF(A1470="Invoice No. : ",INDEX(Sheet2!E$14:E$154,MATCH(B1470,Sheet2!A$14:A$154,0)),O1474))))</f>
        <v>RUBY</v>
      </c>
      <c r="P1475" s="25" t="str">
        <f>IF(ISTEXT(E1475),"",IF(ISBLANK(E1475),"",IF(ISTEXT(D1475),"",IF(A1470="Invoice No. : ",INDEX(Sheet2!G$14:G$154,MATCH(B1470,Sheet2!A$14:A$154,0)),P1474))))</f>
        <v>ALOS, ADELAIDA CHAONG</v>
      </c>
      <c r="Q1475" s="25">
        <f t="shared" si="91"/>
        <v>128023.12</v>
      </c>
    </row>
    <row r="1476" ht="15" spans="1:17">
      <c r="A1476" s="24" t="s">
        <v>1239</v>
      </c>
      <c r="B1476" s="24" t="s">
        <v>1240</v>
      </c>
      <c r="C1476" s="13">
        <v>2</v>
      </c>
      <c r="D1476" s="13">
        <v>90.75</v>
      </c>
      <c r="E1476" s="13">
        <v>181.5</v>
      </c>
      <c r="F1476" s="25">
        <f t="shared" si="88"/>
        <v>2146373</v>
      </c>
      <c r="G1476" s="25">
        <f>IF(ISTEXT(E1476),"",IF(ISBLANK(E1476),"",IF(ISTEXT(D1476),"",IF(A1471="Invoice No. : ",INDEX(Sheet2!F$14:F$154,MATCH(B1471,Sheet2!A$14:A$154,0)),G1475))))</f>
        <v>16017</v>
      </c>
      <c r="H1476" s="25" t="str">
        <f t="shared" si="89"/>
        <v>01/28/2023</v>
      </c>
      <c r="I1476" s="25" t="str">
        <f>IF(ISTEXT(E1476),"",IF(ISBLANK(E1476),"",IF(ISTEXT(D1476),"",IF(A1471="Invoice No. : ",TEXT(INDEX(Sheet2!C$14:C$154,MATCH(B1471,Sheet2!A$14:A$154,0)),"hh:mm:ss"),I1475))))</f>
        <v>11:38:06</v>
      </c>
      <c r="J1476" s="25">
        <f t="shared" si="90"/>
        <v>2454.25</v>
      </c>
      <c r="K1476" s="25">
        <f>IF(ISBLANK(G1476),"",IF(ISTEXT(G1476),"",INDEX(Sheet2!H$14:H$154,MATCH(F1476,Sheet2!A$14:A$154,0))))</f>
        <v>0</v>
      </c>
      <c r="L1476" s="25">
        <f>IF(ISBLANK(G1476),"",IF(ISTEXT(G1476),"",INDEX(Sheet2!I$14:I$154,MATCH(F1476,Sheet2!A$14:A$154,0))))</f>
        <v>2454.25</v>
      </c>
      <c r="M1476" s="25" t="str">
        <f>IF(ISBLANK(G1476),"",IF(ISTEXT(G1476),"",IF(INDEX(Sheet2!H$14:H$154,MATCH(F1476,Sheet2!A$14:A$154,0))&lt;&gt;0,IF(INDEX(Sheet2!I$14:I$154,MATCH(F1476,Sheet2!A$14:A$154,0))&lt;&gt;0,"Loan","Loan"),"Cash")))</f>
        <v>Cash</v>
      </c>
      <c r="N1476" s="25">
        <f>IF(ISTEXT(E1476),"",IF(ISBLANK(E1476),"",IF(ISTEXT(D1476),"",IF(A1471="Invoice No. : ",INDEX(Sheet2!D$14:D$154,MATCH(B1471,Sheet2!A$14:A$154,0)),N1475))))</f>
        <v>2</v>
      </c>
      <c r="O1476" s="25" t="str">
        <f>IF(ISTEXT(E1476),"",IF(ISBLANK(E1476),"",IF(ISTEXT(D1476),"",IF(A1471="Invoice No. : ",INDEX(Sheet2!E$14:E$154,MATCH(B1471,Sheet2!A$14:A$154,0)),O1475))))</f>
        <v>RUBY</v>
      </c>
      <c r="P1476" s="25" t="str">
        <f>IF(ISTEXT(E1476),"",IF(ISBLANK(E1476),"",IF(ISTEXT(D1476),"",IF(A1471="Invoice No. : ",INDEX(Sheet2!G$14:G$154,MATCH(B1471,Sheet2!A$14:A$154,0)),P1475))))</f>
        <v>ALOS, ADELAIDA CHAONG</v>
      </c>
      <c r="Q1476" s="25">
        <f t="shared" si="91"/>
        <v>128023.12</v>
      </c>
    </row>
    <row r="1477" ht="15" spans="1:17">
      <c r="A1477" s="24" t="s">
        <v>948</v>
      </c>
      <c r="B1477" s="24" t="s">
        <v>949</v>
      </c>
      <c r="C1477" s="13">
        <v>1</v>
      </c>
      <c r="D1477" s="13">
        <v>13</v>
      </c>
      <c r="E1477" s="13">
        <v>13</v>
      </c>
      <c r="F1477" s="25">
        <f t="shared" si="88"/>
        <v>2146373</v>
      </c>
      <c r="G1477" s="25">
        <f>IF(ISTEXT(E1477),"",IF(ISBLANK(E1477),"",IF(ISTEXT(D1477),"",IF(A1472="Invoice No. : ",INDEX(Sheet2!F$14:F$154,MATCH(B1472,Sheet2!A$14:A$154,0)),G1476))))</f>
        <v>16017</v>
      </c>
      <c r="H1477" s="25" t="str">
        <f t="shared" si="89"/>
        <v>01/28/2023</v>
      </c>
      <c r="I1477" s="25" t="str">
        <f>IF(ISTEXT(E1477),"",IF(ISBLANK(E1477),"",IF(ISTEXT(D1477),"",IF(A1472="Invoice No. : ",TEXT(INDEX(Sheet2!C$14:C$154,MATCH(B1472,Sheet2!A$14:A$154,0)),"hh:mm:ss"),I1476))))</f>
        <v>11:38:06</v>
      </c>
      <c r="J1477" s="25">
        <f t="shared" si="90"/>
        <v>2454.25</v>
      </c>
      <c r="K1477" s="25">
        <f>IF(ISBLANK(G1477),"",IF(ISTEXT(G1477),"",INDEX(Sheet2!H$14:H$154,MATCH(F1477,Sheet2!A$14:A$154,0))))</f>
        <v>0</v>
      </c>
      <c r="L1477" s="25">
        <f>IF(ISBLANK(G1477),"",IF(ISTEXT(G1477),"",INDEX(Sheet2!I$14:I$154,MATCH(F1477,Sheet2!A$14:A$154,0))))</f>
        <v>2454.25</v>
      </c>
      <c r="M1477" s="25" t="str">
        <f>IF(ISBLANK(G1477),"",IF(ISTEXT(G1477),"",IF(INDEX(Sheet2!H$14:H$154,MATCH(F1477,Sheet2!A$14:A$154,0))&lt;&gt;0,IF(INDEX(Sheet2!I$14:I$154,MATCH(F1477,Sheet2!A$14:A$154,0))&lt;&gt;0,"Loan","Loan"),"Cash")))</f>
        <v>Cash</v>
      </c>
      <c r="N1477" s="25">
        <f>IF(ISTEXT(E1477),"",IF(ISBLANK(E1477),"",IF(ISTEXT(D1477),"",IF(A1472="Invoice No. : ",INDEX(Sheet2!D$14:D$154,MATCH(B1472,Sheet2!A$14:A$154,0)),N1476))))</f>
        <v>2</v>
      </c>
      <c r="O1477" s="25" t="str">
        <f>IF(ISTEXT(E1477),"",IF(ISBLANK(E1477),"",IF(ISTEXT(D1477),"",IF(A1472="Invoice No. : ",INDEX(Sheet2!E$14:E$154,MATCH(B1472,Sheet2!A$14:A$154,0)),O1476))))</f>
        <v>RUBY</v>
      </c>
      <c r="P1477" s="25" t="str">
        <f>IF(ISTEXT(E1477),"",IF(ISBLANK(E1477),"",IF(ISTEXT(D1477),"",IF(A1472="Invoice No. : ",INDEX(Sheet2!G$14:G$154,MATCH(B1472,Sheet2!A$14:A$154,0)),P1476))))</f>
        <v>ALOS, ADELAIDA CHAONG</v>
      </c>
      <c r="Q1477" s="25">
        <f t="shared" si="91"/>
        <v>128023.12</v>
      </c>
    </row>
    <row r="1478" ht="15" spans="1:17">
      <c r="A1478" s="24" t="s">
        <v>1241</v>
      </c>
      <c r="B1478" s="24" t="s">
        <v>1242</v>
      </c>
      <c r="C1478" s="13">
        <v>2</v>
      </c>
      <c r="D1478" s="13">
        <v>68</v>
      </c>
      <c r="E1478" s="13">
        <v>136</v>
      </c>
      <c r="F1478" s="25">
        <f t="shared" si="88"/>
        <v>2146373</v>
      </c>
      <c r="G1478" s="25">
        <f>IF(ISTEXT(E1478),"",IF(ISBLANK(E1478),"",IF(ISTEXT(D1478),"",IF(A1473="Invoice No. : ",INDEX(Sheet2!F$14:F$154,MATCH(B1473,Sheet2!A$14:A$154,0)),G1477))))</f>
        <v>16017</v>
      </c>
      <c r="H1478" s="25" t="str">
        <f t="shared" si="89"/>
        <v>01/28/2023</v>
      </c>
      <c r="I1478" s="25" t="str">
        <f>IF(ISTEXT(E1478),"",IF(ISBLANK(E1478),"",IF(ISTEXT(D1478),"",IF(A1473="Invoice No. : ",TEXT(INDEX(Sheet2!C$14:C$154,MATCH(B1473,Sheet2!A$14:A$154,0)),"hh:mm:ss"),I1477))))</f>
        <v>11:38:06</v>
      </c>
      <c r="J1478" s="25">
        <f t="shared" si="90"/>
        <v>2454.25</v>
      </c>
      <c r="K1478" s="25">
        <f>IF(ISBLANK(G1478),"",IF(ISTEXT(G1478),"",INDEX(Sheet2!H$14:H$154,MATCH(F1478,Sheet2!A$14:A$154,0))))</f>
        <v>0</v>
      </c>
      <c r="L1478" s="25">
        <f>IF(ISBLANK(G1478),"",IF(ISTEXT(G1478),"",INDEX(Sheet2!I$14:I$154,MATCH(F1478,Sheet2!A$14:A$154,0))))</f>
        <v>2454.25</v>
      </c>
      <c r="M1478" s="25" t="str">
        <f>IF(ISBLANK(G1478),"",IF(ISTEXT(G1478),"",IF(INDEX(Sheet2!H$14:H$154,MATCH(F1478,Sheet2!A$14:A$154,0))&lt;&gt;0,IF(INDEX(Sheet2!I$14:I$154,MATCH(F1478,Sheet2!A$14:A$154,0))&lt;&gt;0,"Loan","Loan"),"Cash")))</f>
        <v>Cash</v>
      </c>
      <c r="N1478" s="25">
        <f>IF(ISTEXT(E1478),"",IF(ISBLANK(E1478),"",IF(ISTEXT(D1478),"",IF(A1473="Invoice No. : ",INDEX(Sheet2!D$14:D$154,MATCH(B1473,Sheet2!A$14:A$154,0)),N1477))))</f>
        <v>2</v>
      </c>
      <c r="O1478" s="25" t="str">
        <f>IF(ISTEXT(E1478),"",IF(ISBLANK(E1478),"",IF(ISTEXT(D1478),"",IF(A1473="Invoice No. : ",INDEX(Sheet2!E$14:E$154,MATCH(B1473,Sheet2!A$14:A$154,0)),O1477))))</f>
        <v>RUBY</v>
      </c>
      <c r="P1478" s="25" t="str">
        <f>IF(ISTEXT(E1478),"",IF(ISBLANK(E1478),"",IF(ISTEXT(D1478),"",IF(A1473="Invoice No. : ",INDEX(Sheet2!G$14:G$154,MATCH(B1473,Sheet2!A$14:A$154,0)),P1477))))</f>
        <v>ALOS, ADELAIDA CHAONG</v>
      </c>
      <c r="Q1478" s="25">
        <f t="shared" si="91"/>
        <v>128023.12</v>
      </c>
    </row>
    <row r="1479" ht="15" spans="1:17">
      <c r="A1479" s="24" t="s">
        <v>1162</v>
      </c>
      <c r="B1479" s="24" t="s">
        <v>1163</v>
      </c>
      <c r="C1479" s="13">
        <v>2</v>
      </c>
      <c r="D1479" s="13">
        <v>123.25</v>
      </c>
      <c r="E1479" s="13">
        <v>246.5</v>
      </c>
      <c r="F1479" s="25">
        <f t="shared" si="88"/>
        <v>2146373</v>
      </c>
      <c r="G1479" s="25">
        <f>IF(ISTEXT(E1479),"",IF(ISBLANK(E1479),"",IF(ISTEXT(D1479),"",IF(A1474="Invoice No. : ",INDEX(Sheet2!F$14:F$154,MATCH(B1474,Sheet2!A$14:A$154,0)),G1478))))</f>
        <v>16017</v>
      </c>
      <c r="H1479" s="25" t="str">
        <f t="shared" si="89"/>
        <v>01/28/2023</v>
      </c>
      <c r="I1479" s="25" t="str">
        <f>IF(ISTEXT(E1479),"",IF(ISBLANK(E1479),"",IF(ISTEXT(D1479),"",IF(A1474="Invoice No. : ",TEXT(INDEX(Sheet2!C$14:C$154,MATCH(B1474,Sheet2!A$14:A$154,0)),"hh:mm:ss"),I1478))))</f>
        <v>11:38:06</v>
      </c>
      <c r="J1479" s="25">
        <f t="shared" si="90"/>
        <v>2454.25</v>
      </c>
      <c r="K1479" s="25">
        <f>IF(ISBLANK(G1479),"",IF(ISTEXT(G1479),"",INDEX(Sheet2!H$14:H$154,MATCH(F1479,Sheet2!A$14:A$154,0))))</f>
        <v>0</v>
      </c>
      <c r="L1479" s="25">
        <f>IF(ISBLANK(G1479),"",IF(ISTEXT(G1479),"",INDEX(Sheet2!I$14:I$154,MATCH(F1479,Sheet2!A$14:A$154,0))))</f>
        <v>2454.25</v>
      </c>
      <c r="M1479" s="25" t="str">
        <f>IF(ISBLANK(G1479),"",IF(ISTEXT(G1479),"",IF(INDEX(Sheet2!H$14:H$154,MATCH(F1479,Sheet2!A$14:A$154,0))&lt;&gt;0,IF(INDEX(Sheet2!I$14:I$154,MATCH(F1479,Sheet2!A$14:A$154,0))&lt;&gt;0,"Loan","Loan"),"Cash")))</f>
        <v>Cash</v>
      </c>
      <c r="N1479" s="25">
        <f>IF(ISTEXT(E1479),"",IF(ISBLANK(E1479),"",IF(ISTEXT(D1479),"",IF(A1474="Invoice No. : ",INDEX(Sheet2!D$14:D$154,MATCH(B1474,Sheet2!A$14:A$154,0)),N1478))))</f>
        <v>2</v>
      </c>
      <c r="O1479" s="25" t="str">
        <f>IF(ISTEXT(E1479),"",IF(ISBLANK(E1479),"",IF(ISTEXT(D1479),"",IF(A1474="Invoice No. : ",INDEX(Sheet2!E$14:E$154,MATCH(B1474,Sheet2!A$14:A$154,0)),O1478))))</f>
        <v>RUBY</v>
      </c>
      <c r="P1479" s="25" t="str">
        <f>IF(ISTEXT(E1479),"",IF(ISBLANK(E1479),"",IF(ISTEXT(D1479),"",IF(A1474="Invoice No. : ",INDEX(Sheet2!G$14:G$154,MATCH(B1474,Sheet2!A$14:A$154,0)),P1478))))</f>
        <v>ALOS, ADELAIDA CHAONG</v>
      </c>
      <c r="Q1479" s="25">
        <f t="shared" si="91"/>
        <v>128023.12</v>
      </c>
    </row>
    <row r="1480" ht="15" spans="1:17">
      <c r="A1480" s="24" t="s">
        <v>1243</v>
      </c>
      <c r="B1480" s="24" t="s">
        <v>1244</v>
      </c>
      <c r="C1480" s="13">
        <v>2</v>
      </c>
      <c r="D1480" s="13">
        <v>176.5</v>
      </c>
      <c r="E1480" s="13">
        <v>353</v>
      </c>
      <c r="F1480" s="25">
        <f t="shared" si="88"/>
        <v>2146373</v>
      </c>
      <c r="G1480" s="25">
        <f>IF(ISTEXT(E1480),"",IF(ISBLANK(E1480),"",IF(ISTEXT(D1480),"",IF(A1475="Invoice No. : ",INDEX(Sheet2!F$14:F$154,MATCH(B1475,Sheet2!A$14:A$154,0)),G1479))))</f>
        <v>16017</v>
      </c>
      <c r="H1480" s="25" t="str">
        <f t="shared" si="89"/>
        <v>01/28/2023</v>
      </c>
      <c r="I1480" s="25" t="str">
        <f>IF(ISTEXT(E1480),"",IF(ISBLANK(E1480),"",IF(ISTEXT(D1480),"",IF(A1475="Invoice No. : ",TEXT(INDEX(Sheet2!C$14:C$154,MATCH(B1475,Sheet2!A$14:A$154,0)),"hh:mm:ss"),I1479))))</f>
        <v>11:38:06</v>
      </c>
      <c r="J1480" s="25">
        <f t="shared" si="90"/>
        <v>2454.25</v>
      </c>
      <c r="K1480" s="25">
        <f>IF(ISBLANK(G1480),"",IF(ISTEXT(G1480),"",INDEX(Sheet2!H$14:H$154,MATCH(F1480,Sheet2!A$14:A$154,0))))</f>
        <v>0</v>
      </c>
      <c r="L1480" s="25">
        <f>IF(ISBLANK(G1480),"",IF(ISTEXT(G1480),"",INDEX(Sheet2!I$14:I$154,MATCH(F1480,Sheet2!A$14:A$154,0))))</f>
        <v>2454.25</v>
      </c>
      <c r="M1480" s="25" t="str">
        <f>IF(ISBLANK(G1480),"",IF(ISTEXT(G1480),"",IF(INDEX(Sheet2!H$14:H$154,MATCH(F1480,Sheet2!A$14:A$154,0))&lt;&gt;0,IF(INDEX(Sheet2!I$14:I$154,MATCH(F1480,Sheet2!A$14:A$154,0))&lt;&gt;0,"Loan","Loan"),"Cash")))</f>
        <v>Cash</v>
      </c>
      <c r="N1480" s="25">
        <f>IF(ISTEXT(E1480),"",IF(ISBLANK(E1480),"",IF(ISTEXT(D1480),"",IF(A1475="Invoice No. : ",INDEX(Sheet2!D$14:D$154,MATCH(B1475,Sheet2!A$14:A$154,0)),N1479))))</f>
        <v>2</v>
      </c>
      <c r="O1480" s="25" t="str">
        <f>IF(ISTEXT(E1480),"",IF(ISBLANK(E1480),"",IF(ISTEXT(D1480),"",IF(A1475="Invoice No. : ",INDEX(Sheet2!E$14:E$154,MATCH(B1475,Sheet2!A$14:A$154,0)),O1479))))</f>
        <v>RUBY</v>
      </c>
      <c r="P1480" s="25" t="str">
        <f>IF(ISTEXT(E1480),"",IF(ISBLANK(E1480),"",IF(ISTEXT(D1480),"",IF(A1475="Invoice No. : ",INDEX(Sheet2!G$14:G$154,MATCH(B1475,Sheet2!A$14:A$154,0)),P1479))))</f>
        <v>ALOS, ADELAIDA CHAONG</v>
      </c>
      <c r="Q1480" s="25">
        <f t="shared" si="91"/>
        <v>128023.12</v>
      </c>
    </row>
    <row r="1481" ht="15" spans="1:17">
      <c r="A1481" s="24" t="s">
        <v>1245</v>
      </c>
      <c r="B1481" s="24" t="s">
        <v>1246</v>
      </c>
      <c r="C1481" s="13">
        <v>2</v>
      </c>
      <c r="D1481" s="13">
        <v>15</v>
      </c>
      <c r="E1481" s="13">
        <v>30</v>
      </c>
      <c r="F1481" s="25">
        <f t="shared" si="88"/>
        <v>2146373</v>
      </c>
      <c r="G1481" s="25">
        <f>IF(ISTEXT(E1481),"",IF(ISBLANK(E1481),"",IF(ISTEXT(D1481),"",IF(A1476="Invoice No. : ",INDEX(Sheet2!F$14:F$154,MATCH(B1476,Sheet2!A$14:A$154,0)),G1480))))</f>
        <v>16017</v>
      </c>
      <c r="H1481" s="25" t="str">
        <f t="shared" si="89"/>
        <v>01/28/2023</v>
      </c>
      <c r="I1481" s="25" t="str">
        <f>IF(ISTEXT(E1481),"",IF(ISBLANK(E1481),"",IF(ISTEXT(D1481),"",IF(A1476="Invoice No. : ",TEXT(INDEX(Sheet2!C$14:C$154,MATCH(B1476,Sheet2!A$14:A$154,0)),"hh:mm:ss"),I1480))))</f>
        <v>11:38:06</v>
      </c>
      <c r="J1481" s="25">
        <f t="shared" si="90"/>
        <v>2454.25</v>
      </c>
      <c r="K1481" s="25">
        <f>IF(ISBLANK(G1481),"",IF(ISTEXT(G1481),"",INDEX(Sheet2!H$14:H$154,MATCH(F1481,Sheet2!A$14:A$154,0))))</f>
        <v>0</v>
      </c>
      <c r="L1481" s="25">
        <f>IF(ISBLANK(G1481),"",IF(ISTEXT(G1481),"",INDEX(Sheet2!I$14:I$154,MATCH(F1481,Sheet2!A$14:A$154,0))))</f>
        <v>2454.25</v>
      </c>
      <c r="M1481" s="25" t="str">
        <f>IF(ISBLANK(G1481),"",IF(ISTEXT(G1481),"",IF(INDEX(Sheet2!H$14:H$154,MATCH(F1481,Sheet2!A$14:A$154,0))&lt;&gt;0,IF(INDEX(Sheet2!I$14:I$154,MATCH(F1481,Sheet2!A$14:A$154,0))&lt;&gt;0,"Loan","Loan"),"Cash")))</f>
        <v>Cash</v>
      </c>
      <c r="N1481" s="25">
        <f>IF(ISTEXT(E1481),"",IF(ISBLANK(E1481),"",IF(ISTEXT(D1481),"",IF(A1476="Invoice No. : ",INDEX(Sheet2!D$14:D$154,MATCH(B1476,Sheet2!A$14:A$154,0)),N1480))))</f>
        <v>2</v>
      </c>
      <c r="O1481" s="25" t="str">
        <f>IF(ISTEXT(E1481),"",IF(ISBLANK(E1481),"",IF(ISTEXT(D1481),"",IF(A1476="Invoice No. : ",INDEX(Sheet2!E$14:E$154,MATCH(B1476,Sheet2!A$14:A$154,0)),O1480))))</f>
        <v>RUBY</v>
      </c>
      <c r="P1481" s="25" t="str">
        <f>IF(ISTEXT(E1481),"",IF(ISBLANK(E1481),"",IF(ISTEXT(D1481),"",IF(A1476="Invoice No. : ",INDEX(Sheet2!G$14:G$154,MATCH(B1476,Sheet2!A$14:A$154,0)),P1480))))</f>
        <v>ALOS, ADELAIDA CHAONG</v>
      </c>
      <c r="Q1481" s="25">
        <f t="shared" si="91"/>
        <v>128023.12</v>
      </c>
    </row>
    <row r="1482" ht="15" spans="1:17">
      <c r="A1482" s="24" t="s">
        <v>1247</v>
      </c>
      <c r="B1482" s="24" t="s">
        <v>1248</v>
      </c>
      <c r="C1482" s="13">
        <v>4</v>
      </c>
      <c r="D1482" s="13">
        <v>30</v>
      </c>
      <c r="E1482" s="13">
        <v>120</v>
      </c>
      <c r="F1482" s="25">
        <f t="shared" si="88"/>
        <v>2146373</v>
      </c>
      <c r="G1482" s="25">
        <f>IF(ISTEXT(E1482),"",IF(ISBLANK(E1482),"",IF(ISTEXT(D1482),"",IF(A1477="Invoice No. : ",INDEX(Sheet2!F$14:F$154,MATCH(B1477,Sheet2!A$14:A$154,0)),G1481))))</f>
        <v>16017</v>
      </c>
      <c r="H1482" s="25" t="str">
        <f t="shared" si="89"/>
        <v>01/28/2023</v>
      </c>
      <c r="I1482" s="25" t="str">
        <f>IF(ISTEXT(E1482),"",IF(ISBLANK(E1482),"",IF(ISTEXT(D1482),"",IF(A1477="Invoice No. : ",TEXT(INDEX(Sheet2!C$14:C$154,MATCH(B1477,Sheet2!A$14:A$154,0)),"hh:mm:ss"),I1481))))</f>
        <v>11:38:06</v>
      </c>
      <c r="J1482" s="25">
        <f t="shared" si="90"/>
        <v>2454.25</v>
      </c>
      <c r="K1482" s="25">
        <f>IF(ISBLANK(G1482),"",IF(ISTEXT(G1482),"",INDEX(Sheet2!H$14:H$154,MATCH(F1482,Sheet2!A$14:A$154,0))))</f>
        <v>0</v>
      </c>
      <c r="L1482" s="25">
        <f>IF(ISBLANK(G1482),"",IF(ISTEXT(G1482),"",INDEX(Sheet2!I$14:I$154,MATCH(F1482,Sheet2!A$14:A$154,0))))</f>
        <v>2454.25</v>
      </c>
      <c r="M1482" s="25" t="str">
        <f>IF(ISBLANK(G1482),"",IF(ISTEXT(G1482),"",IF(INDEX(Sheet2!H$14:H$154,MATCH(F1482,Sheet2!A$14:A$154,0))&lt;&gt;0,IF(INDEX(Sheet2!I$14:I$154,MATCH(F1482,Sheet2!A$14:A$154,0))&lt;&gt;0,"Loan","Loan"),"Cash")))</f>
        <v>Cash</v>
      </c>
      <c r="N1482" s="25">
        <f>IF(ISTEXT(E1482),"",IF(ISBLANK(E1482),"",IF(ISTEXT(D1482),"",IF(A1477="Invoice No. : ",INDEX(Sheet2!D$14:D$154,MATCH(B1477,Sheet2!A$14:A$154,0)),N1481))))</f>
        <v>2</v>
      </c>
      <c r="O1482" s="25" t="str">
        <f>IF(ISTEXT(E1482),"",IF(ISBLANK(E1482),"",IF(ISTEXT(D1482),"",IF(A1477="Invoice No. : ",INDEX(Sheet2!E$14:E$154,MATCH(B1477,Sheet2!A$14:A$154,0)),O1481))))</f>
        <v>RUBY</v>
      </c>
      <c r="P1482" s="25" t="str">
        <f>IF(ISTEXT(E1482),"",IF(ISBLANK(E1482),"",IF(ISTEXT(D1482),"",IF(A1477="Invoice No. : ",INDEX(Sheet2!G$14:G$154,MATCH(B1477,Sheet2!A$14:A$154,0)),P1481))))</f>
        <v>ALOS, ADELAIDA CHAONG</v>
      </c>
      <c r="Q1482" s="25">
        <f t="shared" si="91"/>
        <v>128023.12</v>
      </c>
    </row>
    <row r="1483" ht="15" spans="4:17">
      <c r="D1483" s="14" t="s">
        <v>18</v>
      </c>
      <c r="E1483" s="26">
        <v>2454.25</v>
      </c>
      <c r="F1483" s="25" t="str">
        <f t="shared" si="88"/>
        <v/>
      </c>
      <c r="G1483" s="25" t="str">
        <f>IF(ISTEXT(E1483),"",IF(ISBLANK(E1483),"",IF(ISTEXT(D1483),"",IF(A1478="Invoice No. : ",INDEX(Sheet2!F$14:F$154,MATCH(B1478,Sheet2!A$14:A$154,0)),G1482))))</f>
        <v/>
      </c>
      <c r="H1483" s="25" t="str">
        <f t="shared" si="89"/>
        <v/>
      </c>
      <c r="I1483" s="25" t="str">
        <f>IF(ISTEXT(E1483),"",IF(ISBLANK(E1483),"",IF(ISTEXT(D1483),"",IF(A1478="Invoice No. : ",TEXT(INDEX(Sheet2!C$14:C$154,MATCH(B1478,Sheet2!A$14:A$154,0)),"hh:mm:ss"),I1482))))</f>
        <v/>
      </c>
      <c r="J1483" s="25" t="str">
        <f t="shared" si="90"/>
        <v/>
      </c>
      <c r="K1483" s="25" t="str">
        <f>IF(ISBLANK(G1483),"",IF(ISTEXT(G1483),"",INDEX(Sheet2!H$14:H$154,MATCH(F1483,Sheet2!A$14:A$154,0))))</f>
        <v/>
      </c>
      <c r="L1483" s="25" t="str">
        <f>IF(ISBLANK(G1483),"",IF(ISTEXT(G1483),"",INDEX(Sheet2!I$14:I$154,MATCH(F1483,Sheet2!A$14:A$154,0))))</f>
        <v/>
      </c>
      <c r="M1483" s="25" t="str">
        <f>IF(ISBLANK(G1483),"",IF(ISTEXT(G1483),"",IF(INDEX(Sheet2!H$14:H$154,MATCH(F1483,Sheet2!A$14:A$154,0))&lt;&gt;0,IF(INDEX(Sheet2!I$14:I$154,MATCH(F1483,Sheet2!A$14:A$154,0))&lt;&gt;0,"Loan","Loan"),"Cash")))</f>
        <v/>
      </c>
      <c r="N1483" s="25" t="str">
        <f>IF(ISTEXT(E1483),"",IF(ISBLANK(E1483),"",IF(ISTEXT(D1483),"",IF(A1478="Invoice No. : ",INDEX(Sheet2!D$14:D$154,MATCH(B1478,Sheet2!A$14:A$154,0)),N1482))))</f>
        <v/>
      </c>
      <c r="O1483" s="25" t="str">
        <f>IF(ISTEXT(E1483),"",IF(ISBLANK(E1483),"",IF(ISTEXT(D1483),"",IF(A1478="Invoice No. : ",INDEX(Sheet2!E$14:E$154,MATCH(B1478,Sheet2!A$14:A$154,0)),O1482))))</f>
        <v/>
      </c>
      <c r="P1483" s="25" t="str">
        <f>IF(ISTEXT(E1483),"",IF(ISBLANK(E1483),"",IF(ISTEXT(D1483),"",IF(A1478="Invoice No. : ",INDEX(Sheet2!G$14:G$154,MATCH(B1478,Sheet2!A$14:A$154,0)),P1482))))</f>
        <v/>
      </c>
      <c r="Q1483" s="25" t="str">
        <f t="shared" si="91"/>
        <v/>
      </c>
    </row>
    <row r="1484" ht="15" spans="6:17">
      <c r="F1484" s="25" t="str">
        <f t="shared" si="88"/>
        <v/>
      </c>
      <c r="G1484" s="25" t="str">
        <f>IF(ISTEXT(E1484),"",IF(ISBLANK(E1484),"",IF(ISTEXT(D1484),"",IF(A1479="Invoice No. : ",INDEX(Sheet2!F$14:F$154,MATCH(B1479,Sheet2!A$14:A$154,0)),G1483))))</f>
        <v/>
      </c>
      <c r="H1484" s="25" t="str">
        <f t="shared" si="89"/>
        <v/>
      </c>
      <c r="I1484" s="25" t="str">
        <f>IF(ISTEXT(E1484),"",IF(ISBLANK(E1484),"",IF(ISTEXT(D1484),"",IF(A1479="Invoice No. : ",TEXT(INDEX(Sheet2!C$14:C$154,MATCH(B1479,Sheet2!A$14:A$154,0)),"hh:mm:ss"),I1483))))</f>
        <v/>
      </c>
      <c r="J1484" s="25" t="str">
        <f t="shared" si="90"/>
        <v/>
      </c>
      <c r="K1484" s="25" t="str">
        <f>IF(ISBLANK(G1484),"",IF(ISTEXT(G1484),"",INDEX(Sheet2!H$14:H$154,MATCH(F1484,Sheet2!A$14:A$154,0))))</f>
        <v/>
      </c>
      <c r="L1484" s="25" t="str">
        <f>IF(ISBLANK(G1484),"",IF(ISTEXT(G1484),"",INDEX(Sheet2!I$14:I$154,MATCH(F1484,Sheet2!A$14:A$154,0))))</f>
        <v/>
      </c>
      <c r="M1484" s="25" t="str">
        <f>IF(ISBLANK(G1484),"",IF(ISTEXT(G1484),"",IF(INDEX(Sheet2!H$14:H$154,MATCH(F1484,Sheet2!A$14:A$154,0))&lt;&gt;0,IF(INDEX(Sheet2!I$14:I$154,MATCH(F1484,Sheet2!A$14:A$154,0))&lt;&gt;0,"Loan","Loan"),"Cash")))</f>
        <v/>
      </c>
      <c r="N1484" s="25" t="str">
        <f>IF(ISTEXT(E1484),"",IF(ISBLANK(E1484),"",IF(ISTEXT(D1484),"",IF(A1479="Invoice No. : ",INDEX(Sheet2!D$14:D$154,MATCH(B1479,Sheet2!A$14:A$154,0)),N1483))))</f>
        <v/>
      </c>
      <c r="O1484" s="25" t="str">
        <f>IF(ISTEXT(E1484),"",IF(ISBLANK(E1484),"",IF(ISTEXT(D1484),"",IF(A1479="Invoice No. : ",INDEX(Sheet2!E$14:E$154,MATCH(B1479,Sheet2!A$14:A$154,0)),O1483))))</f>
        <v/>
      </c>
      <c r="P1484" s="25" t="str">
        <f>IF(ISTEXT(E1484),"",IF(ISBLANK(E1484),"",IF(ISTEXT(D1484),"",IF(A1479="Invoice No. : ",INDEX(Sheet2!G$14:G$154,MATCH(B1479,Sheet2!A$14:A$154,0)),P1483))))</f>
        <v/>
      </c>
      <c r="Q1484" s="25" t="str">
        <f t="shared" si="91"/>
        <v/>
      </c>
    </row>
    <row r="1485" ht="15" spans="6:17">
      <c r="F1485" s="25" t="str">
        <f t="shared" si="88"/>
        <v/>
      </c>
      <c r="G1485" s="25" t="str">
        <f>IF(ISTEXT(E1485),"",IF(ISBLANK(E1485),"",IF(ISTEXT(D1485),"",IF(A1480="Invoice No. : ",INDEX(Sheet2!F$14:F$154,MATCH(B1480,Sheet2!A$14:A$154,0)),G1484))))</f>
        <v/>
      </c>
      <c r="H1485" s="25" t="str">
        <f t="shared" si="89"/>
        <v/>
      </c>
      <c r="I1485" s="25" t="str">
        <f>IF(ISTEXT(E1485),"",IF(ISBLANK(E1485),"",IF(ISTEXT(D1485),"",IF(A1480="Invoice No. : ",TEXT(INDEX(Sheet2!C$14:C$154,MATCH(B1480,Sheet2!A$14:A$154,0)),"hh:mm:ss"),I1484))))</f>
        <v/>
      </c>
      <c r="J1485" s="25" t="str">
        <f t="shared" si="90"/>
        <v/>
      </c>
      <c r="K1485" s="25" t="str">
        <f>IF(ISBLANK(G1485),"",IF(ISTEXT(G1485),"",INDEX(Sheet2!H$14:H$154,MATCH(F1485,Sheet2!A$14:A$154,0))))</f>
        <v/>
      </c>
      <c r="L1485" s="25" t="str">
        <f>IF(ISBLANK(G1485),"",IF(ISTEXT(G1485),"",INDEX(Sheet2!I$14:I$154,MATCH(F1485,Sheet2!A$14:A$154,0))))</f>
        <v/>
      </c>
      <c r="M1485" s="25" t="str">
        <f>IF(ISBLANK(G1485),"",IF(ISTEXT(G1485),"",IF(INDEX(Sheet2!H$14:H$154,MATCH(F1485,Sheet2!A$14:A$154,0))&lt;&gt;0,IF(INDEX(Sheet2!I$14:I$154,MATCH(F1485,Sheet2!A$14:A$154,0))&lt;&gt;0,"Loan","Loan"),"Cash")))</f>
        <v/>
      </c>
      <c r="N1485" s="25" t="str">
        <f>IF(ISTEXT(E1485),"",IF(ISBLANK(E1485),"",IF(ISTEXT(D1485),"",IF(A1480="Invoice No. : ",INDEX(Sheet2!D$14:D$154,MATCH(B1480,Sheet2!A$14:A$154,0)),N1484))))</f>
        <v/>
      </c>
      <c r="O1485" s="25" t="str">
        <f>IF(ISTEXT(E1485),"",IF(ISBLANK(E1485),"",IF(ISTEXT(D1485),"",IF(A1480="Invoice No. : ",INDEX(Sheet2!E$14:E$154,MATCH(B1480,Sheet2!A$14:A$154,0)),O1484))))</f>
        <v/>
      </c>
      <c r="P1485" s="25" t="str">
        <f>IF(ISTEXT(E1485),"",IF(ISBLANK(E1485),"",IF(ISTEXT(D1485),"",IF(A1480="Invoice No. : ",INDEX(Sheet2!G$14:G$154,MATCH(B1480,Sheet2!A$14:A$154,0)),P1484))))</f>
        <v/>
      </c>
      <c r="Q1485" s="25" t="str">
        <f t="shared" si="91"/>
        <v/>
      </c>
    </row>
    <row r="1486" ht="15" spans="1:17">
      <c r="A1486" s="16" t="s">
        <v>4</v>
      </c>
      <c r="B1486" s="17">
        <v>2146374</v>
      </c>
      <c r="C1486" s="16" t="s">
        <v>5</v>
      </c>
      <c r="D1486" s="18" t="s">
        <v>598</v>
      </c>
      <c r="F1486" s="25" t="str">
        <f t="shared" si="88"/>
        <v/>
      </c>
      <c r="G1486" s="25" t="str">
        <f>IF(ISTEXT(E1486),"",IF(ISBLANK(E1486),"",IF(ISTEXT(D1486),"",IF(A1481="Invoice No. : ",INDEX(Sheet2!F$14:F$154,MATCH(B1481,Sheet2!A$14:A$154,0)),G1485))))</f>
        <v/>
      </c>
      <c r="H1486" s="25" t="str">
        <f t="shared" si="89"/>
        <v/>
      </c>
      <c r="I1486" s="25" t="str">
        <f>IF(ISTEXT(E1486),"",IF(ISBLANK(E1486),"",IF(ISTEXT(D1486),"",IF(A1481="Invoice No. : ",TEXT(INDEX(Sheet2!C$14:C$154,MATCH(B1481,Sheet2!A$14:A$154,0)),"hh:mm:ss"),I1485))))</f>
        <v/>
      </c>
      <c r="J1486" s="25" t="str">
        <f t="shared" si="90"/>
        <v/>
      </c>
      <c r="K1486" s="25" t="str">
        <f>IF(ISBLANK(G1486),"",IF(ISTEXT(G1486),"",INDEX(Sheet2!H$14:H$154,MATCH(F1486,Sheet2!A$14:A$154,0))))</f>
        <v/>
      </c>
      <c r="L1486" s="25" t="str">
        <f>IF(ISBLANK(G1486),"",IF(ISTEXT(G1486),"",INDEX(Sheet2!I$14:I$154,MATCH(F1486,Sheet2!A$14:A$154,0))))</f>
        <v/>
      </c>
      <c r="M1486" s="25" t="str">
        <f>IF(ISBLANK(G1486),"",IF(ISTEXT(G1486),"",IF(INDEX(Sheet2!H$14:H$154,MATCH(F1486,Sheet2!A$14:A$154,0))&lt;&gt;0,IF(INDEX(Sheet2!I$14:I$154,MATCH(F1486,Sheet2!A$14:A$154,0))&lt;&gt;0,"Loan","Loan"),"Cash")))</f>
        <v/>
      </c>
      <c r="N1486" s="25" t="str">
        <f>IF(ISTEXT(E1486),"",IF(ISBLANK(E1486),"",IF(ISTEXT(D1486),"",IF(A1481="Invoice No. : ",INDEX(Sheet2!D$14:D$154,MATCH(B1481,Sheet2!A$14:A$154,0)),N1485))))</f>
        <v/>
      </c>
      <c r="O1486" s="25" t="str">
        <f>IF(ISTEXT(E1486),"",IF(ISBLANK(E1486),"",IF(ISTEXT(D1486),"",IF(A1481="Invoice No. : ",INDEX(Sheet2!E$14:E$154,MATCH(B1481,Sheet2!A$14:A$154,0)),O1485))))</f>
        <v/>
      </c>
      <c r="P1486" s="25" t="str">
        <f>IF(ISTEXT(E1486),"",IF(ISBLANK(E1486),"",IF(ISTEXT(D1486),"",IF(A1481="Invoice No. : ",INDEX(Sheet2!G$14:G$154,MATCH(B1481,Sheet2!A$14:A$154,0)),P1485))))</f>
        <v/>
      </c>
      <c r="Q1486" s="25" t="str">
        <f t="shared" si="91"/>
        <v/>
      </c>
    </row>
    <row r="1487" ht="15" spans="1:17">
      <c r="A1487" s="16" t="s">
        <v>7</v>
      </c>
      <c r="B1487" s="19">
        <v>44954</v>
      </c>
      <c r="C1487" s="16" t="s">
        <v>8</v>
      </c>
      <c r="D1487" s="20">
        <v>2</v>
      </c>
      <c r="F1487" s="25" t="str">
        <f t="shared" si="88"/>
        <v/>
      </c>
      <c r="G1487" s="25" t="str">
        <f>IF(ISTEXT(E1487),"",IF(ISBLANK(E1487),"",IF(ISTEXT(D1487),"",IF(A1482="Invoice No. : ",INDEX(Sheet2!F$14:F$154,MATCH(B1482,Sheet2!A$14:A$154,0)),G1486))))</f>
        <v/>
      </c>
      <c r="H1487" s="25" t="str">
        <f t="shared" si="89"/>
        <v/>
      </c>
      <c r="I1487" s="25" t="str">
        <f>IF(ISTEXT(E1487),"",IF(ISBLANK(E1487),"",IF(ISTEXT(D1487),"",IF(A1482="Invoice No. : ",TEXT(INDEX(Sheet2!C$14:C$154,MATCH(B1482,Sheet2!A$14:A$154,0)),"hh:mm:ss"),I1486))))</f>
        <v/>
      </c>
      <c r="J1487" s="25" t="str">
        <f t="shared" si="90"/>
        <v/>
      </c>
      <c r="K1487" s="25" t="str">
        <f>IF(ISBLANK(G1487),"",IF(ISTEXT(G1487),"",INDEX(Sheet2!H$14:H$154,MATCH(F1487,Sheet2!A$14:A$154,0))))</f>
        <v/>
      </c>
      <c r="L1487" s="25" t="str">
        <f>IF(ISBLANK(G1487),"",IF(ISTEXT(G1487),"",INDEX(Sheet2!I$14:I$154,MATCH(F1487,Sheet2!A$14:A$154,0))))</f>
        <v/>
      </c>
      <c r="M1487" s="25" t="str">
        <f>IF(ISBLANK(G1487),"",IF(ISTEXT(G1487),"",IF(INDEX(Sheet2!H$14:H$154,MATCH(F1487,Sheet2!A$14:A$154,0))&lt;&gt;0,IF(INDEX(Sheet2!I$14:I$154,MATCH(F1487,Sheet2!A$14:A$154,0))&lt;&gt;0,"Loan","Loan"),"Cash")))</f>
        <v/>
      </c>
      <c r="N1487" s="25" t="str">
        <f>IF(ISTEXT(E1487),"",IF(ISBLANK(E1487),"",IF(ISTEXT(D1487),"",IF(A1482="Invoice No. : ",INDEX(Sheet2!D$14:D$154,MATCH(B1482,Sheet2!A$14:A$154,0)),N1486))))</f>
        <v/>
      </c>
      <c r="O1487" s="25" t="str">
        <f>IF(ISTEXT(E1487),"",IF(ISBLANK(E1487),"",IF(ISTEXT(D1487),"",IF(A1482="Invoice No. : ",INDEX(Sheet2!E$14:E$154,MATCH(B1482,Sheet2!A$14:A$154,0)),O1486))))</f>
        <v/>
      </c>
      <c r="P1487" s="25" t="str">
        <f>IF(ISTEXT(E1487),"",IF(ISBLANK(E1487),"",IF(ISTEXT(D1487),"",IF(A1482="Invoice No. : ",INDEX(Sheet2!G$14:G$154,MATCH(B1482,Sheet2!A$14:A$154,0)),P1486))))</f>
        <v/>
      </c>
      <c r="Q1487" s="25" t="str">
        <f t="shared" si="91"/>
        <v/>
      </c>
    </row>
    <row r="1488" ht="15" spans="6:17">
      <c r="F1488" s="25" t="str">
        <f t="shared" si="88"/>
        <v/>
      </c>
      <c r="G1488" s="25" t="str">
        <f>IF(ISTEXT(E1488),"",IF(ISBLANK(E1488),"",IF(ISTEXT(D1488),"",IF(A1483="Invoice No. : ",INDEX(Sheet2!F$14:F$154,MATCH(B1483,Sheet2!A$14:A$154,0)),G1487))))</f>
        <v/>
      </c>
      <c r="H1488" s="25" t="str">
        <f t="shared" si="89"/>
        <v/>
      </c>
      <c r="I1488" s="25" t="str">
        <f>IF(ISTEXT(E1488),"",IF(ISBLANK(E1488),"",IF(ISTEXT(D1488),"",IF(A1483="Invoice No. : ",TEXT(INDEX(Sheet2!C$14:C$154,MATCH(B1483,Sheet2!A$14:A$154,0)),"hh:mm:ss"),I1487))))</f>
        <v/>
      </c>
      <c r="J1488" s="25" t="str">
        <f t="shared" si="90"/>
        <v/>
      </c>
      <c r="K1488" s="25" t="str">
        <f>IF(ISBLANK(G1488),"",IF(ISTEXT(G1488),"",INDEX(Sheet2!H$14:H$154,MATCH(F1488,Sheet2!A$14:A$154,0))))</f>
        <v/>
      </c>
      <c r="L1488" s="25" t="str">
        <f>IF(ISBLANK(G1488),"",IF(ISTEXT(G1488),"",INDEX(Sheet2!I$14:I$154,MATCH(F1488,Sheet2!A$14:A$154,0))))</f>
        <v/>
      </c>
      <c r="M1488" s="25" t="str">
        <f>IF(ISBLANK(G1488),"",IF(ISTEXT(G1488),"",IF(INDEX(Sheet2!H$14:H$154,MATCH(F1488,Sheet2!A$14:A$154,0))&lt;&gt;0,IF(INDEX(Sheet2!I$14:I$154,MATCH(F1488,Sheet2!A$14:A$154,0))&lt;&gt;0,"Loan","Loan"),"Cash")))</f>
        <v/>
      </c>
      <c r="N1488" s="25" t="str">
        <f>IF(ISTEXT(E1488),"",IF(ISBLANK(E1488),"",IF(ISTEXT(D1488),"",IF(A1483="Invoice No. : ",INDEX(Sheet2!D$14:D$154,MATCH(B1483,Sheet2!A$14:A$154,0)),N1487))))</f>
        <v/>
      </c>
      <c r="O1488" s="25" t="str">
        <f>IF(ISTEXT(E1488),"",IF(ISBLANK(E1488),"",IF(ISTEXT(D1488),"",IF(A1483="Invoice No. : ",INDEX(Sheet2!E$14:E$154,MATCH(B1483,Sheet2!A$14:A$154,0)),O1487))))</f>
        <v/>
      </c>
      <c r="P1488" s="25" t="str">
        <f>IF(ISTEXT(E1488),"",IF(ISBLANK(E1488),"",IF(ISTEXT(D1488),"",IF(A1483="Invoice No. : ",INDEX(Sheet2!G$14:G$154,MATCH(B1483,Sheet2!A$14:A$154,0)),P1487))))</f>
        <v/>
      </c>
      <c r="Q1488" s="25" t="str">
        <f t="shared" si="91"/>
        <v/>
      </c>
    </row>
    <row r="1489" ht="15" spans="1:17">
      <c r="A1489" s="21" t="s">
        <v>9</v>
      </c>
      <c r="B1489" s="21" t="s">
        <v>10</v>
      </c>
      <c r="C1489" s="22" t="s">
        <v>11</v>
      </c>
      <c r="D1489" s="22" t="s">
        <v>12</v>
      </c>
      <c r="E1489" s="22" t="s">
        <v>13</v>
      </c>
      <c r="F1489" s="25" t="str">
        <f t="shared" ref="F1489:F1552" si="92">IF(ISTEXT(E1489),"",IF(ISBLANK(E1489),"",IF(ISTEXT(D1489),"",IF(A1484="Invoice No. : ",B1484,F1488))))</f>
        <v/>
      </c>
      <c r="G1489" s="25" t="str">
        <f>IF(ISTEXT(E1489),"",IF(ISBLANK(E1489),"",IF(ISTEXT(D1489),"",IF(A1484="Invoice No. : ",INDEX(Sheet2!F$14:F$154,MATCH(B1484,Sheet2!A$14:A$154,0)),G1488))))</f>
        <v/>
      </c>
      <c r="H1489" s="25" t="str">
        <f t="shared" ref="H1489:H1552" si="93">IF(ISTEXT(E1489),"",IF(ISBLANK(E1489),"",IF(ISTEXT(D1489),"",IF(A1484="Invoice No. : ",TEXT(B1485,"mm/dd/yyyy"),H1488))))</f>
        <v/>
      </c>
      <c r="I1489" s="25" t="str">
        <f>IF(ISTEXT(E1489),"",IF(ISBLANK(E1489),"",IF(ISTEXT(D1489),"",IF(A1484="Invoice No. : ",TEXT(INDEX(Sheet2!C$14:C$154,MATCH(B1484,Sheet2!A$14:A$154,0)),"hh:mm:ss"),I1488))))</f>
        <v/>
      </c>
      <c r="J1489" s="25" t="str">
        <f t="shared" ref="J1489:J1552" si="94">IF(D1490="Invoice Amount",E1490,IF(ISBLANK(D1489),"",J1490))</f>
        <v/>
      </c>
      <c r="K1489" s="25" t="str">
        <f>IF(ISBLANK(G1489),"",IF(ISTEXT(G1489),"",INDEX(Sheet2!H$14:H$154,MATCH(F1489,Sheet2!A$14:A$154,0))))</f>
        <v/>
      </c>
      <c r="L1489" s="25" t="str">
        <f>IF(ISBLANK(G1489),"",IF(ISTEXT(G1489),"",INDEX(Sheet2!I$14:I$154,MATCH(F1489,Sheet2!A$14:A$154,0))))</f>
        <v/>
      </c>
      <c r="M1489" s="25" t="str">
        <f>IF(ISBLANK(G1489),"",IF(ISTEXT(G1489),"",IF(INDEX(Sheet2!H$14:H$154,MATCH(F1489,Sheet2!A$14:A$154,0))&lt;&gt;0,IF(INDEX(Sheet2!I$14:I$154,MATCH(F1489,Sheet2!A$14:A$154,0))&lt;&gt;0,"Loan","Loan"),"Cash")))</f>
        <v/>
      </c>
      <c r="N1489" s="25" t="str">
        <f>IF(ISTEXT(E1489),"",IF(ISBLANK(E1489),"",IF(ISTEXT(D1489),"",IF(A1484="Invoice No. : ",INDEX(Sheet2!D$14:D$154,MATCH(B1484,Sheet2!A$14:A$154,0)),N1488))))</f>
        <v/>
      </c>
      <c r="O1489" s="25" t="str">
        <f>IF(ISTEXT(E1489),"",IF(ISBLANK(E1489),"",IF(ISTEXT(D1489),"",IF(A1484="Invoice No. : ",INDEX(Sheet2!E$14:E$154,MATCH(B1484,Sheet2!A$14:A$154,0)),O1488))))</f>
        <v/>
      </c>
      <c r="P1489" s="25" t="str">
        <f>IF(ISTEXT(E1489),"",IF(ISBLANK(E1489),"",IF(ISTEXT(D1489),"",IF(A1484="Invoice No. : ",INDEX(Sheet2!G$14:G$154,MATCH(B1484,Sheet2!A$14:A$154,0)),P1488))))</f>
        <v/>
      </c>
      <c r="Q1489" s="25" t="str">
        <f t="shared" ref="Q1489:Q1552" si="95">IF(ISBLANK(C1489),"",IF(ISNUMBER(C1489),VLOOKUP("Grand Total : ",D:E,2,FALSE),""))</f>
        <v/>
      </c>
    </row>
    <row r="1490" ht="15" spans="6:17">
      <c r="F1490" s="25" t="str">
        <f t="shared" si="92"/>
        <v/>
      </c>
      <c r="G1490" s="25" t="str">
        <f>IF(ISTEXT(E1490),"",IF(ISBLANK(E1490),"",IF(ISTEXT(D1490),"",IF(A1485="Invoice No. : ",INDEX(Sheet2!F$14:F$154,MATCH(B1485,Sheet2!A$14:A$154,0)),G1489))))</f>
        <v/>
      </c>
      <c r="H1490" s="25" t="str">
        <f t="shared" si="93"/>
        <v/>
      </c>
      <c r="I1490" s="25" t="str">
        <f>IF(ISTEXT(E1490),"",IF(ISBLANK(E1490),"",IF(ISTEXT(D1490),"",IF(A1485="Invoice No. : ",TEXT(INDEX(Sheet2!C$14:C$154,MATCH(B1485,Sheet2!A$14:A$154,0)),"hh:mm:ss"),I1489))))</f>
        <v/>
      </c>
      <c r="J1490" s="25" t="str">
        <f t="shared" si="94"/>
        <v/>
      </c>
      <c r="K1490" s="25" t="str">
        <f>IF(ISBLANK(G1490),"",IF(ISTEXT(G1490),"",INDEX(Sheet2!H$14:H$154,MATCH(F1490,Sheet2!A$14:A$154,0))))</f>
        <v/>
      </c>
      <c r="L1490" s="25" t="str">
        <f>IF(ISBLANK(G1490),"",IF(ISTEXT(G1490),"",INDEX(Sheet2!I$14:I$154,MATCH(F1490,Sheet2!A$14:A$154,0))))</f>
        <v/>
      </c>
      <c r="M1490" s="25" t="str">
        <f>IF(ISBLANK(G1490),"",IF(ISTEXT(G1490),"",IF(INDEX(Sheet2!H$14:H$154,MATCH(F1490,Sheet2!A$14:A$154,0))&lt;&gt;0,IF(INDEX(Sheet2!I$14:I$154,MATCH(F1490,Sheet2!A$14:A$154,0))&lt;&gt;0,"Loan","Loan"),"Cash")))</f>
        <v/>
      </c>
      <c r="N1490" s="25" t="str">
        <f>IF(ISTEXT(E1490),"",IF(ISBLANK(E1490),"",IF(ISTEXT(D1490),"",IF(A1485="Invoice No. : ",INDEX(Sheet2!D$14:D$154,MATCH(B1485,Sheet2!A$14:A$154,0)),N1489))))</f>
        <v/>
      </c>
      <c r="O1490" s="25" t="str">
        <f>IF(ISTEXT(E1490),"",IF(ISBLANK(E1490),"",IF(ISTEXT(D1490),"",IF(A1485="Invoice No. : ",INDEX(Sheet2!E$14:E$154,MATCH(B1485,Sheet2!A$14:A$154,0)),O1489))))</f>
        <v/>
      </c>
      <c r="P1490" s="25" t="str">
        <f>IF(ISTEXT(E1490),"",IF(ISBLANK(E1490),"",IF(ISTEXT(D1490),"",IF(A1485="Invoice No. : ",INDEX(Sheet2!G$14:G$154,MATCH(B1485,Sheet2!A$14:A$154,0)),P1489))))</f>
        <v/>
      </c>
      <c r="Q1490" s="25" t="str">
        <f t="shared" si="95"/>
        <v/>
      </c>
    </row>
    <row r="1491" ht="15" spans="1:17">
      <c r="A1491" s="24" t="s">
        <v>714</v>
      </c>
      <c r="B1491" s="24" t="s">
        <v>715</v>
      </c>
      <c r="C1491" s="13">
        <v>1</v>
      </c>
      <c r="D1491" s="13">
        <v>85.5</v>
      </c>
      <c r="E1491" s="13">
        <v>85.5</v>
      </c>
      <c r="F1491" s="25">
        <f t="shared" si="92"/>
        <v>2146374</v>
      </c>
      <c r="G1491" s="25">
        <f>IF(ISTEXT(E1491),"",IF(ISBLANK(E1491),"",IF(ISTEXT(D1491),"",IF(A1486="Invoice No. : ",INDEX(Sheet2!F$14:F$154,MATCH(B1486,Sheet2!A$14:A$154,0)),G1490))))</f>
        <v>7930</v>
      </c>
      <c r="H1491" s="25" t="str">
        <f t="shared" si="93"/>
        <v>01/28/2023</v>
      </c>
      <c r="I1491" s="25" t="str">
        <f>IF(ISTEXT(E1491),"",IF(ISBLANK(E1491),"",IF(ISTEXT(D1491),"",IF(A1486="Invoice No. : ",TEXT(INDEX(Sheet2!C$14:C$154,MATCH(B1486,Sheet2!A$14:A$154,0)),"hh:mm:ss"),I1490))))</f>
        <v>11:38:57</v>
      </c>
      <c r="J1491" s="25">
        <f t="shared" si="94"/>
        <v>201.5</v>
      </c>
      <c r="K1491" s="25">
        <f>IF(ISBLANK(G1491),"",IF(ISTEXT(G1491),"",INDEX(Sheet2!H$14:H$154,MATCH(F1491,Sheet2!A$14:A$154,0))))</f>
        <v>0</v>
      </c>
      <c r="L1491" s="25">
        <f>IF(ISBLANK(G1491),"",IF(ISTEXT(G1491),"",INDEX(Sheet2!I$14:I$154,MATCH(F1491,Sheet2!A$14:A$154,0))))</f>
        <v>201.5</v>
      </c>
      <c r="M1491" s="25" t="str">
        <f>IF(ISBLANK(G1491),"",IF(ISTEXT(G1491),"",IF(INDEX(Sheet2!H$14:H$154,MATCH(F1491,Sheet2!A$14:A$154,0))&lt;&gt;0,IF(INDEX(Sheet2!I$14:I$154,MATCH(F1491,Sheet2!A$14:A$154,0))&lt;&gt;0,"Loan","Loan"),"Cash")))</f>
        <v>Cash</v>
      </c>
      <c r="N1491" s="25">
        <f>IF(ISTEXT(E1491),"",IF(ISBLANK(E1491),"",IF(ISTEXT(D1491),"",IF(A1486="Invoice No. : ",INDEX(Sheet2!D$14:D$154,MATCH(B1486,Sheet2!A$14:A$154,0)),N1490))))</f>
        <v>2</v>
      </c>
      <c r="O1491" s="25" t="str">
        <f>IF(ISTEXT(E1491),"",IF(ISBLANK(E1491),"",IF(ISTEXT(D1491),"",IF(A1486="Invoice No. : ",INDEX(Sheet2!E$14:E$154,MATCH(B1486,Sheet2!A$14:A$154,0)),O1490))))</f>
        <v>RUBY</v>
      </c>
      <c r="P1491" s="25" t="str">
        <f>IF(ISTEXT(E1491),"",IF(ISBLANK(E1491),"",IF(ISTEXT(D1491),"",IF(A1486="Invoice No. : ",INDEX(Sheet2!G$14:G$154,MATCH(B1486,Sheet2!A$14:A$154,0)),P1490))))</f>
        <v>PONTINO, LOLITA CHAONG</v>
      </c>
      <c r="Q1491" s="25">
        <f t="shared" si="95"/>
        <v>128023.12</v>
      </c>
    </row>
    <row r="1492" ht="15" spans="1:17">
      <c r="A1492" s="24" t="s">
        <v>126</v>
      </c>
      <c r="B1492" s="24" t="s">
        <v>127</v>
      </c>
      <c r="C1492" s="13">
        <v>2</v>
      </c>
      <c r="D1492" s="13">
        <v>58</v>
      </c>
      <c r="E1492" s="13">
        <v>116</v>
      </c>
      <c r="F1492" s="25">
        <f t="shared" si="92"/>
        <v>2146374</v>
      </c>
      <c r="G1492" s="25">
        <f>IF(ISTEXT(E1492),"",IF(ISBLANK(E1492),"",IF(ISTEXT(D1492),"",IF(A1487="Invoice No. : ",INDEX(Sheet2!F$14:F$154,MATCH(B1487,Sheet2!A$14:A$154,0)),G1491))))</f>
        <v>7930</v>
      </c>
      <c r="H1492" s="25" t="str">
        <f t="shared" si="93"/>
        <v>01/28/2023</v>
      </c>
      <c r="I1492" s="25" t="str">
        <f>IF(ISTEXT(E1492),"",IF(ISBLANK(E1492),"",IF(ISTEXT(D1492),"",IF(A1487="Invoice No. : ",TEXT(INDEX(Sheet2!C$14:C$154,MATCH(B1487,Sheet2!A$14:A$154,0)),"hh:mm:ss"),I1491))))</f>
        <v>11:38:57</v>
      </c>
      <c r="J1492" s="25">
        <f t="shared" si="94"/>
        <v>201.5</v>
      </c>
      <c r="K1492" s="25">
        <f>IF(ISBLANK(G1492),"",IF(ISTEXT(G1492),"",INDEX(Sheet2!H$14:H$154,MATCH(F1492,Sheet2!A$14:A$154,0))))</f>
        <v>0</v>
      </c>
      <c r="L1492" s="25">
        <f>IF(ISBLANK(G1492),"",IF(ISTEXT(G1492),"",INDEX(Sheet2!I$14:I$154,MATCH(F1492,Sheet2!A$14:A$154,0))))</f>
        <v>201.5</v>
      </c>
      <c r="M1492" s="25" t="str">
        <f>IF(ISBLANK(G1492),"",IF(ISTEXT(G1492),"",IF(INDEX(Sheet2!H$14:H$154,MATCH(F1492,Sheet2!A$14:A$154,0))&lt;&gt;0,IF(INDEX(Sheet2!I$14:I$154,MATCH(F1492,Sheet2!A$14:A$154,0))&lt;&gt;0,"Loan","Loan"),"Cash")))</f>
        <v>Cash</v>
      </c>
      <c r="N1492" s="25">
        <f>IF(ISTEXT(E1492),"",IF(ISBLANK(E1492),"",IF(ISTEXT(D1492),"",IF(A1487="Invoice No. : ",INDEX(Sheet2!D$14:D$154,MATCH(B1487,Sheet2!A$14:A$154,0)),N1491))))</f>
        <v>2</v>
      </c>
      <c r="O1492" s="25" t="str">
        <f>IF(ISTEXT(E1492),"",IF(ISBLANK(E1492),"",IF(ISTEXT(D1492),"",IF(A1487="Invoice No. : ",INDEX(Sheet2!E$14:E$154,MATCH(B1487,Sheet2!A$14:A$154,0)),O1491))))</f>
        <v>RUBY</v>
      </c>
      <c r="P1492" s="25" t="str">
        <f>IF(ISTEXT(E1492),"",IF(ISBLANK(E1492),"",IF(ISTEXT(D1492),"",IF(A1487="Invoice No. : ",INDEX(Sheet2!G$14:G$154,MATCH(B1487,Sheet2!A$14:A$154,0)),P1491))))</f>
        <v>PONTINO, LOLITA CHAONG</v>
      </c>
      <c r="Q1492" s="25">
        <f t="shared" si="95"/>
        <v>128023.12</v>
      </c>
    </row>
    <row r="1493" ht="15" spans="4:17">
      <c r="D1493" s="14" t="s">
        <v>18</v>
      </c>
      <c r="E1493" s="26">
        <v>201.5</v>
      </c>
      <c r="F1493" s="25" t="str">
        <f t="shared" si="92"/>
        <v/>
      </c>
      <c r="G1493" s="25" t="str">
        <f>IF(ISTEXT(E1493),"",IF(ISBLANK(E1493),"",IF(ISTEXT(D1493),"",IF(A1488="Invoice No. : ",INDEX(Sheet2!F$14:F$154,MATCH(B1488,Sheet2!A$14:A$154,0)),G1492))))</f>
        <v/>
      </c>
      <c r="H1493" s="25" t="str">
        <f t="shared" si="93"/>
        <v/>
      </c>
      <c r="I1493" s="25" t="str">
        <f>IF(ISTEXT(E1493),"",IF(ISBLANK(E1493),"",IF(ISTEXT(D1493),"",IF(A1488="Invoice No. : ",TEXT(INDEX(Sheet2!C$14:C$154,MATCH(B1488,Sheet2!A$14:A$154,0)),"hh:mm:ss"),I1492))))</f>
        <v/>
      </c>
      <c r="J1493" s="25" t="str">
        <f t="shared" si="94"/>
        <v/>
      </c>
      <c r="K1493" s="25" t="str">
        <f>IF(ISBLANK(G1493),"",IF(ISTEXT(G1493),"",INDEX(Sheet2!H$14:H$154,MATCH(F1493,Sheet2!A$14:A$154,0))))</f>
        <v/>
      </c>
      <c r="L1493" s="25" t="str">
        <f>IF(ISBLANK(G1493),"",IF(ISTEXT(G1493),"",INDEX(Sheet2!I$14:I$154,MATCH(F1493,Sheet2!A$14:A$154,0))))</f>
        <v/>
      </c>
      <c r="M1493" s="25" t="str">
        <f>IF(ISBLANK(G1493),"",IF(ISTEXT(G1493),"",IF(INDEX(Sheet2!H$14:H$154,MATCH(F1493,Sheet2!A$14:A$154,0))&lt;&gt;0,IF(INDEX(Sheet2!I$14:I$154,MATCH(F1493,Sheet2!A$14:A$154,0))&lt;&gt;0,"Loan","Loan"),"Cash")))</f>
        <v/>
      </c>
      <c r="N1493" s="25" t="str">
        <f>IF(ISTEXT(E1493),"",IF(ISBLANK(E1493),"",IF(ISTEXT(D1493),"",IF(A1488="Invoice No. : ",INDEX(Sheet2!D$14:D$154,MATCH(B1488,Sheet2!A$14:A$154,0)),N1492))))</f>
        <v/>
      </c>
      <c r="O1493" s="25" t="str">
        <f>IF(ISTEXT(E1493),"",IF(ISBLANK(E1493),"",IF(ISTEXT(D1493),"",IF(A1488="Invoice No. : ",INDEX(Sheet2!E$14:E$154,MATCH(B1488,Sheet2!A$14:A$154,0)),O1492))))</f>
        <v/>
      </c>
      <c r="P1493" s="25" t="str">
        <f>IF(ISTEXT(E1493),"",IF(ISBLANK(E1493),"",IF(ISTEXT(D1493),"",IF(A1488="Invoice No. : ",INDEX(Sheet2!G$14:G$154,MATCH(B1488,Sheet2!A$14:A$154,0)),P1492))))</f>
        <v/>
      </c>
      <c r="Q1493" s="25" t="str">
        <f t="shared" si="95"/>
        <v/>
      </c>
    </row>
    <row r="1494" ht="15" spans="6:17">
      <c r="F1494" s="25" t="str">
        <f t="shared" si="92"/>
        <v/>
      </c>
      <c r="G1494" s="25" t="str">
        <f>IF(ISTEXT(E1494),"",IF(ISBLANK(E1494),"",IF(ISTEXT(D1494),"",IF(A1489="Invoice No. : ",INDEX(Sheet2!F$14:F$154,MATCH(B1489,Sheet2!A$14:A$154,0)),G1493))))</f>
        <v/>
      </c>
      <c r="H1494" s="25" t="str">
        <f t="shared" si="93"/>
        <v/>
      </c>
      <c r="I1494" s="25" t="str">
        <f>IF(ISTEXT(E1494),"",IF(ISBLANK(E1494),"",IF(ISTEXT(D1494),"",IF(A1489="Invoice No. : ",TEXT(INDEX(Sheet2!C$14:C$154,MATCH(B1489,Sheet2!A$14:A$154,0)),"hh:mm:ss"),I1493))))</f>
        <v/>
      </c>
      <c r="J1494" s="25" t="str">
        <f t="shared" si="94"/>
        <v/>
      </c>
      <c r="K1494" s="25" t="str">
        <f>IF(ISBLANK(G1494),"",IF(ISTEXT(G1494),"",INDEX(Sheet2!H$14:H$154,MATCH(F1494,Sheet2!A$14:A$154,0))))</f>
        <v/>
      </c>
      <c r="L1494" s="25" t="str">
        <f>IF(ISBLANK(G1494),"",IF(ISTEXT(G1494),"",INDEX(Sheet2!I$14:I$154,MATCH(F1494,Sheet2!A$14:A$154,0))))</f>
        <v/>
      </c>
      <c r="M1494" s="25" t="str">
        <f>IF(ISBLANK(G1494),"",IF(ISTEXT(G1494),"",IF(INDEX(Sheet2!H$14:H$154,MATCH(F1494,Sheet2!A$14:A$154,0))&lt;&gt;0,IF(INDEX(Sheet2!I$14:I$154,MATCH(F1494,Sheet2!A$14:A$154,0))&lt;&gt;0,"Loan","Loan"),"Cash")))</f>
        <v/>
      </c>
      <c r="N1494" s="25" t="str">
        <f>IF(ISTEXT(E1494),"",IF(ISBLANK(E1494),"",IF(ISTEXT(D1494),"",IF(A1489="Invoice No. : ",INDEX(Sheet2!D$14:D$154,MATCH(B1489,Sheet2!A$14:A$154,0)),N1493))))</f>
        <v/>
      </c>
      <c r="O1494" s="25" t="str">
        <f>IF(ISTEXT(E1494),"",IF(ISBLANK(E1494),"",IF(ISTEXT(D1494),"",IF(A1489="Invoice No. : ",INDEX(Sheet2!E$14:E$154,MATCH(B1489,Sheet2!A$14:A$154,0)),O1493))))</f>
        <v/>
      </c>
      <c r="P1494" s="25" t="str">
        <f>IF(ISTEXT(E1494),"",IF(ISBLANK(E1494),"",IF(ISTEXT(D1494),"",IF(A1489="Invoice No. : ",INDEX(Sheet2!G$14:G$154,MATCH(B1489,Sheet2!A$14:A$154,0)),P1493))))</f>
        <v/>
      </c>
      <c r="Q1494" s="25" t="str">
        <f t="shared" si="95"/>
        <v/>
      </c>
    </row>
    <row r="1495" ht="15" spans="6:17">
      <c r="F1495" s="25" t="str">
        <f t="shared" si="92"/>
        <v/>
      </c>
      <c r="G1495" s="25" t="str">
        <f>IF(ISTEXT(E1495),"",IF(ISBLANK(E1495),"",IF(ISTEXT(D1495),"",IF(A1490="Invoice No. : ",INDEX(Sheet2!F$14:F$154,MATCH(B1490,Sheet2!A$14:A$154,0)),G1494))))</f>
        <v/>
      </c>
      <c r="H1495" s="25" t="str">
        <f t="shared" si="93"/>
        <v/>
      </c>
      <c r="I1495" s="25" t="str">
        <f>IF(ISTEXT(E1495),"",IF(ISBLANK(E1495),"",IF(ISTEXT(D1495),"",IF(A1490="Invoice No. : ",TEXT(INDEX(Sheet2!C$14:C$154,MATCH(B1490,Sheet2!A$14:A$154,0)),"hh:mm:ss"),I1494))))</f>
        <v/>
      </c>
      <c r="J1495" s="25" t="str">
        <f t="shared" si="94"/>
        <v/>
      </c>
      <c r="K1495" s="25" t="str">
        <f>IF(ISBLANK(G1495),"",IF(ISTEXT(G1495),"",INDEX(Sheet2!H$14:H$154,MATCH(F1495,Sheet2!A$14:A$154,0))))</f>
        <v/>
      </c>
      <c r="L1495" s="25" t="str">
        <f>IF(ISBLANK(G1495),"",IF(ISTEXT(G1495),"",INDEX(Sheet2!I$14:I$154,MATCH(F1495,Sheet2!A$14:A$154,0))))</f>
        <v/>
      </c>
      <c r="M1495" s="25" t="str">
        <f>IF(ISBLANK(G1495),"",IF(ISTEXT(G1495),"",IF(INDEX(Sheet2!H$14:H$154,MATCH(F1495,Sheet2!A$14:A$154,0))&lt;&gt;0,IF(INDEX(Sheet2!I$14:I$154,MATCH(F1495,Sheet2!A$14:A$154,0))&lt;&gt;0,"Loan","Loan"),"Cash")))</f>
        <v/>
      </c>
      <c r="N1495" s="25" t="str">
        <f>IF(ISTEXT(E1495),"",IF(ISBLANK(E1495),"",IF(ISTEXT(D1495),"",IF(A1490="Invoice No. : ",INDEX(Sheet2!D$14:D$154,MATCH(B1490,Sheet2!A$14:A$154,0)),N1494))))</f>
        <v/>
      </c>
      <c r="O1495" s="25" t="str">
        <f>IF(ISTEXT(E1495),"",IF(ISBLANK(E1495),"",IF(ISTEXT(D1495),"",IF(A1490="Invoice No. : ",INDEX(Sheet2!E$14:E$154,MATCH(B1490,Sheet2!A$14:A$154,0)),O1494))))</f>
        <v/>
      </c>
      <c r="P1495" s="25" t="str">
        <f>IF(ISTEXT(E1495),"",IF(ISBLANK(E1495),"",IF(ISTEXT(D1495),"",IF(A1490="Invoice No. : ",INDEX(Sheet2!G$14:G$154,MATCH(B1490,Sheet2!A$14:A$154,0)),P1494))))</f>
        <v/>
      </c>
      <c r="Q1495" s="25" t="str">
        <f t="shared" si="95"/>
        <v/>
      </c>
    </row>
    <row r="1496" ht="15" spans="1:17">
      <c r="A1496" s="16" t="s">
        <v>4</v>
      </c>
      <c r="B1496" s="17">
        <v>2146375</v>
      </c>
      <c r="C1496" s="16" t="s">
        <v>5</v>
      </c>
      <c r="D1496" s="18" t="s">
        <v>598</v>
      </c>
      <c r="F1496" s="25" t="str">
        <f t="shared" si="92"/>
        <v/>
      </c>
      <c r="G1496" s="25" t="str">
        <f>IF(ISTEXT(E1496),"",IF(ISBLANK(E1496),"",IF(ISTEXT(D1496),"",IF(A1491="Invoice No. : ",INDEX(Sheet2!F$14:F$154,MATCH(B1491,Sheet2!A$14:A$154,0)),G1495))))</f>
        <v/>
      </c>
      <c r="H1496" s="25" t="str">
        <f t="shared" si="93"/>
        <v/>
      </c>
      <c r="I1496" s="25" t="str">
        <f>IF(ISTEXT(E1496),"",IF(ISBLANK(E1496),"",IF(ISTEXT(D1496),"",IF(A1491="Invoice No. : ",TEXT(INDEX(Sheet2!C$14:C$154,MATCH(B1491,Sheet2!A$14:A$154,0)),"hh:mm:ss"),I1495))))</f>
        <v/>
      </c>
      <c r="J1496" s="25" t="str">
        <f t="shared" si="94"/>
        <v/>
      </c>
      <c r="K1496" s="25" t="str">
        <f>IF(ISBLANK(G1496),"",IF(ISTEXT(G1496),"",INDEX(Sheet2!H$14:H$154,MATCH(F1496,Sheet2!A$14:A$154,0))))</f>
        <v/>
      </c>
      <c r="L1496" s="25" t="str">
        <f>IF(ISBLANK(G1496),"",IF(ISTEXT(G1496),"",INDEX(Sheet2!I$14:I$154,MATCH(F1496,Sheet2!A$14:A$154,0))))</f>
        <v/>
      </c>
      <c r="M1496" s="25" t="str">
        <f>IF(ISBLANK(G1496),"",IF(ISTEXT(G1496),"",IF(INDEX(Sheet2!H$14:H$154,MATCH(F1496,Sheet2!A$14:A$154,0))&lt;&gt;0,IF(INDEX(Sheet2!I$14:I$154,MATCH(F1496,Sheet2!A$14:A$154,0))&lt;&gt;0,"Loan","Loan"),"Cash")))</f>
        <v/>
      </c>
      <c r="N1496" s="25" t="str">
        <f>IF(ISTEXT(E1496),"",IF(ISBLANK(E1496),"",IF(ISTEXT(D1496),"",IF(A1491="Invoice No. : ",INDEX(Sheet2!D$14:D$154,MATCH(B1491,Sheet2!A$14:A$154,0)),N1495))))</f>
        <v/>
      </c>
      <c r="O1496" s="25" t="str">
        <f>IF(ISTEXT(E1496),"",IF(ISBLANK(E1496),"",IF(ISTEXT(D1496),"",IF(A1491="Invoice No. : ",INDEX(Sheet2!E$14:E$154,MATCH(B1491,Sheet2!A$14:A$154,0)),O1495))))</f>
        <v/>
      </c>
      <c r="P1496" s="25" t="str">
        <f>IF(ISTEXT(E1496),"",IF(ISBLANK(E1496),"",IF(ISTEXT(D1496),"",IF(A1491="Invoice No. : ",INDEX(Sheet2!G$14:G$154,MATCH(B1491,Sheet2!A$14:A$154,0)),P1495))))</f>
        <v/>
      </c>
      <c r="Q1496" s="25" t="str">
        <f t="shared" si="95"/>
        <v/>
      </c>
    </row>
    <row r="1497" ht="15" spans="1:17">
      <c r="A1497" s="16" t="s">
        <v>7</v>
      </c>
      <c r="B1497" s="19">
        <v>44954</v>
      </c>
      <c r="C1497" s="16" t="s">
        <v>8</v>
      </c>
      <c r="D1497" s="20">
        <v>2</v>
      </c>
      <c r="F1497" s="25" t="str">
        <f t="shared" si="92"/>
        <v/>
      </c>
      <c r="G1497" s="25" t="str">
        <f>IF(ISTEXT(E1497),"",IF(ISBLANK(E1497),"",IF(ISTEXT(D1497),"",IF(A1492="Invoice No. : ",INDEX(Sheet2!F$14:F$154,MATCH(B1492,Sheet2!A$14:A$154,0)),G1496))))</f>
        <v/>
      </c>
      <c r="H1497" s="25" t="str">
        <f t="shared" si="93"/>
        <v/>
      </c>
      <c r="I1497" s="25" t="str">
        <f>IF(ISTEXT(E1497),"",IF(ISBLANK(E1497),"",IF(ISTEXT(D1497),"",IF(A1492="Invoice No. : ",TEXT(INDEX(Sheet2!C$14:C$154,MATCH(B1492,Sheet2!A$14:A$154,0)),"hh:mm:ss"),I1496))))</f>
        <v/>
      </c>
      <c r="J1497" s="25" t="str">
        <f t="shared" si="94"/>
        <v/>
      </c>
      <c r="K1497" s="25" t="str">
        <f>IF(ISBLANK(G1497),"",IF(ISTEXT(G1497),"",INDEX(Sheet2!H$14:H$154,MATCH(F1497,Sheet2!A$14:A$154,0))))</f>
        <v/>
      </c>
      <c r="L1497" s="25" t="str">
        <f>IF(ISBLANK(G1497),"",IF(ISTEXT(G1497),"",INDEX(Sheet2!I$14:I$154,MATCH(F1497,Sheet2!A$14:A$154,0))))</f>
        <v/>
      </c>
      <c r="M1497" s="25" t="str">
        <f>IF(ISBLANK(G1497),"",IF(ISTEXT(G1497),"",IF(INDEX(Sheet2!H$14:H$154,MATCH(F1497,Sheet2!A$14:A$154,0))&lt;&gt;0,IF(INDEX(Sheet2!I$14:I$154,MATCH(F1497,Sheet2!A$14:A$154,0))&lt;&gt;0,"Loan","Loan"),"Cash")))</f>
        <v/>
      </c>
      <c r="N1497" s="25" t="str">
        <f>IF(ISTEXT(E1497),"",IF(ISBLANK(E1497),"",IF(ISTEXT(D1497),"",IF(A1492="Invoice No. : ",INDEX(Sheet2!D$14:D$154,MATCH(B1492,Sheet2!A$14:A$154,0)),N1496))))</f>
        <v/>
      </c>
      <c r="O1497" s="25" t="str">
        <f>IF(ISTEXT(E1497),"",IF(ISBLANK(E1497),"",IF(ISTEXT(D1497),"",IF(A1492="Invoice No. : ",INDEX(Sheet2!E$14:E$154,MATCH(B1492,Sheet2!A$14:A$154,0)),O1496))))</f>
        <v/>
      </c>
      <c r="P1497" s="25" t="str">
        <f>IF(ISTEXT(E1497),"",IF(ISBLANK(E1497),"",IF(ISTEXT(D1497),"",IF(A1492="Invoice No. : ",INDEX(Sheet2!G$14:G$154,MATCH(B1492,Sheet2!A$14:A$154,0)),P1496))))</f>
        <v/>
      </c>
      <c r="Q1497" s="25" t="str">
        <f t="shared" si="95"/>
        <v/>
      </c>
    </row>
    <row r="1498" ht="15" spans="6:17">
      <c r="F1498" s="25" t="str">
        <f t="shared" si="92"/>
        <v/>
      </c>
      <c r="G1498" s="25" t="str">
        <f>IF(ISTEXT(E1498),"",IF(ISBLANK(E1498),"",IF(ISTEXT(D1498),"",IF(A1493="Invoice No. : ",INDEX(Sheet2!F$14:F$154,MATCH(B1493,Sheet2!A$14:A$154,0)),G1497))))</f>
        <v/>
      </c>
      <c r="H1498" s="25" t="str">
        <f t="shared" si="93"/>
        <v/>
      </c>
      <c r="I1498" s="25" t="str">
        <f>IF(ISTEXT(E1498),"",IF(ISBLANK(E1498),"",IF(ISTEXT(D1498),"",IF(A1493="Invoice No. : ",TEXT(INDEX(Sheet2!C$14:C$154,MATCH(B1493,Sheet2!A$14:A$154,0)),"hh:mm:ss"),I1497))))</f>
        <v/>
      </c>
      <c r="J1498" s="25" t="str">
        <f t="shared" si="94"/>
        <v/>
      </c>
      <c r="K1498" s="25" t="str">
        <f>IF(ISBLANK(G1498),"",IF(ISTEXT(G1498),"",INDEX(Sheet2!H$14:H$154,MATCH(F1498,Sheet2!A$14:A$154,0))))</f>
        <v/>
      </c>
      <c r="L1498" s="25" t="str">
        <f>IF(ISBLANK(G1498),"",IF(ISTEXT(G1498),"",INDEX(Sheet2!I$14:I$154,MATCH(F1498,Sheet2!A$14:A$154,0))))</f>
        <v/>
      </c>
      <c r="M1498" s="25" t="str">
        <f>IF(ISBLANK(G1498),"",IF(ISTEXT(G1498),"",IF(INDEX(Sheet2!H$14:H$154,MATCH(F1498,Sheet2!A$14:A$154,0))&lt;&gt;0,IF(INDEX(Sheet2!I$14:I$154,MATCH(F1498,Sheet2!A$14:A$154,0))&lt;&gt;0,"Loan","Loan"),"Cash")))</f>
        <v/>
      </c>
      <c r="N1498" s="25" t="str">
        <f>IF(ISTEXT(E1498),"",IF(ISBLANK(E1498),"",IF(ISTEXT(D1498),"",IF(A1493="Invoice No. : ",INDEX(Sheet2!D$14:D$154,MATCH(B1493,Sheet2!A$14:A$154,0)),N1497))))</f>
        <v/>
      </c>
      <c r="O1498" s="25" t="str">
        <f>IF(ISTEXT(E1498),"",IF(ISBLANK(E1498),"",IF(ISTEXT(D1498),"",IF(A1493="Invoice No. : ",INDEX(Sheet2!E$14:E$154,MATCH(B1493,Sheet2!A$14:A$154,0)),O1497))))</f>
        <v/>
      </c>
      <c r="P1498" s="25" t="str">
        <f>IF(ISTEXT(E1498),"",IF(ISBLANK(E1498),"",IF(ISTEXT(D1498),"",IF(A1493="Invoice No. : ",INDEX(Sheet2!G$14:G$154,MATCH(B1493,Sheet2!A$14:A$154,0)),P1497))))</f>
        <v/>
      </c>
      <c r="Q1498" s="25" t="str">
        <f t="shared" si="95"/>
        <v/>
      </c>
    </row>
    <row r="1499" ht="15" spans="1:17">
      <c r="A1499" s="21" t="s">
        <v>9</v>
      </c>
      <c r="B1499" s="21" t="s">
        <v>10</v>
      </c>
      <c r="C1499" s="22" t="s">
        <v>11</v>
      </c>
      <c r="D1499" s="22" t="s">
        <v>12</v>
      </c>
      <c r="E1499" s="22" t="s">
        <v>13</v>
      </c>
      <c r="F1499" s="25" t="str">
        <f t="shared" si="92"/>
        <v/>
      </c>
      <c r="G1499" s="25" t="str">
        <f>IF(ISTEXT(E1499),"",IF(ISBLANK(E1499),"",IF(ISTEXT(D1499),"",IF(A1494="Invoice No. : ",INDEX(Sheet2!F$14:F$154,MATCH(B1494,Sheet2!A$14:A$154,0)),G1498))))</f>
        <v/>
      </c>
      <c r="H1499" s="25" t="str">
        <f t="shared" si="93"/>
        <v/>
      </c>
      <c r="I1499" s="25" t="str">
        <f>IF(ISTEXT(E1499),"",IF(ISBLANK(E1499),"",IF(ISTEXT(D1499),"",IF(A1494="Invoice No. : ",TEXT(INDEX(Sheet2!C$14:C$154,MATCH(B1494,Sheet2!A$14:A$154,0)),"hh:mm:ss"),I1498))))</f>
        <v/>
      </c>
      <c r="J1499" s="25" t="str">
        <f t="shared" si="94"/>
        <v/>
      </c>
      <c r="K1499" s="25" t="str">
        <f>IF(ISBLANK(G1499),"",IF(ISTEXT(G1499),"",INDEX(Sheet2!H$14:H$154,MATCH(F1499,Sheet2!A$14:A$154,0))))</f>
        <v/>
      </c>
      <c r="L1499" s="25" t="str">
        <f>IF(ISBLANK(G1499),"",IF(ISTEXT(G1499),"",INDEX(Sheet2!I$14:I$154,MATCH(F1499,Sheet2!A$14:A$154,0))))</f>
        <v/>
      </c>
      <c r="M1499" s="25" t="str">
        <f>IF(ISBLANK(G1499),"",IF(ISTEXT(G1499),"",IF(INDEX(Sheet2!H$14:H$154,MATCH(F1499,Sheet2!A$14:A$154,0))&lt;&gt;0,IF(INDEX(Sheet2!I$14:I$154,MATCH(F1499,Sheet2!A$14:A$154,0))&lt;&gt;0,"Loan","Loan"),"Cash")))</f>
        <v/>
      </c>
      <c r="N1499" s="25" t="str">
        <f>IF(ISTEXT(E1499),"",IF(ISBLANK(E1499),"",IF(ISTEXT(D1499),"",IF(A1494="Invoice No. : ",INDEX(Sheet2!D$14:D$154,MATCH(B1494,Sheet2!A$14:A$154,0)),N1498))))</f>
        <v/>
      </c>
      <c r="O1499" s="25" t="str">
        <f>IF(ISTEXT(E1499),"",IF(ISBLANK(E1499),"",IF(ISTEXT(D1499),"",IF(A1494="Invoice No. : ",INDEX(Sheet2!E$14:E$154,MATCH(B1494,Sheet2!A$14:A$154,0)),O1498))))</f>
        <v/>
      </c>
      <c r="P1499" s="25" t="str">
        <f>IF(ISTEXT(E1499),"",IF(ISBLANK(E1499),"",IF(ISTEXT(D1499),"",IF(A1494="Invoice No. : ",INDEX(Sheet2!G$14:G$154,MATCH(B1494,Sheet2!A$14:A$154,0)),P1498))))</f>
        <v/>
      </c>
      <c r="Q1499" s="25" t="str">
        <f t="shared" si="95"/>
        <v/>
      </c>
    </row>
    <row r="1500" ht="15" spans="6:17">
      <c r="F1500" s="25" t="str">
        <f t="shared" si="92"/>
        <v/>
      </c>
      <c r="G1500" s="25" t="str">
        <f>IF(ISTEXT(E1500),"",IF(ISBLANK(E1500),"",IF(ISTEXT(D1500),"",IF(A1495="Invoice No. : ",INDEX(Sheet2!F$14:F$154,MATCH(B1495,Sheet2!A$14:A$154,0)),G1499))))</f>
        <v/>
      </c>
      <c r="H1500" s="25" t="str">
        <f t="shared" si="93"/>
        <v/>
      </c>
      <c r="I1500" s="25" t="str">
        <f>IF(ISTEXT(E1500),"",IF(ISBLANK(E1500),"",IF(ISTEXT(D1500),"",IF(A1495="Invoice No. : ",TEXT(INDEX(Sheet2!C$14:C$154,MATCH(B1495,Sheet2!A$14:A$154,0)),"hh:mm:ss"),I1499))))</f>
        <v/>
      </c>
      <c r="J1500" s="25" t="str">
        <f t="shared" si="94"/>
        <v/>
      </c>
      <c r="K1500" s="25" t="str">
        <f>IF(ISBLANK(G1500),"",IF(ISTEXT(G1500),"",INDEX(Sheet2!H$14:H$154,MATCH(F1500,Sheet2!A$14:A$154,0))))</f>
        <v/>
      </c>
      <c r="L1500" s="25" t="str">
        <f>IF(ISBLANK(G1500),"",IF(ISTEXT(G1500),"",INDEX(Sheet2!I$14:I$154,MATCH(F1500,Sheet2!A$14:A$154,0))))</f>
        <v/>
      </c>
      <c r="M1500" s="25" t="str">
        <f>IF(ISBLANK(G1500),"",IF(ISTEXT(G1500),"",IF(INDEX(Sheet2!H$14:H$154,MATCH(F1500,Sheet2!A$14:A$154,0))&lt;&gt;0,IF(INDEX(Sheet2!I$14:I$154,MATCH(F1500,Sheet2!A$14:A$154,0))&lt;&gt;0,"Loan","Loan"),"Cash")))</f>
        <v/>
      </c>
      <c r="N1500" s="25" t="str">
        <f>IF(ISTEXT(E1500),"",IF(ISBLANK(E1500),"",IF(ISTEXT(D1500),"",IF(A1495="Invoice No. : ",INDEX(Sheet2!D$14:D$154,MATCH(B1495,Sheet2!A$14:A$154,0)),N1499))))</f>
        <v/>
      </c>
      <c r="O1500" s="25" t="str">
        <f>IF(ISTEXT(E1500),"",IF(ISBLANK(E1500),"",IF(ISTEXT(D1500),"",IF(A1495="Invoice No. : ",INDEX(Sheet2!E$14:E$154,MATCH(B1495,Sheet2!A$14:A$154,0)),O1499))))</f>
        <v/>
      </c>
      <c r="P1500" s="25" t="str">
        <f>IF(ISTEXT(E1500),"",IF(ISBLANK(E1500),"",IF(ISTEXT(D1500),"",IF(A1495="Invoice No. : ",INDEX(Sheet2!G$14:G$154,MATCH(B1495,Sheet2!A$14:A$154,0)),P1499))))</f>
        <v/>
      </c>
      <c r="Q1500" s="25" t="str">
        <f t="shared" si="95"/>
        <v/>
      </c>
    </row>
    <row r="1501" ht="15" spans="1:17">
      <c r="A1501" s="24" t="s">
        <v>1249</v>
      </c>
      <c r="B1501" s="24" t="s">
        <v>1250</v>
      </c>
      <c r="C1501" s="13">
        <v>8</v>
      </c>
      <c r="D1501" s="13">
        <v>8.75</v>
      </c>
      <c r="E1501" s="13">
        <v>70</v>
      </c>
      <c r="F1501" s="25">
        <f t="shared" si="92"/>
        <v>2146375</v>
      </c>
      <c r="G1501" s="25">
        <f>IF(ISTEXT(E1501),"",IF(ISBLANK(E1501),"",IF(ISTEXT(D1501),"",IF(A1496="Invoice No. : ",INDEX(Sheet2!F$14:F$154,MATCH(B1496,Sheet2!A$14:A$154,0)),G1500))))</f>
        <v>46276</v>
      </c>
      <c r="H1501" s="25" t="str">
        <f t="shared" si="93"/>
        <v>01/28/2023</v>
      </c>
      <c r="I1501" s="25" t="str">
        <f>IF(ISTEXT(E1501),"",IF(ISBLANK(E1501),"",IF(ISTEXT(D1501),"",IF(A1496="Invoice No. : ",TEXT(INDEX(Sheet2!C$14:C$154,MATCH(B1496,Sheet2!A$14:A$154,0)),"hh:mm:ss"),I1500))))</f>
        <v>11:41:01</v>
      </c>
      <c r="J1501" s="25">
        <f t="shared" si="94"/>
        <v>820.75</v>
      </c>
      <c r="K1501" s="25">
        <f>IF(ISBLANK(G1501),"",IF(ISTEXT(G1501),"",INDEX(Sheet2!H$14:H$154,MATCH(F1501,Sheet2!A$14:A$154,0))))</f>
        <v>820.75</v>
      </c>
      <c r="L1501" s="25">
        <f>IF(ISBLANK(G1501),"",IF(ISTEXT(G1501),"",INDEX(Sheet2!I$14:I$154,MATCH(F1501,Sheet2!A$14:A$154,0))))</f>
        <v>0</v>
      </c>
      <c r="M1501" s="25" t="str">
        <f>IF(ISBLANK(G1501),"",IF(ISTEXT(G1501),"",IF(INDEX(Sheet2!H$14:H$154,MATCH(F1501,Sheet2!A$14:A$154,0))&lt;&gt;0,IF(INDEX(Sheet2!I$14:I$154,MATCH(F1501,Sheet2!A$14:A$154,0))&lt;&gt;0,"Loan","Loan"),"Cash")))</f>
        <v>Loan</v>
      </c>
      <c r="N1501" s="25">
        <f>IF(ISTEXT(E1501),"",IF(ISBLANK(E1501),"",IF(ISTEXT(D1501),"",IF(A1496="Invoice No. : ",INDEX(Sheet2!D$14:D$154,MATCH(B1496,Sheet2!A$14:A$154,0)),N1500))))</f>
        <v>2</v>
      </c>
      <c r="O1501" s="25" t="str">
        <f>IF(ISTEXT(E1501),"",IF(ISBLANK(E1501),"",IF(ISTEXT(D1501),"",IF(A1496="Invoice No. : ",INDEX(Sheet2!E$14:E$154,MATCH(B1496,Sheet2!A$14:A$154,0)),O1500))))</f>
        <v>RUBY</v>
      </c>
      <c r="P1501" s="25" t="str">
        <f>IF(ISTEXT(E1501),"",IF(ISBLANK(E1501),"",IF(ISTEXT(D1501),"",IF(A1496="Invoice No. : ",INDEX(Sheet2!G$14:G$154,MATCH(B1496,Sheet2!A$14:A$154,0)),P1500))))</f>
        <v>DUMPIT, LUISA ASTROLOGO</v>
      </c>
      <c r="Q1501" s="25">
        <f t="shared" si="95"/>
        <v>128023.12</v>
      </c>
    </row>
    <row r="1502" ht="15" spans="1:17">
      <c r="A1502" s="24" t="s">
        <v>1154</v>
      </c>
      <c r="B1502" s="24" t="s">
        <v>1155</v>
      </c>
      <c r="C1502" s="13">
        <v>2</v>
      </c>
      <c r="D1502" s="13">
        <v>10.5</v>
      </c>
      <c r="E1502" s="13">
        <v>21</v>
      </c>
      <c r="F1502" s="25">
        <f t="shared" si="92"/>
        <v>2146375</v>
      </c>
      <c r="G1502" s="25">
        <f>IF(ISTEXT(E1502),"",IF(ISBLANK(E1502),"",IF(ISTEXT(D1502),"",IF(A1497="Invoice No. : ",INDEX(Sheet2!F$14:F$154,MATCH(B1497,Sheet2!A$14:A$154,0)),G1501))))</f>
        <v>46276</v>
      </c>
      <c r="H1502" s="25" t="str">
        <f t="shared" si="93"/>
        <v>01/28/2023</v>
      </c>
      <c r="I1502" s="25" t="str">
        <f>IF(ISTEXT(E1502),"",IF(ISBLANK(E1502),"",IF(ISTEXT(D1502),"",IF(A1497="Invoice No. : ",TEXT(INDEX(Sheet2!C$14:C$154,MATCH(B1497,Sheet2!A$14:A$154,0)),"hh:mm:ss"),I1501))))</f>
        <v>11:41:01</v>
      </c>
      <c r="J1502" s="25">
        <f t="shared" si="94"/>
        <v>820.75</v>
      </c>
      <c r="K1502" s="25">
        <f>IF(ISBLANK(G1502),"",IF(ISTEXT(G1502),"",INDEX(Sheet2!H$14:H$154,MATCH(F1502,Sheet2!A$14:A$154,0))))</f>
        <v>820.75</v>
      </c>
      <c r="L1502" s="25">
        <f>IF(ISBLANK(G1502),"",IF(ISTEXT(G1502),"",INDEX(Sheet2!I$14:I$154,MATCH(F1502,Sheet2!A$14:A$154,0))))</f>
        <v>0</v>
      </c>
      <c r="M1502" s="25" t="str">
        <f>IF(ISBLANK(G1502),"",IF(ISTEXT(G1502),"",IF(INDEX(Sheet2!H$14:H$154,MATCH(F1502,Sheet2!A$14:A$154,0))&lt;&gt;0,IF(INDEX(Sheet2!I$14:I$154,MATCH(F1502,Sheet2!A$14:A$154,0))&lt;&gt;0,"Loan","Loan"),"Cash")))</f>
        <v>Loan</v>
      </c>
      <c r="N1502" s="25">
        <f>IF(ISTEXT(E1502),"",IF(ISBLANK(E1502),"",IF(ISTEXT(D1502),"",IF(A1497="Invoice No. : ",INDEX(Sheet2!D$14:D$154,MATCH(B1497,Sheet2!A$14:A$154,0)),N1501))))</f>
        <v>2</v>
      </c>
      <c r="O1502" s="25" t="str">
        <f>IF(ISTEXT(E1502),"",IF(ISBLANK(E1502),"",IF(ISTEXT(D1502),"",IF(A1497="Invoice No. : ",INDEX(Sheet2!E$14:E$154,MATCH(B1497,Sheet2!A$14:A$154,0)),O1501))))</f>
        <v>RUBY</v>
      </c>
      <c r="P1502" s="25" t="str">
        <f>IF(ISTEXT(E1502),"",IF(ISBLANK(E1502),"",IF(ISTEXT(D1502),"",IF(A1497="Invoice No. : ",INDEX(Sheet2!G$14:G$154,MATCH(B1497,Sheet2!A$14:A$154,0)),P1501))))</f>
        <v>DUMPIT, LUISA ASTROLOGO</v>
      </c>
      <c r="Q1502" s="25">
        <f t="shared" si="95"/>
        <v>128023.12</v>
      </c>
    </row>
    <row r="1503" ht="15" spans="1:17">
      <c r="A1503" s="24" t="s">
        <v>1251</v>
      </c>
      <c r="B1503" s="24" t="s">
        <v>1252</v>
      </c>
      <c r="C1503" s="13">
        <v>1</v>
      </c>
      <c r="D1503" s="13">
        <v>161.75</v>
      </c>
      <c r="E1503" s="13">
        <v>161.75</v>
      </c>
      <c r="F1503" s="25">
        <f t="shared" si="92"/>
        <v>2146375</v>
      </c>
      <c r="G1503" s="25">
        <f>IF(ISTEXT(E1503),"",IF(ISBLANK(E1503),"",IF(ISTEXT(D1503),"",IF(A1498="Invoice No. : ",INDEX(Sheet2!F$14:F$154,MATCH(B1498,Sheet2!A$14:A$154,0)),G1502))))</f>
        <v>46276</v>
      </c>
      <c r="H1503" s="25" t="str">
        <f t="shared" si="93"/>
        <v>01/28/2023</v>
      </c>
      <c r="I1503" s="25" t="str">
        <f>IF(ISTEXT(E1503),"",IF(ISBLANK(E1503),"",IF(ISTEXT(D1503),"",IF(A1498="Invoice No. : ",TEXT(INDEX(Sheet2!C$14:C$154,MATCH(B1498,Sheet2!A$14:A$154,0)),"hh:mm:ss"),I1502))))</f>
        <v>11:41:01</v>
      </c>
      <c r="J1503" s="25">
        <f t="shared" si="94"/>
        <v>820.75</v>
      </c>
      <c r="K1503" s="25">
        <f>IF(ISBLANK(G1503),"",IF(ISTEXT(G1503),"",INDEX(Sheet2!H$14:H$154,MATCH(F1503,Sheet2!A$14:A$154,0))))</f>
        <v>820.75</v>
      </c>
      <c r="L1503" s="25">
        <f>IF(ISBLANK(G1503),"",IF(ISTEXT(G1503),"",INDEX(Sheet2!I$14:I$154,MATCH(F1503,Sheet2!A$14:A$154,0))))</f>
        <v>0</v>
      </c>
      <c r="M1503" s="25" t="str">
        <f>IF(ISBLANK(G1503),"",IF(ISTEXT(G1503),"",IF(INDEX(Sheet2!H$14:H$154,MATCH(F1503,Sheet2!A$14:A$154,0))&lt;&gt;0,IF(INDEX(Sheet2!I$14:I$154,MATCH(F1503,Sheet2!A$14:A$154,0))&lt;&gt;0,"Loan","Loan"),"Cash")))</f>
        <v>Loan</v>
      </c>
      <c r="N1503" s="25">
        <f>IF(ISTEXT(E1503),"",IF(ISBLANK(E1503),"",IF(ISTEXT(D1503),"",IF(A1498="Invoice No. : ",INDEX(Sheet2!D$14:D$154,MATCH(B1498,Sheet2!A$14:A$154,0)),N1502))))</f>
        <v>2</v>
      </c>
      <c r="O1503" s="25" t="str">
        <f>IF(ISTEXT(E1503),"",IF(ISBLANK(E1503),"",IF(ISTEXT(D1503),"",IF(A1498="Invoice No. : ",INDEX(Sheet2!E$14:E$154,MATCH(B1498,Sheet2!A$14:A$154,0)),O1502))))</f>
        <v>RUBY</v>
      </c>
      <c r="P1503" s="25" t="str">
        <f>IF(ISTEXT(E1503),"",IF(ISBLANK(E1503),"",IF(ISTEXT(D1503),"",IF(A1498="Invoice No. : ",INDEX(Sheet2!G$14:G$154,MATCH(B1498,Sheet2!A$14:A$154,0)),P1502))))</f>
        <v>DUMPIT, LUISA ASTROLOGO</v>
      </c>
      <c r="Q1503" s="25">
        <f t="shared" si="95"/>
        <v>128023.12</v>
      </c>
    </row>
    <row r="1504" ht="15" spans="1:17">
      <c r="A1504" s="24" t="s">
        <v>1185</v>
      </c>
      <c r="B1504" s="24" t="s">
        <v>1186</v>
      </c>
      <c r="C1504" s="13">
        <v>1</v>
      </c>
      <c r="D1504" s="13">
        <v>290</v>
      </c>
      <c r="E1504" s="13">
        <v>290</v>
      </c>
      <c r="F1504" s="25">
        <f t="shared" si="92"/>
        <v>2146375</v>
      </c>
      <c r="G1504" s="25">
        <f>IF(ISTEXT(E1504),"",IF(ISBLANK(E1504),"",IF(ISTEXT(D1504),"",IF(A1499="Invoice No. : ",INDEX(Sheet2!F$14:F$154,MATCH(B1499,Sheet2!A$14:A$154,0)),G1503))))</f>
        <v>46276</v>
      </c>
      <c r="H1504" s="25" t="str">
        <f t="shared" si="93"/>
        <v>01/28/2023</v>
      </c>
      <c r="I1504" s="25" t="str">
        <f>IF(ISTEXT(E1504),"",IF(ISBLANK(E1504),"",IF(ISTEXT(D1504),"",IF(A1499="Invoice No. : ",TEXT(INDEX(Sheet2!C$14:C$154,MATCH(B1499,Sheet2!A$14:A$154,0)),"hh:mm:ss"),I1503))))</f>
        <v>11:41:01</v>
      </c>
      <c r="J1504" s="25">
        <f t="shared" si="94"/>
        <v>820.75</v>
      </c>
      <c r="K1504" s="25">
        <f>IF(ISBLANK(G1504),"",IF(ISTEXT(G1504),"",INDEX(Sheet2!H$14:H$154,MATCH(F1504,Sheet2!A$14:A$154,0))))</f>
        <v>820.75</v>
      </c>
      <c r="L1504" s="25">
        <f>IF(ISBLANK(G1504),"",IF(ISTEXT(G1504),"",INDEX(Sheet2!I$14:I$154,MATCH(F1504,Sheet2!A$14:A$154,0))))</f>
        <v>0</v>
      </c>
      <c r="M1504" s="25" t="str">
        <f>IF(ISBLANK(G1504),"",IF(ISTEXT(G1504),"",IF(INDEX(Sheet2!H$14:H$154,MATCH(F1504,Sheet2!A$14:A$154,0))&lt;&gt;0,IF(INDEX(Sheet2!I$14:I$154,MATCH(F1504,Sheet2!A$14:A$154,0))&lt;&gt;0,"Loan","Loan"),"Cash")))</f>
        <v>Loan</v>
      </c>
      <c r="N1504" s="25">
        <f>IF(ISTEXT(E1504),"",IF(ISBLANK(E1504),"",IF(ISTEXT(D1504),"",IF(A1499="Invoice No. : ",INDEX(Sheet2!D$14:D$154,MATCH(B1499,Sheet2!A$14:A$154,0)),N1503))))</f>
        <v>2</v>
      </c>
      <c r="O1504" s="25" t="str">
        <f>IF(ISTEXT(E1504),"",IF(ISBLANK(E1504),"",IF(ISTEXT(D1504),"",IF(A1499="Invoice No. : ",INDEX(Sheet2!E$14:E$154,MATCH(B1499,Sheet2!A$14:A$154,0)),O1503))))</f>
        <v>RUBY</v>
      </c>
      <c r="P1504" s="25" t="str">
        <f>IF(ISTEXT(E1504),"",IF(ISBLANK(E1504),"",IF(ISTEXT(D1504),"",IF(A1499="Invoice No. : ",INDEX(Sheet2!G$14:G$154,MATCH(B1499,Sheet2!A$14:A$154,0)),P1503))))</f>
        <v>DUMPIT, LUISA ASTROLOGO</v>
      </c>
      <c r="Q1504" s="25">
        <f t="shared" si="95"/>
        <v>128023.12</v>
      </c>
    </row>
    <row r="1505" ht="15" spans="1:17">
      <c r="A1505" s="24" t="s">
        <v>767</v>
      </c>
      <c r="B1505" s="24" t="s">
        <v>768</v>
      </c>
      <c r="C1505" s="13">
        <v>4</v>
      </c>
      <c r="D1505" s="13">
        <v>8.5</v>
      </c>
      <c r="E1505" s="13">
        <v>34</v>
      </c>
      <c r="F1505" s="25">
        <f t="shared" si="92"/>
        <v>2146375</v>
      </c>
      <c r="G1505" s="25">
        <f>IF(ISTEXT(E1505),"",IF(ISBLANK(E1505),"",IF(ISTEXT(D1505),"",IF(A1500="Invoice No. : ",INDEX(Sheet2!F$14:F$154,MATCH(B1500,Sheet2!A$14:A$154,0)),G1504))))</f>
        <v>46276</v>
      </c>
      <c r="H1505" s="25" t="str">
        <f t="shared" si="93"/>
        <v>01/28/2023</v>
      </c>
      <c r="I1505" s="25" t="str">
        <f>IF(ISTEXT(E1505),"",IF(ISBLANK(E1505),"",IF(ISTEXT(D1505),"",IF(A1500="Invoice No. : ",TEXT(INDEX(Sheet2!C$14:C$154,MATCH(B1500,Sheet2!A$14:A$154,0)),"hh:mm:ss"),I1504))))</f>
        <v>11:41:01</v>
      </c>
      <c r="J1505" s="25">
        <f t="shared" si="94"/>
        <v>820.75</v>
      </c>
      <c r="K1505" s="25">
        <f>IF(ISBLANK(G1505),"",IF(ISTEXT(G1505),"",INDEX(Sheet2!H$14:H$154,MATCH(F1505,Sheet2!A$14:A$154,0))))</f>
        <v>820.75</v>
      </c>
      <c r="L1505" s="25">
        <f>IF(ISBLANK(G1505),"",IF(ISTEXT(G1505),"",INDEX(Sheet2!I$14:I$154,MATCH(F1505,Sheet2!A$14:A$154,0))))</f>
        <v>0</v>
      </c>
      <c r="M1505" s="25" t="str">
        <f>IF(ISBLANK(G1505),"",IF(ISTEXT(G1505),"",IF(INDEX(Sheet2!H$14:H$154,MATCH(F1505,Sheet2!A$14:A$154,0))&lt;&gt;0,IF(INDEX(Sheet2!I$14:I$154,MATCH(F1505,Sheet2!A$14:A$154,0))&lt;&gt;0,"Loan","Loan"),"Cash")))</f>
        <v>Loan</v>
      </c>
      <c r="N1505" s="25">
        <f>IF(ISTEXT(E1505),"",IF(ISBLANK(E1505),"",IF(ISTEXT(D1505),"",IF(A1500="Invoice No. : ",INDEX(Sheet2!D$14:D$154,MATCH(B1500,Sheet2!A$14:A$154,0)),N1504))))</f>
        <v>2</v>
      </c>
      <c r="O1505" s="25" t="str">
        <f>IF(ISTEXT(E1505),"",IF(ISBLANK(E1505),"",IF(ISTEXT(D1505),"",IF(A1500="Invoice No. : ",INDEX(Sheet2!E$14:E$154,MATCH(B1500,Sheet2!A$14:A$154,0)),O1504))))</f>
        <v>RUBY</v>
      </c>
      <c r="P1505" s="25" t="str">
        <f>IF(ISTEXT(E1505),"",IF(ISBLANK(E1505),"",IF(ISTEXT(D1505),"",IF(A1500="Invoice No. : ",INDEX(Sheet2!G$14:G$154,MATCH(B1500,Sheet2!A$14:A$154,0)),P1504))))</f>
        <v>DUMPIT, LUISA ASTROLOGO</v>
      </c>
      <c r="Q1505" s="25">
        <f t="shared" si="95"/>
        <v>128023.12</v>
      </c>
    </row>
    <row r="1506" ht="15" spans="1:17">
      <c r="A1506" s="24" t="s">
        <v>980</v>
      </c>
      <c r="B1506" s="24" t="s">
        <v>981</v>
      </c>
      <c r="C1506" s="13">
        <v>2</v>
      </c>
      <c r="D1506" s="13">
        <v>8.5</v>
      </c>
      <c r="E1506" s="13">
        <v>17</v>
      </c>
      <c r="F1506" s="25">
        <f t="shared" si="92"/>
        <v>2146375</v>
      </c>
      <c r="G1506" s="25">
        <f>IF(ISTEXT(E1506),"",IF(ISBLANK(E1506),"",IF(ISTEXT(D1506),"",IF(A1501="Invoice No. : ",INDEX(Sheet2!F$14:F$154,MATCH(B1501,Sheet2!A$14:A$154,0)),G1505))))</f>
        <v>46276</v>
      </c>
      <c r="H1506" s="25" t="str">
        <f t="shared" si="93"/>
        <v>01/28/2023</v>
      </c>
      <c r="I1506" s="25" t="str">
        <f>IF(ISTEXT(E1506),"",IF(ISBLANK(E1506),"",IF(ISTEXT(D1506),"",IF(A1501="Invoice No. : ",TEXT(INDEX(Sheet2!C$14:C$154,MATCH(B1501,Sheet2!A$14:A$154,0)),"hh:mm:ss"),I1505))))</f>
        <v>11:41:01</v>
      </c>
      <c r="J1506" s="25">
        <f t="shared" si="94"/>
        <v>820.75</v>
      </c>
      <c r="K1506" s="25">
        <f>IF(ISBLANK(G1506),"",IF(ISTEXT(G1506),"",INDEX(Sheet2!H$14:H$154,MATCH(F1506,Sheet2!A$14:A$154,0))))</f>
        <v>820.75</v>
      </c>
      <c r="L1506" s="25">
        <f>IF(ISBLANK(G1506),"",IF(ISTEXT(G1506),"",INDEX(Sheet2!I$14:I$154,MATCH(F1506,Sheet2!A$14:A$154,0))))</f>
        <v>0</v>
      </c>
      <c r="M1506" s="25" t="str">
        <f>IF(ISBLANK(G1506),"",IF(ISTEXT(G1506),"",IF(INDEX(Sheet2!H$14:H$154,MATCH(F1506,Sheet2!A$14:A$154,0))&lt;&gt;0,IF(INDEX(Sheet2!I$14:I$154,MATCH(F1506,Sheet2!A$14:A$154,0))&lt;&gt;0,"Loan","Loan"),"Cash")))</f>
        <v>Loan</v>
      </c>
      <c r="N1506" s="25">
        <f>IF(ISTEXT(E1506),"",IF(ISBLANK(E1506),"",IF(ISTEXT(D1506),"",IF(A1501="Invoice No. : ",INDEX(Sheet2!D$14:D$154,MATCH(B1501,Sheet2!A$14:A$154,0)),N1505))))</f>
        <v>2</v>
      </c>
      <c r="O1506" s="25" t="str">
        <f>IF(ISTEXT(E1506),"",IF(ISBLANK(E1506),"",IF(ISTEXT(D1506),"",IF(A1501="Invoice No. : ",INDEX(Sheet2!E$14:E$154,MATCH(B1501,Sheet2!A$14:A$154,0)),O1505))))</f>
        <v>RUBY</v>
      </c>
      <c r="P1506" s="25" t="str">
        <f>IF(ISTEXT(E1506),"",IF(ISBLANK(E1506),"",IF(ISTEXT(D1506),"",IF(A1501="Invoice No. : ",INDEX(Sheet2!G$14:G$154,MATCH(B1501,Sheet2!A$14:A$154,0)),P1505))))</f>
        <v>DUMPIT, LUISA ASTROLOGO</v>
      </c>
      <c r="Q1506" s="25">
        <f t="shared" si="95"/>
        <v>128023.12</v>
      </c>
    </row>
    <row r="1507" ht="15" spans="1:17">
      <c r="A1507" s="24" t="s">
        <v>1253</v>
      </c>
      <c r="B1507" s="24" t="s">
        <v>1254</v>
      </c>
      <c r="C1507" s="13">
        <v>1</v>
      </c>
      <c r="D1507" s="13">
        <v>70</v>
      </c>
      <c r="E1507" s="13">
        <v>70</v>
      </c>
      <c r="F1507" s="25">
        <f t="shared" si="92"/>
        <v>2146375</v>
      </c>
      <c r="G1507" s="25">
        <f>IF(ISTEXT(E1507),"",IF(ISBLANK(E1507),"",IF(ISTEXT(D1507),"",IF(A1502="Invoice No. : ",INDEX(Sheet2!F$14:F$154,MATCH(B1502,Sheet2!A$14:A$154,0)),G1506))))</f>
        <v>46276</v>
      </c>
      <c r="H1507" s="25" t="str">
        <f t="shared" si="93"/>
        <v>01/28/2023</v>
      </c>
      <c r="I1507" s="25" t="str">
        <f>IF(ISTEXT(E1507),"",IF(ISBLANK(E1507),"",IF(ISTEXT(D1507),"",IF(A1502="Invoice No. : ",TEXT(INDEX(Sheet2!C$14:C$154,MATCH(B1502,Sheet2!A$14:A$154,0)),"hh:mm:ss"),I1506))))</f>
        <v>11:41:01</v>
      </c>
      <c r="J1507" s="25">
        <f t="shared" si="94"/>
        <v>820.75</v>
      </c>
      <c r="K1507" s="25">
        <f>IF(ISBLANK(G1507),"",IF(ISTEXT(G1507),"",INDEX(Sheet2!H$14:H$154,MATCH(F1507,Sheet2!A$14:A$154,0))))</f>
        <v>820.75</v>
      </c>
      <c r="L1507" s="25">
        <f>IF(ISBLANK(G1507),"",IF(ISTEXT(G1507),"",INDEX(Sheet2!I$14:I$154,MATCH(F1507,Sheet2!A$14:A$154,0))))</f>
        <v>0</v>
      </c>
      <c r="M1507" s="25" t="str">
        <f>IF(ISBLANK(G1507),"",IF(ISTEXT(G1507),"",IF(INDEX(Sheet2!H$14:H$154,MATCH(F1507,Sheet2!A$14:A$154,0))&lt;&gt;0,IF(INDEX(Sheet2!I$14:I$154,MATCH(F1507,Sheet2!A$14:A$154,0))&lt;&gt;0,"Loan","Loan"),"Cash")))</f>
        <v>Loan</v>
      </c>
      <c r="N1507" s="25">
        <f>IF(ISTEXT(E1507),"",IF(ISBLANK(E1507),"",IF(ISTEXT(D1507),"",IF(A1502="Invoice No. : ",INDEX(Sheet2!D$14:D$154,MATCH(B1502,Sheet2!A$14:A$154,0)),N1506))))</f>
        <v>2</v>
      </c>
      <c r="O1507" s="25" t="str">
        <f>IF(ISTEXT(E1507),"",IF(ISBLANK(E1507),"",IF(ISTEXT(D1507),"",IF(A1502="Invoice No. : ",INDEX(Sheet2!E$14:E$154,MATCH(B1502,Sheet2!A$14:A$154,0)),O1506))))</f>
        <v>RUBY</v>
      </c>
      <c r="P1507" s="25" t="str">
        <f>IF(ISTEXT(E1507),"",IF(ISBLANK(E1507),"",IF(ISTEXT(D1507),"",IF(A1502="Invoice No. : ",INDEX(Sheet2!G$14:G$154,MATCH(B1502,Sheet2!A$14:A$154,0)),P1506))))</f>
        <v>DUMPIT, LUISA ASTROLOGO</v>
      </c>
      <c r="Q1507" s="25">
        <f t="shared" si="95"/>
        <v>128023.12</v>
      </c>
    </row>
    <row r="1508" ht="15" spans="1:17">
      <c r="A1508" s="24" t="s">
        <v>1255</v>
      </c>
      <c r="B1508" s="24" t="s">
        <v>1256</v>
      </c>
      <c r="C1508" s="13">
        <v>1</v>
      </c>
      <c r="D1508" s="13">
        <v>32.25</v>
      </c>
      <c r="E1508" s="13">
        <v>32.25</v>
      </c>
      <c r="F1508" s="25">
        <f t="shared" si="92"/>
        <v>2146375</v>
      </c>
      <c r="G1508" s="25">
        <f>IF(ISTEXT(E1508),"",IF(ISBLANK(E1508),"",IF(ISTEXT(D1508),"",IF(A1503="Invoice No. : ",INDEX(Sheet2!F$14:F$154,MATCH(B1503,Sheet2!A$14:A$154,0)),G1507))))</f>
        <v>46276</v>
      </c>
      <c r="H1508" s="25" t="str">
        <f t="shared" si="93"/>
        <v>01/28/2023</v>
      </c>
      <c r="I1508" s="25" t="str">
        <f>IF(ISTEXT(E1508),"",IF(ISBLANK(E1508),"",IF(ISTEXT(D1508),"",IF(A1503="Invoice No. : ",TEXT(INDEX(Sheet2!C$14:C$154,MATCH(B1503,Sheet2!A$14:A$154,0)),"hh:mm:ss"),I1507))))</f>
        <v>11:41:01</v>
      </c>
      <c r="J1508" s="25">
        <f t="shared" si="94"/>
        <v>820.75</v>
      </c>
      <c r="K1508" s="25">
        <f>IF(ISBLANK(G1508),"",IF(ISTEXT(G1508),"",INDEX(Sheet2!H$14:H$154,MATCH(F1508,Sheet2!A$14:A$154,0))))</f>
        <v>820.75</v>
      </c>
      <c r="L1508" s="25">
        <f>IF(ISBLANK(G1508),"",IF(ISTEXT(G1508),"",INDEX(Sheet2!I$14:I$154,MATCH(F1508,Sheet2!A$14:A$154,0))))</f>
        <v>0</v>
      </c>
      <c r="M1508" s="25" t="str">
        <f>IF(ISBLANK(G1508),"",IF(ISTEXT(G1508),"",IF(INDEX(Sheet2!H$14:H$154,MATCH(F1508,Sheet2!A$14:A$154,0))&lt;&gt;0,IF(INDEX(Sheet2!I$14:I$154,MATCH(F1508,Sheet2!A$14:A$154,0))&lt;&gt;0,"Loan","Loan"),"Cash")))</f>
        <v>Loan</v>
      </c>
      <c r="N1508" s="25">
        <f>IF(ISTEXT(E1508),"",IF(ISBLANK(E1508),"",IF(ISTEXT(D1508),"",IF(A1503="Invoice No. : ",INDEX(Sheet2!D$14:D$154,MATCH(B1503,Sheet2!A$14:A$154,0)),N1507))))</f>
        <v>2</v>
      </c>
      <c r="O1508" s="25" t="str">
        <f>IF(ISTEXT(E1508),"",IF(ISBLANK(E1508),"",IF(ISTEXT(D1508),"",IF(A1503="Invoice No. : ",INDEX(Sheet2!E$14:E$154,MATCH(B1503,Sheet2!A$14:A$154,0)),O1507))))</f>
        <v>RUBY</v>
      </c>
      <c r="P1508" s="25" t="str">
        <f>IF(ISTEXT(E1508),"",IF(ISBLANK(E1508),"",IF(ISTEXT(D1508),"",IF(A1503="Invoice No. : ",INDEX(Sheet2!G$14:G$154,MATCH(B1503,Sheet2!A$14:A$154,0)),P1507))))</f>
        <v>DUMPIT, LUISA ASTROLOGO</v>
      </c>
      <c r="Q1508" s="25">
        <f t="shared" si="95"/>
        <v>128023.12</v>
      </c>
    </row>
    <row r="1509" ht="15" spans="1:17">
      <c r="A1509" s="24" t="s">
        <v>580</v>
      </c>
      <c r="B1509" s="24" t="s">
        <v>581</v>
      </c>
      <c r="C1509" s="13">
        <v>2</v>
      </c>
      <c r="D1509" s="13">
        <v>20.5</v>
      </c>
      <c r="E1509" s="13">
        <v>41</v>
      </c>
      <c r="F1509" s="25">
        <f t="shared" si="92"/>
        <v>2146375</v>
      </c>
      <c r="G1509" s="25">
        <f>IF(ISTEXT(E1509),"",IF(ISBLANK(E1509),"",IF(ISTEXT(D1509),"",IF(A1504="Invoice No. : ",INDEX(Sheet2!F$14:F$154,MATCH(B1504,Sheet2!A$14:A$154,0)),G1508))))</f>
        <v>46276</v>
      </c>
      <c r="H1509" s="25" t="str">
        <f t="shared" si="93"/>
        <v>01/28/2023</v>
      </c>
      <c r="I1509" s="25" t="str">
        <f>IF(ISTEXT(E1509),"",IF(ISBLANK(E1509),"",IF(ISTEXT(D1509),"",IF(A1504="Invoice No. : ",TEXT(INDEX(Sheet2!C$14:C$154,MATCH(B1504,Sheet2!A$14:A$154,0)),"hh:mm:ss"),I1508))))</f>
        <v>11:41:01</v>
      </c>
      <c r="J1509" s="25">
        <f t="shared" si="94"/>
        <v>820.75</v>
      </c>
      <c r="K1509" s="25">
        <f>IF(ISBLANK(G1509),"",IF(ISTEXT(G1509),"",INDEX(Sheet2!H$14:H$154,MATCH(F1509,Sheet2!A$14:A$154,0))))</f>
        <v>820.75</v>
      </c>
      <c r="L1509" s="25">
        <f>IF(ISBLANK(G1509),"",IF(ISTEXT(G1509),"",INDEX(Sheet2!I$14:I$154,MATCH(F1509,Sheet2!A$14:A$154,0))))</f>
        <v>0</v>
      </c>
      <c r="M1509" s="25" t="str">
        <f>IF(ISBLANK(G1509),"",IF(ISTEXT(G1509),"",IF(INDEX(Sheet2!H$14:H$154,MATCH(F1509,Sheet2!A$14:A$154,0))&lt;&gt;0,IF(INDEX(Sheet2!I$14:I$154,MATCH(F1509,Sheet2!A$14:A$154,0))&lt;&gt;0,"Loan","Loan"),"Cash")))</f>
        <v>Loan</v>
      </c>
      <c r="N1509" s="25">
        <f>IF(ISTEXT(E1509),"",IF(ISBLANK(E1509),"",IF(ISTEXT(D1509),"",IF(A1504="Invoice No. : ",INDEX(Sheet2!D$14:D$154,MATCH(B1504,Sheet2!A$14:A$154,0)),N1508))))</f>
        <v>2</v>
      </c>
      <c r="O1509" s="25" t="str">
        <f>IF(ISTEXT(E1509),"",IF(ISBLANK(E1509),"",IF(ISTEXT(D1509),"",IF(A1504="Invoice No. : ",INDEX(Sheet2!E$14:E$154,MATCH(B1504,Sheet2!A$14:A$154,0)),O1508))))</f>
        <v>RUBY</v>
      </c>
      <c r="P1509" s="25" t="str">
        <f>IF(ISTEXT(E1509),"",IF(ISBLANK(E1509),"",IF(ISTEXT(D1509),"",IF(A1504="Invoice No. : ",INDEX(Sheet2!G$14:G$154,MATCH(B1504,Sheet2!A$14:A$154,0)),P1508))))</f>
        <v>DUMPIT, LUISA ASTROLOGO</v>
      </c>
      <c r="Q1509" s="25">
        <f t="shared" si="95"/>
        <v>128023.12</v>
      </c>
    </row>
    <row r="1510" ht="15" spans="1:17">
      <c r="A1510" s="24" t="s">
        <v>1257</v>
      </c>
      <c r="B1510" s="24" t="s">
        <v>1258</v>
      </c>
      <c r="C1510" s="13">
        <v>1</v>
      </c>
      <c r="D1510" s="13">
        <v>18.25</v>
      </c>
      <c r="E1510" s="13">
        <v>18.25</v>
      </c>
      <c r="F1510" s="25">
        <f t="shared" si="92"/>
        <v>2146375</v>
      </c>
      <c r="G1510" s="25">
        <f>IF(ISTEXT(E1510),"",IF(ISBLANK(E1510),"",IF(ISTEXT(D1510),"",IF(A1505="Invoice No. : ",INDEX(Sheet2!F$14:F$154,MATCH(B1505,Sheet2!A$14:A$154,0)),G1509))))</f>
        <v>46276</v>
      </c>
      <c r="H1510" s="25" t="str">
        <f t="shared" si="93"/>
        <v>01/28/2023</v>
      </c>
      <c r="I1510" s="25" t="str">
        <f>IF(ISTEXT(E1510),"",IF(ISBLANK(E1510),"",IF(ISTEXT(D1510),"",IF(A1505="Invoice No. : ",TEXT(INDEX(Sheet2!C$14:C$154,MATCH(B1505,Sheet2!A$14:A$154,0)),"hh:mm:ss"),I1509))))</f>
        <v>11:41:01</v>
      </c>
      <c r="J1510" s="25">
        <f t="shared" si="94"/>
        <v>820.75</v>
      </c>
      <c r="K1510" s="25">
        <f>IF(ISBLANK(G1510),"",IF(ISTEXT(G1510),"",INDEX(Sheet2!H$14:H$154,MATCH(F1510,Sheet2!A$14:A$154,0))))</f>
        <v>820.75</v>
      </c>
      <c r="L1510" s="25">
        <f>IF(ISBLANK(G1510),"",IF(ISTEXT(G1510),"",INDEX(Sheet2!I$14:I$154,MATCH(F1510,Sheet2!A$14:A$154,0))))</f>
        <v>0</v>
      </c>
      <c r="M1510" s="25" t="str">
        <f>IF(ISBLANK(G1510),"",IF(ISTEXT(G1510),"",IF(INDEX(Sheet2!H$14:H$154,MATCH(F1510,Sheet2!A$14:A$154,0))&lt;&gt;0,IF(INDEX(Sheet2!I$14:I$154,MATCH(F1510,Sheet2!A$14:A$154,0))&lt;&gt;0,"Loan","Loan"),"Cash")))</f>
        <v>Loan</v>
      </c>
      <c r="N1510" s="25">
        <f>IF(ISTEXT(E1510),"",IF(ISBLANK(E1510),"",IF(ISTEXT(D1510),"",IF(A1505="Invoice No. : ",INDEX(Sheet2!D$14:D$154,MATCH(B1505,Sheet2!A$14:A$154,0)),N1509))))</f>
        <v>2</v>
      </c>
      <c r="O1510" s="25" t="str">
        <f>IF(ISTEXT(E1510),"",IF(ISBLANK(E1510),"",IF(ISTEXT(D1510),"",IF(A1505="Invoice No. : ",INDEX(Sheet2!E$14:E$154,MATCH(B1505,Sheet2!A$14:A$154,0)),O1509))))</f>
        <v>RUBY</v>
      </c>
      <c r="P1510" s="25" t="str">
        <f>IF(ISTEXT(E1510),"",IF(ISBLANK(E1510),"",IF(ISTEXT(D1510),"",IF(A1505="Invoice No. : ",INDEX(Sheet2!G$14:G$154,MATCH(B1505,Sheet2!A$14:A$154,0)),P1509))))</f>
        <v>DUMPIT, LUISA ASTROLOGO</v>
      </c>
      <c r="Q1510" s="25">
        <f t="shared" si="95"/>
        <v>128023.12</v>
      </c>
    </row>
    <row r="1511" ht="15" spans="1:17">
      <c r="A1511" s="24" t="s">
        <v>1259</v>
      </c>
      <c r="B1511" s="24" t="s">
        <v>1260</v>
      </c>
      <c r="C1511" s="13">
        <v>1</v>
      </c>
      <c r="D1511" s="13">
        <v>65.5</v>
      </c>
      <c r="E1511" s="13">
        <v>65.5</v>
      </c>
      <c r="F1511" s="25">
        <f t="shared" si="92"/>
        <v>2146375</v>
      </c>
      <c r="G1511" s="25">
        <f>IF(ISTEXT(E1511),"",IF(ISBLANK(E1511),"",IF(ISTEXT(D1511),"",IF(A1506="Invoice No. : ",INDEX(Sheet2!F$14:F$154,MATCH(B1506,Sheet2!A$14:A$154,0)),G1510))))</f>
        <v>46276</v>
      </c>
      <c r="H1511" s="25" t="str">
        <f t="shared" si="93"/>
        <v>01/28/2023</v>
      </c>
      <c r="I1511" s="25" t="str">
        <f>IF(ISTEXT(E1511),"",IF(ISBLANK(E1511),"",IF(ISTEXT(D1511),"",IF(A1506="Invoice No. : ",TEXT(INDEX(Sheet2!C$14:C$154,MATCH(B1506,Sheet2!A$14:A$154,0)),"hh:mm:ss"),I1510))))</f>
        <v>11:41:01</v>
      </c>
      <c r="J1511" s="25">
        <f t="shared" si="94"/>
        <v>820.75</v>
      </c>
      <c r="K1511" s="25">
        <f>IF(ISBLANK(G1511),"",IF(ISTEXT(G1511),"",INDEX(Sheet2!H$14:H$154,MATCH(F1511,Sheet2!A$14:A$154,0))))</f>
        <v>820.75</v>
      </c>
      <c r="L1511" s="25">
        <f>IF(ISBLANK(G1511),"",IF(ISTEXT(G1511),"",INDEX(Sheet2!I$14:I$154,MATCH(F1511,Sheet2!A$14:A$154,0))))</f>
        <v>0</v>
      </c>
      <c r="M1511" s="25" t="str">
        <f>IF(ISBLANK(G1511),"",IF(ISTEXT(G1511),"",IF(INDEX(Sheet2!H$14:H$154,MATCH(F1511,Sheet2!A$14:A$154,0))&lt;&gt;0,IF(INDEX(Sheet2!I$14:I$154,MATCH(F1511,Sheet2!A$14:A$154,0))&lt;&gt;0,"Loan","Loan"),"Cash")))</f>
        <v>Loan</v>
      </c>
      <c r="N1511" s="25">
        <f>IF(ISTEXT(E1511),"",IF(ISBLANK(E1511),"",IF(ISTEXT(D1511),"",IF(A1506="Invoice No. : ",INDEX(Sheet2!D$14:D$154,MATCH(B1506,Sheet2!A$14:A$154,0)),N1510))))</f>
        <v>2</v>
      </c>
      <c r="O1511" s="25" t="str">
        <f>IF(ISTEXT(E1511),"",IF(ISBLANK(E1511),"",IF(ISTEXT(D1511),"",IF(A1506="Invoice No. : ",INDEX(Sheet2!E$14:E$154,MATCH(B1506,Sheet2!A$14:A$154,0)),O1510))))</f>
        <v>RUBY</v>
      </c>
      <c r="P1511" s="25" t="str">
        <f>IF(ISTEXT(E1511),"",IF(ISBLANK(E1511),"",IF(ISTEXT(D1511),"",IF(A1506="Invoice No. : ",INDEX(Sheet2!G$14:G$154,MATCH(B1506,Sheet2!A$14:A$154,0)),P1510))))</f>
        <v>DUMPIT, LUISA ASTROLOGO</v>
      </c>
      <c r="Q1511" s="25">
        <f t="shared" si="95"/>
        <v>128023.12</v>
      </c>
    </row>
    <row r="1512" ht="15" spans="4:17">
      <c r="D1512" s="14" t="s">
        <v>18</v>
      </c>
      <c r="E1512" s="26">
        <v>820.75</v>
      </c>
      <c r="F1512" s="25" t="str">
        <f t="shared" si="92"/>
        <v/>
      </c>
      <c r="G1512" s="25" t="str">
        <f>IF(ISTEXT(E1512),"",IF(ISBLANK(E1512),"",IF(ISTEXT(D1512),"",IF(A1507="Invoice No. : ",INDEX(Sheet2!F$14:F$154,MATCH(B1507,Sheet2!A$14:A$154,0)),G1511))))</f>
        <v/>
      </c>
      <c r="H1512" s="25" t="str">
        <f t="shared" si="93"/>
        <v/>
      </c>
      <c r="I1512" s="25" t="str">
        <f>IF(ISTEXT(E1512),"",IF(ISBLANK(E1512),"",IF(ISTEXT(D1512),"",IF(A1507="Invoice No. : ",TEXT(INDEX(Sheet2!C$14:C$154,MATCH(B1507,Sheet2!A$14:A$154,0)),"hh:mm:ss"),I1511))))</f>
        <v/>
      </c>
      <c r="J1512" s="25" t="str">
        <f t="shared" si="94"/>
        <v/>
      </c>
      <c r="K1512" s="25" t="str">
        <f>IF(ISBLANK(G1512),"",IF(ISTEXT(G1512),"",INDEX(Sheet2!H$14:H$154,MATCH(F1512,Sheet2!A$14:A$154,0))))</f>
        <v/>
      </c>
      <c r="L1512" s="25" t="str">
        <f>IF(ISBLANK(G1512),"",IF(ISTEXT(G1512),"",INDEX(Sheet2!I$14:I$154,MATCH(F1512,Sheet2!A$14:A$154,0))))</f>
        <v/>
      </c>
      <c r="M1512" s="25" t="str">
        <f>IF(ISBLANK(G1512),"",IF(ISTEXT(G1512),"",IF(INDEX(Sheet2!H$14:H$154,MATCH(F1512,Sheet2!A$14:A$154,0))&lt;&gt;0,IF(INDEX(Sheet2!I$14:I$154,MATCH(F1512,Sheet2!A$14:A$154,0))&lt;&gt;0,"Loan","Loan"),"Cash")))</f>
        <v/>
      </c>
      <c r="N1512" s="25" t="str">
        <f>IF(ISTEXT(E1512),"",IF(ISBLANK(E1512),"",IF(ISTEXT(D1512),"",IF(A1507="Invoice No. : ",INDEX(Sheet2!D$14:D$154,MATCH(B1507,Sheet2!A$14:A$154,0)),N1511))))</f>
        <v/>
      </c>
      <c r="O1512" s="25" t="str">
        <f>IF(ISTEXT(E1512),"",IF(ISBLANK(E1512),"",IF(ISTEXT(D1512),"",IF(A1507="Invoice No. : ",INDEX(Sheet2!E$14:E$154,MATCH(B1507,Sheet2!A$14:A$154,0)),O1511))))</f>
        <v/>
      </c>
      <c r="P1512" s="25" t="str">
        <f>IF(ISTEXT(E1512),"",IF(ISBLANK(E1512),"",IF(ISTEXT(D1512),"",IF(A1507="Invoice No. : ",INDEX(Sheet2!G$14:G$154,MATCH(B1507,Sheet2!A$14:A$154,0)),P1511))))</f>
        <v/>
      </c>
      <c r="Q1512" s="25" t="str">
        <f t="shared" si="95"/>
        <v/>
      </c>
    </row>
    <row r="1513" ht="15" spans="6:17">
      <c r="F1513" s="25" t="str">
        <f t="shared" si="92"/>
        <v/>
      </c>
      <c r="G1513" s="25" t="str">
        <f>IF(ISTEXT(E1513),"",IF(ISBLANK(E1513),"",IF(ISTEXT(D1513),"",IF(A1508="Invoice No. : ",INDEX(Sheet2!F$14:F$154,MATCH(B1508,Sheet2!A$14:A$154,0)),G1512))))</f>
        <v/>
      </c>
      <c r="H1513" s="25" t="str">
        <f t="shared" si="93"/>
        <v/>
      </c>
      <c r="I1513" s="25" t="str">
        <f>IF(ISTEXT(E1513),"",IF(ISBLANK(E1513),"",IF(ISTEXT(D1513),"",IF(A1508="Invoice No. : ",TEXT(INDEX(Sheet2!C$14:C$154,MATCH(B1508,Sheet2!A$14:A$154,0)),"hh:mm:ss"),I1512))))</f>
        <v/>
      </c>
      <c r="J1513" s="25" t="str">
        <f t="shared" si="94"/>
        <v/>
      </c>
      <c r="K1513" s="25" t="str">
        <f>IF(ISBLANK(G1513),"",IF(ISTEXT(G1513),"",INDEX(Sheet2!H$14:H$154,MATCH(F1513,Sheet2!A$14:A$154,0))))</f>
        <v/>
      </c>
      <c r="L1513" s="25" t="str">
        <f>IF(ISBLANK(G1513),"",IF(ISTEXT(G1513),"",INDEX(Sheet2!I$14:I$154,MATCH(F1513,Sheet2!A$14:A$154,0))))</f>
        <v/>
      </c>
      <c r="M1513" s="25" t="str">
        <f>IF(ISBLANK(G1513),"",IF(ISTEXT(G1513),"",IF(INDEX(Sheet2!H$14:H$154,MATCH(F1513,Sheet2!A$14:A$154,0))&lt;&gt;0,IF(INDEX(Sheet2!I$14:I$154,MATCH(F1513,Sheet2!A$14:A$154,0))&lt;&gt;0,"Loan","Loan"),"Cash")))</f>
        <v/>
      </c>
      <c r="N1513" s="25" t="str">
        <f>IF(ISTEXT(E1513),"",IF(ISBLANK(E1513),"",IF(ISTEXT(D1513),"",IF(A1508="Invoice No. : ",INDEX(Sheet2!D$14:D$154,MATCH(B1508,Sheet2!A$14:A$154,0)),N1512))))</f>
        <v/>
      </c>
      <c r="O1513" s="25" t="str">
        <f>IF(ISTEXT(E1513),"",IF(ISBLANK(E1513),"",IF(ISTEXT(D1513),"",IF(A1508="Invoice No. : ",INDEX(Sheet2!E$14:E$154,MATCH(B1508,Sheet2!A$14:A$154,0)),O1512))))</f>
        <v/>
      </c>
      <c r="P1513" s="25" t="str">
        <f>IF(ISTEXT(E1513),"",IF(ISBLANK(E1513),"",IF(ISTEXT(D1513),"",IF(A1508="Invoice No. : ",INDEX(Sheet2!G$14:G$154,MATCH(B1508,Sheet2!A$14:A$154,0)),P1512))))</f>
        <v/>
      </c>
      <c r="Q1513" s="25" t="str">
        <f t="shared" si="95"/>
        <v/>
      </c>
    </row>
    <row r="1514" ht="15" spans="6:17">
      <c r="F1514" s="25" t="str">
        <f t="shared" si="92"/>
        <v/>
      </c>
      <c r="G1514" s="25" t="str">
        <f>IF(ISTEXT(E1514),"",IF(ISBLANK(E1514),"",IF(ISTEXT(D1514),"",IF(A1509="Invoice No. : ",INDEX(Sheet2!F$14:F$154,MATCH(B1509,Sheet2!A$14:A$154,0)),G1513))))</f>
        <v/>
      </c>
      <c r="H1514" s="25" t="str">
        <f t="shared" si="93"/>
        <v/>
      </c>
      <c r="I1514" s="25" t="str">
        <f>IF(ISTEXT(E1514),"",IF(ISBLANK(E1514),"",IF(ISTEXT(D1514),"",IF(A1509="Invoice No. : ",TEXT(INDEX(Sheet2!C$14:C$154,MATCH(B1509,Sheet2!A$14:A$154,0)),"hh:mm:ss"),I1513))))</f>
        <v/>
      </c>
      <c r="J1514" s="25" t="str">
        <f t="shared" si="94"/>
        <v/>
      </c>
      <c r="K1514" s="25" t="str">
        <f>IF(ISBLANK(G1514),"",IF(ISTEXT(G1514),"",INDEX(Sheet2!H$14:H$154,MATCH(F1514,Sheet2!A$14:A$154,0))))</f>
        <v/>
      </c>
      <c r="L1514" s="25" t="str">
        <f>IF(ISBLANK(G1514),"",IF(ISTEXT(G1514),"",INDEX(Sheet2!I$14:I$154,MATCH(F1514,Sheet2!A$14:A$154,0))))</f>
        <v/>
      </c>
      <c r="M1514" s="25" t="str">
        <f>IF(ISBLANK(G1514),"",IF(ISTEXT(G1514),"",IF(INDEX(Sheet2!H$14:H$154,MATCH(F1514,Sheet2!A$14:A$154,0))&lt;&gt;0,IF(INDEX(Sheet2!I$14:I$154,MATCH(F1514,Sheet2!A$14:A$154,0))&lt;&gt;0,"Loan","Loan"),"Cash")))</f>
        <v/>
      </c>
      <c r="N1514" s="25" t="str">
        <f>IF(ISTEXT(E1514),"",IF(ISBLANK(E1514),"",IF(ISTEXT(D1514),"",IF(A1509="Invoice No. : ",INDEX(Sheet2!D$14:D$154,MATCH(B1509,Sheet2!A$14:A$154,0)),N1513))))</f>
        <v/>
      </c>
      <c r="O1514" s="25" t="str">
        <f>IF(ISTEXT(E1514),"",IF(ISBLANK(E1514),"",IF(ISTEXT(D1514),"",IF(A1509="Invoice No. : ",INDEX(Sheet2!E$14:E$154,MATCH(B1509,Sheet2!A$14:A$154,0)),O1513))))</f>
        <v/>
      </c>
      <c r="P1514" s="25" t="str">
        <f>IF(ISTEXT(E1514),"",IF(ISBLANK(E1514),"",IF(ISTEXT(D1514),"",IF(A1509="Invoice No. : ",INDEX(Sheet2!G$14:G$154,MATCH(B1509,Sheet2!A$14:A$154,0)),P1513))))</f>
        <v/>
      </c>
      <c r="Q1514" s="25" t="str">
        <f t="shared" si="95"/>
        <v/>
      </c>
    </row>
    <row r="1515" ht="15" spans="1:17">
      <c r="A1515" s="16" t="s">
        <v>4</v>
      </c>
      <c r="B1515" s="17">
        <v>2146376</v>
      </c>
      <c r="C1515" s="16" t="s">
        <v>5</v>
      </c>
      <c r="D1515" s="18" t="s">
        <v>598</v>
      </c>
      <c r="F1515" s="25" t="str">
        <f t="shared" si="92"/>
        <v/>
      </c>
      <c r="G1515" s="25" t="str">
        <f>IF(ISTEXT(E1515),"",IF(ISBLANK(E1515),"",IF(ISTEXT(D1515),"",IF(A1510="Invoice No. : ",INDEX(Sheet2!F$14:F$154,MATCH(B1510,Sheet2!A$14:A$154,0)),G1514))))</f>
        <v/>
      </c>
      <c r="H1515" s="25" t="str">
        <f t="shared" si="93"/>
        <v/>
      </c>
      <c r="I1515" s="25" t="str">
        <f>IF(ISTEXT(E1515),"",IF(ISBLANK(E1515),"",IF(ISTEXT(D1515),"",IF(A1510="Invoice No. : ",TEXT(INDEX(Sheet2!C$14:C$154,MATCH(B1510,Sheet2!A$14:A$154,0)),"hh:mm:ss"),I1514))))</f>
        <v/>
      </c>
      <c r="J1515" s="25" t="str">
        <f t="shared" si="94"/>
        <v/>
      </c>
      <c r="K1515" s="25" t="str">
        <f>IF(ISBLANK(G1515),"",IF(ISTEXT(G1515),"",INDEX(Sheet2!H$14:H$154,MATCH(F1515,Sheet2!A$14:A$154,0))))</f>
        <v/>
      </c>
      <c r="L1515" s="25" t="str">
        <f>IF(ISBLANK(G1515),"",IF(ISTEXT(G1515),"",INDEX(Sheet2!I$14:I$154,MATCH(F1515,Sheet2!A$14:A$154,0))))</f>
        <v/>
      </c>
      <c r="M1515" s="25" t="str">
        <f>IF(ISBLANK(G1515),"",IF(ISTEXT(G1515),"",IF(INDEX(Sheet2!H$14:H$154,MATCH(F1515,Sheet2!A$14:A$154,0))&lt;&gt;0,IF(INDEX(Sheet2!I$14:I$154,MATCH(F1515,Sheet2!A$14:A$154,0))&lt;&gt;0,"Loan","Loan"),"Cash")))</f>
        <v/>
      </c>
      <c r="N1515" s="25" t="str">
        <f>IF(ISTEXT(E1515),"",IF(ISBLANK(E1515),"",IF(ISTEXT(D1515),"",IF(A1510="Invoice No. : ",INDEX(Sheet2!D$14:D$154,MATCH(B1510,Sheet2!A$14:A$154,0)),N1514))))</f>
        <v/>
      </c>
      <c r="O1515" s="25" t="str">
        <f>IF(ISTEXT(E1515),"",IF(ISBLANK(E1515),"",IF(ISTEXT(D1515),"",IF(A1510="Invoice No. : ",INDEX(Sheet2!E$14:E$154,MATCH(B1510,Sheet2!A$14:A$154,0)),O1514))))</f>
        <v/>
      </c>
      <c r="P1515" s="25" t="str">
        <f>IF(ISTEXT(E1515),"",IF(ISBLANK(E1515),"",IF(ISTEXT(D1515),"",IF(A1510="Invoice No. : ",INDEX(Sheet2!G$14:G$154,MATCH(B1510,Sheet2!A$14:A$154,0)),P1514))))</f>
        <v/>
      </c>
      <c r="Q1515" s="25" t="str">
        <f t="shared" si="95"/>
        <v/>
      </c>
    </row>
    <row r="1516" ht="15" spans="1:17">
      <c r="A1516" s="16" t="s">
        <v>7</v>
      </c>
      <c r="B1516" s="19">
        <v>44954</v>
      </c>
      <c r="C1516" s="16" t="s">
        <v>8</v>
      </c>
      <c r="D1516" s="20">
        <v>2</v>
      </c>
      <c r="F1516" s="25" t="str">
        <f t="shared" si="92"/>
        <v/>
      </c>
      <c r="G1516" s="25" t="str">
        <f>IF(ISTEXT(E1516),"",IF(ISBLANK(E1516),"",IF(ISTEXT(D1516),"",IF(A1511="Invoice No. : ",INDEX(Sheet2!F$14:F$154,MATCH(B1511,Sheet2!A$14:A$154,0)),G1515))))</f>
        <v/>
      </c>
      <c r="H1516" s="25" t="str">
        <f t="shared" si="93"/>
        <v/>
      </c>
      <c r="I1516" s="25" t="str">
        <f>IF(ISTEXT(E1516),"",IF(ISBLANK(E1516),"",IF(ISTEXT(D1516),"",IF(A1511="Invoice No. : ",TEXT(INDEX(Sheet2!C$14:C$154,MATCH(B1511,Sheet2!A$14:A$154,0)),"hh:mm:ss"),I1515))))</f>
        <v/>
      </c>
      <c r="J1516" s="25" t="str">
        <f t="shared" si="94"/>
        <v/>
      </c>
      <c r="K1516" s="25" t="str">
        <f>IF(ISBLANK(G1516),"",IF(ISTEXT(G1516),"",INDEX(Sheet2!H$14:H$154,MATCH(F1516,Sheet2!A$14:A$154,0))))</f>
        <v/>
      </c>
      <c r="L1516" s="25" t="str">
        <f>IF(ISBLANK(G1516),"",IF(ISTEXT(G1516),"",INDEX(Sheet2!I$14:I$154,MATCH(F1516,Sheet2!A$14:A$154,0))))</f>
        <v/>
      </c>
      <c r="M1516" s="25" t="str">
        <f>IF(ISBLANK(G1516),"",IF(ISTEXT(G1516),"",IF(INDEX(Sheet2!H$14:H$154,MATCH(F1516,Sheet2!A$14:A$154,0))&lt;&gt;0,IF(INDEX(Sheet2!I$14:I$154,MATCH(F1516,Sheet2!A$14:A$154,0))&lt;&gt;0,"Loan","Loan"),"Cash")))</f>
        <v/>
      </c>
      <c r="N1516" s="25" t="str">
        <f>IF(ISTEXT(E1516),"",IF(ISBLANK(E1516),"",IF(ISTEXT(D1516),"",IF(A1511="Invoice No. : ",INDEX(Sheet2!D$14:D$154,MATCH(B1511,Sheet2!A$14:A$154,0)),N1515))))</f>
        <v/>
      </c>
      <c r="O1516" s="25" t="str">
        <f>IF(ISTEXT(E1516),"",IF(ISBLANK(E1516),"",IF(ISTEXT(D1516),"",IF(A1511="Invoice No. : ",INDEX(Sheet2!E$14:E$154,MATCH(B1511,Sheet2!A$14:A$154,0)),O1515))))</f>
        <v/>
      </c>
      <c r="P1516" s="25" t="str">
        <f>IF(ISTEXT(E1516),"",IF(ISBLANK(E1516),"",IF(ISTEXT(D1516),"",IF(A1511="Invoice No. : ",INDEX(Sheet2!G$14:G$154,MATCH(B1511,Sheet2!A$14:A$154,0)),P1515))))</f>
        <v/>
      </c>
      <c r="Q1516" s="25" t="str">
        <f t="shared" si="95"/>
        <v/>
      </c>
    </row>
    <row r="1517" ht="15" spans="6:17">
      <c r="F1517" s="25" t="str">
        <f t="shared" si="92"/>
        <v/>
      </c>
      <c r="G1517" s="25" t="str">
        <f>IF(ISTEXT(E1517),"",IF(ISBLANK(E1517),"",IF(ISTEXT(D1517),"",IF(A1512="Invoice No. : ",INDEX(Sheet2!F$14:F$154,MATCH(B1512,Sheet2!A$14:A$154,0)),G1516))))</f>
        <v/>
      </c>
      <c r="H1517" s="25" t="str">
        <f t="shared" si="93"/>
        <v/>
      </c>
      <c r="I1517" s="25" t="str">
        <f>IF(ISTEXT(E1517),"",IF(ISBLANK(E1517),"",IF(ISTEXT(D1517),"",IF(A1512="Invoice No. : ",TEXT(INDEX(Sheet2!C$14:C$154,MATCH(B1512,Sheet2!A$14:A$154,0)),"hh:mm:ss"),I1516))))</f>
        <v/>
      </c>
      <c r="J1517" s="25" t="str">
        <f t="shared" si="94"/>
        <v/>
      </c>
      <c r="K1517" s="25" t="str">
        <f>IF(ISBLANK(G1517),"",IF(ISTEXT(G1517),"",INDEX(Sheet2!H$14:H$154,MATCH(F1517,Sheet2!A$14:A$154,0))))</f>
        <v/>
      </c>
      <c r="L1517" s="25" t="str">
        <f>IF(ISBLANK(G1517),"",IF(ISTEXT(G1517),"",INDEX(Sheet2!I$14:I$154,MATCH(F1517,Sheet2!A$14:A$154,0))))</f>
        <v/>
      </c>
      <c r="M1517" s="25" t="str">
        <f>IF(ISBLANK(G1517),"",IF(ISTEXT(G1517),"",IF(INDEX(Sheet2!H$14:H$154,MATCH(F1517,Sheet2!A$14:A$154,0))&lt;&gt;0,IF(INDEX(Sheet2!I$14:I$154,MATCH(F1517,Sheet2!A$14:A$154,0))&lt;&gt;0,"Loan","Loan"),"Cash")))</f>
        <v/>
      </c>
      <c r="N1517" s="25" t="str">
        <f>IF(ISTEXT(E1517),"",IF(ISBLANK(E1517),"",IF(ISTEXT(D1517),"",IF(A1512="Invoice No. : ",INDEX(Sheet2!D$14:D$154,MATCH(B1512,Sheet2!A$14:A$154,0)),N1516))))</f>
        <v/>
      </c>
      <c r="O1517" s="25" t="str">
        <f>IF(ISTEXT(E1517),"",IF(ISBLANK(E1517),"",IF(ISTEXT(D1517),"",IF(A1512="Invoice No. : ",INDEX(Sheet2!E$14:E$154,MATCH(B1512,Sheet2!A$14:A$154,0)),O1516))))</f>
        <v/>
      </c>
      <c r="P1517" s="25" t="str">
        <f>IF(ISTEXT(E1517),"",IF(ISBLANK(E1517),"",IF(ISTEXT(D1517),"",IF(A1512="Invoice No. : ",INDEX(Sheet2!G$14:G$154,MATCH(B1512,Sheet2!A$14:A$154,0)),P1516))))</f>
        <v/>
      </c>
      <c r="Q1517" s="25" t="str">
        <f t="shared" si="95"/>
        <v/>
      </c>
    </row>
    <row r="1518" ht="15" spans="1:17">
      <c r="A1518" s="21" t="s">
        <v>9</v>
      </c>
      <c r="B1518" s="21" t="s">
        <v>10</v>
      </c>
      <c r="C1518" s="22" t="s">
        <v>11</v>
      </c>
      <c r="D1518" s="22" t="s">
        <v>12</v>
      </c>
      <c r="E1518" s="22" t="s">
        <v>13</v>
      </c>
      <c r="F1518" s="25" t="str">
        <f t="shared" si="92"/>
        <v/>
      </c>
      <c r="G1518" s="25" t="str">
        <f>IF(ISTEXT(E1518),"",IF(ISBLANK(E1518),"",IF(ISTEXT(D1518),"",IF(A1513="Invoice No. : ",INDEX(Sheet2!F$14:F$154,MATCH(B1513,Sheet2!A$14:A$154,0)),G1517))))</f>
        <v/>
      </c>
      <c r="H1518" s="25" t="str">
        <f t="shared" si="93"/>
        <v/>
      </c>
      <c r="I1518" s="25" t="str">
        <f>IF(ISTEXT(E1518),"",IF(ISBLANK(E1518),"",IF(ISTEXT(D1518),"",IF(A1513="Invoice No. : ",TEXT(INDEX(Sheet2!C$14:C$154,MATCH(B1513,Sheet2!A$14:A$154,0)),"hh:mm:ss"),I1517))))</f>
        <v/>
      </c>
      <c r="J1518" s="25" t="str">
        <f t="shared" si="94"/>
        <v/>
      </c>
      <c r="K1518" s="25" t="str">
        <f>IF(ISBLANK(G1518),"",IF(ISTEXT(G1518),"",INDEX(Sheet2!H$14:H$154,MATCH(F1518,Sheet2!A$14:A$154,0))))</f>
        <v/>
      </c>
      <c r="L1518" s="25" t="str">
        <f>IF(ISBLANK(G1518),"",IF(ISTEXT(G1518),"",INDEX(Sheet2!I$14:I$154,MATCH(F1518,Sheet2!A$14:A$154,0))))</f>
        <v/>
      </c>
      <c r="M1518" s="25" t="str">
        <f>IF(ISBLANK(G1518),"",IF(ISTEXT(G1518),"",IF(INDEX(Sheet2!H$14:H$154,MATCH(F1518,Sheet2!A$14:A$154,0))&lt;&gt;0,IF(INDEX(Sheet2!I$14:I$154,MATCH(F1518,Sheet2!A$14:A$154,0))&lt;&gt;0,"Loan","Loan"),"Cash")))</f>
        <v/>
      </c>
      <c r="N1518" s="25" t="str">
        <f>IF(ISTEXT(E1518),"",IF(ISBLANK(E1518),"",IF(ISTEXT(D1518),"",IF(A1513="Invoice No. : ",INDEX(Sheet2!D$14:D$154,MATCH(B1513,Sheet2!A$14:A$154,0)),N1517))))</f>
        <v/>
      </c>
      <c r="O1518" s="25" t="str">
        <f>IF(ISTEXT(E1518),"",IF(ISBLANK(E1518),"",IF(ISTEXT(D1518),"",IF(A1513="Invoice No. : ",INDEX(Sheet2!E$14:E$154,MATCH(B1513,Sheet2!A$14:A$154,0)),O1517))))</f>
        <v/>
      </c>
      <c r="P1518" s="25" t="str">
        <f>IF(ISTEXT(E1518),"",IF(ISBLANK(E1518),"",IF(ISTEXT(D1518),"",IF(A1513="Invoice No. : ",INDEX(Sheet2!G$14:G$154,MATCH(B1513,Sheet2!A$14:A$154,0)),P1517))))</f>
        <v/>
      </c>
      <c r="Q1518" s="25" t="str">
        <f t="shared" si="95"/>
        <v/>
      </c>
    </row>
    <row r="1519" ht="15" spans="6:17">
      <c r="F1519" s="25" t="str">
        <f t="shared" si="92"/>
        <v/>
      </c>
      <c r="G1519" s="25" t="str">
        <f>IF(ISTEXT(E1519),"",IF(ISBLANK(E1519),"",IF(ISTEXT(D1519),"",IF(A1514="Invoice No. : ",INDEX(Sheet2!F$14:F$154,MATCH(B1514,Sheet2!A$14:A$154,0)),G1518))))</f>
        <v/>
      </c>
      <c r="H1519" s="25" t="str">
        <f t="shared" si="93"/>
        <v/>
      </c>
      <c r="I1519" s="25" t="str">
        <f>IF(ISTEXT(E1519),"",IF(ISBLANK(E1519),"",IF(ISTEXT(D1519),"",IF(A1514="Invoice No. : ",TEXT(INDEX(Sheet2!C$14:C$154,MATCH(B1514,Sheet2!A$14:A$154,0)),"hh:mm:ss"),I1518))))</f>
        <v/>
      </c>
      <c r="J1519" s="25" t="str">
        <f t="shared" si="94"/>
        <v/>
      </c>
      <c r="K1519" s="25" t="str">
        <f>IF(ISBLANK(G1519),"",IF(ISTEXT(G1519),"",INDEX(Sheet2!H$14:H$154,MATCH(F1519,Sheet2!A$14:A$154,0))))</f>
        <v/>
      </c>
      <c r="L1519" s="25" t="str">
        <f>IF(ISBLANK(G1519),"",IF(ISTEXT(G1519),"",INDEX(Sheet2!I$14:I$154,MATCH(F1519,Sheet2!A$14:A$154,0))))</f>
        <v/>
      </c>
      <c r="M1519" s="25" t="str">
        <f>IF(ISBLANK(G1519),"",IF(ISTEXT(G1519),"",IF(INDEX(Sheet2!H$14:H$154,MATCH(F1519,Sheet2!A$14:A$154,0))&lt;&gt;0,IF(INDEX(Sheet2!I$14:I$154,MATCH(F1519,Sheet2!A$14:A$154,0))&lt;&gt;0,"Loan","Loan"),"Cash")))</f>
        <v/>
      </c>
      <c r="N1519" s="25" t="str">
        <f>IF(ISTEXT(E1519),"",IF(ISBLANK(E1519),"",IF(ISTEXT(D1519),"",IF(A1514="Invoice No. : ",INDEX(Sheet2!D$14:D$154,MATCH(B1514,Sheet2!A$14:A$154,0)),N1518))))</f>
        <v/>
      </c>
      <c r="O1519" s="25" t="str">
        <f>IF(ISTEXT(E1519),"",IF(ISBLANK(E1519),"",IF(ISTEXT(D1519),"",IF(A1514="Invoice No. : ",INDEX(Sheet2!E$14:E$154,MATCH(B1514,Sheet2!A$14:A$154,0)),O1518))))</f>
        <v/>
      </c>
      <c r="P1519" s="25" t="str">
        <f>IF(ISTEXT(E1519),"",IF(ISBLANK(E1519),"",IF(ISTEXT(D1519),"",IF(A1514="Invoice No. : ",INDEX(Sheet2!G$14:G$154,MATCH(B1514,Sheet2!A$14:A$154,0)),P1518))))</f>
        <v/>
      </c>
      <c r="Q1519" s="25" t="str">
        <f t="shared" si="95"/>
        <v/>
      </c>
    </row>
    <row r="1520" ht="15" spans="1:17">
      <c r="A1520" s="24" t="s">
        <v>50</v>
      </c>
      <c r="B1520" s="24" t="s">
        <v>51</v>
      </c>
      <c r="C1520" s="13">
        <v>1</v>
      </c>
      <c r="D1520" s="13">
        <v>1020</v>
      </c>
      <c r="E1520" s="13">
        <v>1020</v>
      </c>
      <c r="F1520" s="25">
        <f t="shared" si="92"/>
        <v>2146376</v>
      </c>
      <c r="G1520" s="25">
        <f>IF(ISTEXT(E1520),"",IF(ISBLANK(E1520),"",IF(ISTEXT(D1520),"",IF(A1515="Invoice No. : ",INDEX(Sheet2!F$14:F$154,MATCH(B1515,Sheet2!A$14:A$154,0)),G1519))))</f>
        <v>46276</v>
      </c>
      <c r="H1520" s="25" t="str">
        <f t="shared" si="93"/>
        <v>01/28/2023</v>
      </c>
      <c r="I1520" s="25" t="str">
        <f>IF(ISTEXT(E1520),"",IF(ISBLANK(E1520),"",IF(ISTEXT(D1520),"",IF(A1515="Invoice No. : ",TEXT(INDEX(Sheet2!C$14:C$154,MATCH(B1515,Sheet2!A$14:A$154,0)),"hh:mm:ss"),I1519))))</f>
        <v>11:41:44</v>
      </c>
      <c r="J1520" s="25">
        <f t="shared" si="94"/>
        <v>1020</v>
      </c>
      <c r="K1520" s="25">
        <f>IF(ISBLANK(G1520),"",IF(ISTEXT(G1520),"",INDEX(Sheet2!H$14:H$154,MATCH(F1520,Sheet2!A$14:A$154,0))))</f>
        <v>1020</v>
      </c>
      <c r="L1520" s="25">
        <f>IF(ISBLANK(G1520),"",IF(ISTEXT(G1520),"",INDEX(Sheet2!I$14:I$154,MATCH(F1520,Sheet2!A$14:A$154,0))))</f>
        <v>0</v>
      </c>
      <c r="M1520" s="25" t="str">
        <f>IF(ISBLANK(G1520),"",IF(ISTEXT(G1520),"",IF(INDEX(Sheet2!H$14:H$154,MATCH(F1520,Sheet2!A$14:A$154,0))&lt;&gt;0,IF(INDEX(Sheet2!I$14:I$154,MATCH(F1520,Sheet2!A$14:A$154,0))&lt;&gt;0,"Loan","Loan"),"Cash")))</f>
        <v>Loan</v>
      </c>
      <c r="N1520" s="25">
        <f>IF(ISTEXT(E1520),"",IF(ISBLANK(E1520),"",IF(ISTEXT(D1520),"",IF(A1515="Invoice No. : ",INDEX(Sheet2!D$14:D$154,MATCH(B1515,Sheet2!A$14:A$154,0)),N1519))))</f>
        <v>2</v>
      </c>
      <c r="O1520" s="25" t="str">
        <f>IF(ISTEXT(E1520),"",IF(ISBLANK(E1520),"",IF(ISTEXT(D1520),"",IF(A1515="Invoice No. : ",INDEX(Sheet2!E$14:E$154,MATCH(B1515,Sheet2!A$14:A$154,0)),O1519))))</f>
        <v>RUBY</v>
      </c>
      <c r="P1520" s="25" t="str">
        <f>IF(ISTEXT(E1520),"",IF(ISBLANK(E1520),"",IF(ISTEXT(D1520),"",IF(A1515="Invoice No. : ",INDEX(Sheet2!G$14:G$154,MATCH(B1515,Sheet2!A$14:A$154,0)),P1519))))</f>
        <v>DUMPIT, LUISA ASTROLOGO</v>
      </c>
      <c r="Q1520" s="25">
        <f t="shared" si="95"/>
        <v>128023.12</v>
      </c>
    </row>
    <row r="1521" ht="15" spans="4:17">
      <c r="D1521" s="14" t="s">
        <v>18</v>
      </c>
      <c r="E1521" s="26">
        <v>1020</v>
      </c>
      <c r="F1521" s="25" t="str">
        <f t="shared" si="92"/>
        <v/>
      </c>
      <c r="G1521" s="25" t="str">
        <f>IF(ISTEXT(E1521),"",IF(ISBLANK(E1521),"",IF(ISTEXT(D1521),"",IF(A1516="Invoice No. : ",INDEX(Sheet2!F$14:F$154,MATCH(B1516,Sheet2!A$14:A$154,0)),G1520))))</f>
        <v/>
      </c>
      <c r="H1521" s="25" t="str">
        <f t="shared" si="93"/>
        <v/>
      </c>
      <c r="I1521" s="25" t="str">
        <f>IF(ISTEXT(E1521),"",IF(ISBLANK(E1521),"",IF(ISTEXT(D1521),"",IF(A1516="Invoice No. : ",TEXT(INDEX(Sheet2!C$14:C$154,MATCH(B1516,Sheet2!A$14:A$154,0)),"hh:mm:ss"),I1520))))</f>
        <v/>
      </c>
      <c r="J1521" s="25" t="str">
        <f t="shared" si="94"/>
        <v/>
      </c>
      <c r="K1521" s="25" t="str">
        <f>IF(ISBLANK(G1521),"",IF(ISTEXT(G1521),"",INDEX(Sheet2!H$14:H$154,MATCH(F1521,Sheet2!A$14:A$154,0))))</f>
        <v/>
      </c>
      <c r="L1521" s="25" t="str">
        <f>IF(ISBLANK(G1521),"",IF(ISTEXT(G1521),"",INDEX(Sheet2!I$14:I$154,MATCH(F1521,Sheet2!A$14:A$154,0))))</f>
        <v/>
      </c>
      <c r="M1521" s="25" t="str">
        <f>IF(ISBLANK(G1521),"",IF(ISTEXT(G1521),"",IF(INDEX(Sheet2!H$14:H$154,MATCH(F1521,Sheet2!A$14:A$154,0))&lt;&gt;0,IF(INDEX(Sheet2!I$14:I$154,MATCH(F1521,Sheet2!A$14:A$154,0))&lt;&gt;0,"Loan","Loan"),"Cash")))</f>
        <v/>
      </c>
      <c r="N1521" s="25" t="str">
        <f>IF(ISTEXT(E1521),"",IF(ISBLANK(E1521),"",IF(ISTEXT(D1521),"",IF(A1516="Invoice No. : ",INDEX(Sheet2!D$14:D$154,MATCH(B1516,Sheet2!A$14:A$154,0)),N1520))))</f>
        <v/>
      </c>
      <c r="O1521" s="25" t="str">
        <f>IF(ISTEXT(E1521),"",IF(ISBLANK(E1521),"",IF(ISTEXT(D1521),"",IF(A1516="Invoice No. : ",INDEX(Sheet2!E$14:E$154,MATCH(B1516,Sheet2!A$14:A$154,0)),O1520))))</f>
        <v/>
      </c>
      <c r="P1521" s="25" t="str">
        <f>IF(ISTEXT(E1521),"",IF(ISBLANK(E1521),"",IF(ISTEXT(D1521),"",IF(A1516="Invoice No. : ",INDEX(Sheet2!G$14:G$154,MATCH(B1516,Sheet2!A$14:A$154,0)),P1520))))</f>
        <v/>
      </c>
      <c r="Q1521" s="25" t="str">
        <f t="shared" si="95"/>
        <v/>
      </c>
    </row>
    <row r="1522" ht="15" spans="6:17">
      <c r="F1522" s="25" t="str">
        <f t="shared" si="92"/>
        <v/>
      </c>
      <c r="G1522" s="25" t="str">
        <f>IF(ISTEXT(E1522),"",IF(ISBLANK(E1522),"",IF(ISTEXT(D1522),"",IF(A1517="Invoice No. : ",INDEX(Sheet2!F$14:F$154,MATCH(B1517,Sheet2!A$14:A$154,0)),G1521))))</f>
        <v/>
      </c>
      <c r="H1522" s="25" t="str">
        <f t="shared" si="93"/>
        <v/>
      </c>
      <c r="I1522" s="25" t="str">
        <f>IF(ISTEXT(E1522),"",IF(ISBLANK(E1522),"",IF(ISTEXT(D1522),"",IF(A1517="Invoice No. : ",TEXT(INDEX(Sheet2!C$14:C$154,MATCH(B1517,Sheet2!A$14:A$154,0)),"hh:mm:ss"),I1521))))</f>
        <v/>
      </c>
      <c r="J1522" s="25" t="str">
        <f t="shared" si="94"/>
        <v/>
      </c>
      <c r="K1522" s="25" t="str">
        <f>IF(ISBLANK(G1522),"",IF(ISTEXT(G1522),"",INDEX(Sheet2!H$14:H$154,MATCH(F1522,Sheet2!A$14:A$154,0))))</f>
        <v/>
      </c>
      <c r="L1522" s="25" t="str">
        <f>IF(ISBLANK(G1522),"",IF(ISTEXT(G1522),"",INDEX(Sheet2!I$14:I$154,MATCH(F1522,Sheet2!A$14:A$154,0))))</f>
        <v/>
      </c>
      <c r="M1522" s="25" t="str">
        <f>IF(ISBLANK(G1522),"",IF(ISTEXT(G1522),"",IF(INDEX(Sheet2!H$14:H$154,MATCH(F1522,Sheet2!A$14:A$154,0))&lt;&gt;0,IF(INDEX(Sheet2!I$14:I$154,MATCH(F1522,Sheet2!A$14:A$154,0))&lt;&gt;0,"Loan","Loan"),"Cash")))</f>
        <v/>
      </c>
      <c r="N1522" s="25" t="str">
        <f>IF(ISTEXT(E1522),"",IF(ISBLANK(E1522),"",IF(ISTEXT(D1522),"",IF(A1517="Invoice No. : ",INDEX(Sheet2!D$14:D$154,MATCH(B1517,Sheet2!A$14:A$154,0)),N1521))))</f>
        <v/>
      </c>
      <c r="O1522" s="25" t="str">
        <f>IF(ISTEXT(E1522),"",IF(ISBLANK(E1522),"",IF(ISTEXT(D1522),"",IF(A1517="Invoice No. : ",INDEX(Sheet2!E$14:E$154,MATCH(B1517,Sheet2!A$14:A$154,0)),O1521))))</f>
        <v/>
      </c>
      <c r="P1522" s="25" t="str">
        <f>IF(ISTEXT(E1522),"",IF(ISBLANK(E1522),"",IF(ISTEXT(D1522),"",IF(A1517="Invoice No. : ",INDEX(Sheet2!G$14:G$154,MATCH(B1517,Sheet2!A$14:A$154,0)),P1521))))</f>
        <v/>
      </c>
      <c r="Q1522" s="25" t="str">
        <f t="shared" si="95"/>
        <v/>
      </c>
    </row>
    <row r="1523" ht="15" spans="6:17">
      <c r="F1523" s="25" t="str">
        <f t="shared" si="92"/>
        <v/>
      </c>
      <c r="G1523" s="25" t="str">
        <f>IF(ISTEXT(E1523),"",IF(ISBLANK(E1523),"",IF(ISTEXT(D1523),"",IF(A1518="Invoice No. : ",INDEX(Sheet2!F$14:F$154,MATCH(B1518,Sheet2!A$14:A$154,0)),G1522))))</f>
        <v/>
      </c>
      <c r="H1523" s="25" t="str">
        <f t="shared" si="93"/>
        <v/>
      </c>
      <c r="I1523" s="25" t="str">
        <f>IF(ISTEXT(E1523),"",IF(ISBLANK(E1523),"",IF(ISTEXT(D1523),"",IF(A1518="Invoice No. : ",TEXT(INDEX(Sheet2!C$14:C$154,MATCH(B1518,Sheet2!A$14:A$154,0)),"hh:mm:ss"),I1522))))</f>
        <v/>
      </c>
      <c r="J1523" s="25" t="str">
        <f t="shared" si="94"/>
        <v/>
      </c>
      <c r="K1523" s="25" t="str">
        <f>IF(ISBLANK(G1523),"",IF(ISTEXT(G1523),"",INDEX(Sheet2!H$14:H$154,MATCH(F1523,Sheet2!A$14:A$154,0))))</f>
        <v/>
      </c>
      <c r="L1523" s="25" t="str">
        <f>IF(ISBLANK(G1523),"",IF(ISTEXT(G1523),"",INDEX(Sheet2!I$14:I$154,MATCH(F1523,Sheet2!A$14:A$154,0))))</f>
        <v/>
      </c>
      <c r="M1523" s="25" t="str">
        <f>IF(ISBLANK(G1523),"",IF(ISTEXT(G1523),"",IF(INDEX(Sheet2!H$14:H$154,MATCH(F1523,Sheet2!A$14:A$154,0))&lt;&gt;0,IF(INDEX(Sheet2!I$14:I$154,MATCH(F1523,Sheet2!A$14:A$154,0))&lt;&gt;0,"Loan","Loan"),"Cash")))</f>
        <v/>
      </c>
      <c r="N1523" s="25" t="str">
        <f>IF(ISTEXT(E1523),"",IF(ISBLANK(E1523),"",IF(ISTEXT(D1523),"",IF(A1518="Invoice No. : ",INDEX(Sheet2!D$14:D$154,MATCH(B1518,Sheet2!A$14:A$154,0)),N1522))))</f>
        <v/>
      </c>
      <c r="O1523" s="25" t="str">
        <f>IF(ISTEXT(E1523),"",IF(ISBLANK(E1523),"",IF(ISTEXT(D1523),"",IF(A1518="Invoice No. : ",INDEX(Sheet2!E$14:E$154,MATCH(B1518,Sheet2!A$14:A$154,0)),O1522))))</f>
        <v/>
      </c>
      <c r="P1523" s="25" t="str">
        <f>IF(ISTEXT(E1523),"",IF(ISBLANK(E1523),"",IF(ISTEXT(D1523),"",IF(A1518="Invoice No. : ",INDEX(Sheet2!G$14:G$154,MATCH(B1518,Sheet2!A$14:A$154,0)),P1522))))</f>
        <v/>
      </c>
      <c r="Q1523" s="25" t="str">
        <f t="shared" si="95"/>
        <v/>
      </c>
    </row>
    <row r="1524" ht="15" spans="1:17">
      <c r="A1524" s="16" t="s">
        <v>4</v>
      </c>
      <c r="B1524" s="17">
        <v>2146377</v>
      </c>
      <c r="C1524" s="16" t="s">
        <v>5</v>
      </c>
      <c r="D1524" s="18" t="s">
        <v>598</v>
      </c>
      <c r="F1524" s="25" t="str">
        <f t="shared" si="92"/>
        <v/>
      </c>
      <c r="G1524" s="25" t="str">
        <f>IF(ISTEXT(E1524),"",IF(ISBLANK(E1524),"",IF(ISTEXT(D1524),"",IF(A1519="Invoice No. : ",INDEX(Sheet2!F$14:F$154,MATCH(B1519,Sheet2!A$14:A$154,0)),G1523))))</f>
        <v/>
      </c>
      <c r="H1524" s="25" t="str">
        <f t="shared" si="93"/>
        <v/>
      </c>
      <c r="I1524" s="25" t="str">
        <f>IF(ISTEXT(E1524),"",IF(ISBLANK(E1524),"",IF(ISTEXT(D1524),"",IF(A1519="Invoice No. : ",TEXT(INDEX(Sheet2!C$14:C$154,MATCH(B1519,Sheet2!A$14:A$154,0)),"hh:mm:ss"),I1523))))</f>
        <v/>
      </c>
      <c r="J1524" s="25" t="str">
        <f t="shared" si="94"/>
        <v/>
      </c>
      <c r="K1524" s="25" t="str">
        <f>IF(ISBLANK(G1524),"",IF(ISTEXT(G1524),"",INDEX(Sheet2!H$14:H$154,MATCH(F1524,Sheet2!A$14:A$154,0))))</f>
        <v/>
      </c>
      <c r="L1524" s="25" t="str">
        <f>IF(ISBLANK(G1524),"",IF(ISTEXT(G1524),"",INDEX(Sheet2!I$14:I$154,MATCH(F1524,Sheet2!A$14:A$154,0))))</f>
        <v/>
      </c>
      <c r="M1524" s="25" t="str">
        <f>IF(ISBLANK(G1524),"",IF(ISTEXT(G1524),"",IF(INDEX(Sheet2!H$14:H$154,MATCH(F1524,Sheet2!A$14:A$154,0))&lt;&gt;0,IF(INDEX(Sheet2!I$14:I$154,MATCH(F1524,Sheet2!A$14:A$154,0))&lt;&gt;0,"Loan","Loan"),"Cash")))</f>
        <v/>
      </c>
      <c r="N1524" s="25" t="str">
        <f>IF(ISTEXT(E1524),"",IF(ISBLANK(E1524),"",IF(ISTEXT(D1524),"",IF(A1519="Invoice No. : ",INDEX(Sheet2!D$14:D$154,MATCH(B1519,Sheet2!A$14:A$154,0)),N1523))))</f>
        <v/>
      </c>
      <c r="O1524" s="25" t="str">
        <f>IF(ISTEXT(E1524),"",IF(ISBLANK(E1524),"",IF(ISTEXT(D1524),"",IF(A1519="Invoice No. : ",INDEX(Sheet2!E$14:E$154,MATCH(B1519,Sheet2!A$14:A$154,0)),O1523))))</f>
        <v/>
      </c>
      <c r="P1524" s="25" t="str">
        <f>IF(ISTEXT(E1524),"",IF(ISBLANK(E1524),"",IF(ISTEXT(D1524),"",IF(A1519="Invoice No. : ",INDEX(Sheet2!G$14:G$154,MATCH(B1519,Sheet2!A$14:A$154,0)),P1523))))</f>
        <v/>
      </c>
      <c r="Q1524" s="25" t="str">
        <f t="shared" si="95"/>
        <v/>
      </c>
    </row>
    <row r="1525" ht="15" spans="1:17">
      <c r="A1525" s="16" t="s">
        <v>7</v>
      </c>
      <c r="B1525" s="19">
        <v>44954</v>
      </c>
      <c r="C1525" s="16" t="s">
        <v>8</v>
      </c>
      <c r="D1525" s="20">
        <v>2</v>
      </c>
      <c r="F1525" s="25" t="str">
        <f t="shared" si="92"/>
        <v/>
      </c>
      <c r="G1525" s="25" t="str">
        <f>IF(ISTEXT(E1525),"",IF(ISBLANK(E1525),"",IF(ISTEXT(D1525),"",IF(A1520="Invoice No. : ",INDEX(Sheet2!F$14:F$154,MATCH(B1520,Sheet2!A$14:A$154,0)),G1524))))</f>
        <v/>
      </c>
      <c r="H1525" s="25" t="str">
        <f t="shared" si="93"/>
        <v/>
      </c>
      <c r="I1525" s="25" t="str">
        <f>IF(ISTEXT(E1525),"",IF(ISBLANK(E1525),"",IF(ISTEXT(D1525),"",IF(A1520="Invoice No. : ",TEXT(INDEX(Sheet2!C$14:C$154,MATCH(B1520,Sheet2!A$14:A$154,0)),"hh:mm:ss"),I1524))))</f>
        <v/>
      </c>
      <c r="J1525" s="25" t="str">
        <f t="shared" si="94"/>
        <v/>
      </c>
      <c r="K1525" s="25" t="str">
        <f>IF(ISBLANK(G1525),"",IF(ISTEXT(G1525),"",INDEX(Sheet2!H$14:H$154,MATCH(F1525,Sheet2!A$14:A$154,0))))</f>
        <v/>
      </c>
      <c r="L1525" s="25" t="str">
        <f>IF(ISBLANK(G1525),"",IF(ISTEXT(G1525),"",INDEX(Sheet2!I$14:I$154,MATCH(F1525,Sheet2!A$14:A$154,0))))</f>
        <v/>
      </c>
      <c r="M1525" s="25" t="str">
        <f>IF(ISBLANK(G1525),"",IF(ISTEXT(G1525),"",IF(INDEX(Sheet2!H$14:H$154,MATCH(F1525,Sheet2!A$14:A$154,0))&lt;&gt;0,IF(INDEX(Sheet2!I$14:I$154,MATCH(F1525,Sheet2!A$14:A$154,0))&lt;&gt;0,"Loan","Loan"),"Cash")))</f>
        <v/>
      </c>
      <c r="N1525" s="25" t="str">
        <f>IF(ISTEXT(E1525),"",IF(ISBLANK(E1525),"",IF(ISTEXT(D1525),"",IF(A1520="Invoice No. : ",INDEX(Sheet2!D$14:D$154,MATCH(B1520,Sheet2!A$14:A$154,0)),N1524))))</f>
        <v/>
      </c>
      <c r="O1525" s="25" t="str">
        <f>IF(ISTEXT(E1525),"",IF(ISBLANK(E1525),"",IF(ISTEXT(D1525),"",IF(A1520="Invoice No. : ",INDEX(Sheet2!E$14:E$154,MATCH(B1520,Sheet2!A$14:A$154,0)),O1524))))</f>
        <v/>
      </c>
      <c r="P1525" s="25" t="str">
        <f>IF(ISTEXT(E1525),"",IF(ISBLANK(E1525),"",IF(ISTEXT(D1525),"",IF(A1520="Invoice No. : ",INDEX(Sheet2!G$14:G$154,MATCH(B1520,Sheet2!A$14:A$154,0)),P1524))))</f>
        <v/>
      </c>
      <c r="Q1525" s="25" t="str">
        <f t="shared" si="95"/>
        <v/>
      </c>
    </row>
    <row r="1526" ht="15" spans="6:17">
      <c r="F1526" s="25" t="str">
        <f t="shared" si="92"/>
        <v/>
      </c>
      <c r="G1526" s="25" t="str">
        <f>IF(ISTEXT(E1526),"",IF(ISBLANK(E1526),"",IF(ISTEXT(D1526),"",IF(A1521="Invoice No. : ",INDEX(Sheet2!F$14:F$154,MATCH(B1521,Sheet2!A$14:A$154,0)),G1525))))</f>
        <v/>
      </c>
      <c r="H1526" s="25" t="str">
        <f t="shared" si="93"/>
        <v/>
      </c>
      <c r="I1526" s="25" t="str">
        <f>IF(ISTEXT(E1526),"",IF(ISBLANK(E1526),"",IF(ISTEXT(D1526),"",IF(A1521="Invoice No. : ",TEXT(INDEX(Sheet2!C$14:C$154,MATCH(B1521,Sheet2!A$14:A$154,0)),"hh:mm:ss"),I1525))))</f>
        <v/>
      </c>
      <c r="J1526" s="25" t="str">
        <f t="shared" si="94"/>
        <v/>
      </c>
      <c r="K1526" s="25" t="str">
        <f>IF(ISBLANK(G1526),"",IF(ISTEXT(G1526),"",INDEX(Sheet2!H$14:H$154,MATCH(F1526,Sheet2!A$14:A$154,0))))</f>
        <v/>
      </c>
      <c r="L1526" s="25" t="str">
        <f>IF(ISBLANK(G1526),"",IF(ISTEXT(G1526),"",INDEX(Sheet2!I$14:I$154,MATCH(F1526,Sheet2!A$14:A$154,0))))</f>
        <v/>
      </c>
      <c r="M1526" s="25" t="str">
        <f>IF(ISBLANK(G1526),"",IF(ISTEXT(G1526),"",IF(INDEX(Sheet2!H$14:H$154,MATCH(F1526,Sheet2!A$14:A$154,0))&lt;&gt;0,IF(INDEX(Sheet2!I$14:I$154,MATCH(F1526,Sheet2!A$14:A$154,0))&lt;&gt;0,"Loan","Loan"),"Cash")))</f>
        <v/>
      </c>
      <c r="N1526" s="25" t="str">
        <f>IF(ISTEXT(E1526),"",IF(ISBLANK(E1526),"",IF(ISTEXT(D1526),"",IF(A1521="Invoice No. : ",INDEX(Sheet2!D$14:D$154,MATCH(B1521,Sheet2!A$14:A$154,0)),N1525))))</f>
        <v/>
      </c>
      <c r="O1526" s="25" t="str">
        <f>IF(ISTEXT(E1526),"",IF(ISBLANK(E1526),"",IF(ISTEXT(D1526),"",IF(A1521="Invoice No. : ",INDEX(Sheet2!E$14:E$154,MATCH(B1521,Sheet2!A$14:A$154,0)),O1525))))</f>
        <v/>
      </c>
      <c r="P1526" s="25" t="str">
        <f>IF(ISTEXT(E1526),"",IF(ISBLANK(E1526),"",IF(ISTEXT(D1526),"",IF(A1521="Invoice No. : ",INDEX(Sheet2!G$14:G$154,MATCH(B1521,Sheet2!A$14:A$154,0)),P1525))))</f>
        <v/>
      </c>
      <c r="Q1526" s="25" t="str">
        <f t="shared" si="95"/>
        <v/>
      </c>
    </row>
    <row r="1527" ht="15" spans="1:17">
      <c r="A1527" s="21" t="s">
        <v>9</v>
      </c>
      <c r="B1527" s="21" t="s">
        <v>10</v>
      </c>
      <c r="C1527" s="22" t="s">
        <v>11</v>
      </c>
      <c r="D1527" s="22" t="s">
        <v>12</v>
      </c>
      <c r="E1527" s="22" t="s">
        <v>13</v>
      </c>
      <c r="F1527" s="25" t="str">
        <f t="shared" si="92"/>
        <v/>
      </c>
      <c r="G1527" s="25" t="str">
        <f>IF(ISTEXT(E1527),"",IF(ISBLANK(E1527),"",IF(ISTEXT(D1527),"",IF(A1522="Invoice No. : ",INDEX(Sheet2!F$14:F$154,MATCH(B1522,Sheet2!A$14:A$154,0)),G1526))))</f>
        <v/>
      </c>
      <c r="H1527" s="25" t="str">
        <f t="shared" si="93"/>
        <v/>
      </c>
      <c r="I1527" s="25" t="str">
        <f>IF(ISTEXT(E1527),"",IF(ISBLANK(E1527),"",IF(ISTEXT(D1527),"",IF(A1522="Invoice No. : ",TEXT(INDEX(Sheet2!C$14:C$154,MATCH(B1522,Sheet2!A$14:A$154,0)),"hh:mm:ss"),I1526))))</f>
        <v/>
      </c>
      <c r="J1527" s="25" t="str">
        <f t="shared" si="94"/>
        <v/>
      </c>
      <c r="K1527" s="25" t="str">
        <f>IF(ISBLANK(G1527),"",IF(ISTEXT(G1527),"",INDEX(Sheet2!H$14:H$154,MATCH(F1527,Sheet2!A$14:A$154,0))))</f>
        <v/>
      </c>
      <c r="L1527" s="25" t="str">
        <f>IF(ISBLANK(G1527),"",IF(ISTEXT(G1527),"",INDEX(Sheet2!I$14:I$154,MATCH(F1527,Sheet2!A$14:A$154,0))))</f>
        <v/>
      </c>
      <c r="M1527" s="25" t="str">
        <f>IF(ISBLANK(G1527),"",IF(ISTEXT(G1527),"",IF(INDEX(Sheet2!H$14:H$154,MATCH(F1527,Sheet2!A$14:A$154,0))&lt;&gt;0,IF(INDEX(Sheet2!I$14:I$154,MATCH(F1527,Sheet2!A$14:A$154,0))&lt;&gt;0,"Loan","Loan"),"Cash")))</f>
        <v/>
      </c>
      <c r="N1527" s="25" t="str">
        <f>IF(ISTEXT(E1527),"",IF(ISBLANK(E1527),"",IF(ISTEXT(D1527),"",IF(A1522="Invoice No. : ",INDEX(Sheet2!D$14:D$154,MATCH(B1522,Sheet2!A$14:A$154,0)),N1526))))</f>
        <v/>
      </c>
      <c r="O1527" s="25" t="str">
        <f>IF(ISTEXT(E1527),"",IF(ISBLANK(E1527),"",IF(ISTEXT(D1527),"",IF(A1522="Invoice No. : ",INDEX(Sheet2!E$14:E$154,MATCH(B1522,Sheet2!A$14:A$154,0)),O1526))))</f>
        <v/>
      </c>
      <c r="P1527" s="25" t="str">
        <f>IF(ISTEXT(E1527),"",IF(ISBLANK(E1527),"",IF(ISTEXT(D1527),"",IF(A1522="Invoice No. : ",INDEX(Sheet2!G$14:G$154,MATCH(B1522,Sheet2!A$14:A$154,0)),P1526))))</f>
        <v/>
      </c>
      <c r="Q1527" s="25" t="str">
        <f t="shared" si="95"/>
        <v/>
      </c>
    </row>
    <row r="1528" ht="15" spans="6:17">
      <c r="F1528" s="25" t="str">
        <f t="shared" si="92"/>
        <v/>
      </c>
      <c r="G1528" s="25" t="str">
        <f>IF(ISTEXT(E1528),"",IF(ISBLANK(E1528),"",IF(ISTEXT(D1528),"",IF(A1523="Invoice No. : ",INDEX(Sheet2!F$14:F$154,MATCH(B1523,Sheet2!A$14:A$154,0)),G1527))))</f>
        <v/>
      </c>
      <c r="H1528" s="25" t="str">
        <f t="shared" si="93"/>
        <v/>
      </c>
      <c r="I1528" s="25" t="str">
        <f>IF(ISTEXT(E1528),"",IF(ISBLANK(E1528),"",IF(ISTEXT(D1528),"",IF(A1523="Invoice No. : ",TEXT(INDEX(Sheet2!C$14:C$154,MATCH(B1523,Sheet2!A$14:A$154,0)),"hh:mm:ss"),I1527))))</f>
        <v/>
      </c>
      <c r="J1528" s="25" t="str">
        <f t="shared" si="94"/>
        <v/>
      </c>
      <c r="K1528" s="25" t="str">
        <f>IF(ISBLANK(G1528),"",IF(ISTEXT(G1528),"",INDEX(Sheet2!H$14:H$154,MATCH(F1528,Sheet2!A$14:A$154,0))))</f>
        <v/>
      </c>
      <c r="L1528" s="25" t="str">
        <f>IF(ISBLANK(G1528),"",IF(ISTEXT(G1528),"",INDEX(Sheet2!I$14:I$154,MATCH(F1528,Sheet2!A$14:A$154,0))))</f>
        <v/>
      </c>
      <c r="M1528" s="25" t="str">
        <f>IF(ISBLANK(G1528),"",IF(ISTEXT(G1528),"",IF(INDEX(Sheet2!H$14:H$154,MATCH(F1528,Sheet2!A$14:A$154,0))&lt;&gt;0,IF(INDEX(Sheet2!I$14:I$154,MATCH(F1528,Sheet2!A$14:A$154,0))&lt;&gt;0,"Loan","Loan"),"Cash")))</f>
        <v/>
      </c>
      <c r="N1528" s="25" t="str">
        <f>IF(ISTEXT(E1528),"",IF(ISBLANK(E1528),"",IF(ISTEXT(D1528),"",IF(A1523="Invoice No. : ",INDEX(Sheet2!D$14:D$154,MATCH(B1523,Sheet2!A$14:A$154,0)),N1527))))</f>
        <v/>
      </c>
      <c r="O1528" s="25" t="str">
        <f>IF(ISTEXT(E1528),"",IF(ISBLANK(E1528),"",IF(ISTEXT(D1528),"",IF(A1523="Invoice No. : ",INDEX(Sheet2!E$14:E$154,MATCH(B1523,Sheet2!A$14:A$154,0)),O1527))))</f>
        <v/>
      </c>
      <c r="P1528" s="25" t="str">
        <f>IF(ISTEXT(E1528),"",IF(ISBLANK(E1528),"",IF(ISTEXT(D1528),"",IF(A1523="Invoice No. : ",INDEX(Sheet2!G$14:G$154,MATCH(B1523,Sheet2!A$14:A$154,0)),P1527))))</f>
        <v/>
      </c>
      <c r="Q1528" s="25" t="str">
        <f t="shared" si="95"/>
        <v/>
      </c>
    </row>
    <row r="1529" ht="15" spans="1:17">
      <c r="A1529" s="24" t="s">
        <v>1217</v>
      </c>
      <c r="B1529" s="24" t="s">
        <v>1218</v>
      </c>
      <c r="C1529" s="13">
        <v>1</v>
      </c>
      <c r="D1529" s="13">
        <v>28.25</v>
      </c>
      <c r="E1529" s="13">
        <v>28.25</v>
      </c>
      <c r="F1529" s="25">
        <f t="shared" si="92"/>
        <v>2146377</v>
      </c>
      <c r="G1529" s="25">
        <f>IF(ISTEXT(E1529),"",IF(ISBLANK(E1529),"",IF(ISTEXT(D1529),"",IF(A1524="Invoice No. : ",INDEX(Sheet2!F$14:F$154,MATCH(B1524,Sheet2!A$14:A$154,0)),G1528))))</f>
        <v>31593</v>
      </c>
      <c r="H1529" s="25" t="str">
        <f t="shared" si="93"/>
        <v>01/28/2023</v>
      </c>
      <c r="I1529" s="25" t="str">
        <f>IF(ISTEXT(E1529),"",IF(ISBLANK(E1529),"",IF(ISTEXT(D1529),"",IF(A1524="Invoice No. : ",TEXT(INDEX(Sheet2!C$14:C$154,MATCH(B1524,Sheet2!A$14:A$154,0)),"hh:mm:ss"),I1528))))</f>
        <v>11:46:35</v>
      </c>
      <c r="J1529" s="25">
        <f t="shared" si="94"/>
        <v>2326.35</v>
      </c>
      <c r="K1529" s="25">
        <f>IF(ISBLANK(G1529),"",IF(ISTEXT(G1529),"",INDEX(Sheet2!H$14:H$154,MATCH(F1529,Sheet2!A$14:A$154,0))))</f>
        <v>1789.5</v>
      </c>
      <c r="L1529" s="25">
        <f>IF(ISBLANK(G1529),"",IF(ISTEXT(G1529),"",INDEX(Sheet2!I$14:I$154,MATCH(F1529,Sheet2!A$14:A$154,0))))</f>
        <v>536.85</v>
      </c>
      <c r="M1529" s="25" t="str">
        <f>IF(ISBLANK(G1529),"",IF(ISTEXT(G1529),"",IF(INDEX(Sheet2!H$14:H$154,MATCH(F1529,Sheet2!A$14:A$154,0))&lt;&gt;0,IF(INDEX(Sheet2!I$14:I$154,MATCH(F1529,Sheet2!A$14:A$154,0))&lt;&gt;0,"Loan","Loan"),"Cash")))</f>
        <v>Loan</v>
      </c>
      <c r="N1529" s="25">
        <f>IF(ISTEXT(E1529),"",IF(ISBLANK(E1529),"",IF(ISTEXT(D1529),"",IF(A1524="Invoice No. : ",INDEX(Sheet2!D$14:D$154,MATCH(B1524,Sheet2!A$14:A$154,0)),N1528))))</f>
        <v>2</v>
      </c>
      <c r="O1529" s="25" t="str">
        <f>IF(ISTEXT(E1529),"",IF(ISBLANK(E1529),"",IF(ISTEXT(D1529),"",IF(A1524="Invoice No. : ",INDEX(Sheet2!E$14:E$154,MATCH(B1524,Sheet2!A$14:A$154,0)),O1528))))</f>
        <v>RUBY</v>
      </c>
      <c r="P1529" s="25" t="str">
        <f>IF(ISTEXT(E1529),"",IF(ISBLANK(E1529),"",IF(ISTEXT(D1529),"",IF(A1524="Invoice No. : ",INDEX(Sheet2!G$14:G$154,MATCH(B1524,Sheet2!A$14:A$154,0)),P1528))))</f>
        <v>RODRIGUEZ, MARICEL SORIANO</v>
      </c>
      <c r="Q1529" s="25">
        <f t="shared" si="95"/>
        <v>128023.12</v>
      </c>
    </row>
    <row r="1530" ht="15" spans="1:17">
      <c r="A1530" s="24" t="s">
        <v>1261</v>
      </c>
      <c r="B1530" s="24" t="s">
        <v>1262</v>
      </c>
      <c r="C1530" s="13">
        <v>1</v>
      </c>
      <c r="D1530" s="13">
        <v>27.5</v>
      </c>
      <c r="E1530" s="13">
        <v>27.5</v>
      </c>
      <c r="F1530" s="25">
        <f t="shared" si="92"/>
        <v>2146377</v>
      </c>
      <c r="G1530" s="25">
        <f>IF(ISTEXT(E1530),"",IF(ISBLANK(E1530),"",IF(ISTEXT(D1530),"",IF(A1525="Invoice No. : ",INDEX(Sheet2!F$14:F$154,MATCH(B1525,Sheet2!A$14:A$154,0)),G1529))))</f>
        <v>31593</v>
      </c>
      <c r="H1530" s="25" t="str">
        <f t="shared" si="93"/>
        <v>01/28/2023</v>
      </c>
      <c r="I1530" s="25" t="str">
        <f>IF(ISTEXT(E1530),"",IF(ISBLANK(E1530),"",IF(ISTEXT(D1530),"",IF(A1525="Invoice No. : ",TEXT(INDEX(Sheet2!C$14:C$154,MATCH(B1525,Sheet2!A$14:A$154,0)),"hh:mm:ss"),I1529))))</f>
        <v>11:46:35</v>
      </c>
      <c r="J1530" s="25">
        <f t="shared" si="94"/>
        <v>2326.35</v>
      </c>
      <c r="K1530" s="25">
        <f>IF(ISBLANK(G1530),"",IF(ISTEXT(G1530),"",INDEX(Sheet2!H$14:H$154,MATCH(F1530,Sheet2!A$14:A$154,0))))</f>
        <v>1789.5</v>
      </c>
      <c r="L1530" s="25">
        <f>IF(ISBLANK(G1530),"",IF(ISTEXT(G1530),"",INDEX(Sheet2!I$14:I$154,MATCH(F1530,Sheet2!A$14:A$154,0))))</f>
        <v>536.85</v>
      </c>
      <c r="M1530" s="25" t="str">
        <f>IF(ISBLANK(G1530),"",IF(ISTEXT(G1530),"",IF(INDEX(Sheet2!H$14:H$154,MATCH(F1530,Sheet2!A$14:A$154,0))&lt;&gt;0,IF(INDEX(Sheet2!I$14:I$154,MATCH(F1530,Sheet2!A$14:A$154,0))&lt;&gt;0,"Loan","Loan"),"Cash")))</f>
        <v>Loan</v>
      </c>
      <c r="N1530" s="25">
        <f>IF(ISTEXT(E1530),"",IF(ISBLANK(E1530),"",IF(ISTEXT(D1530),"",IF(A1525="Invoice No. : ",INDEX(Sheet2!D$14:D$154,MATCH(B1525,Sheet2!A$14:A$154,0)),N1529))))</f>
        <v>2</v>
      </c>
      <c r="O1530" s="25" t="str">
        <f>IF(ISTEXT(E1530),"",IF(ISBLANK(E1530),"",IF(ISTEXT(D1530),"",IF(A1525="Invoice No. : ",INDEX(Sheet2!E$14:E$154,MATCH(B1525,Sheet2!A$14:A$154,0)),O1529))))</f>
        <v>RUBY</v>
      </c>
      <c r="P1530" s="25" t="str">
        <f>IF(ISTEXT(E1530),"",IF(ISBLANK(E1530),"",IF(ISTEXT(D1530),"",IF(A1525="Invoice No. : ",INDEX(Sheet2!G$14:G$154,MATCH(B1525,Sheet2!A$14:A$154,0)),P1529))))</f>
        <v>RODRIGUEZ, MARICEL SORIANO</v>
      </c>
      <c r="Q1530" s="25">
        <f t="shared" si="95"/>
        <v>128023.12</v>
      </c>
    </row>
    <row r="1531" ht="15" spans="1:17">
      <c r="A1531" s="24" t="s">
        <v>960</v>
      </c>
      <c r="B1531" s="24" t="s">
        <v>961</v>
      </c>
      <c r="C1531" s="13">
        <v>1</v>
      </c>
      <c r="D1531" s="13">
        <v>30.5</v>
      </c>
      <c r="E1531" s="13">
        <v>30.5</v>
      </c>
      <c r="F1531" s="25">
        <f t="shared" si="92"/>
        <v>2146377</v>
      </c>
      <c r="G1531" s="25">
        <f>IF(ISTEXT(E1531),"",IF(ISBLANK(E1531),"",IF(ISTEXT(D1531),"",IF(A1526="Invoice No. : ",INDEX(Sheet2!F$14:F$154,MATCH(B1526,Sheet2!A$14:A$154,0)),G1530))))</f>
        <v>31593</v>
      </c>
      <c r="H1531" s="25" t="str">
        <f t="shared" si="93"/>
        <v>01/28/2023</v>
      </c>
      <c r="I1531" s="25" t="str">
        <f>IF(ISTEXT(E1531),"",IF(ISBLANK(E1531),"",IF(ISTEXT(D1531),"",IF(A1526="Invoice No. : ",TEXT(INDEX(Sheet2!C$14:C$154,MATCH(B1526,Sheet2!A$14:A$154,0)),"hh:mm:ss"),I1530))))</f>
        <v>11:46:35</v>
      </c>
      <c r="J1531" s="25">
        <f t="shared" si="94"/>
        <v>2326.35</v>
      </c>
      <c r="K1531" s="25">
        <f>IF(ISBLANK(G1531),"",IF(ISTEXT(G1531),"",INDEX(Sheet2!H$14:H$154,MATCH(F1531,Sheet2!A$14:A$154,0))))</f>
        <v>1789.5</v>
      </c>
      <c r="L1531" s="25">
        <f>IF(ISBLANK(G1531),"",IF(ISTEXT(G1531),"",INDEX(Sheet2!I$14:I$154,MATCH(F1531,Sheet2!A$14:A$154,0))))</f>
        <v>536.85</v>
      </c>
      <c r="M1531" s="25" t="str">
        <f>IF(ISBLANK(G1531),"",IF(ISTEXT(G1531),"",IF(INDEX(Sheet2!H$14:H$154,MATCH(F1531,Sheet2!A$14:A$154,0))&lt;&gt;0,IF(INDEX(Sheet2!I$14:I$154,MATCH(F1531,Sheet2!A$14:A$154,0))&lt;&gt;0,"Loan","Loan"),"Cash")))</f>
        <v>Loan</v>
      </c>
      <c r="N1531" s="25">
        <f>IF(ISTEXT(E1531),"",IF(ISBLANK(E1531),"",IF(ISTEXT(D1531),"",IF(A1526="Invoice No. : ",INDEX(Sheet2!D$14:D$154,MATCH(B1526,Sheet2!A$14:A$154,0)),N1530))))</f>
        <v>2</v>
      </c>
      <c r="O1531" s="25" t="str">
        <f>IF(ISTEXT(E1531),"",IF(ISBLANK(E1531),"",IF(ISTEXT(D1531),"",IF(A1526="Invoice No. : ",INDEX(Sheet2!E$14:E$154,MATCH(B1526,Sheet2!A$14:A$154,0)),O1530))))</f>
        <v>RUBY</v>
      </c>
      <c r="P1531" s="25" t="str">
        <f>IF(ISTEXT(E1531),"",IF(ISBLANK(E1531),"",IF(ISTEXT(D1531),"",IF(A1526="Invoice No. : ",INDEX(Sheet2!G$14:G$154,MATCH(B1526,Sheet2!A$14:A$154,0)),P1530))))</f>
        <v>RODRIGUEZ, MARICEL SORIANO</v>
      </c>
      <c r="Q1531" s="25">
        <f t="shared" si="95"/>
        <v>128023.12</v>
      </c>
    </row>
    <row r="1532" ht="15" spans="1:17">
      <c r="A1532" s="24" t="s">
        <v>1263</v>
      </c>
      <c r="B1532" s="24" t="s">
        <v>1264</v>
      </c>
      <c r="C1532" s="13">
        <v>1</v>
      </c>
      <c r="D1532" s="13">
        <v>51.5</v>
      </c>
      <c r="E1532" s="13">
        <v>51.5</v>
      </c>
      <c r="F1532" s="25">
        <f t="shared" si="92"/>
        <v>2146377</v>
      </c>
      <c r="G1532" s="25">
        <f>IF(ISTEXT(E1532),"",IF(ISBLANK(E1532),"",IF(ISTEXT(D1532),"",IF(A1527="Invoice No. : ",INDEX(Sheet2!F$14:F$154,MATCH(B1527,Sheet2!A$14:A$154,0)),G1531))))</f>
        <v>31593</v>
      </c>
      <c r="H1532" s="25" t="str">
        <f t="shared" si="93"/>
        <v>01/28/2023</v>
      </c>
      <c r="I1532" s="25" t="str">
        <f>IF(ISTEXT(E1532),"",IF(ISBLANK(E1532),"",IF(ISTEXT(D1532),"",IF(A1527="Invoice No. : ",TEXT(INDEX(Sheet2!C$14:C$154,MATCH(B1527,Sheet2!A$14:A$154,0)),"hh:mm:ss"),I1531))))</f>
        <v>11:46:35</v>
      </c>
      <c r="J1532" s="25">
        <f t="shared" si="94"/>
        <v>2326.35</v>
      </c>
      <c r="K1532" s="25">
        <f>IF(ISBLANK(G1532),"",IF(ISTEXT(G1532),"",INDEX(Sheet2!H$14:H$154,MATCH(F1532,Sheet2!A$14:A$154,0))))</f>
        <v>1789.5</v>
      </c>
      <c r="L1532" s="25">
        <f>IF(ISBLANK(G1532),"",IF(ISTEXT(G1532),"",INDEX(Sheet2!I$14:I$154,MATCH(F1532,Sheet2!A$14:A$154,0))))</f>
        <v>536.85</v>
      </c>
      <c r="M1532" s="25" t="str">
        <f>IF(ISBLANK(G1532),"",IF(ISTEXT(G1532),"",IF(INDEX(Sheet2!H$14:H$154,MATCH(F1532,Sheet2!A$14:A$154,0))&lt;&gt;0,IF(INDEX(Sheet2!I$14:I$154,MATCH(F1532,Sheet2!A$14:A$154,0))&lt;&gt;0,"Loan","Loan"),"Cash")))</f>
        <v>Loan</v>
      </c>
      <c r="N1532" s="25">
        <f>IF(ISTEXT(E1532),"",IF(ISBLANK(E1532),"",IF(ISTEXT(D1532),"",IF(A1527="Invoice No. : ",INDEX(Sheet2!D$14:D$154,MATCH(B1527,Sheet2!A$14:A$154,0)),N1531))))</f>
        <v>2</v>
      </c>
      <c r="O1532" s="25" t="str">
        <f>IF(ISTEXT(E1532),"",IF(ISBLANK(E1532),"",IF(ISTEXT(D1532),"",IF(A1527="Invoice No. : ",INDEX(Sheet2!E$14:E$154,MATCH(B1527,Sheet2!A$14:A$154,0)),O1531))))</f>
        <v>RUBY</v>
      </c>
      <c r="P1532" s="25" t="str">
        <f>IF(ISTEXT(E1532),"",IF(ISBLANK(E1532),"",IF(ISTEXT(D1532),"",IF(A1527="Invoice No. : ",INDEX(Sheet2!G$14:G$154,MATCH(B1527,Sheet2!A$14:A$154,0)),P1531))))</f>
        <v>RODRIGUEZ, MARICEL SORIANO</v>
      </c>
      <c r="Q1532" s="25">
        <f t="shared" si="95"/>
        <v>128023.12</v>
      </c>
    </row>
    <row r="1533" ht="15" spans="1:17">
      <c r="A1533" s="24" t="s">
        <v>290</v>
      </c>
      <c r="B1533" s="24" t="s">
        <v>291</v>
      </c>
      <c r="C1533" s="13">
        <v>1</v>
      </c>
      <c r="D1533" s="13">
        <v>32</v>
      </c>
      <c r="E1533" s="13">
        <v>32</v>
      </c>
      <c r="F1533" s="25">
        <f t="shared" si="92"/>
        <v>2146377</v>
      </c>
      <c r="G1533" s="25">
        <f>IF(ISTEXT(E1533),"",IF(ISBLANK(E1533),"",IF(ISTEXT(D1533),"",IF(A1528="Invoice No. : ",INDEX(Sheet2!F$14:F$154,MATCH(B1528,Sheet2!A$14:A$154,0)),G1532))))</f>
        <v>31593</v>
      </c>
      <c r="H1533" s="25" t="str">
        <f t="shared" si="93"/>
        <v>01/28/2023</v>
      </c>
      <c r="I1533" s="25" t="str">
        <f>IF(ISTEXT(E1533),"",IF(ISBLANK(E1533),"",IF(ISTEXT(D1533),"",IF(A1528="Invoice No. : ",TEXT(INDEX(Sheet2!C$14:C$154,MATCH(B1528,Sheet2!A$14:A$154,0)),"hh:mm:ss"),I1532))))</f>
        <v>11:46:35</v>
      </c>
      <c r="J1533" s="25">
        <f t="shared" si="94"/>
        <v>2326.35</v>
      </c>
      <c r="K1533" s="25">
        <f>IF(ISBLANK(G1533),"",IF(ISTEXT(G1533),"",INDEX(Sheet2!H$14:H$154,MATCH(F1533,Sheet2!A$14:A$154,0))))</f>
        <v>1789.5</v>
      </c>
      <c r="L1533" s="25">
        <f>IF(ISBLANK(G1533),"",IF(ISTEXT(G1533),"",INDEX(Sheet2!I$14:I$154,MATCH(F1533,Sheet2!A$14:A$154,0))))</f>
        <v>536.85</v>
      </c>
      <c r="M1533" s="25" t="str">
        <f>IF(ISBLANK(G1533),"",IF(ISTEXT(G1533),"",IF(INDEX(Sheet2!H$14:H$154,MATCH(F1533,Sheet2!A$14:A$154,0))&lt;&gt;0,IF(INDEX(Sheet2!I$14:I$154,MATCH(F1533,Sheet2!A$14:A$154,0))&lt;&gt;0,"Loan","Loan"),"Cash")))</f>
        <v>Loan</v>
      </c>
      <c r="N1533" s="25">
        <f>IF(ISTEXT(E1533),"",IF(ISBLANK(E1533),"",IF(ISTEXT(D1533),"",IF(A1528="Invoice No. : ",INDEX(Sheet2!D$14:D$154,MATCH(B1528,Sheet2!A$14:A$154,0)),N1532))))</f>
        <v>2</v>
      </c>
      <c r="O1533" s="25" t="str">
        <f>IF(ISTEXT(E1533),"",IF(ISBLANK(E1533),"",IF(ISTEXT(D1533),"",IF(A1528="Invoice No. : ",INDEX(Sheet2!E$14:E$154,MATCH(B1528,Sheet2!A$14:A$154,0)),O1532))))</f>
        <v>RUBY</v>
      </c>
      <c r="P1533" s="25" t="str">
        <f>IF(ISTEXT(E1533),"",IF(ISBLANK(E1533),"",IF(ISTEXT(D1533),"",IF(A1528="Invoice No. : ",INDEX(Sheet2!G$14:G$154,MATCH(B1528,Sheet2!A$14:A$154,0)),P1532))))</f>
        <v>RODRIGUEZ, MARICEL SORIANO</v>
      </c>
      <c r="Q1533" s="25">
        <f t="shared" si="95"/>
        <v>128023.12</v>
      </c>
    </row>
    <row r="1534" ht="15" spans="1:17">
      <c r="A1534" s="24" t="s">
        <v>402</v>
      </c>
      <c r="B1534" s="24" t="s">
        <v>403</v>
      </c>
      <c r="C1534" s="13">
        <v>1</v>
      </c>
      <c r="D1534" s="13">
        <v>58</v>
      </c>
      <c r="E1534" s="13">
        <v>58</v>
      </c>
      <c r="F1534" s="25">
        <f t="shared" si="92"/>
        <v>2146377</v>
      </c>
      <c r="G1534" s="25">
        <f>IF(ISTEXT(E1534),"",IF(ISBLANK(E1534),"",IF(ISTEXT(D1534),"",IF(A1529="Invoice No. : ",INDEX(Sheet2!F$14:F$154,MATCH(B1529,Sheet2!A$14:A$154,0)),G1533))))</f>
        <v>31593</v>
      </c>
      <c r="H1534" s="25" t="str">
        <f t="shared" si="93"/>
        <v>01/28/2023</v>
      </c>
      <c r="I1534" s="25" t="str">
        <f>IF(ISTEXT(E1534),"",IF(ISBLANK(E1534),"",IF(ISTEXT(D1534),"",IF(A1529="Invoice No. : ",TEXT(INDEX(Sheet2!C$14:C$154,MATCH(B1529,Sheet2!A$14:A$154,0)),"hh:mm:ss"),I1533))))</f>
        <v>11:46:35</v>
      </c>
      <c r="J1534" s="25">
        <f t="shared" si="94"/>
        <v>2326.35</v>
      </c>
      <c r="K1534" s="25">
        <f>IF(ISBLANK(G1534),"",IF(ISTEXT(G1534),"",INDEX(Sheet2!H$14:H$154,MATCH(F1534,Sheet2!A$14:A$154,0))))</f>
        <v>1789.5</v>
      </c>
      <c r="L1534" s="25">
        <f>IF(ISBLANK(G1534),"",IF(ISTEXT(G1534),"",INDEX(Sheet2!I$14:I$154,MATCH(F1534,Sheet2!A$14:A$154,0))))</f>
        <v>536.85</v>
      </c>
      <c r="M1534" s="25" t="str">
        <f>IF(ISBLANK(G1534),"",IF(ISTEXT(G1534),"",IF(INDEX(Sheet2!H$14:H$154,MATCH(F1534,Sheet2!A$14:A$154,0))&lt;&gt;0,IF(INDEX(Sheet2!I$14:I$154,MATCH(F1534,Sheet2!A$14:A$154,0))&lt;&gt;0,"Loan","Loan"),"Cash")))</f>
        <v>Loan</v>
      </c>
      <c r="N1534" s="25">
        <f>IF(ISTEXT(E1534),"",IF(ISBLANK(E1534),"",IF(ISTEXT(D1534),"",IF(A1529="Invoice No. : ",INDEX(Sheet2!D$14:D$154,MATCH(B1529,Sheet2!A$14:A$154,0)),N1533))))</f>
        <v>2</v>
      </c>
      <c r="O1534" s="25" t="str">
        <f>IF(ISTEXT(E1534),"",IF(ISBLANK(E1534),"",IF(ISTEXT(D1534),"",IF(A1529="Invoice No. : ",INDEX(Sheet2!E$14:E$154,MATCH(B1529,Sheet2!A$14:A$154,0)),O1533))))</f>
        <v>RUBY</v>
      </c>
      <c r="P1534" s="25" t="str">
        <f>IF(ISTEXT(E1534),"",IF(ISBLANK(E1534),"",IF(ISTEXT(D1534),"",IF(A1529="Invoice No. : ",INDEX(Sheet2!G$14:G$154,MATCH(B1529,Sheet2!A$14:A$154,0)),P1533))))</f>
        <v>RODRIGUEZ, MARICEL SORIANO</v>
      </c>
      <c r="Q1534" s="25">
        <f t="shared" si="95"/>
        <v>128023.12</v>
      </c>
    </row>
    <row r="1535" ht="15" spans="1:17">
      <c r="A1535" s="24" t="s">
        <v>1265</v>
      </c>
      <c r="B1535" s="24" t="s">
        <v>1266</v>
      </c>
      <c r="C1535" s="13">
        <v>1</v>
      </c>
      <c r="D1535" s="13">
        <v>22.75</v>
      </c>
      <c r="E1535" s="13">
        <v>22.75</v>
      </c>
      <c r="F1535" s="25">
        <f t="shared" si="92"/>
        <v>2146377</v>
      </c>
      <c r="G1535" s="25">
        <f>IF(ISTEXT(E1535),"",IF(ISBLANK(E1535),"",IF(ISTEXT(D1535),"",IF(A1530="Invoice No. : ",INDEX(Sheet2!F$14:F$154,MATCH(B1530,Sheet2!A$14:A$154,0)),G1534))))</f>
        <v>31593</v>
      </c>
      <c r="H1535" s="25" t="str">
        <f t="shared" si="93"/>
        <v>01/28/2023</v>
      </c>
      <c r="I1535" s="25" t="str">
        <f>IF(ISTEXT(E1535),"",IF(ISBLANK(E1535),"",IF(ISTEXT(D1535),"",IF(A1530="Invoice No. : ",TEXT(INDEX(Sheet2!C$14:C$154,MATCH(B1530,Sheet2!A$14:A$154,0)),"hh:mm:ss"),I1534))))</f>
        <v>11:46:35</v>
      </c>
      <c r="J1535" s="25">
        <f t="shared" si="94"/>
        <v>2326.35</v>
      </c>
      <c r="K1535" s="25">
        <f>IF(ISBLANK(G1535),"",IF(ISTEXT(G1535),"",INDEX(Sheet2!H$14:H$154,MATCH(F1535,Sheet2!A$14:A$154,0))))</f>
        <v>1789.5</v>
      </c>
      <c r="L1535" s="25">
        <f>IF(ISBLANK(G1535),"",IF(ISTEXT(G1535),"",INDEX(Sheet2!I$14:I$154,MATCH(F1535,Sheet2!A$14:A$154,0))))</f>
        <v>536.85</v>
      </c>
      <c r="M1535" s="25" t="str">
        <f>IF(ISBLANK(G1535),"",IF(ISTEXT(G1535),"",IF(INDEX(Sheet2!H$14:H$154,MATCH(F1535,Sheet2!A$14:A$154,0))&lt;&gt;0,IF(INDEX(Sheet2!I$14:I$154,MATCH(F1535,Sheet2!A$14:A$154,0))&lt;&gt;0,"Loan","Loan"),"Cash")))</f>
        <v>Loan</v>
      </c>
      <c r="N1535" s="25">
        <f>IF(ISTEXT(E1535),"",IF(ISBLANK(E1535),"",IF(ISTEXT(D1535),"",IF(A1530="Invoice No. : ",INDEX(Sheet2!D$14:D$154,MATCH(B1530,Sheet2!A$14:A$154,0)),N1534))))</f>
        <v>2</v>
      </c>
      <c r="O1535" s="25" t="str">
        <f>IF(ISTEXT(E1535),"",IF(ISBLANK(E1535),"",IF(ISTEXT(D1535),"",IF(A1530="Invoice No. : ",INDEX(Sheet2!E$14:E$154,MATCH(B1530,Sheet2!A$14:A$154,0)),O1534))))</f>
        <v>RUBY</v>
      </c>
      <c r="P1535" s="25" t="str">
        <f>IF(ISTEXT(E1535),"",IF(ISBLANK(E1535),"",IF(ISTEXT(D1535),"",IF(A1530="Invoice No. : ",INDEX(Sheet2!G$14:G$154,MATCH(B1530,Sheet2!A$14:A$154,0)),P1534))))</f>
        <v>RODRIGUEZ, MARICEL SORIANO</v>
      </c>
      <c r="Q1535" s="25">
        <f t="shared" si="95"/>
        <v>128023.12</v>
      </c>
    </row>
    <row r="1536" ht="15" spans="1:17">
      <c r="A1536" s="24" t="s">
        <v>1267</v>
      </c>
      <c r="B1536" s="24" t="s">
        <v>1268</v>
      </c>
      <c r="C1536" s="13">
        <v>1</v>
      </c>
      <c r="D1536" s="13">
        <v>118.25</v>
      </c>
      <c r="E1536" s="13">
        <v>118.25</v>
      </c>
      <c r="F1536" s="25">
        <f t="shared" si="92"/>
        <v>2146377</v>
      </c>
      <c r="G1536" s="25">
        <f>IF(ISTEXT(E1536),"",IF(ISBLANK(E1536),"",IF(ISTEXT(D1536),"",IF(A1531="Invoice No. : ",INDEX(Sheet2!F$14:F$154,MATCH(B1531,Sheet2!A$14:A$154,0)),G1535))))</f>
        <v>31593</v>
      </c>
      <c r="H1536" s="25" t="str">
        <f t="shared" si="93"/>
        <v>01/28/2023</v>
      </c>
      <c r="I1536" s="25" t="str">
        <f>IF(ISTEXT(E1536),"",IF(ISBLANK(E1536),"",IF(ISTEXT(D1536),"",IF(A1531="Invoice No. : ",TEXT(INDEX(Sheet2!C$14:C$154,MATCH(B1531,Sheet2!A$14:A$154,0)),"hh:mm:ss"),I1535))))</f>
        <v>11:46:35</v>
      </c>
      <c r="J1536" s="25">
        <f t="shared" si="94"/>
        <v>2326.35</v>
      </c>
      <c r="K1536" s="25">
        <f>IF(ISBLANK(G1536),"",IF(ISTEXT(G1536),"",INDEX(Sheet2!H$14:H$154,MATCH(F1536,Sheet2!A$14:A$154,0))))</f>
        <v>1789.5</v>
      </c>
      <c r="L1536" s="25">
        <f>IF(ISBLANK(G1536),"",IF(ISTEXT(G1536),"",INDEX(Sheet2!I$14:I$154,MATCH(F1536,Sheet2!A$14:A$154,0))))</f>
        <v>536.85</v>
      </c>
      <c r="M1536" s="25" t="str">
        <f>IF(ISBLANK(G1536),"",IF(ISTEXT(G1536),"",IF(INDEX(Sheet2!H$14:H$154,MATCH(F1536,Sheet2!A$14:A$154,0))&lt;&gt;0,IF(INDEX(Sheet2!I$14:I$154,MATCH(F1536,Sheet2!A$14:A$154,0))&lt;&gt;0,"Loan","Loan"),"Cash")))</f>
        <v>Loan</v>
      </c>
      <c r="N1536" s="25">
        <f>IF(ISTEXT(E1536),"",IF(ISBLANK(E1536),"",IF(ISTEXT(D1536),"",IF(A1531="Invoice No. : ",INDEX(Sheet2!D$14:D$154,MATCH(B1531,Sheet2!A$14:A$154,0)),N1535))))</f>
        <v>2</v>
      </c>
      <c r="O1536" s="25" t="str">
        <f>IF(ISTEXT(E1536),"",IF(ISBLANK(E1536),"",IF(ISTEXT(D1536),"",IF(A1531="Invoice No. : ",INDEX(Sheet2!E$14:E$154,MATCH(B1531,Sheet2!A$14:A$154,0)),O1535))))</f>
        <v>RUBY</v>
      </c>
      <c r="P1536" s="25" t="str">
        <f>IF(ISTEXT(E1536),"",IF(ISBLANK(E1536),"",IF(ISTEXT(D1536),"",IF(A1531="Invoice No. : ",INDEX(Sheet2!G$14:G$154,MATCH(B1531,Sheet2!A$14:A$154,0)),P1535))))</f>
        <v>RODRIGUEZ, MARICEL SORIANO</v>
      </c>
      <c r="Q1536" s="25">
        <f t="shared" si="95"/>
        <v>128023.12</v>
      </c>
    </row>
    <row r="1537" ht="15" spans="1:17">
      <c r="A1537" s="24" t="s">
        <v>1269</v>
      </c>
      <c r="B1537" s="24" t="s">
        <v>1270</v>
      </c>
      <c r="C1537" s="13">
        <v>4</v>
      </c>
      <c r="D1537" s="13">
        <v>28.5</v>
      </c>
      <c r="E1537" s="13">
        <v>114</v>
      </c>
      <c r="F1537" s="25">
        <f t="shared" si="92"/>
        <v>2146377</v>
      </c>
      <c r="G1537" s="25">
        <f>IF(ISTEXT(E1537),"",IF(ISBLANK(E1537),"",IF(ISTEXT(D1537),"",IF(A1532="Invoice No. : ",INDEX(Sheet2!F$14:F$154,MATCH(B1532,Sheet2!A$14:A$154,0)),G1536))))</f>
        <v>31593</v>
      </c>
      <c r="H1537" s="25" t="str">
        <f t="shared" si="93"/>
        <v>01/28/2023</v>
      </c>
      <c r="I1537" s="25" t="str">
        <f>IF(ISTEXT(E1537),"",IF(ISBLANK(E1537),"",IF(ISTEXT(D1537),"",IF(A1532="Invoice No. : ",TEXT(INDEX(Sheet2!C$14:C$154,MATCH(B1532,Sheet2!A$14:A$154,0)),"hh:mm:ss"),I1536))))</f>
        <v>11:46:35</v>
      </c>
      <c r="J1537" s="25">
        <f t="shared" si="94"/>
        <v>2326.35</v>
      </c>
      <c r="K1537" s="25">
        <f>IF(ISBLANK(G1537),"",IF(ISTEXT(G1537),"",INDEX(Sheet2!H$14:H$154,MATCH(F1537,Sheet2!A$14:A$154,0))))</f>
        <v>1789.5</v>
      </c>
      <c r="L1537" s="25">
        <f>IF(ISBLANK(G1537),"",IF(ISTEXT(G1537),"",INDEX(Sheet2!I$14:I$154,MATCH(F1537,Sheet2!A$14:A$154,0))))</f>
        <v>536.85</v>
      </c>
      <c r="M1537" s="25" t="str">
        <f>IF(ISBLANK(G1537),"",IF(ISTEXT(G1537),"",IF(INDEX(Sheet2!H$14:H$154,MATCH(F1537,Sheet2!A$14:A$154,0))&lt;&gt;0,IF(INDEX(Sheet2!I$14:I$154,MATCH(F1537,Sheet2!A$14:A$154,0))&lt;&gt;0,"Loan","Loan"),"Cash")))</f>
        <v>Loan</v>
      </c>
      <c r="N1537" s="25">
        <f>IF(ISTEXT(E1537),"",IF(ISBLANK(E1537),"",IF(ISTEXT(D1537),"",IF(A1532="Invoice No. : ",INDEX(Sheet2!D$14:D$154,MATCH(B1532,Sheet2!A$14:A$154,0)),N1536))))</f>
        <v>2</v>
      </c>
      <c r="O1537" s="25" t="str">
        <f>IF(ISTEXT(E1537),"",IF(ISBLANK(E1537),"",IF(ISTEXT(D1537),"",IF(A1532="Invoice No. : ",INDEX(Sheet2!E$14:E$154,MATCH(B1532,Sheet2!A$14:A$154,0)),O1536))))</f>
        <v>RUBY</v>
      </c>
      <c r="P1537" s="25" t="str">
        <f>IF(ISTEXT(E1537),"",IF(ISBLANK(E1537),"",IF(ISTEXT(D1537),"",IF(A1532="Invoice No. : ",INDEX(Sheet2!G$14:G$154,MATCH(B1532,Sheet2!A$14:A$154,0)),P1536))))</f>
        <v>RODRIGUEZ, MARICEL SORIANO</v>
      </c>
      <c r="Q1537" s="25">
        <f t="shared" si="95"/>
        <v>128023.12</v>
      </c>
    </row>
    <row r="1538" ht="15" spans="1:17">
      <c r="A1538" s="24" t="s">
        <v>1181</v>
      </c>
      <c r="B1538" s="24" t="s">
        <v>1182</v>
      </c>
      <c r="C1538" s="13">
        <v>6</v>
      </c>
      <c r="D1538" s="13">
        <v>5.75</v>
      </c>
      <c r="E1538" s="13">
        <v>34.5</v>
      </c>
      <c r="F1538" s="25">
        <f t="shared" si="92"/>
        <v>2146377</v>
      </c>
      <c r="G1538" s="25">
        <f>IF(ISTEXT(E1538),"",IF(ISBLANK(E1538),"",IF(ISTEXT(D1538),"",IF(A1533="Invoice No. : ",INDEX(Sheet2!F$14:F$154,MATCH(B1533,Sheet2!A$14:A$154,0)),G1537))))</f>
        <v>31593</v>
      </c>
      <c r="H1538" s="25" t="str">
        <f t="shared" si="93"/>
        <v>01/28/2023</v>
      </c>
      <c r="I1538" s="25" t="str">
        <f>IF(ISTEXT(E1538),"",IF(ISBLANK(E1538),"",IF(ISTEXT(D1538),"",IF(A1533="Invoice No. : ",TEXT(INDEX(Sheet2!C$14:C$154,MATCH(B1533,Sheet2!A$14:A$154,0)),"hh:mm:ss"),I1537))))</f>
        <v>11:46:35</v>
      </c>
      <c r="J1538" s="25">
        <f t="shared" si="94"/>
        <v>2326.35</v>
      </c>
      <c r="K1538" s="25">
        <f>IF(ISBLANK(G1538),"",IF(ISTEXT(G1538),"",INDEX(Sheet2!H$14:H$154,MATCH(F1538,Sheet2!A$14:A$154,0))))</f>
        <v>1789.5</v>
      </c>
      <c r="L1538" s="25">
        <f>IF(ISBLANK(G1538),"",IF(ISTEXT(G1538),"",INDEX(Sheet2!I$14:I$154,MATCH(F1538,Sheet2!A$14:A$154,0))))</f>
        <v>536.85</v>
      </c>
      <c r="M1538" s="25" t="str">
        <f>IF(ISBLANK(G1538),"",IF(ISTEXT(G1538),"",IF(INDEX(Sheet2!H$14:H$154,MATCH(F1538,Sheet2!A$14:A$154,0))&lt;&gt;0,IF(INDEX(Sheet2!I$14:I$154,MATCH(F1538,Sheet2!A$14:A$154,0))&lt;&gt;0,"Loan","Loan"),"Cash")))</f>
        <v>Loan</v>
      </c>
      <c r="N1538" s="25">
        <f>IF(ISTEXT(E1538),"",IF(ISBLANK(E1538),"",IF(ISTEXT(D1538),"",IF(A1533="Invoice No. : ",INDEX(Sheet2!D$14:D$154,MATCH(B1533,Sheet2!A$14:A$154,0)),N1537))))</f>
        <v>2</v>
      </c>
      <c r="O1538" s="25" t="str">
        <f>IF(ISTEXT(E1538),"",IF(ISBLANK(E1538),"",IF(ISTEXT(D1538),"",IF(A1533="Invoice No. : ",INDEX(Sheet2!E$14:E$154,MATCH(B1533,Sheet2!A$14:A$154,0)),O1537))))</f>
        <v>RUBY</v>
      </c>
      <c r="P1538" s="25" t="str">
        <f>IF(ISTEXT(E1538),"",IF(ISBLANK(E1538),"",IF(ISTEXT(D1538),"",IF(A1533="Invoice No. : ",INDEX(Sheet2!G$14:G$154,MATCH(B1533,Sheet2!A$14:A$154,0)),P1537))))</f>
        <v>RODRIGUEZ, MARICEL SORIANO</v>
      </c>
      <c r="Q1538" s="25">
        <f t="shared" si="95"/>
        <v>128023.12</v>
      </c>
    </row>
    <row r="1539" ht="15" spans="1:17">
      <c r="A1539" s="24" t="s">
        <v>798</v>
      </c>
      <c r="B1539" s="24" t="s">
        <v>799</v>
      </c>
      <c r="C1539" s="13">
        <v>2</v>
      </c>
      <c r="D1539" s="13">
        <v>36.5</v>
      </c>
      <c r="E1539" s="13">
        <v>73</v>
      </c>
      <c r="F1539" s="25">
        <f t="shared" si="92"/>
        <v>2146377</v>
      </c>
      <c r="G1539" s="25">
        <f>IF(ISTEXT(E1539),"",IF(ISBLANK(E1539),"",IF(ISTEXT(D1539),"",IF(A1534="Invoice No. : ",INDEX(Sheet2!F$14:F$154,MATCH(B1534,Sheet2!A$14:A$154,0)),G1538))))</f>
        <v>31593</v>
      </c>
      <c r="H1539" s="25" t="str">
        <f t="shared" si="93"/>
        <v>01/28/2023</v>
      </c>
      <c r="I1539" s="25" t="str">
        <f>IF(ISTEXT(E1539),"",IF(ISBLANK(E1539),"",IF(ISTEXT(D1539),"",IF(A1534="Invoice No. : ",TEXT(INDEX(Sheet2!C$14:C$154,MATCH(B1534,Sheet2!A$14:A$154,0)),"hh:mm:ss"),I1538))))</f>
        <v>11:46:35</v>
      </c>
      <c r="J1539" s="25">
        <f t="shared" si="94"/>
        <v>2326.35</v>
      </c>
      <c r="K1539" s="25">
        <f>IF(ISBLANK(G1539),"",IF(ISTEXT(G1539),"",INDEX(Sheet2!H$14:H$154,MATCH(F1539,Sheet2!A$14:A$154,0))))</f>
        <v>1789.5</v>
      </c>
      <c r="L1539" s="25">
        <f>IF(ISBLANK(G1539),"",IF(ISTEXT(G1539),"",INDEX(Sheet2!I$14:I$154,MATCH(F1539,Sheet2!A$14:A$154,0))))</f>
        <v>536.85</v>
      </c>
      <c r="M1539" s="25" t="str">
        <f>IF(ISBLANK(G1539),"",IF(ISTEXT(G1539),"",IF(INDEX(Sheet2!H$14:H$154,MATCH(F1539,Sheet2!A$14:A$154,0))&lt;&gt;0,IF(INDEX(Sheet2!I$14:I$154,MATCH(F1539,Sheet2!A$14:A$154,0))&lt;&gt;0,"Loan","Loan"),"Cash")))</f>
        <v>Loan</v>
      </c>
      <c r="N1539" s="25">
        <f>IF(ISTEXT(E1539),"",IF(ISBLANK(E1539),"",IF(ISTEXT(D1539),"",IF(A1534="Invoice No. : ",INDEX(Sheet2!D$14:D$154,MATCH(B1534,Sheet2!A$14:A$154,0)),N1538))))</f>
        <v>2</v>
      </c>
      <c r="O1539" s="25" t="str">
        <f>IF(ISTEXT(E1539),"",IF(ISBLANK(E1539),"",IF(ISTEXT(D1539),"",IF(A1534="Invoice No. : ",INDEX(Sheet2!E$14:E$154,MATCH(B1534,Sheet2!A$14:A$154,0)),O1538))))</f>
        <v>RUBY</v>
      </c>
      <c r="P1539" s="25" t="str">
        <f>IF(ISTEXT(E1539),"",IF(ISBLANK(E1539),"",IF(ISTEXT(D1539),"",IF(A1534="Invoice No. : ",INDEX(Sheet2!G$14:G$154,MATCH(B1534,Sheet2!A$14:A$154,0)),P1538))))</f>
        <v>RODRIGUEZ, MARICEL SORIANO</v>
      </c>
      <c r="Q1539" s="25">
        <f t="shared" si="95"/>
        <v>128023.12</v>
      </c>
    </row>
    <row r="1540" ht="15" spans="1:17">
      <c r="A1540" s="24" t="s">
        <v>1271</v>
      </c>
      <c r="B1540" s="24" t="s">
        <v>1272</v>
      </c>
      <c r="C1540" s="13">
        <v>1</v>
      </c>
      <c r="D1540" s="13">
        <v>38.5</v>
      </c>
      <c r="E1540" s="13">
        <v>38.5</v>
      </c>
      <c r="F1540" s="25">
        <f t="shared" si="92"/>
        <v>2146377</v>
      </c>
      <c r="G1540" s="25">
        <f>IF(ISTEXT(E1540),"",IF(ISBLANK(E1540),"",IF(ISTEXT(D1540),"",IF(A1535="Invoice No. : ",INDEX(Sheet2!F$14:F$154,MATCH(B1535,Sheet2!A$14:A$154,0)),G1539))))</f>
        <v>31593</v>
      </c>
      <c r="H1540" s="25" t="str">
        <f t="shared" si="93"/>
        <v>01/28/2023</v>
      </c>
      <c r="I1540" s="25" t="str">
        <f>IF(ISTEXT(E1540),"",IF(ISBLANK(E1540),"",IF(ISTEXT(D1540),"",IF(A1535="Invoice No. : ",TEXT(INDEX(Sheet2!C$14:C$154,MATCH(B1535,Sheet2!A$14:A$154,0)),"hh:mm:ss"),I1539))))</f>
        <v>11:46:35</v>
      </c>
      <c r="J1540" s="25">
        <f t="shared" si="94"/>
        <v>2326.35</v>
      </c>
      <c r="K1540" s="25">
        <f>IF(ISBLANK(G1540),"",IF(ISTEXT(G1540),"",INDEX(Sheet2!H$14:H$154,MATCH(F1540,Sheet2!A$14:A$154,0))))</f>
        <v>1789.5</v>
      </c>
      <c r="L1540" s="25">
        <f>IF(ISBLANK(G1540),"",IF(ISTEXT(G1540),"",INDEX(Sheet2!I$14:I$154,MATCH(F1540,Sheet2!A$14:A$154,0))))</f>
        <v>536.85</v>
      </c>
      <c r="M1540" s="25" t="str">
        <f>IF(ISBLANK(G1540),"",IF(ISTEXT(G1540),"",IF(INDEX(Sheet2!H$14:H$154,MATCH(F1540,Sheet2!A$14:A$154,0))&lt;&gt;0,IF(INDEX(Sheet2!I$14:I$154,MATCH(F1540,Sheet2!A$14:A$154,0))&lt;&gt;0,"Loan","Loan"),"Cash")))</f>
        <v>Loan</v>
      </c>
      <c r="N1540" s="25">
        <f>IF(ISTEXT(E1540),"",IF(ISBLANK(E1540),"",IF(ISTEXT(D1540),"",IF(A1535="Invoice No. : ",INDEX(Sheet2!D$14:D$154,MATCH(B1535,Sheet2!A$14:A$154,0)),N1539))))</f>
        <v>2</v>
      </c>
      <c r="O1540" s="25" t="str">
        <f>IF(ISTEXT(E1540),"",IF(ISBLANK(E1540),"",IF(ISTEXT(D1540),"",IF(A1535="Invoice No. : ",INDEX(Sheet2!E$14:E$154,MATCH(B1535,Sheet2!A$14:A$154,0)),O1539))))</f>
        <v>RUBY</v>
      </c>
      <c r="P1540" s="25" t="str">
        <f>IF(ISTEXT(E1540),"",IF(ISBLANK(E1540),"",IF(ISTEXT(D1540),"",IF(A1535="Invoice No. : ",INDEX(Sheet2!G$14:G$154,MATCH(B1535,Sheet2!A$14:A$154,0)),P1539))))</f>
        <v>RODRIGUEZ, MARICEL SORIANO</v>
      </c>
      <c r="Q1540" s="25">
        <f t="shared" si="95"/>
        <v>128023.12</v>
      </c>
    </row>
    <row r="1541" ht="15" spans="1:17">
      <c r="A1541" s="24" t="s">
        <v>1273</v>
      </c>
      <c r="B1541" s="24" t="s">
        <v>1274</v>
      </c>
      <c r="C1541" s="13">
        <v>2</v>
      </c>
      <c r="D1541" s="13">
        <v>15.25</v>
      </c>
      <c r="E1541" s="13">
        <v>30.5</v>
      </c>
      <c r="F1541" s="25">
        <f t="shared" si="92"/>
        <v>2146377</v>
      </c>
      <c r="G1541" s="25">
        <f>IF(ISTEXT(E1541),"",IF(ISBLANK(E1541),"",IF(ISTEXT(D1541),"",IF(A1536="Invoice No. : ",INDEX(Sheet2!F$14:F$154,MATCH(B1536,Sheet2!A$14:A$154,0)),G1540))))</f>
        <v>31593</v>
      </c>
      <c r="H1541" s="25" t="str">
        <f t="shared" si="93"/>
        <v>01/28/2023</v>
      </c>
      <c r="I1541" s="25" t="str">
        <f>IF(ISTEXT(E1541),"",IF(ISBLANK(E1541),"",IF(ISTEXT(D1541),"",IF(A1536="Invoice No. : ",TEXT(INDEX(Sheet2!C$14:C$154,MATCH(B1536,Sheet2!A$14:A$154,0)),"hh:mm:ss"),I1540))))</f>
        <v>11:46:35</v>
      </c>
      <c r="J1541" s="25">
        <f t="shared" si="94"/>
        <v>2326.35</v>
      </c>
      <c r="K1541" s="25">
        <f>IF(ISBLANK(G1541),"",IF(ISTEXT(G1541),"",INDEX(Sheet2!H$14:H$154,MATCH(F1541,Sheet2!A$14:A$154,0))))</f>
        <v>1789.5</v>
      </c>
      <c r="L1541" s="25">
        <f>IF(ISBLANK(G1541),"",IF(ISTEXT(G1541),"",INDEX(Sheet2!I$14:I$154,MATCH(F1541,Sheet2!A$14:A$154,0))))</f>
        <v>536.85</v>
      </c>
      <c r="M1541" s="25" t="str">
        <f>IF(ISBLANK(G1541),"",IF(ISTEXT(G1541),"",IF(INDEX(Sheet2!H$14:H$154,MATCH(F1541,Sheet2!A$14:A$154,0))&lt;&gt;0,IF(INDEX(Sheet2!I$14:I$154,MATCH(F1541,Sheet2!A$14:A$154,0))&lt;&gt;0,"Loan","Loan"),"Cash")))</f>
        <v>Loan</v>
      </c>
      <c r="N1541" s="25">
        <f>IF(ISTEXT(E1541),"",IF(ISBLANK(E1541),"",IF(ISTEXT(D1541),"",IF(A1536="Invoice No. : ",INDEX(Sheet2!D$14:D$154,MATCH(B1536,Sheet2!A$14:A$154,0)),N1540))))</f>
        <v>2</v>
      </c>
      <c r="O1541" s="25" t="str">
        <f>IF(ISTEXT(E1541),"",IF(ISBLANK(E1541),"",IF(ISTEXT(D1541),"",IF(A1536="Invoice No. : ",INDEX(Sheet2!E$14:E$154,MATCH(B1536,Sheet2!A$14:A$154,0)),O1540))))</f>
        <v>RUBY</v>
      </c>
      <c r="P1541" s="25" t="str">
        <f>IF(ISTEXT(E1541),"",IF(ISBLANK(E1541),"",IF(ISTEXT(D1541),"",IF(A1536="Invoice No. : ",INDEX(Sheet2!G$14:G$154,MATCH(B1536,Sheet2!A$14:A$154,0)),P1540))))</f>
        <v>RODRIGUEZ, MARICEL SORIANO</v>
      </c>
      <c r="Q1541" s="25">
        <f t="shared" si="95"/>
        <v>128023.12</v>
      </c>
    </row>
    <row r="1542" ht="15" spans="1:17">
      <c r="A1542" s="24" t="s">
        <v>94</v>
      </c>
      <c r="B1542" s="24" t="s">
        <v>95</v>
      </c>
      <c r="C1542" s="13">
        <v>1</v>
      </c>
      <c r="D1542" s="13">
        <v>56.25</v>
      </c>
      <c r="E1542" s="13">
        <v>56.25</v>
      </c>
      <c r="F1542" s="25">
        <f t="shared" si="92"/>
        <v>2146377</v>
      </c>
      <c r="G1542" s="25">
        <f>IF(ISTEXT(E1542),"",IF(ISBLANK(E1542),"",IF(ISTEXT(D1542),"",IF(A1537="Invoice No. : ",INDEX(Sheet2!F$14:F$154,MATCH(B1537,Sheet2!A$14:A$154,0)),G1541))))</f>
        <v>31593</v>
      </c>
      <c r="H1542" s="25" t="str">
        <f t="shared" si="93"/>
        <v>01/28/2023</v>
      </c>
      <c r="I1542" s="25" t="str">
        <f>IF(ISTEXT(E1542),"",IF(ISBLANK(E1542),"",IF(ISTEXT(D1542),"",IF(A1537="Invoice No. : ",TEXT(INDEX(Sheet2!C$14:C$154,MATCH(B1537,Sheet2!A$14:A$154,0)),"hh:mm:ss"),I1541))))</f>
        <v>11:46:35</v>
      </c>
      <c r="J1542" s="25">
        <f t="shared" si="94"/>
        <v>2326.35</v>
      </c>
      <c r="K1542" s="25">
        <f>IF(ISBLANK(G1542),"",IF(ISTEXT(G1542),"",INDEX(Sheet2!H$14:H$154,MATCH(F1542,Sheet2!A$14:A$154,0))))</f>
        <v>1789.5</v>
      </c>
      <c r="L1542" s="25">
        <f>IF(ISBLANK(G1542),"",IF(ISTEXT(G1542),"",INDEX(Sheet2!I$14:I$154,MATCH(F1542,Sheet2!A$14:A$154,0))))</f>
        <v>536.85</v>
      </c>
      <c r="M1542" s="25" t="str">
        <f>IF(ISBLANK(G1542),"",IF(ISTEXT(G1542),"",IF(INDEX(Sheet2!H$14:H$154,MATCH(F1542,Sheet2!A$14:A$154,0))&lt;&gt;0,IF(INDEX(Sheet2!I$14:I$154,MATCH(F1542,Sheet2!A$14:A$154,0))&lt;&gt;0,"Loan","Loan"),"Cash")))</f>
        <v>Loan</v>
      </c>
      <c r="N1542" s="25">
        <f>IF(ISTEXT(E1542),"",IF(ISBLANK(E1542),"",IF(ISTEXT(D1542),"",IF(A1537="Invoice No. : ",INDEX(Sheet2!D$14:D$154,MATCH(B1537,Sheet2!A$14:A$154,0)),N1541))))</f>
        <v>2</v>
      </c>
      <c r="O1542" s="25" t="str">
        <f>IF(ISTEXT(E1542),"",IF(ISBLANK(E1542),"",IF(ISTEXT(D1542),"",IF(A1537="Invoice No. : ",INDEX(Sheet2!E$14:E$154,MATCH(B1537,Sheet2!A$14:A$154,0)),O1541))))</f>
        <v>RUBY</v>
      </c>
      <c r="P1542" s="25" t="str">
        <f>IF(ISTEXT(E1542),"",IF(ISBLANK(E1542),"",IF(ISTEXT(D1542),"",IF(A1537="Invoice No. : ",INDEX(Sheet2!G$14:G$154,MATCH(B1537,Sheet2!A$14:A$154,0)),P1541))))</f>
        <v>RODRIGUEZ, MARICEL SORIANO</v>
      </c>
      <c r="Q1542" s="25">
        <f t="shared" si="95"/>
        <v>128023.12</v>
      </c>
    </row>
    <row r="1543" ht="15" spans="1:17">
      <c r="A1543" s="24" t="s">
        <v>1275</v>
      </c>
      <c r="B1543" s="24" t="s">
        <v>1276</v>
      </c>
      <c r="C1543" s="13">
        <v>2</v>
      </c>
      <c r="D1543" s="13">
        <v>29</v>
      </c>
      <c r="E1543" s="13">
        <v>58</v>
      </c>
      <c r="F1543" s="25">
        <f t="shared" si="92"/>
        <v>2146377</v>
      </c>
      <c r="G1543" s="25">
        <f>IF(ISTEXT(E1543),"",IF(ISBLANK(E1543),"",IF(ISTEXT(D1543),"",IF(A1538="Invoice No. : ",INDEX(Sheet2!F$14:F$154,MATCH(B1538,Sheet2!A$14:A$154,0)),G1542))))</f>
        <v>31593</v>
      </c>
      <c r="H1543" s="25" t="str">
        <f t="shared" si="93"/>
        <v>01/28/2023</v>
      </c>
      <c r="I1543" s="25" t="str">
        <f>IF(ISTEXT(E1543),"",IF(ISBLANK(E1543),"",IF(ISTEXT(D1543),"",IF(A1538="Invoice No. : ",TEXT(INDEX(Sheet2!C$14:C$154,MATCH(B1538,Sheet2!A$14:A$154,0)),"hh:mm:ss"),I1542))))</f>
        <v>11:46:35</v>
      </c>
      <c r="J1543" s="25">
        <f t="shared" si="94"/>
        <v>2326.35</v>
      </c>
      <c r="K1543" s="25">
        <f>IF(ISBLANK(G1543),"",IF(ISTEXT(G1543),"",INDEX(Sheet2!H$14:H$154,MATCH(F1543,Sheet2!A$14:A$154,0))))</f>
        <v>1789.5</v>
      </c>
      <c r="L1543" s="25">
        <f>IF(ISBLANK(G1543),"",IF(ISTEXT(G1543),"",INDEX(Sheet2!I$14:I$154,MATCH(F1543,Sheet2!A$14:A$154,0))))</f>
        <v>536.85</v>
      </c>
      <c r="M1543" s="25" t="str">
        <f>IF(ISBLANK(G1543),"",IF(ISTEXT(G1543),"",IF(INDEX(Sheet2!H$14:H$154,MATCH(F1543,Sheet2!A$14:A$154,0))&lt;&gt;0,IF(INDEX(Sheet2!I$14:I$154,MATCH(F1543,Sheet2!A$14:A$154,0))&lt;&gt;0,"Loan","Loan"),"Cash")))</f>
        <v>Loan</v>
      </c>
      <c r="N1543" s="25">
        <f>IF(ISTEXT(E1543),"",IF(ISBLANK(E1543),"",IF(ISTEXT(D1543),"",IF(A1538="Invoice No. : ",INDEX(Sheet2!D$14:D$154,MATCH(B1538,Sheet2!A$14:A$154,0)),N1542))))</f>
        <v>2</v>
      </c>
      <c r="O1543" s="25" t="str">
        <f>IF(ISTEXT(E1543),"",IF(ISBLANK(E1543),"",IF(ISTEXT(D1543),"",IF(A1538="Invoice No. : ",INDEX(Sheet2!E$14:E$154,MATCH(B1538,Sheet2!A$14:A$154,0)),O1542))))</f>
        <v>RUBY</v>
      </c>
      <c r="P1543" s="25" t="str">
        <f>IF(ISTEXT(E1543),"",IF(ISBLANK(E1543),"",IF(ISTEXT(D1543),"",IF(A1538="Invoice No. : ",INDEX(Sheet2!G$14:G$154,MATCH(B1538,Sheet2!A$14:A$154,0)),P1542))))</f>
        <v>RODRIGUEZ, MARICEL SORIANO</v>
      </c>
      <c r="Q1543" s="25">
        <f t="shared" si="95"/>
        <v>128023.12</v>
      </c>
    </row>
    <row r="1544" ht="15" spans="1:17">
      <c r="A1544" s="24" t="s">
        <v>316</v>
      </c>
      <c r="B1544" s="24" t="s">
        <v>317</v>
      </c>
      <c r="C1544" s="13">
        <v>2</v>
      </c>
      <c r="D1544" s="13">
        <v>40.75</v>
      </c>
      <c r="E1544" s="13">
        <v>81.5</v>
      </c>
      <c r="F1544" s="25">
        <f t="shared" si="92"/>
        <v>2146377</v>
      </c>
      <c r="G1544" s="25">
        <f>IF(ISTEXT(E1544),"",IF(ISBLANK(E1544),"",IF(ISTEXT(D1544),"",IF(A1539="Invoice No. : ",INDEX(Sheet2!F$14:F$154,MATCH(B1539,Sheet2!A$14:A$154,0)),G1543))))</f>
        <v>31593</v>
      </c>
      <c r="H1544" s="25" t="str">
        <f t="shared" si="93"/>
        <v>01/28/2023</v>
      </c>
      <c r="I1544" s="25" t="str">
        <f>IF(ISTEXT(E1544),"",IF(ISBLANK(E1544),"",IF(ISTEXT(D1544),"",IF(A1539="Invoice No. : ",TEXT(INDEX(Sheet2!C$14:C$154,MATCH(B1539,Sheet2!A$14:A$154,0)),"hh:mm:ss"),I1543))))</f>
        <v>11:46:35</v>
      </c>
      <c r="J1544" s="25">
        <f t="shared" si="94"/>
        <v>2326.35</v>
      </c>
      <c r="K1544" s="25">
        <f>IF(ISBLANK(G1544),"",IF(ISTEXT(G1544),"",INDEX(Sheet2!H$14:H$154,MATCH(F1544,Sheet2!A$14:A$154,0))))</f>
        <v>1789.5</v>
      </c>
      <c r="L1544" s="25">
        <f>IF(ISBLANK(G1544),"",IF(ISTEXT(G1544),"",INDEX(Sheet2!I$14:I$154,MATCH(F1544,Sheet2!A$14:A$154,0))))</f>
        <v>536.85</v>
      </c>
      <c r="M1544" s="25" t="str">
        <f>IF(ISBLANK(G1544),"",IF(ISTEXT(G1544),"",IF(INDEX(Sheet2!H$14:H$154,MATCH(F1544,Sheet2!A$14:A$154,0))&lt;&gt;0,IF(INDEX(Sheet2!I$14:I$154,MATCH(F1544,Sheet2!A$14:A$154,0))&lt;&gt;0,"Loan","Loan"),"Cash")))</f>
        <v>Loan</v>
      </c>
      <c r="N1544" s="25">
        <f>IF(ISTEXT(E1544),"",IF(ISBLANK(E1544),"",IF(ISTEXT(D1544),"",IF(A1539="Invoice No. : ",INDEX(Sheet2!D$14:D$154,MATCH(B1539,Sheet2!A$14:A$154,0)),N1543))))</f>
        <v>2</v>
      </c>
      <c r="O1544" s="25" t="str">
        <f>IF(ISTEXT(E1544),"",IF(ISBLANK(E1544),"",IF(ISTEXT(D1544),"",IF(A1539="Invoice No. : ",INDEX(Sheet2!E$14:E$154,MATCH(B1539,Sheet2!A$14:A$154,0)),O1543))))</f>
        <v>RUBY</v>
      </c>
      <c r="P1544" s="25" t="str">
        <f>IF(ISTEXT(E1544),"",IF(ISBLANK(E1544),"",IF(ISTEXT(D1544),"",IF(A1539="Invoice No. : ",INDEX(Sheet2!G$14:G$154,MATCH(B1539,Sheet2!A$14:A$154,0)),P1543))))</f>
        <v>RODRIGUEZ, MARICEL SORIANO</v>
      </c>
      <c r="Q1544" s="25">
        <f t="shared" si="95"/>
        <v>128023.12</v>
      </c>
    </row>
    <row r="1545" ht="15" spans="1:17">
      <c r="A1545" s="24" t="s">
        <v>1277</v>
      </c>
      <c r="B1545" s="24" t="s">
        <v>1278</v>
      </c>
      <c r="C1545" s="13">
        <v>2</v>
      </c>
      <c r="D1545" s="13">
        <v>16.5</v>
      </c>
      <c r="E1545" s="13">
        <v>33</v>
      </c>
      <c r="F1545" s="25">
        <f t="shared" si="92"/>
        <v>2146377</v>
      </c>
      <c r="G1545" s="25">
        <f>IF(ISTEXT(E1545),"",IF(ISBLANK(E1545),"",IF(ISTEXT(D1545),"",IF(A1540="Invoice No. : ",INDEX(Sheet2!F$14:F$154,MATCH(B1540,Sheet2!A$14:A$154,0)),G1544))))</f>
        <v>31593</v>
      </c>
      <c r="H1545" s="25" t="str">
        <f t="shared" si="93"/>
        <v>01/28/2023</v>
      </c>
      <c r="I1545" s="25" t="str">
        <f>IF(ISTEXT(E1545),"",IF(ISBLANK(E1545),"",IF(ISTEXT(D1545),"",IF(A1540="Invoice No. : ",TEXT(INDEX(Sheet2!C$14:C$154,MATCH(B1540,Sheet2!A$14:A$154,0)),"hh:mm:ss"),I1544))))</f>
        <v>11:46:35</v>
      </c>
      <c r="J1545" s="25">
        <f t="shared" si="94"/>
        <v>2326.35</v>
      </c>
      <c r="K1545" s="25">
        <f>IF(ISBLANK(G1545),"",IF(ISTEXT(G1545),"",INDEX(Sheet2!H$14:H$154,MATCH(F1545,Sheet2!A$14:A$154,0))))</f>
        <v>1789.5</v>
      </c>
      <c r="L1545" s="25">
        <f>IF(ISBLANK(G1545),"",IF(ISTEXT(G1545),"",INDEX(Sheet2!I$14:I$154,MATCH(F1545,Sheet2!A$14:A$154,0))))</f>
        <v>536.85</v>
      </c>
      <c r="M1545" s="25" t="str">
        <f>IF(ISBLANK(G1545),"",IF(ISTEXT(G1545),"",IF(INDEX(Sheet2!H$14:H$154,MATCH(F1545,Sheet2!A$14:A$154,0))&lt;&gt;0,IF(INDEX(Sheet2!I$14:I$154,MATCH(F1545,Sheet2!A$14:A$154,0))&lt;&gt;0,"Loan","Loan"),"Cash")))</f>
        <v>Loan</v>
      </c>
      <c r="N1545" s="25">
        <f>IF(ISTEXT(E1545),"",IF(ISBLANK(E1545),"",IF(ISTEXT(D1545),"",IF(A1540="Invoice No. : ",INDEX(Sheet2!D$14:D$154,MATCH(B1540,Sheet2!A$14:A$154,0)),N1544))))</f>
        <v>2</v>
      </c>
      <c r="O1545" s="25" t="str">
        <f>IF(ISTEXT(E1545),"",IF(ISBLANK(E1545),"",IF(ISTEXT(D1545),"",IF(A1540="Invoice No. : ",INDEX(Sheet2!E$14:E$154,MATCH(B1540,Sheet2!A$14:A$154,0)),O1544))))</f>
        <v>RUBY</v>
      </c>
      <c r="P1545" s="25" t="str">
        <f>IF(ISTEXT(E1545),"",IF(ISBLANK(E1545),"",IF(ISTEXT(D1545),"",IF(A1540="Invoice No. : ",INDEX(Sheet2!G$14:G$154,MATCH(B1540,Sheet2!A$14:A$154,0)),P1544))))</f>
        <v>RODRIGUEZ, MARICEL SORIANO</v>
      </c>
      <c r="Q1545" s="25">
        <f t="shared" si="95"/>
        <v>128023.12</v>
      </c>
    </row>
    <row r="1546" ht="15" spans="1:17">
      <c r="A1546" s="24" t="s">
        <v>1158</v>
      </c>
      <c r="B1546" s="24" t="s">
        <v>1159</v>
      </c>
      <c r="C1546" s="13">
        <v>1</v>
      </c>
      <c r="D1546" s="13">
        <v>23</v>
      </c>
      <c r="E1546" s="13">
        <v>23</v>
      </c>
      <c r="F1546" s="25">
        <f t="shared" si="92"/>
        <v>2146377</v>
      </c>
      <c r="G1546" s="25">
        <f>IF(ISTEXT(E1546),"",IF(ISBLANK(E1546),"",IF(ISTEXT(D1546),"",IF(A1541="Invoice No. : ",INDEX(Sheet2!F$14:F$154,MATCH(B1541,Sheet2!A$14:A$154,0)),G1545))))</f>
        <v>31593</v>
      </c>
      <c r="H1546" s="25" t="str">
        <f t="shared" si="93"/>
        <v>01/28/2023</v>
      </c>
      <c r="I1546" s="25" t="str">
        <f>IF(ISTEXT(E1546),"",IF(ISBLANK(E1546),"",IF(ISTEXT(D1546),"",IF(A1541="Invoice No. : ",TEXT(INDEX(Sheet2!C$14:C$154,MATCH(B1541,Sheet2!A$14:A$154,0)),"hh:mm:ss"),I1545))))</f>
        <v>11:46:35</v>
      </c>
      <c r="J1546" s="25">
        <f t="shared" si="94"/>
        <v>2326.35</v>
      </c>
      <c r="K1546" s="25">
        <f>IF(ISBLANK(G1546),"",IF(ISTEXT(G1546),"",INDEX(Sheet2!H$14:H$154,MATCH(F1546,Sheet2!A$14:A$154,0))))</f>
        <v>1789.5</v>
      </c>
      <c r="L1546" s="25">
        <f>IF(ISBLANK(G1546),"",IF(ISTEXT(G1546),"",INDEX(Sheet2!I$14:I$154,MATCH(F1546,Sheet2!A$14:A$154,0))))</f>
        <v>536.85</v>
      </c>
      <c r="M1546" s="25" t="str">
        <f>IF(ISBLANK(G1546),"",IF(ISTEXT(G1546),"",IF(INDEX(Sheet2!H$14:H$154,MATCH(F1546,Sheet2!A$14:A$154,0))&lt;&gt;0,IF(INDEX(Sheet2!I$14:I$154,MATCH(F1546,Sheet2!A$14:A$154,0))&lt;&gt;0,"Loan","Loan"),"Cash")))</f>
        <v>Loan</v>
      </c>
      <c r="N1546" s="25">
        <f>IF(ISTEXT(E1546),"",IF(ISBLANK(E1546),"",IF(ISTEXT(D1546),"",IF(A1541="Invoice No. : ",INDEX(Sheet2!D$14:D$154,MATCH(B1541,Sheet2!A$14:A$154,0)),N1545))))</f>
        <v>2</v>
      </c>
      <c r="O1546" s="25" t="str">
        <f>IF(ISTEXT(E1546),"",IF(ISBLANK(E1546),"",IF(ISTEXT(D1546),"",IF(A1541="Invoice No. : ",INDEX(Sheet2!E$14:E$154,MATCH(B1541,Sheet2!A$14:A$154,0)),O1545))))</f>
        <v>RUBY</v>
      </c>
      <c r="P1546" s="25" t="str">
        <f>IF(ISTEXT(E1546),"",IF(ISBLANK(E1546),"",IF(ISTEXT(D1546),"",IF(A1541="Invoice No. : ",INDEX(Sheet2!G$14:G$154,MATCH(B1541,Sheet2!A$14:A$154,0)),P1545))))</f>
        <v>RODRIGUEZ, MARICEL SORIANO</v>
      </c>
      <c r="Q1546" s="25">
        <f t="shared" si="95"/>
        <v>128023.12</v>
      </c>
    </row>
    <row r="1547" ht="15" spans="1:17">
      <c r="A1547" s="24" t="s">
        <v>212</v>
      </c>
      <c r="B1547" s="24" t="s">
        <v>213</v>
      </c>
      <c r="C1547" s="13">
        <v>6</v>
      </c>
      <c r="D1547" s="13">
        <v>6.25</v>
      </c>
      <c r="E1547" s="13">
        <v>37.5</v>
      </c>
      <c r="F1547" s="25">
        <f t="shared" si="92"/>
        <v>2146377</v>
      </c>
      <c r="G1547" s="25">
        <f>IF(ISTEXT(E1547),"",IF(ISBLANK(E1547),"",IF(ISTEXT(D1547),"",IF(A1542="Invoice No. : ",INDEX(Sheet2!F$14:F$154,MATCH(B1542,Sheet2!A$14:A$154,0)),G1546))))</f>
        <v>31593</v>
      </c>
      <c r="H1547" s="25" t="str">
        <f t="shared" si="93"/>
        <v>01/28/2023</v>
      </c>
      <c r="I1547" s="25" t="str">
        <f>IF(ISTEXT(E1547),"",IF(ISBLANK(E1547),"",IF(ISTEXT(D1547),"",IF(A1542="Invoice No. : ",TEXT(INDEX(Sheet2!C$14:C$154,MATCH(B1542,Sheet2!A$14:A$154,0)),"hh:mm:ss"),I1546))))</f>
        <v>11:46:35</v>
      </c>
      <c r="J1547" s="25">
        <f t="shared" si="94"/>
        <v>2326.35</v>
      </c>
      <c r="K1547" s="25">
        <f>IF(ISBLANK(G1547),"",IF(ISTEXT(G1547),"",INDEX(Sheet2!H$14:H$154,MATCH(F1547,Sheet2!A$14:A$154,0))))</f>
        <v>1789.5</v>
      </c>
      <c r="L1547" s="25">
        <f>IF(ISBLANK(G1547),"",IF(ISTEXT(G1547),"",INDEX(Sheet2!I$14:I$154,MATCH(F1547,Sheet2!A$14:A$154,0))))</f>
        <v>536.85</v>
      </c>
      <c r="M1547" s="25" t="str">
        <f>IF(ISBLANK(G1547),"",IF(ISTEXT(G1547),"",IF(INDEX(Sheet2!H$14:H$154,MATCH(F1547,Sheet2!A$14:A$154,0))&lt;&gt;0,IF(INDEX(Sheet2!I$14:I$154,MATCH(F1547,Sheet2!A$14:A$154,0))&lt;&gt;0,"Loan","Loan"),"Cash")))</f>
        <v>Loan</v>
      </c>
      <c r="N1547" s="25">
        <f>IF(ISTEXT(E1547),"",IF(ISBLANK(E1547),"",IF(ISTEXT(D1547),"",IF(A1542="Invoice No. : ",INDEX(Sheet2!D$14:D$154,MATCH(B1542,Sheet2!A$14:A$154,0)),N1546))))</f>
        <v>2</v>
      </c>
      <c r="O1547" s="25" t="str">
        <f>IF(ISTEXT(E1547),"",IF(ISBLANK(E1547),"",IF(ISTEXT(D1547),"",IF(A1542="Invoice No. : ",INDEX(Sheet2!E$14:E$154,MATCH(B1542,Sheet2!A$14:A$154,0)),O1546))))</f>
        <v>RUBY</v>
      </c>
      <c r="P1547" s="25" t="str">
        <f>IF(ISTEXT(E1547),"",IF(ISBLANK(E1547),"",IF(ISTEXT(D1547),"",IF(A1542="Invoice No. : ",INDEX(Sheet2!G$14:G$154,MATCH(B1542,Sheet2!A$14:A$154,0)),P1546))))</f>
        <v>RODRIGUEZ, MARICEL SORIANO</v>
      </c>
      <c r="Q1547" s="25">
        <f t="shared" si="95"/>
        <v>128023.12</v>
      </c>
    </row>
    <row r="1548" ht="15" spans="1:17">
      <c r="A1548" s="24" t="s">
        <v>690</v>
      </c>
      <c r="B1548" s="24" t="s">
        <v>691</v>
      </c>
      <c r="C1548" s="13">
        <v>6</v>
      </c>
      <c r="D1548" s="13">
        <v>5</v>
      </c>
      <c r="E1548" s="13">
        <v>30</v>
      </c>
      <c r="F1548" s="25">
        <f t="shared" si="92"/>
        <v>2146377</v>
      </c>
      <c r="G1548" s="25">
        <f>IF(ISTEXT(E1548),"",IF(ISBLANK(E1548),"",IF(ISTEXT(D1548),"",IF(A1543="Invoice No. : ",INDEX(Sheet2!F$14:F$154,MATCH(B1543,Sheet2!A$14:A$154,0)),G1547))))</f>
        <v>31593</v>
      </c>
      <c r="H1548" s="25" t="str">
        <f t="shared" si="93"/>
        <v>01/28/2023</v>
      </c>
      <c r="I1548" s="25" t="str">
        <f>IF(ISTEXT(E1548),"",IF(ISBLANK(E1548),"",IF(ISTEXT(D1548),"",IF(A1543="Invoice No. : ",TEXT(INDEX(Sheet2!C$14:C$154,MATCH(B1543,Sheet2!A$14:A$154,0)),"hh:mm:ss"),I1547))))</f>
        <v>11:46:35</v>
      </c>
      <c r="J1548" s="25">
        <f t="shared" si="94"/>
        <v>2326.35</v>
      </c>
      <c r="K1548" s="25">
        <f>IF(ISBLANK(G1548),"",IF(ISTEXT(G1548),"",INDEX(Sheet2!H$14:H$154,MATCH(F1548,Sheet2!A$14:A$154,0))))</f>
        <v>1789.5</v>
      </c>
      <c r="L1548" s="25">
        <f>IF(ISBLANK(G1548),"",IF(ISTEXT(G1548),"",INDEX(Sheet2!I$14:I$154,MATCH(F1548,Sheet2!A$14:A$154,0))))</f>
        <v>536.85</v>
      </c>
      <c r="M1548" s="25" t="str">
        <f>IF(ISBLANK(G1548),"",IF(ISTEXT(G1548),"",IF(INDEX(Sheet2!H$14:H$154,MATCH(F1548,Sheet2!A$14:A$154,0))&lt;&gt;0,IF(INDEX(Sheet2!I$14:I$154,MATCH(F1548,Sheet2!A$14:A$154,0))&lt;&gt;0,"Loan","Loan"),"Cash")))</f>
        <v>Loan</v>
      </c>
      <c r="N1548" s="25">
        <f>IF(ISTEXT(E1548),"",IF(ISBLANK(E1548),"",IF(ISTEXT(D1548),"",IF(A1543="Invoice No. : ",INDEX(Sheet2!D$14:D$154,MATCH(B1543,Sheet2!A$14:A$154,0)),N1547))))</f>
        <v>2</v>
      </c>
      <c r="O1548" s="25" t="str">
        <f>IF(ISTEXT(E1548),"",IF(ISBLANK(E1548),"",IF(ISTEXT(D1548),"",IF(A1543="Invoice No. : ",INDEX(Sheet2!E$14:E$154,MATCH(B1543,Sheet2!A$14:A$154,0)),O1547))))</f>
        <v>RUBY</v>
      </c>
      <c r="P1548" s="25" t="str">
        <f>IF(ISTEXT(E1548),"",IF(ISBLANK(E1548),"",IF(ISTEXT(D1548),"",IF(A1543="Invoice No. : ",INDEX(Sheet2!G$14:G$154,MATCH(B1543,Sheet2!A$14:A$154,0)),P1547))))</f>
        <v>RODRIGUEZ, MARICEL SORIANO</v>
      </c>
      <c r="Q1548" s="25">
        <f t="shared" si="95"/>
        <v>128023.12</v>
      </c>
    </row>
    <row r="1549" ht="15" spans="1:17">
      <c r="A1549" s="24" t="s">
        <v>1144</v>
      </c>
      <c r="B1549" s="24" t="s">
        <v>1145</v>
      </c>
      <c r="C1549" s="13">
        <v>2</v>
      </c>
      <c r="D1549" s="13">
        <v>6</v>
      </c>
      <c r="E1549" s="13">
        <v>12</v>
      </c>
      <c r="F1549" s="25">
        <f t="shared" si="92"/>
        <v>2146377</v>
      </c>
      <c r="G1549" s="25">
        <f>IF(ISTEXT(E1549),"",IF(ISBLANK(E1549),"",IF(ISTEXT(D1549),"",IF(A1544="Invoice No. : ",INDEX(Sheet2!F$14:F$154,MATCH(B1544,Sheet2!A$14:A$154,0)),G1548))))</f>
        <v>31593</v>
      </c>
      <c r="H1549" s="25" t="str">
        <f t="shared" si="93"/>
        <v>01/28/2023</v>
      </c>
      <c r="I1549" s="25" t="str">
        <f>IF(ISTEXT(E1549),"",IF(ISBLANK(E1549),"",IF(ISTEXT(D1549),"",IF(A1544="Invoice No. : ",TEXT(INDEX(Sheet2!C$14:C$154,MATCH(B1544,Sheet2!A$14:A$154,0)),"hh:mm:ss"),I1548))))</f>
        <v>11:46:35</v>
      </c>
      <c r="J1549" s="25">
        <f t="shared" si="94"/>
        <v>2326.35</v>
      </c>
      <c r="K1549" s="25">
        <f>IF(ISBLANK(G1549),"",IF(ISTEXT(G1549),"",INDEX(Sheet2!H$14:H$154,MATCH(F1549,Sheet2!A$14:A$154,0))))</f>
        <v>1789.5</v>
      </c>
      <c r="L1549" s="25">
        <f>IF(ISBLANK(G1549),"",IF(ISTEXT(G1549),"",INDEX(Sheet2!I$14:I$154,MATCH(F1549,Sheet2!A$14:A$154,0))))</f>
        <v>536.85</v>
      </c>
      <c r="M1549" s="25" t="str">
        <f>IF(ISBLANK(G1549),"",IF(ISTEXT(G1549),"",IF(INDEX(Sheet2!H$14:H$154,MATCH(F1549,Sheet2!A$14:A$154,0))&lt;&gt;0,IF(INDEX(Sheet2!I$14:I$154,MATCH(F1549,Sheet2!A$14:A$154,0))&lt;&gt;0,"Loan","Loan"),"Cash")))</f>
        <v>Loan</v>
      </c>
      <c r="N1549" s="25">
        <f>IF(ISTEXT(E1549),"",IF(ISBLANK(E1549),"",IF(ISTEXT(D1549),"",IF(A1544="Invoice No. : ",INDEX(Sheet2!D$14:D$154,MATCH(B1544,Sheet2!A$14:A$154,0)),N1548))))</f>
        <v>2</v>
      </c>
      <c r="O1549" s="25" t="str">
        <f>IF(ISTEXT(E1549),"",IF(ISBLANK(E1549),"",IF(ISTEXT(D1549),"",IF(A1544="Invoice No. : ",INDEX(Sheet2!E$14:E$154,MATCH(B1544,Sheet2!A$14:A$154,0)),O1548))))</f>
        <v>RUBY</v>
      </c>
      <c r="P1549" s="25" t="str">
        <f>IF(ISTEXT(E1549),"",IF(ISBLANK(E1549),"",IF(ISTEXT(D1549),"",IF(A1544="Invoice No. : ",INDEX(Sheet2!G$14:G$154,MATCH(B1544,Sheet2!A$14:A$154,0)),P1548))))</f>
        <v>RODRIGUEZ, MARICEL SORIANO</v>
      </c>
      <c r="Q1549" s="25">
        <f t="shared" si="95"/>
        <v>128023.12</v>
      </c>
    </row>
    <row r="1550" ht="15" spans="1:17">
      <c r="A1550" s="24" t="s">
        <v>1279</v>
      </c>
      <c r="B1550" s="24" t="s">
        <v>1280</v>
      </c>
      <c r="C1550" s="13">
        <v>1</v>
      </c>
      <c r="D1550" s="13">
        <v>70.75</v>
      </c>
      <c r="E1550" s="13">
        <v>70.75</v>
      </c>
      <c r="F1550" s="25">
        <f t="shared" si="92"/>
        <v>2146377</v>
      </c>
      <c r="G1550" s="25">
        <f>IF(ISTEXT(E1550),"",IF(ISBLANK(E1550),"",IF(ISTEXT(D1550),"",IF(A1545="Invoice No. : ",INDEX(Sheet2!F$14:F$154,MATCH(B1545,Sheet2!A$14:A$154,0)),G1549))))</f>
        <v>31593</v>
      </c>
      <c r="H1550" s="25" t="str">
        <f t="shared" si="93"/>
        <v>01/28/2023</v>
      </c>
      <c r="I1550" s="25" t="str">
        <f>IF(ISTEXT(E1550),"",IF(ISBLANK(E1550),"",IF(ISTEXT(D1550),"",IF(A1545="Invoice No. : ",TEXT(INDEX(Sheet2!C$14:C$154,MATCH(B1545,Sheet2!A$14:A$154,0)),"hh:mm:ss"),I1549))))</f>
        <v>11:46:35</v>
      </c>
      <c r="J1550" s="25">
        <f t="shared" si="94"/>
        <v>2326.35</v>
      </c>
      <c r="K1550" s="25">
        <f>IF(ISBLANK(G1550),"",IF(ISTEXT(G1550),"",INDEX(Sheet2!H$14:H$154,MATCH(F1550,Sheet2!A$14:A$154,0))))</f>
        <v>1789.5</v>
      </c>
      <c r="L1550" s="25">
        <f>IF(ISBLANK(G1550),"",IF(ISTEXT(G1550),"",INDEX(Sheet2!I$14:I$154,MATCH(F1550,Sheet2!A$14:A$154,0))))</f>
        <v>536.85</v>
      </c>
      <c r="M1550" s="25" t="str">
        <f>IF(ISBLANK(G1550),"",IF(ISTEXT(G1550),"",IF(INDEX(Sheet2!H$14:H$154,MATCH(F1550,Sheet2!A$14:A$154,0))&lt;&gt;0,IF(INDEX(Sheet2!I$14:I$154,MATCH(F1550,Sheet2!A$14:A$154,0))&lt;&gt;0,"Loan","Loan"),"Cash")))</f>
        <v>Loan</v>
      </c>
      <c r="N1550" s="25">
        <f>IF(ISTEXT(E1550),"",IF(ISBLANK(E1550),"",IF(ISTEXT(D1550),"",IF(A1545="Invoice No. : ",INDEX(Sheet2!D$14:D$154,MATCH(B1545,Sheet2!A$14:A$154,0)),N1549))))</f>
        <v>2</v>
      </c>
      <c r="O1550" s="25" t="str">
        <f>IF(ISTEXT(E1550),"",IF(ISBLANK(E1550),"",IF(ISTEXT(D1550),"",IF(A1545="Invoice No. : ",INDEX(Sheet2!E$14:E$154,MATCH(B1545,Sheet2!A$14:A$154,0)),O1549))))</f>
        <v>RUBY</v>
      </c>
      <c r="P1550" s="25" t="str">
        <f>IF(ISTEXT(E1550),"",IF(ISBLANK(E1550),"",IF(ISTEXT(D1550),"",IF(A1545="Invoice No. : ",INDEX(Sheet2!G$14:G$154,MATCH(B1545,Sheet2!A$14:A$154,0)),P1549))))</f>
        <v>RODRIGUEZ, MARICEL SORIANO</v>
      </c>
      <c r="Q1550" s="25">
        <f t="shared" si="95"/>
        <v>128023.12</v>
      </c>
    </row>
    <row r="1551" ht="15" spans="1:17">
      <c r="A1551" s="24" t="s">
        <v>1281</v>
      </c>
      <c r="B1551" s="24" t="s">
        <v>1282</v>
      </c>
      <c r="C1551" s="13">
        <v>1</v>
      </c>
      <c r="D1551" s="13">
        <v>15.25</v>
      </c>
      <c r="E1551" s="13">
        <v>15.25</v>
      </c>
      <c r="F1551" s="25">
        <f t="shared" si="92"/>
        <v>2146377</v>
      </c>
      <c r="G1551" s="25">
        <f>IF(ISTEXT(E1551),"",IF(ISBLANK(E1551),"",IF(ISTEXT(D1551),"",IF(A1546="Invoice No. : ",INDEX(Sheet2!F$14:F$154,MATCH(B1546,Sheet2!A$14:A$154,0)),G1550))))</f>
        <v>31593</v>
      </c>
      <c r="H1551" s="25" t="str">
        <f t="shared" si="93"/>
        <v>01/28/2023</v>
      </c>
      <c r="I1551" s="25" t="str">
        <f>IF(ISTEXT(E1551),"",IF(ISBLANK(E1551),"",IF(ISTEXT(D1551),"",IF(A1546="Invoice No. : ",TEXT(INDEX(Sheet2!C$14:C$154,MATCH(B1546,Sheet2!A$14:A$154,0)),"hh:mm:ss"),I1550))))</f>
        <v>11:46:35</v>
      </c>
      <c r="J1551" s="25">
        <f t="shared" si="94"/>
        <v>2326.35</v>
      </c>
      <c r="K1551" s="25">
        <f>IF(ISBLANK(G1551),"",IF(ISTEXT(G1551),"",INDEX(Sheet2!H$14:H$154,MATCH(F1551,Sheet2!A$14:A$154,0))))</f>
        <v>1789.5</v>
      </c>
      <c r="L1551" s="25">
        <f>IF(ISBLANK(G1551),"",IF(ISTEXT(G1551),"",INDEX(Sheet2!I$14:I$154,MATCH(F1551,Sheet2!A$14:A$154,0))))</f>
        <v>536.85</v>
      </c>
      <c r="M1551" s="25" t="str">
        <f>IF(ISBLANK(G1551),"",IF(ISTEXT(G1551),"",IF(INDEX(Sheet2!H$14:H$154,MATCH(F1551,Sheet2!A$14:A$154,0))&lt;&gt;0,IF(INDEX(Sheet2!I$14:I$154,MATCH(F1551,Sheet2!A$14:A$154,0))&lt;&gt;0,"Loan","Loan"),"Cash")))</f>
        <v>Loan</v>
      </c>
      <c r="N1551" s="25">
        <f>IF(ISTEXT(E1551),"",IF(ISBLANK(E1551),"",IF(ISTEXT(D1551),"",IF(A1546="Invoice No. : ",INDEX(Sheet2!D$14:D$154,MATCH(B1546,Sheet2!A$14:A$154,0)),N1550))))</f>
        <v>2</v>
      </c>
      <c r="O1551" s="25" t="str">
        <f>IF(ISTEXT(E1551),"",IF(ISBLANK(E1551),"",IF(ISTEXT(D1551),"",IF(A1546="Invoice No. : ",INDEX(Sheet2!E$14:E$154,MATCH(B1546,Sheet2!A$14:A$154,0)),O1550))))</f>
        <v>RUBY</v>
      </c>
      <c r="P1551" s="25" t="str">
        <f>IF(ISTEXT(E1551),"",IF(ISBLANK(E1551),"",IF(ISTEXT(D1551),"",IF(A1546="Invoice No. : ",INDEX(Sheet2!G$14:G$154,MATCH(B1546,Sheet2!A$14:A$154,0)),P1550))))</f>
        <v>RODRIGUEZ, MARICEL SORIANO</v>
      </c>
      <c r="Q1551" s="25">
        <f t="shared" si="95"/>
        <v>128023.12</v>
      </c>
    </row>
    <row r="1552" ht="15" spans="1:17">
      <c r="A1552" s="24" t="s">
        <v>804</v>
      </c>
      <c r="B1552" s="24" t="s">
        <v>805</v>
      </c>
      <c r="C1552" s="13">
        <v>1</v>
      </c>
      <c r="D1552" s="13">
        <v>54.5</v>
      </c>
      <c r="E1552" s="13">
        <v>54.5</v>
      </c>
      <c r="F1552" s="25">
        <f t="shared" si="92"/>
        <v>2146377</v>
      </c>
      <c r="G1552" s="25">
        <f>IF(ISTEXT(E1552),"",IF(ISBLANK(E1552),"",IF(ISTEXT(D1552),"",IF(A1547="Invoice No. : ",INDEX(Sheet2!F$14:F$154,MATCH(B1547,Sheet2!A$14:A$154,0)),G1551))))</f>
        <v>31593</v>
      </c>
      <c r="H1552" s="25" t="str">
        <f t="shared" si="93"/>
        <v>01/28/2023</v>
      </c>
      <c r="I1552" s="25" t="str">
        <f>IF(ISTEXT(E1552),"",IF(ISBLANK(E1552),"",IF(ISTEXT(D1552),"",IF(A1547="Invoice No. : ",TEXT(INDEX(Sheet2!C$14:C$154,MATCH(B1547,Sheet2!A$14:A$154,0)),"hh:mm:ss"),I1551))))</f>
        <v>11:46:35</v>
      </c>
      <c r="J1552" s="25">
        <f t="shared" si="94"/>
        <v>2326.35</v>
      </c>
      <c r="K1552" s="25">
        <f>IF(ISBLANK(G1552),"",IF(ISTEXT(G1552),"",INDEX(Sheet2!H$14:H$154,MATCH(F1552,Sheet2!A$14:A$154,0))))</f>
        <v>1789.5</v>
      </c>
      <c r="L1552" s="25">
        <f>IF(ISBLANK(G1552),"",IF(ISTEXT(G1552),"",INDEX(Sheet2!I$14:I$154,MATCH(F1552,Sheet2!A$14:A$154,0))))</f>
        <v>536.85</v>
      </c>
      <c r="M1552" s="25" t="str">
        <f>IF(ISBLANK(G1552),"",IF(ISTEXT(G1552),"",IF(INDEX(Sheet2!H$14:H$154,MATCH(F1552,Sheet2!A$14:A$154,0))&lt;&gt;0,IF(INDEX(Sheet2!I$14:I$154,MATCH(F1552,Sheet2!A$14:A$154,0))&lt;&gt;0,"Loan","Loan"),"Cash")))</f>
        <v>Loan</v>
      </c>
      <c r="N1552" s="25">
        <f>IF(ISTEXT(E1552),"",IF(ISBLANK(E1552),"",IF(ISTEXT(D1552),"",IF(A1547="Invoice No. : ",INDEX(Sheet2!D$14:D$154,MATCH(B1547,Sheet2!A$14:A$154,0)),N1551))))</f>
        <v>2</v>
      </c>
      <c r="O1552" s="25" t="str">
        <f>IF(ISTEXT(E1552),"",IF(ISBLANK(E1552),"",IF(ISTEXT(D1552),"",IF(A1547="Invoice No. : ",INDEX(Sheet2!E$14:E$154,MATCH(B1547,Sheet2!A$14:A$154,0)),O1551))))</f>
        <v>RUBY</v>
      </c>
      <c r="P1552" s="25" t="str">
        <f>IF(ISTEXT(E1552),"",IF(ISBLANK(E1552),"",IF(ISTEXT(D1552),"",IF(A1547="Invoice No. : ",INDEX(Sheet2!G$14:G$154,MATCH(B1547,Sheet2!A$14:A$154,0)),P1551))))</f>
        <v>RODRIGUEZ, MARICEL SORIANO</v>
      </c>
      <c r="Q1552" s="25">
        <f t="shared" si="95"/>
        <v>128023.12</v>
      </c>
    </row>
    <row r="1553" ht="15" spans="1:17">
      <c r="A1553" s="24" t="s">
        <v>1283</v>
      </c>
      <c r="B1553" s="24" t="s">
        <v>1284</v>
      </c>
      <c r="C1553" s="13">
        <v>1</v>
      </c>
      <c r="D1553" s="13">
        <v>70.75</v>
      </c>
      <c r="E1553" s="13">
        <v>70.75</v>
      </c>
      <c r="F1553" s="25">
        <f t="shared" ref="F1553:F1616" si="96">IF(ISTEXT(E1553),"",IF(ISBLANK(E1553),"",IF(ISTEXT(D1553),"",IF(A1548="Invoice No. : ",B1548,F1552))))</f>
        <v>2146377</v>
      </c>
      <c r="G1553" s="25">
        <f>IF(ISTEXT(E1553),"",IF(ISBLANK(E1553),"",IF(ISTEXT(D1553),"",IF(A1548="Invoice No. : ",INDEX(Sheet2!F$14:F$154,MATCH(B1548,Sheet2!A$14:A$154,0)),G1552))))</f>
        <v>31593</v>
      </c>
      <c r="H1553" s="25" t="str">
        <f t="shared" ref="H1553:H1616" si="97">IF(ISTEXT(E1553),"",IF(ISBLANK(E1553),"",IF(ISTEXT(D1553),"",IF(A1548="Invoice No. : ",TEXT(B1549,"mm/dd/yyyy"),H1552))))</f>
        <v>01/28/2023</v>
      </c>
      <c r="I1553" s="25" t="str">
        <f>IF(ISTEXT(E1553),"",IF(ISBLANK(E1553),"",IF(ISTEXT(D1553),"",IF(A1548="Invoice No. : ",TEXT(INDEX(Sheet2!C$14:C$154,MATCH(B1548,Sheet2!A$14:A$154,0)),"hh:mm:ss"),I1552))))</f>
        <v>11:46:35</v>
      </c>
      <c r="J1553" s="25">
        <f t="shared" ref="J1553:J1616" si="98">IF(D1554="Invoice Amount",E1554,IF(ISBLANK(D1553),"",J1554))</f>
        <v>2326.35</v>
      </c>
      <c r="K1553" s="25">
        <f>IF(ISBLANK(G1553),"",IF(ISTEXT(G1553),"",INDEX(Sheet2!H$14:H$154,MATCH(F1553,Sheet2!A$14:A$154,0))))</f>
        <v>1789.5</v>
      </c>
      <c r="L1553" s="25">
        <f>IF(ISBLANK(G1553),"",IF(ISTEXT(G1553),"",INDEX(Sheet2!I$14:I$154,MATCH(F1553,Sheet2!A$14:A$154,0))))</f>
        <v>536.85</v>
      </c>
      <c r="M1553" s="25" t="str">
        <f>IF(ISBLANK(G1553),"",IF(ISTEXT(G1553),"",IF(INDEX(Sheet2!H$14:H$154,MATCH(F1553,Sheet2!A$14:A$154,0))&lt;&gt;0,IF(INDEX(Sheet2!I$14:I$154,MATCH(F1553,Sheet2!A$14:A$154,0))&lt;&gt;0,"Loan","Loan"),"Cash")))</f>
        <v>Loan</v>
      </c>
      <c r="N1553" s="25">
        <f>IF(ISTEXT(E1553),"",IF(ISBLANK(E1553),"",IF(ISTEXT(D1553),"",IF(A1548="Invoice No. : ",INDEX(Sheet2!D$14:D$154,MATCH(B1548,Sheet2!A$14:A$154,0)),N1552))))</f>
        <v>2</v>
      </c>
      <c r="O1553" s="25" t="str">
        <f>IF(ISTEXT(E1553),"",IF(ISBLANK(E1553),"",IF(ISTEXT(D1553),"",IF(A1548="Invoice No. : ",INDEX(Sheet2!E$14:E$154,MATCH(B1548,Sheet2!A$14:A$154,0)),O1552))))</f>
        <v>RUBY</v>
      </c>
      <c r="P1553" s="25" t="str">
        <f>IF(ISTEXT(E1553),"",IF(ISBLANK(E1553),"",IF(ISTEXT(D1553),"",IF(A1548="Invoice No. : ",INDEX(Sheet2!G$14:G$154,MATCH(B1548,Sheet2!A$14:A$154,0)),P1552))))</f>
        <v>RODRIGUEZ, MARICEL SORIANO</v>
      </c>
      <c r="Q1553" s="25">
        <f t="shared" ref="Q1553:Q1616" si="99">IF(ISBLANK(C1553),"",IF(ISNUMBER(C1553),VLOOKUP("Grand Total : ",D:E,2,FALSE),""))</f>
        <v>128023.12</v>
      </c>
    </row>
    <row r="1554" ht="15" spans="1:17">
      <c r="A1554" s="24" t="s">
        <v>1285</v>
      </c>
      <c r="B1554" s="24" t="s">
        <v>1286</v>
      </c>
      <c r="C1554" s="13">
        <v>2</v>
      </c>
      <c r="D1554" s="13">
        <v>110.5</v>
      </c>
      <c r="E1554" s="13">
        <v>221</v>
      </c>
      <c r="F1554" s="25">
        <f t="shared" si="96"/>
        <v>2146377</v>
      </c>
      <c r="G1554" s="25">
        <f>IF(ISTEXT(E1554),"",IF(ISBLANK(E1554),"",IF(ISTEXT(D1554),"",IF(A1549="Invoice No. : ",INDEX(Sheet2!F$14:F$154,MATCH(B1549,Sheet2!A$14:A$154,0)),G1553))))</f>
        <v>31593</v>
      </c>
      <c r="H1554" s="25" t="str">
        <f t="shared" si="97"/>
        <v>01/28/2023</v>
      </c>
      <c r="I1554" s="25" t="str">
        <f>IF(ISTEXT(E1554),"",IF(ISBLANK(E1554),"",IF(ISTEXT(D1554),"",IF(A1549="Invoice No. : ",TEXT(INDEX(Sheet2!C$14:C$154,MATCH(B1549,Sheet2!A$14:A$154,0)),"hh:mm:ss"),I1553))))</f>
        <v>11:46:35</v>
      </c>
      <c r="J1554" s="25">
        <f t="shared" si="98"/>
        <v>2326.35</v>
      </c>
      <c r="K1554" s="25">
        <f>IF(ISBLANK(G1554),"",IF(ISTEXT(G1554),"",INDEX(Sheet2!H$14:H$154,MATCH(F1554,Sheet2!A$14:A$154,0))))</f>
        <v>1789.5</v>
      </c>
      <c r="L1554" s="25">
        <f>IF(ISBLANK(G1554),"",IF(ISTEXT(G1554),"",INDEX(Sheet2!I$14:I$154,MATCH(F1554,Sheet2!A$14:A$154,0))))</f>
        <v>536.85</v>
      </c>
      <c r="M1554" s="25" t="str">
        <f>IF(ISBLANK(G1554),"",IF(ISTEXT(G1554),"",IF(INDEX(Sheet2!H$14:H$154,MATCH(F1554,Sheet2!A$14:A$154,0))&lt;&gt;0,IF(INDEX(Sheet2!I$14:I$154,MATCH(F1554,Sheet2!A$14:A$154,0))&lt;&gt;0,"Loan","Loan"),"Cash")))</f>
        <v>Loan</v>
      </c>
      <c r="N1554" s="25">
        <f>IF(ISTEXT(E1554),"",IF(ISBLANK(E1554),"",IF(ISTEXT(D1554),"",IF(A1549="Invoice No. : ",INDEX(Sheet2!D$14:D$154,MATCH(B1549,Sheet2!A$14:A$154,0)),N1553))))</f>
        <v>2</v>
      </c>
      <c r="O1554" s="25" t="str">
        <f>IF(ISTEXT(E1554),"",IF(ISBLANK(E1554),"",IF(ISTEXT(D1554),"",IF(A1549="Invoice No. : ",INDEX(Sheet2!E$14:E$154,MATCH(B1549,Sheet2!A$14:A$154,0)),O1553))))</f>
        <v>RUBY</v>
      </c>
      <c r="P1554" s="25" t="str">
        <f>IF(ISTEXT(E1554),"",IF(ISBLANK(E1554),"",IF(ISTEXT(D1554),"",IF(A1549="Invoice No. : ",INDEX(Sheet2!G$14:G$154,MATCH(B1549,Sheet2!A$14:A$154,0)),P1553))))</f>
        <v>RODRIGUEZ, MARICEL SORIANO</v>
      </c>
      <c r="Q1554" s="25">
        <f t="shared" si="99"/>
        <v>128023.12</v>
      </c>
    </row>
    <row r="1555" ht="15" spans="1:17">
      <c r="A1555" s="24" t="s">
        <v>1287</v>
      </c>
      <c r="B1555" s="24" t="s">
        <v>1288</v>
      </c>
      <c r="C1555" s="13">
        <v>2</v>
      </c>
      <c r="D1555" s="13">
        <v>30</v>
      </c>
      <c r="E1555" s="13">
        <v>60</v>
      </c>
      <c r="F1555" s="25">
        <f t="shared" si="96"/>
        <v>2146377</v>
      </c>
      <c r="G1555" s="25">
        <f>IF(ISTEXT(E1555),"",IF(ISBLANK(E1555),"",IF(ISTEXT(D1555),"",IF(A1550="Invoice No. : ",INDEX(Sheet2!F$14:F$154,MATCH(B1550,Sheet2!A$14:A$154,0)),G1554))))</f>
        <v>31593</v>
      </c>
      <c r="H1555" s="25" t="str">
        <f t="shared" si="97"/>
        <v>01/28/2023</v>
      </c>
      <c r="I1555" s="25" t="str">
        <f>IF(ISTEXT(E1555),"",IF(ISBLANK(E1555),"",IF(ISTEXT(D1555),"",IF(A1550="Invoice No. : ",TEXT(INDEX(Sheet2!C$14:C$154,MATCH(B1550,Sheet2!A$14:A$154,0)),"hh:mm:ss"),I1554))))</f>
        <v>11:46:35</v>
      </c>
      <c r="J1555" s="25">
        <f t="shared" si="98"/>
        <v>2326.35</v>
      </c>
      <c r="K1555" s="25">
        <f>IF(ISBLANK(G1555),"",IF(ISTEXT(G1555),"",INDEX(Sheet2!H$14:H$154,MATCH(F1555,Sheet2!A$14:A$154,0))))</f>
        <v>1789.5</v>
      </c>
      <c r="L1555" s="25">
        <f>IF(ISBLANK(G1555),"",IF(ISTEXT(G1555),"",INDEX(Sheet2!I$14:I$154,MATCH(F1555,Sheet2!A$14:A$154,0))))</f>
        <v>536.85</v>
      </c>
      <c r="M1555" s="25" t="str">
        <f>IF(ISBLANK(G1555),"",IF(ISTEXT(G1555),"",IF(INDEX(Sheet2!H$14:H$154,MATCH(F1555,Sheet2!A$14:A$154,0))&lt;&gt;0,IF(INDEX(Sheet2!I$14:I$154,MATCH(F1555,Sheet2!A$14:A$154,0))&lt;&gt;0,"Loan","Loan"),"Cash")))</f>
        <v>Loan</v>
      </c>
      <c r="N1555" s="25">
        <f>IF(ISTEXT(E1555),"",IF(ISBLANK(E1555),"",IF(ISTEXT(D1555),"",IF(A1550="Invoice No. : ",INDEX(Sheet2!D$14:D$154,MATCH(B1550,Sheet2!A$14:A$154,0)),N1554))))</f>
        <v>2</v>
      </c>
      <c r="O1555" s="25" t="str">
        <f>IF(ISTEXT(E1555),"",IF(ISBLANK(E1555),"",IF(ISTEXT(D1555),"",IF(A1550="Invoice No. : ",INDEX(Sheet2!E$14:E$154,MATCH(B1550,Sheet2!A$14:A$154,0)),O1554))))</f>
        <v>RUBY</v>
      </c>
      <c r="P1555" s="25" t="str">
        <f>IF(ISTEXT(E1555),"",IF(ISBLANK(E1555),"",IF(ISTEXT(D1555),"",IF(A1550="Invoice No. : ",INDEX(Sheet2!G$14:G$154,MATCH(B1550,Sheet2!A$14:A$154,0)),P1554))))</f>
        <v>RODRIGUEZ, MARICEL SORIANO</v>
      </c>
      <c r="Q1555" s="25">
        <f t="shared" si="99"/>
        <v>128023.12</v>
      </c>
    </row>
    <row r="1556" ht="15" spans="1:17">
      <c r="A1556" s="24" t="s">
        <v>1289</v>
      </c>
      <c r="B1556" s="24" t="s">
        <v>1290</v>
      </c>
      <c r="C1556" s="13">
        <v>1</v>
      </c>
      <c r="D1556" s="13">
        <v>43.25</v>
      </c>
      <c r="E1556" s="13">
        <v>43.25</v>
      </c>
      <c r="F1556" s="25">
        <f t="shared" si="96"/>
        <v>2146377</v>
      </c>
      <c r="G1556" s="25">
        <f>IF(ISTEXT(E1556),"",IF(ISBLANK(E1556),"",IF(ISTEXT(D1556),"",IF(A1551="Invoice No. : ",INDEX(Sheet2!F$14:F$154,MATCH(B1551,Sheet2!A$14:A$154,0)),G1555))))</f>
        <v>31593</v>
      </c>
      <c r="H1556" s="25" t="str">
        <f t="shared" si="97"/>
        <v>01/28/2023</v>
      </c>
      <c r="I1556" s="25" t="str">
        <f>IF(ISTEXT(E1556),"",IF(ISBLANK(E1556),"",IF(ISTEXT(D1556),"",IF(A1551="Invoice No. : ",TEXT(INDEX(Sheet2!C$14:C$154,MATCH(B1551,Sheet2!A$14:A$154,0)),"hh:mm:ss"),I1555))))</f>
        <v>11:46:35</v>
      </c>
      <c r="J1556" s="25">
        <f t="shared" si="98"/>
        <v>2326.35</v>
      </c>
      <c r="K1556" s="25">
        <f>IF(ISBLANK(G1556),"",IF(ISTEXT(G1556),"",INDEX(Sheet2!H$14:H$154,MATCH(F1556,Sheet2!A$14:A$154,0))))</f>
        <v>1789.5</v>
      </c>
      <c r="L1556" s="25">
        <f>IF(ISBLANK(G1556),"",IF(ISTEXT(G1556),"",INDEX(Sheet2!I$14:I$154,MATCH(F1556,Sheet2!A$14:A$154,0))))</f>
        <v>536.85</v>
      </c>
      <c r="M1556" s="25" t="str">
        <f>IF(ISBLANK(G1556),"",IF(ISTEXT(G1556),"",IF(INDEX(Sheet2!H$14:H$154,MATCH(F1556,Sheet2!A$14:A$154,0))&lt;&gt;0,IF(INDEX(Sheet2!I$14:I$154,MATCH(F1556,Sheet2!A$14:A$154,0))&lt;&gt;0,"Loan","Loan"),"Cash")))</f>
        <v>Loan</v>
      </c>
      <c r="N1556" s="25">
        <f>IF(ISTEXT(E1556),"",IF(ISBLANK(E1556),"",IF(ISTEXT(D1556),"",IF(A1551="Invoice No. : ",INDEX(Sheet2!D$14:D$154,MATCH(B1551,Sheet2!A$14:A$154,0)),N1555))))</f>
        <v>2</v>
      </c>
      <c r="O1556" s="25" t="str">
        <f>IF(ISTEXT(E1556),"",IF(ISBLANK(E1556),"",IF(ISTEXT(D1556),"",IF(A1551="Invoice No. : ",INDEX(Sheet2!E$14:E$154,MATCH(B1551,Sheet2!A$14:A$154,0)),O1555))))</f>
        <v>RUBY</v>
      </c>
      <c r="P1556" s="25" t="str">
        <f>IF(ISTEXT(E1556),"",IF(ISBLANK(E1556),"",IF(ISTEXT(D1556),"",IF(A1551="Invoice No. : ",INDEX(Sheet2!G$14:G$154,MATCH(B1551,Sheet2!A$14:A$154,0)),P1555))))</f>
        <v>RODRIGUEZ, MARICEL SORIANO</v>
      </c>
      <c r="Q1556" s="25">
        <f t="shared" si="99"/>
        <v>128023.12</v>
      </c>
    </row>
    <row r="1557" ht="15" spans="1:17">
      <c r="A1557" s="24" t="s">
        <v>1291</v>
      </c>
      <c r="B1557" s="24" t="s">
        <v>1292</v>
      </c>
      <c r="C1557" s="13">
        <v>2</v>
      </c>
      <c r="D1557" s="13">
        <v>20.5</v>
      </c>
      <c r="E1557" s="13">
        <v>41</v>
      </c>
      <c r="F1557" s="25">
        <f t="shared" si="96"/>
        <v>2146377</v>
      </c>
      <c r="G1557" s="25">
        <f>IF(ISTEXT(E1557),"",IF(ISBLANK(E1557),"",IF(ISTEXT(D1557),"",IF(A1552="Invoice No. : ",INDEX(Sheet2!F$14:F$154,MATCH(B1552,Sheet2!A$14:A$154,0)),G1556))))</f>
        <v>31593</v>
      </c>
      <c r="H1557" s="25" t="str">
        <f t="shared" si="97"/>
        <v>01/28/2023</v>
      </c>
      <c r="I1557" s="25" t="str">
        <f>IF(ISTEXT(E1557),"",IF(ISBLANK(E1557),"",IF(ISTEXT(D1557),"",IF(A1552="Invoice No. : ",TEXT(INDEX(Sheet2!C$14:C$154,MATCH(B1552,Sheet2!A$14:A$154,0)),"hh:mm:ss"),I1556))))</f>
        <v>11:46:35</v>
      </c>
      <c r="J1557" s="25">
        <f t="shared" si="98"/>
        <v>2326.35</v>
      </c>
      <c r="K1557" s="25">
        <f>IF(ISBLANK(G1557),"",IF(ISTEXT(G1557),"",INDEX(Sheet2!H$14:H$154,MATCH(F1557,Sheet2!A$14:A$154,0))))</f>
        <v>1789.5</v>
      </c>
      <c r="L1557" s="25">
        <f>IF(ISBLANK(G1557),"",IF(ISTEXT(G1557),"",INDEX(Sheet2!I$14:I$154,MATCH(F1557,Sheet2!A$14:A$154,0))))</f>
        <v>536.85</v>
      </c>
      <c r="M1557" s="25" t="str">
        <f>IF(ISBLANK(G1557),"",IF(ISTEXT(G1557),"",IF(INDEX(Sheet2!H$14:H$154,MATCH(F1557,Sheet2!A$14:A$154,0))&lt;&gt;0,IF(INDEX(Sheet2!I$14:I$154,MATCH(F1557,Sheet2!A$14:A$154,0))&lt;&gt;0,"Loan","Loan"),"Cash")))</f>
        <v>Loan</v>
      </c>
      <c r="N1557" s="25">
        <f>IF(ISTEXT(E1557),"",IF(ISBLANK(E1557),"",IF(ISTEXT(D1557),"",IF(A1552="Invoice No. : ",INDEX(Sheet2!D$14:D$154,MATCH(B1552,Sheet2!A$14:A$154,0)),N1556))))</f>
        <v>2</v>
      </c>
      <c r="O1557" s="25" t="str">
        <f>IF(ISTEXT(E1557),"",IF(ISBLANK(E1557),"",IF(ISTEXT(D1557),"",IF(A1552="Invoice No. : ",INDEX(Sheet2!E$14:E$154,MATCH(B1552,Sheet2!A$14:A$154,0)),O1556))))</f>
        <v>RUBY</v>
      </c>
      <c r="P1557" s="25" t="str">
        <f>IF(ISTEXT(E1557),"",IF(ISBLANK(E1557),"",IF(ISTEXT(D1557),"",IF(A1552="Invoice No. : ",INDEX(Sheet2!G$14:G$154,MATCH(B1552,Sheet2!A$14:A$154,0)),P1556))))</f>
        <v>RODRIGUEZ, MARICEL SORIANO</v>
      </c>
      <c r="Q1557" s="25">
        <f t="shared" si="99"/>
        <v>128023.12</v>
      </c>
    </row>
    <row r="1558" ht="15" spans="1:17">
      <c r="A1558" s="24" t="s">
        <v>426</v>
      </c>
      <c r="B1558" s="24" t="s">
        <v>427</v>
      </c>
      <c r="C1558" s="13">
        <v>1</v>
      </c>
      <c r="D1558" s="13">
        <v>65</v>
      </c>
      <c r="E1558" s="13">
        <v>65</v>
      </c>
      <c r="F1558" s="25">
        <f t="shared" si="96"/>
        <v>2146377</v>
      </c>
      <c r="G1558" s="25">
        <f>IF(ISTEXT(E1558),"",IF(ISBLANK(E1558),"",IF(ISTEXT(D1558),"",IF(A1553="Invoice No. : ",INDEX(Sheet2!F$14:F$154,MATCH(B1553,Sheet2!A$14:A$154,0)),G1557))))</f>
        <v>31593</v>
      </c>
      <c r="H1558" s="25" t="str">
        <f t="shared" si="97"/>
        <v>01/28/2023</v>
      </c>
      <c r="I1558" s="25" t="str">
        <f>IF(ISTEXT(E1558),"",IF(ISBLANK(E1558),"",IF(ISTEXT(D1558),"",IF(A1553="Invoice No. : ",TEXT(INDEX(Sheet2!C$14:C$154,MATCH(B1553,Sheet2!A$14:A$154,0)),"hh:mm:ss"),I1557))))</f>
        <v>11:46:35</v>
      </c>
      <c r="J1558" s="25">
        <f t="shared" si="98"/>
        <v>2326.35</v>
      </c>
      <c r="K1558" s="25">
        <f>IF(ISBLANK(G1558),"",IF(ISTEXT(G1558),"",INDEX(Sheet2!H$14:H$154,MATCH(F1558,Sheet2!A$14:A$154,0))))</f>
        <v>1789.5</v>
      </c>
      <c r="L1558" s="25">
        <f>IF(ISBLANK(G1558),"",IF(ISTEXT(G1558),"",INDEX(Sheet2!I$14:I$154,MATCH(F1558,Sheet2!A$14:A$154,0))))</f>
        <v>536.85</v>
      </c>
      <c r="M1558" s="25" t="str">
        <f>IF(ISBLANK(G1558),"",IF(ISTEXT(G1558),"",IF(INDEX(Sheet2!H$14:H$154,MATCH(F1558,Sheet2!A$14:A$154,0))&lt;&gt;0,IF(INDEX(Sheet2!I$14:I$154,MATCH(F1558,Sheet2!A$14:A$154,0))&lt;&gt;0,"Loan","Loan"),"Cash")))</f>
        <v>Loan</v>
      </c>
      <c r="N1558" s="25">
        <f>IF(ISTEXT(E1558),"",IF(ISBLANK(E1558),"",IF(ISTEXT(D1558),"",IF(A1553="Invoice No. : ",INDEX(Sheet2!D$14:D$154,MATCH(B1553,Sheet2!A$14:A$154,0)),N1557))))</f>
        <v>2</v>
      </c>
      <c r="O1558" s="25" t="str">
        <f>IF(ISTEXT(E1558),"",IF(ISBLANK(E1558),"",IF(ISTEXT(D1558),"",IF(A1553="Invoice No. : ",INDEX(Sheet2!E$14:E$154,MATCH(B1553,Sheet2!A$14:A$154,0)),O1557))))</f>
        <v>RUBY</v>
      </c>
      <c r="P1558" s="25" t="str">
        <f>IF(ISTEXT(E1558),"",IF(ISBLANK(E1558),"",IF(ISTEXT(D1558),"",IF(A1553="Invoice No. : ",INDEX(Sheet2!G$14:G$154,MATCH(B1553,Sheet2!A$14:A$154,0)),P1557))))</f>
        <v>RODRIGUEZ, MARICEL SORIANO</v>
      </c>
      <c r="Q1558" s="25">
        <f t="shared" si="99"/>
        <v>128023.12</v>
      </c>
    </row>
    <row r="1559" ht="15" spans="1:17">
      <c r="A1559" s="24" t="s">
        <v>1293</v>
      </c>
      <c r="B1559" s="24" t="s">
        <v>1294</v>
      </c>
      <c r="C1559" s="13">
        <v>1</v>
      </c>
      <c r="D1559" s="13">
        <v>63</v>
      </c>
      <c r="E1559" s="13">
        <v>63</v>
      </c>
      <c r="F1559" s="25">
        <f t="shared" si="96"/>
        <v>2146377</v>
      </c>
      <c r="G1559" s="25">
        <f>IF(ISTEXT(E1559),"",IF(ISBLANK(E1559),"",IF(ISTEXT(D1559),"",IF(A1554="Invoice No. : ",INDEX(Sheet2!F$14:F$154,MATCH(B1554,Sheet2!A$14:A$154,0)),G1558))))</f>
        <v>31593</v>
      </c>
      <c r="H1559" s="25" t="str">
        <f t="shared" si="97"/>
        <v>01/28/2023</v>
      </c>
      <c r="I1559" s="25" t="str">
        <f>IF(ISTEXT(E1559),"",IF(ISBLANK(E1559),"",IF(ISTEXT(D1559),"",IF(A1554="Invoice No. : ",TEXT(INDEX(Sheet2!C$14:C$154,MATCH(B1554,Sheet2!A$14:A$154,0)),"hh:mm:ss"),I1558))))</f>
        <v>11:46:35</v>
      </c>
      <c r="J1559" s="25">
        <f t="shared" si="98"/>
        <v>2326.35</v>
      </c>
      <c r="K1559" s="25">
        <f>IF(ISBLANK(G1559),"",IF(ISTEXT(G1559),"",INDEX(Sheet2!H$14:H$154,MATCH(F1559,Sheet2!A$14:A$154,0))))</f>
        <v>1789.5</v>
      </c>
      <c r="L1559" s="25">
        <f>IF(ISBLANK(G1559),"",IF(ISTEXT(G1559),"",INDEX(Sheet2!I$14:I$154,MATCH(F1559,Sheet2!A$14:A$154,0))))</f>
        <v>536.85</v>
      </c>
      <c r="M1559" s="25" t="str">
        <f>IF(ISBLANK(G1559),"",IF(ISTEXT(G1559),"",IF(INDEX(Sheet2!H$14:H$154,MATCH(F1559,Sheet2!A$14:A$154,0))&lt;&gt;0,IF(INDEX(Sheet2!I$14:I$154,MATCH(F1559,Sheet2!A$14:A$154,0))&lt;&gt;0,"Loan","Loan"),"Cash")))</f>
        <v>Loan</v>
      </c>
      <c r="N1559" s="25">
        <f>IF(ISTEXT(E1559),"",IF(ISBLANK(E1559),"",IF(ISTEXT(D1559),"",IF(A1554="Invoice No. : ",INDEX(Sheet2!D$14:D$154,MATCH(B1554,Sheet2!A$14:A$154,0)),N1558))))</f>
        <v>2</v>
      </c>
      <c r="O1559" s="25" t="str">
        <f>IF(ISTEXT(E1559),"",IF(ISBLANK(E1559),"",IF(ISTEXT(D1559),"",IF(A1554="Invoice No. : ",INDEX(Sheet2!E$14:E$154,MATCH(B1554,Sheet2!A$14:A$154,0)),O1558))))</f>
        <v>RUBY</v>
      </c>
      <c r="P1559" s="25" t="str">
        <f>IF(ISTEXT(E1559),"",IF(ISBLANK(E1559),"",IF(ISTEXT(D1559),"",IF(A1554="Invoice No. : ",INDEX(Sheet2!G$14:G$154,MATCH(B1554,Sheet2!A$14:A$154,0)),P1558))))</f>
        <v>RODRIGUEZ, MARICEL SORIANO</v>
      </c>
      <c r="Q1559" s="25">
        <f t="shared" si="99"/>
        <v>128023.12</v>
      </c>
    </row>
    <row r="1560" ht="15" spans="1:17">
      <c r="A1560" s="24" t="s">
        <v>1295</v>
      </c>
      <c r="B1560" s="24" t="s">
        <v>1296</v>
      </c>
      <c r="C1560" s="13">
        <v>6</v>
      </c>
      <c r="D1560" s="13">
        <v>6</v>
      </c>
      <c r="E1560" s="13">
        <v>36</v>
      </c>
      <c r="F1560" s="25">
        <f t="shared" si="96"/>
        <v>2146377</v>
      </c>
      <c r="G1560" s="25">
        <f>IF(ISTEXT(E1560),"",IF(ISBLANK(E1560),"",IF(ISTEXT(D1560),"",IF(A1555="Invoice No. : ",INDEX(Sheet2!F$14:F$154,MATCH(B1555,Sheet2!A$14:A$154,0)),G1559))))</f>
        <v>31593</v>
      </c>
      <c r="H1560" s="25" t="str">
        <f t="shared" si="97"/>
        <v>01/28/2023</v>
      </c>
      <c r="I1560" s="25" t="str">
        <f>IF(ISTEXT(E1560),"",IF(ISBLANK(E1560),"",IF(ISTEXT(D1560),"",IF(A1555="Invoice No. : ",TEXT(INDEX(Sheet2!C$14:C$154,MATCH(B1555,Sheet2!A$14:A$154,0)),"hh:mm:ss"),I1559))))</f>
        <v>11:46:35</v>
      </c>
      <c r="J1560" s="25">
        <f t="shared" si="98"/>
        <v>2326.35</v>
      </c>
      <c r="K1560" s="25">
        <f>IF(ISBLANK(G1560),"",IF(ISTEXT(G1560),"",INDEX(Sheet2!H$14:H$154,MATCH(F1560,Sheet2!A$14:A$154,0))))</f>
        <v>1789.5</v>
      </c>
      <c r="L1560" s="25">
        <f>IF(ISBLANK(G1560),"",IF(ISTEXT(G1560),"",INDEX(Sheet2!I$14:I$154,MATCH(F1560,Sheet2!A$14:A$154,0))))</f>
        <v>536.85</v>
      </c>
      <c r="M1560" s="25" t="str">
        <f>IF(ISBLANK(G1560),"",IF(ISTEXT(G1560),"",IF(INDEX(Sheet2!H$14:H$154,MATCH(F1560,Sheet2!A$14:A$154,0))&lt;&gt;0,IF(INDEX(Sheet2!I$14:I$154,MATCH(F1560,Sheet2!A$14:A$154,0))&lt;&gt;0,"Loan","Loan"),"Cash")))</f>
        <v>Loan</v>
      </c>
      <c r="N1560" s="25">
        <f>IF(ISTEXT(E1560),"",IF(ISBLANK(E1560),"",IF(ISTEXT(D1560),"",IF(A1555="Invoice No. : ",INDEX(Sheet2!D$14:D$154,MATCH(B1555,Sheet2!A$14:A$154,0)),N1559))))</f>
        <v>2</v>
      </c>
      <c r="O1560" s="25" t="str">
        <f>IF(ISTEXT(E1560),"",IF(ISBLANK(E1560),"",IF(ISTEXT(D1560),"",IF(A1555="Invoice No. : ",INDEX(Sheet2!E$14:E$154,MATCH(B1555,Sheet2!A$14:A$154,0)),O1559))))</f>
        <v>RUBY</v>
      </c>
      <c r="P1560" s="25" t="str">
        <f>IF(ISTEXT(E1560),"",IF(ISBLANK(E1560),"",IF(ISTEXT(D1560),"",IF(A1555="Invoice No. : ",INDEX(Sheet2!G$14:G$154,MATCH(B1555,Sheet2!A$14:A$154,0)),P1559))))</f>
        <v>RODRIGUEZ, MARICEL SORIANO</v>
      </c>
      <c r="Q1560" s="25">
        <f t="shared" si="99"/>
        <v>128023.12</v>
      </c>
    </row>
    <row r="1561" ht="15" spans="1:17">
      <c r="A1561" s="24" t="s">
        <v>1297</v>
      </c>
      <c r="B1561" s="24" t="s">
        <v>1298</v>
      </c>
      <c r="C1561" s="13">
        <v>1</v>
      </c>
      <c r="D1561" s="13">
        <v>105</v>
      </c>
      <c r="E1561" s="13">
        <v>105</v>
      </c>
      <c r="F1561" s="25">
        <f t="shared" si="96"/>
        <v>2146377</v>
      </c>
      <c r="G1561" s="25">
        <f>IF(ISTEXT(E1561),"",IF(ISBLANK(E1561),"",IF(ISTEXT(D1561),"",IF(A1556="Invoice No. : ",INDEX(Sheet2!F$14:F$154,MATCH(B1556,Sheet2!A$14:A$154,0)),G1560))))</f>
        <v>31593</v>
      </c>
      <c r="H1561" s="25" t="str">
        <f t="shared" si="97"/>
        <v>01/28/2023</v>
      </c>
      <c r="I1561" s="25" t="str">
        <f>IF(ISTEXT(E1561),"",IF(ISBLANK(E1561),"",IF(ISTEXT(D1561),"",IF(A1556="Invoice No. : ",TEXT(INDEX(Sheet2!C$14:C$154,MATCH(B1556,Sheet2!A$14:A$154,0)),"hh:mm:ss"),I1560))))</f>
        <v>11:46:35</v>
      </c>
      <c r="J1561" s="25">
        <f t="shared" si="98"/>
        <v>2326.35</v>
      </c>
      <c r="K1561" s="25">
        <f>IF(ISBLANK(G1561),"",IF(ISTEXT(G1561),"",INDEX(Sheet2!H$14:H$154,MATCH(F1561,Sheet2!A$14:A$154,0))))</f>
        <v>1789.5</v>
      </c>
      <c r="L1561" s="25">
        <f>IF(ISBLANK(G1561),"",IF(ISTEXT(G1561),"",INDEX(Sheet2!I$14:I$154,MATCH(F1561,Sheet2!A$14:A$154,0))))</f>
        <v>536.85</v>
      </c>
      <c r="M1561" s="25" t="str">
        <f>IF(ISBLANK(G1561),"",IF(ISTEXT(G1561),"",IF(INDEX(Sheet2!H$14:H$154,MATCH(F1561,Sheet2!A$14:A$154,0))&lt;&gt;0,IF(INDEX(Sheet2!I$14:I$154,MATCH(F1561,Sheet2!A$14:A$154,0))&lt;&gt;0,"Loan","Loan"),"Cash")))</f>
        <v>Loan</v>
      </c>
      <c r="N1561" s="25">
        <f>IF(ISTEXT(E1561),"",IF(ISBLANK(E1561),"",IF(ISTEXT(D1561),"",IF(A1556="Invoice No. : ",INDEX(Sheet2!D$14:D$154,MATCH(B1556,Sheet2!A$14:A$154,0)),N1560))))</f>
        <v>2</v>
      </c>
      <c r="O1561" s="25" t="str">
        <f>IF(ISTEXT(E1561),"",IF(ISBLANK(E1561),"",IF(ISTEXT(D1561),"",IF(A1556="Invoice No. : ",INDEX(Sheet2!E$14:E$154,MATCH(B1556,Sheet2!A$14:A$154,0)),O1560))))</f>
        <v>RUBY</v>
      </c>
      <c r="P1561" s="25" t="str">
        <f>IF(ISTEXT(E1561),"",IF(ISBLANK(E1561),"",IF(ISTEXT(D1561),"",IF(A1556="Invoice No. : ",INDEX(Sheet2!G$14:G$154,MATCH(B1556,Sheet2!A$14:A$154,0)),P1560))))</f>
        <v>RODRIGUEZ, MARICEL SORIANO</v>
      </c>
      <c r="Q1561" s="25">
        <f t="shared" si="99"/>
        <v>128023.12</v>
      </c>
    </row>
    <row r="1562" ht="15" spans="1:17">
      <c r="A1562" s="24" t="s">
        <v>1299</v>
      </c>
      <c r="B1562" s="24" t="s">
        <v>1300</v>
      </c>
      <c r="C1562" s="13">
        <v>1</v>
      </c>
      <c r="D1562" s="13">
        <v>12</v>
      </c>
      <c r="E1562" s="13">
        <v>12</v>
      </c>
      <c r="F1562" s="25">
        <f t="shared" si="96"/>
        <v>2146377</v>
      </c>
      <c r="G1562" s="25">
        <f>IF(ISTEXT(E1562),"",IF(ISBLANK(E1562),"",IF(ISTEXT(D1562),"",IF(A1557="Invoice No. : ",INDEX(Sheet2!F$14:F$154,MATCH(B1557,Sheet2!A$14:A$154,0)),G1561))))</f>
        <v>31593</v>
      </c>
      <c r="H1562" s="25" t="str">
        <f t="shared" si="97"/>
        <v>01/28/2023</v>
      </c>
      <c r="I1562" s="25" t="str">
        <f>IF(ISTEXT(E1562),"",IF(ISBLANK(E1562),"",IF(ISTEXT(D1562),"",IF(A1557="Invoice No. : ",TEXT(INDEX(Sheet2!C$14:C$154,MATCH(B1557,Sheet2!A$14:A$154,0)),"hh:mm:ss"),I1561))))</f>
        <v>11:46:35</v>
      </c>
      <c r="J1562" s="25">
        <f t="shared" si="98"/>
        <v>2326.35</v>
      </c>
      <c r="K1562" s="25">
        <f>IF(ISBLANK(G1562),"",IF(ISTEXT(G1562),"",INDEX(Sheet2!H$14:H$154,MATCH(F1562,Sheet2!A$14:A$154,0))))</f>
        <v>1789.5</v>
      </c>
      <c r="L1562" s="25">
        <f>IF(ISBLANK(G1562),"",IF(ISTEXT(G1562),"",INDEX(Sheet2!I$14:I$154,MATCH(F1562,Sheet2!A$14:A$154,0))))</f>
        <v>536.85</v>
      </c>
      <c r="M1562" s="25" t="str">
        <f>IF(ISBLANK(G1562),"",IF(ISTEXT(G1562),"",IF(INDEX(Sheet2!H$14:H$154,MATCH(F1562,Sheet2!A$14:A$154,0))&lt;&gt;0,IF(INDEX(Sheet2!I$14:I$154,MATCH(F1562,Sheet2!A$14:A$154,0))&lt;&gt;0,"Loan","Loan"),"Cash")))</f>
        <v>Loan</v>
      </c>
      <c r="N1562" s="25">
        <f>IF(ISTEXT(E1562),"",IF(ISBLANK(E1562),"",IF(ISTEXT(D1562),"",IF(A1557="Invoice No. : ",INDEX(Sheet2!D$14:D$154,MATCH(B1557,Sheet2!A$14:A$154,0)),N1561))))</f>
        <v>2</v>
      </c>
      <c r="O1562" s="25" t="str">
        <f>IF(ISTEXT(E1562),"",IF(ISBLANK(E1562),"",IF(ISTEXT(D1562),"",IF(A1557="Invoice No. : ",INDEX(Sheet2!E$14:E$154,MATCH(B1557,Sheet2!A$14:A$154,0)),O1561))))</f>
        <v>RUBY</v>
      </c>
      <c r="P1562" s="25" t="str">
        <f>IF(ISTEXT(E1562),"",IF(ISBLANK(E1562),"",IF(ISTEXT(D1562),"",IF(A1557="Invoice No. : ",INDEX(Sheet2!G$14:G$154,MATCH(B1557,Sheet2!A$14:A$154,0)),P1561))))</f>
        <v>RODRIGUEZ, MARICEL SORIANO</v>
      </c>
      <c r="Q1562" s="25">
        <f t="shared" si="99"/>
        <v>128023.12</v>
      </c>
    </row>
    <row r="1563" ht="15" spans="1:17">
      <c r="A1563" s="24" t="s">
        <v>1301</v>
      </c>
      <c r="B1563" s="24" t="s">
        <v>1302</v>
      </c>
      <c r="C1563" s="13">
        <v>2</v>
      </c>
      <c r="D1563" s="13">
        <v>21</v>
      </c>
      <c r="E1563" s="13">
        <v>42</v>
      </c>
      <c r="F1563" s="25">
        <f t="shared" si="96"/>
        <v>2146377</v>
      </c>
      <c r="G1563" s="25">
        <f>IF(ISTEXT(E1563),"",IF(ISBLANK(E1563),"",IF(ISTEXT(D1563),"",IF(A1558="Invoice No. : ",INDEX(Sheet2!F$14:F$154,MATCH(B1558,Sheet2!A$14:A$154,0)),G1562))))</f>
        <v>31593</v>
      </c>
      <c r="H1563" s="25" t="str">
        <f t="shared" si="97"/>
        <v>01/28/2023</v>
      </c>
      <c r="I1563" s="25" t="str">
        <f>IF(ISTEXT(E1563),"",IF(ISBLANK(E1563),"",IF(ISTEXT(D1563),"",IF(A1558="Invoice No. : ",TEXT(INDEX(Sheet2!C$14:C$154,MATCH(B1558,Sheet2!A$14:A$154,0)),"hh:mm:ss"),I1562))))</f>
        <v>11:46:35</v>
      </c>
      <c r="J1563" s="25">
        <f t="shared" si="98"/>
        <v>2326.35</v>
      </c>
      <c r="K1563" s="25">
        <f>IF(ISBLANK(G1563),"",IF(ISTEXT(G1563),"",INDEX(Sheet2!H$14:H$154,MATCH(F1563,Sheet2!A$14:A$154,0))))</f>
        <v>1789.5</v>
      </c>
      <c r="L1563" s="25">
        <f>IF(ISBLANK(G1563),"",IF(ISTEXT(G1563),"",INDEX(Sheet2!I$14:I$154,MATCH(F1563,Sheet2!A$14:A$154,0))))</f>
        <v>536.85</v>
      </c>
      <c r="M1563" s="25" t="str">
        <f>IF(ISBLANK(G1563),"",IF(ISTEXT(G1563),"",IF(INDEX(Sheet2!H$14:H$154,MATCH(F1563,Sheet2!A$14:A$154,0))&lt;&gt;0,IF(INDEX(Sheet2!I$14:I$154,MATCH(F1563,Sheet2!A$14:A$154,0))&lt;&gt;0,"Loan","Loan"),"Cash")))</f>
        <v>Loan</v>
      </c>
      <c r="N1563" s="25">
        <f>IF(ISTEXT(E1563),"",IF(ISBLANK(E1563),"",IF(ISTEXT(D1563),"",IF(A1558="Invoice No. : ",INDEX(Sheet2!D$14:D$154,MATCH(B1558,Sheet2!A$14:A$154,0)),N1562))))</f>
        <v>2</v>
      </c>
      <c r="O1563" s="25" t="str">
        <f>IF(ISTEXT(E1563),"",IF(ISBLANK(E1563),"",IF(ISTEXT(D1563),"",IF(A1558="Invoice No. : ",INDEX(Sheet2!E$14:E$154,MATCH(B1558,Sheet2!A$14:A$154,0)),O1562))))</f>
        <v>RUBY</v>
      </c>
      <c r="P1563" s="25" t="str">
        <f>IF(ISTEXT(E1563),"",IF(ISBLANK(E1563),"",IF(ISTEXT(D1563),"",IF(A1558="Invoice No. : ",INDEX(Sheet2!G$14:G$154,MATCH(B1558,Sheet2!A$14:A$154,0)),P1562))))</f>
        <v>RODRIGUEZ, MARICEL SORIANO</v>
      </c>
      <c r="Q1563" s="25">
        <f t="shared" si="99"/>
        <v>128023.12</v>
      </c>
    </row>
    <row r="1564" ht="15" spans="1:17">
      <c r="A1564" s="24" t="s">
        <v>1303</v>
      </c>
      <c r="B1564" s="24" t="s">
        <v>1304</v>
      </c>
      <c r="C1564" s="13">
        <v>1</v>
      </c>
      <c r="D1564" s="13">
        <v>34.75</v>
      </c>
      <c r="E1564" s="13">
        <v>34.75</v>
      </c>
      <c r="F1564" s="25">
        <f t="shared" si="96"/>
        <v>2146377</v>
      </c>
      <c r="G1564" s="25">
        <f>IF(ISTEXT(E1564),"",IF(ISBLANK(E1564),"",IF(ISTEXT(D1564),"",IF(A1559="Invoice No. : ",INDEX(Sheet2!F$14:F$154,MATCH(B1559,Sheet2!A$14:A$154,0)),G1563))))</f>
        <v>31593</v>
      </c>
      <c r="H1564" s="25" t="str">
        <f t="shared" si="97"/>
        <v>01/28/2023</v>
      </c>
      <c r="I1564" s="25" t="str">
        <f>IF(ISTEXT(E1564),"",IF(ISBLANK(E1564),"",IF(ISTEXT(D1564),"",IF(A1559="Invoice No. : ",TEXT(INDEX(Sheet2!C$14:C$154,MATCH(B1559,Sheet2!A$14:A$154,0)),"hh:mm:ss"),I1563))))</f>
        <v>11:46:35</v>
      </c>
      <c r="J1564" s="25">
        <f t="shared" si="98"/>
        <v>2326.35</v>
      </c>
      <c r="K1564" s="25">
        <f>IF(ISBLANK(G1564),"",IF(ISTEXT(G1564),"",INDEX(Sheet2!H$14:H$154,MATCH(F1564,Sheet2!A$14:A$154,0))))</f>
        <v>1789.5</v>
      </c>
      <c r="L1564" s="25">
        <f>IF(ISBLANK(G1564),"",IF(ISTEXT(G1564),"",INDEX(Sheet2!I$14:I$154,MATCH(F1564,Sheet2!A$14:A$154,0))))</f>
        <v>536.85</v>
      </c>
      <c r="M1564" s="25" t="str">
        <f>IF(ISBLANK(G1564),"",IF(ISTEXT(G1564),"",IF(INDEX(Sheet2!H$14:H$154,MATCH(F1564,Sheet2!A$14:A$154,0))&lt;&gt;0,IF(INDEX(Sheet2!I$14:I$154,MATCH(F1564,Sheet2!A$14:A$154,0))&lt;&gt;0,"Loan","Loan"),"Cash")))</f>
        <v>Loan</v>
      </c>
      <c r="N1564" s="25">
        <f>IF(ISTEXT(E1564),"",IF(ISBLANK(E1564),"",IF(ISTEXT(D1564),"",IF(A1559="Invoice No. : ",INDEX(Sheet2!D$14:D$154,MATCH(B1559,Sheet2!A$14:A$154,0)),N1563))))</f>
        <v>2</v>
      </c>
      <c r="O1564" s="25" t="str">
        <f>IF(ISTEXT(E1564),"",IF(ISBLANK(E1564),"",IF(ISTEXT(D1564),"",IF(A1559="Invoice No. : ",INDEX(Sheet2!E$14:E$154,MATCH(B1559,Sheet2!A$14:A$154,0)),O1563))))</f>
        <v>RUBY</v>
      </c>
      <c r="P1564" s="25" t="str">
        <f>IF(ISTEXT(E1564),"",IF(ISBLANK(E1564),"",IF(ISTEXT(D1564),"",IF(A1559="Invoice No. : ",INDEX(Sheet2!G$14:G$154,MATCH(B1559,Sheet2!A$14:A$154,0)),P1563))))</f>
        <v>RODRIGUEZ, MARICEL SORIANO</v>
      </c>
      <c r="Q1564" s="25">
        <f t="shared" si="99"/>
        <v>128023.12</v>
      </c>
    </row>
    <row r="1565" ht="15" spans="1:17">
      <c r="A1565" s="24" t="s">
        <v>1305</v>
      </c>
      <c r="B1565" s="24" t="s">
        <v>1306</v>
      </c>
      <c r="C1565" s="13">
        <v>6</v>
      </c>
      <c r="D1565" s="13">
        <v>8</v>
      </c>
      <c r="E1565" s="13">
        <v>48</v>
      </c>
      <c r="F1565" s="25">
        <f t="shared" si="96"/>
        <v>2146377</v>
      </c>
      <c r="G1565" s="25">
        <f>IF(ISTEXT(E1565),"",IF(ISBLANK(E1565),"",IF(ISTEXT(D1565),"",IF(A1560="Invoice No. : ",INDEX(Sheet2!F$14:F$154,MATCH(B1560,Sheet2!A$14:A$154,0)),G1564))))</f>
        <v>31593</v>
      </c>
      <c r="H1565" s="25" t="str">
        <f t="shared" si="97"/>
        <v>01/28/2023</v>
      </c>
      <c r="I1565" s="25" t="str">
        <f>IF(ISTEXT(E1565),"",IF(ISBLANK(E1565),"",IF(ISTEXT(D1565),"",IF(A1560="Invoice No. : ",TEXT(INDEX(Sheet2!C$14:C$154,MATCH(B1560,Sheet2!A$14:A$154,0)),"hh:mm:ss"),I1564))))</f>
        <v>11:46:35</v>
      </c>
      <c r="J1565" s="25">
        <f t="shared" si="98"/>
        <v>2326.35</v>
      </c>
      <c r="K1565" s="25">
        <f>IF(ISBLANK(G1565),"",IF(ISTEXT(G1565),"",INDEX(Sheet2!H$14:H$154,MATCH(F1565,Sheet2!A$14:A$154,0))))</f>
        <v>1789.5</v>
      </c>
      <c r="L1565" s="25">
        <f>IF(ISBLANK(G1565),"",IF(ISTEXT(G1565),"",INDEX(Sheet2!I$14:I$154,MATCH(F1565,Sheet2!A$14:A$154,0))))</f>
        <v>536.85</v>
      </c>
      <c r="M1565" s="25" t="str">
        <f>IF(ISBLANK(G1565),"",IF(ISTEXT(G1565),"",IF(INDEX(Sheet2!H$14:H$154,MATCH(F1565,Sheet2!A$14:A$154,0))&lt;&gt;0,IF(INDEX(Sheet2!I$14:I$154,MATCH(F1565,Sheet2!A$14:A$154,0))&lt;&gt;0,"Loan","Loan"),"Cash")))</f>
        <v>Loan</v>
      </c>
      <c r="N1565" s="25">
        <f>IF(ISTEXT(E1565),"",IF(ISBLANK(E1565),"",IF(ISTEXT(D1565),"",IF(A1560="Invoice No. : ",INDEX(Sheet2!D$14:D$154,MATCH(B1560,Sheet2!A$14:A$154,0)),N1564))))</f>
        <v>2</v>
      </c>
      <c r="O1565" s="25" t="str">
        <f>IF(ISTEXT(E1565),"",IF(ISBLANK(E1565),"",IF(ISTEXT(D1565),"",IF(A1560="Invoice No. : ",INDEX(Sheet2!E$14:E$154,MATCH(B1560,Sheet2!A$14:A$154,0)),O1564))))</f>
        <v>RUBY</v>
      </c>
      <c r="P1565" s="25" t="str">
        <f>IF(ISTEXT(E1565),"",IF(ISBLANK(E1565),"",IF(ISTEXT(D1565),"",IF(A1560="Invoice No. : ",INDEX(Sheet2!G$14:G$154,MATCH(B1560,Sheet2!A$14:A$154,0)),P1564))))</f>
        <v>RODRIGUEZ, MARICEL SORIANO</v>
      </c>
      <c r="Q1565" s="25">
        <f t="shared" si="99"/>
        <v>128023.12</v>
      </c>
    </row>
    <row r="1566" ht="15" spans="1:17">
      <c r="A1566" s="24" t="s">
        <v>1307</v>
      </c>
      <c r="B1566" s="24" t="s">
        <v>1308</v>
      </c>
      <c r="C1566" s="13">
        <v>2</v>
      </c>
      <c r="D1566" s="13">
        <v>18.25</v>
      </c>
      <c r="E1566" s="13">
        <v>36.5</v>
      </c>
      <c r="F1566" s="25">
        <f t="shared" si="96"/>
        <v>2146377</v>
      </c>
      <c r="G1566" s="25">
        <f>IF(ISTEXT(E1566),"",IF(ISBLANK(E1566),"",IF(ISTEXT(D1566),"",IF(A1561="Invoice No. : ",INDEX(Sheet2!F$14:F$154,MATCH(B1561,Sheet2!A$14:A$154,0)),G1565))))</f>
        <v>31593</v>
      </c>
      <c r="H1566" s="25" t="str">
        <f t="shared" si="97"/>
        <v>01/28/2023</v>
      </c>
      <c r="I1566" s="25" t="str">
        <f>IF(ISTEXT(E1566),"",IF(ISBLANK(E1566),"",IF(ISTEXT(D1566),"",IF(A1561="Invoice No. : ",TEXT(INDEX(Sheet2!C$14:C$154,MATCH(B1561,Sheet2!A$14:A$154,0)),"hh:mm:ss"),I1565))))</f>
        <v>11:46:35</v>
      </c>
      <c r="J1566" s="25">
        <f t="shared" si="98"/>
        <v>2326.35</v>
      </c>
      <c r="K1566" s="25">
        <f>IF(ISBLANK(G1566),"",IF(ISTEXT(G1566),"",INDEX(Sheet2!H$14:H$154,MATCH(F1566,Sheet2!A$14:A$154,0))))</f>
        <v>1789.5</v>
      </c>
      <c r="L1566" s="25">
        <f>IF(ISBLANK(G1566),"",IF(ISTEXT(G1566),"",INDEX(Sheet2!I$14:I$154,MATCH(F1566,Sheet2!A$14:A$154,0))))</f>
        <v>536.85</v>
      </c>
      <c r="M1566" s="25" t="str">
        <f>IF(ISBLANK(G1566),"",IF(ISTEXT(G1566),"",IF(INDEX(Sheet2!H$14:H$154,MATCH(F1566,Sheet2!A$14:A$154,0))&lt;&gt;0,IF(INDEX(Sheet2!I$14:I$154,MATCH(F1566,Sheet2!A$14:A$154,0))&lt;&gt;0,"Loan","Loan"),"Cash")))</f>
        <v>Loan</v>
      </c>
      <c r="N1566" s="25">
        <f>IF(ISTEXT(E1566),"",IF(ISBLANK(E1566),"",IF(ISTEXT(D1566),"",IF(A1561="Invoice No. : ",INDEX(Sheet2!D$14:D$154,MATCH(B1561,Sheet2!A$14:A$154,0)),N1565))))</f>
        <v>2</v>
      </c>
      <c r="O1566" s="25" t="str">
        <f>IF(ISTEXT(E1566),"",IF(ISBLANK(E1566),"",IF(ISTEXT(D1566),"",IF(A1561="Invoice No. : ",INDEX(Sheet2!E$14:E$154,MATCH(B1561,Sheet2!A$14:A$154,0)),O1565))))</f>
        <v>RUBY</v>
      </c>
      <c r="P1566" s="25" t="str">
        <f>IF(ISTEXT(E1566),"",IF(ISBLANK(E1566),"",IF(ISTEXT(D1566),"",IF(A1561="Invoice No. : ",INDEX(Sheet2!G$14:G$154,MATCH(B1561,Sheet2!A$14:A$154,0)),P1565))))</f>
        <v>RODRIGUEZ, MARICEL SORIANO</v>
      </c>
      <c r="Q1566" s="25">
        <f t="shared" si="99"/>
        <v>128023.12</v>
      </c>
    </row>
    <row r="1567" ht="15" spans="1:17">
      <c r="A1567" s="24" t="s">
        <v>698</v>
      </c>
      <c r="B1567" s="24" t="s">
        <v>699</v>
      </c>
      <c r="C1567" s="13">
        <v>1</v>
      </c>
      <c r="D1567" s="13">
        <v>44.25</v>
      </c>
      <c r="E1567" s="13">
        <v>44.25</v>
      </c>
      <c r="F1567" s="25">
        <f t="shared" si="96"/>
        <v>2146377</v>
      </c>
      <c r="G1567" s="25">
        <f>IF(ISTEXT(E1567),"",IF(ISBLANK(E1567),"",IF(ISTEXT(D1567),"",IF(A1562="Invoice No. : ",INDEX(Sheet2!F$14:F$154,MATCH(B1562,Sheet2!A$14:A$154,0)),G1566))))</f>
        <v>31593</v>
      </c>
      <c r="H1567" s="25" t="str">
        <f t="shared" si="97"/>
        <v>01/28/2023</v>
      </c>
      <c r="I1567" s="25" t="str">
        <f>IF(ISTEXT(E1567),"",IF(ISBLANK(E1567),"",IF(ISTEXT(D1567),"",IF(A1562="Invoice No. : ",TEXT(INDEX(Sheet2!C$14:C$154,MATCH(B1562,Sheet2!A$14:A$154,0)),"hh:mm:ss"),I1566))))</f>
        <v>11:46:35</v>
      </c>
      <c r="J1567" s="25">
        <f t="shared" si="98"/>
        <v>2326.35</v>
      </c>
      <c r="K1567" s="25">
        <f>IF(ISBLANK(G1567),"",IF(ISTEXT(G1567),"",INDEX(Sheet2!H$14:H$154,MATCH(F1567,Sheet2!A$14:A$154,0))))</f>
        <v>1789.5</v>
      </c>
      <c r="L1567" s="25">
        <f>IF(ISBLANK(G1567),"",IF(ISTEXT(G1567),"",INDEX(Sheet2!I$14:I$154,MATCH(F1567,Sheet2!A$14:A$154,0))))</f>
        <v>536.85</v>
      </c>
      <c r="M1567" s="25" t="str">
        <f>IF(ISBLANK(G1567),"",IF(ISTEXT(G1567),"",IF(INDEX(Sheet2!H$14:H$154,MATCH(F1567,Sheet2!A$14:A$154,0))&lt;&gt;0,IF(INDEX(Sheet2!I$14:I$154,MATCH(F1567,Sheet2!A$14:A$154,0))&lt;&gt;0,"Loan","Loan"),"Cash")))</f>
        <v>Loan</v>
      </c>
      <c r="N1567" s="25">
        <f>IF(ISTEXT(E1567),"",IF(ISBLANK(E1567),"",IF(ISTEXT(D1567),"",IF(A1562="Invoice No. : ",INDEX(Sheet2!D$14:D$154,MATCH(B1562,Sheet2!A$14:A$154,0)),N1566))))</f>
        <v>2</v>
      </c>
      <c r="O1567" s="25" t="str">
        <f>IF(ISTEXT(E1567),"",IF(ISBLANK(E1567),"",IF(ISTEXT(D1567),"",IF(A1562="Invoice No. : ",INDEX(Sheet2!E$14:E$154,MATCH(B1562,Sheet2!A$14:A$154,0)),O1566))))</f>
        <v>RUBY</v>
      </c>
      <c r="P1567" s="25" t="str">
        <f>IF(ISTEXT(E1567),"",IF(ISBLANK(E1567),"",IF(ISTEXT(D1567),"",IF(A1562="Invoice No. : ",INDEX(Sheet2!G$14:G$154,MATCH(B1562,Sheet2!A$14:A$154,0)),P1566))))</f>
        <v>RODRIGUEZ, MARICEL SORIANO</v>
      </c>
      <c r="Q1567" s="25">
        <f t="shared" si="99"/>
        <v>128023.12</v>
      </c>
    </row>
    <row r="1568" ht="15" spans="1:17">
      <c r="A1568" s="24" t="s">
        <v>1152</v>
      </c>
      <c r="B1568" s="24" t="s">
        <v>1153</v>
      </c>
      <c r="C1568" s="13">
        <v>1</v>
      </c>
      <c r="D1568" s="13">
        <v>16</v>
      </c>
      <c r="E1568" s="13">
        <v>16</v>
      </c>
      <c r="F1568" s="25">
        <f t="shared" si="96"/>
        <v>2146377</v>
      </c>
      <c r="G1568" s="25">
        <f>IF(ISTEXT(E1568),"",IF(ISBLANK(E1568),"",IF(ISTEXT(D1568),"",IF(A1563="Invoice No. : ",INDEX(Sheet2!F$14:F$154,MATCH(B1563,Sheet2!A$14:A$154,0)),G1567))))</f>
        <v>31593</v>
      </c>
      <c r="H1568" s="25" t="str">
        <f t="shared" si="97"/>
        <v>01/28/2023</v>
      </c>
      <c r="I1568" s="25" t="str">
        <f>IF(ISTEXT(E1568),"",IF(ISBLANK(E1568),"",IF(ISTEXT(D1568),"",IF(A1563="Invoice No. : ",TEXT(INDEX(Sheet2!C$14:C$154,MATCH(B1563,Sheet2!A$14:A$154,0)),"hh:mm:ss"),I1567))))</f>
        <v>11:46:35</v>
      </c>
      <c r="J1568" s="25">
        <f t="shared" si="98"/>
        <v>2326.35</v>
      </c>
      <c r="K1568" s="25">
        <f>IF(ISBLANK(G1568),"",IF(ISTEXT(G1568),"",INDEX(Sheet2!H$14:H$154,MATCH(F1568,Sheet2!A$14:A$154,0))))</f>
        <v>1789.5</v>
      </c>
      <c r="L1568" s="25">
        <f>IF(ISBLANK(G1568),"",IF(ISTEXT(G1568),"",INDEX(Sheet2!I$14:I$154,MATCH(F1568,Sheet2!A$14:A$154,0))))</f>
        <v>536.85</v>
      </c>
      <c r="M1568" s="25" t="str">
        <f>IF(ISBLANK(G1568),"",IF(ISTEXT(G1568),"",IF(INDEX(Sheet2!H$14:H$154,MATCH(F1568,Sheet2!A$14:A$154,0))&lt;&gt;0,IF(INDEX(Sheet2!I$14:I$154,MATCH(F1568,Sheet2!A$14:A$154,0))&lt;&gt;0,"Loan","Loan"),"Cash")))</f>
        <v>Loan</v>
      </c>
      <c r="N1568" s="25">
        <f>IF(ISTEXT(E1568),"",IF(ISBLANK(E1568),"",IF(ISTEXT(D1568),"",IF(A1563="Invoice No. : ",INDEX(Sheet2!D$14:D$154,MATCH(B1563,Sheet2!A$14:A$154,0)),N1567))))</f>
        <v>2</v>
      </c>
      <c r="O1568" s="25" t="str">
        <f>IF(ISTEXT(E1568),"",IF(ISBLANK(E1568),"",IF(ISTEXT(D1568),"",IF(A1563="Invoice No. : ",INDEX(Sheet2!E$14:E$154,MATCH(B1563,Sheet2!A$14:A$154,0)),O1567))))</f>
        <v>RUBY</v>
      </c>
      <c r="P1568" s="25" t="str">
        <f>IF(ISTEXT(E1568),"",IF(ISBLANK(E1568),"",IF(ISTEXT(D1568),"",IF(A1563="Invoice No. : ",INDEX(Sheet2!G$14:G$154,MATCH(B1563,Sheet2!A$14:A$154,0)),P1567))))</f>
        <v>RODRIGUEZ, MARICEL SORIANO</v>
      </c>
      <c r="Q1568" s="25">
        <f t="shared" si="99"/>
        <v>128023.12</v>
      </c>
    </row>
    <row r="1569" ht="15" spans="1:17">
      <c r="A1569" s="24" t="s">
        <v>1247</v>
      </c>
      <c r="B1569" s="24" t="s">
        <v>1248</v>
      </c>
      <c r="C1569" s="13">
        <v>1</v>
      </c>
      <c r="D1569" s="13">
        <v>30</v>
      </c>
      <c r="E1569" s="13">
        <v>30</v>
      </c>
      <c r="F1569" s="25">
        <f t="shared" si="96"/>
        <v>2146377</v>
      </c>
      <c r="G1569" s="25">
        <f>IF(ISTEXT(E1569),"",IF(ISBLANK(E1569),"",IF(ISTEXT(D1569),"",IF(A1564="Invoice No. : ",INDEX(Sheet2!F$14:F$154,MATCH(B1564,Sheet2!A$14:A$154,0)),G1568))))</f>
        <v>31593</v>
      </c>
      <c r="H1569" s="25" t="str">
        <f t="shared" si="97"/>
        <v>01/28/2023</v>
      </c>
      <c r="I1569" s="25" t="str">
        <f>IF(ISTEXT(E1569),"",IF(ISBLANK(E1569),"",IF(ISTEXT(D1569),"",IF(A1564="Invoice No. : ",TEXT(INDEX(Sheet2!C$14:C$154,MATCH(B1564,Sheet2!A$14:A$154,0)),"hh:mm:ss"),I1568))))</f>
        <v>11:46:35</v>
      </c>
      <c r="J1569" s="25">
        <f t="shared" si="98"/>
        <v>2326.35</v>
      </c>
      <c r="K1569" s="25">
        <f>IF(ISBLANK(G1569),"",IF(ISTEXT(G1569),"",INDEX(Sheet2!H$14:H$154,MATCH(F1569,Sheet2!A$14:A$154,0))))</f>
        <v>1789.5</v>
      </c>
      <c r="L1569" s="25">
        <f>IF(ISBLANK(G1569),"",IF(ISTEXT(G1569),"",INDEX(Sheet2!I$14:I$154,MATCH(F1569,Sheet2!A$14:A$154,0))))</f>
        <v>536.85</v>
      </c>
      <c r="M1569" s="25" t="str">
        <f>IF(ISBLANK(G1569),"",IF(ISTEXT(G1569),"",IF(INDEX(Sheet2!H$14:H$154,MATCH(F1569,Sheet2!A$14:A$154,0))&lt;&gt;0,IF(INDEX(Sheet2!I$14:I$154,MATCH(F1569,Sheet2!A$14:A$154,0))&lt;&gt;0,"Loan","Loan"),"Cash")))</f>
        <v>Loan</v>
      </c>
      <c r="N1569" s="25">
        <f>IF(ISTEXT(E1569),"",IF(ISBLANK(E1569),"",IF(ISTEXT(D1569),"",IF(A1564="Invoice No. : ",INDEX(Sheet2!D$14:D$154,MATCH(B1564,Sheet2!A$14:A$154,0)),N1568))))</f>
        <v>2</v>
      </c>
      <c r="O1569" s="25" t="str">
        <f>IF(ISTEXT(E1569),"",IF(ISBLANK(E1569),"",IF(ISTEXT(D1569),"",IF(A1564="Invoice No. : ",INDEX(Sheet2!E$14:E$154,MATCH(B1564,Sheet2!A$14:A$154,0)),O1568))))</f>
        <v>RUBY</v>
      </c>
      <c r="P1569" s="25" t="str">
        <f>IF(ISTEXT(E1569),"",IF(ISBLANK(E1569),"",IF(ISTEXT(D1569),"",IF(A1564="Invoice No. : ",INDEX(Sheet2!G$14:G$154,MATCH(B1564,Sheet2!A$14:A$154,0)),P1568))))</f>
        <v>RODRIGUEZ, MARICEL SORIANO</v>
      </c>
      <c r="Q1569" s="25">
        <f t="shared" si="99"/>
        <v>128023.12</v>
      </c>
    </row>
    <row r="1570" ht="15" spans="1:17">
      <c r="A1570" s="24" t="s">
        <v>1309</v>
      </c>
      <c r="B1570" s="24" t="s">
        <v>1310</v>
      </c>
      <c r="C1570" s="13">
        <v>1</v>
      </c>
      <c r="D1570" s="13">
        <v>24.75</v>
      </c>
      <c r="E1570" s="13">
        <v>24.75</v>
      </c>
      <c r="F1570" s="25">
        <f t="shared" si="96"/>
        <v>2146377</v>
      </c>
      <c r="G1570" s="25">
        <f>IF(ISTEXT(E1570),"",IF(ISBLANK(E1570),"",IF(ISTEXT(D1570),"",IF(A1565="Invoice No. : ",INDEX(Sheet2!F$14:F$154,MATCH(B1565,Sheet2!A$14:A$154,0)),G1569))))</f>
        <v>31593</v>
      </c>
      <c r="H1570" s="25" t="str">
        <f t="shared" si="97"/>
        <v>01/28/2023</v>
      </c>
      <c r="I1570" s="25" t="str">
        <f>IF(ISTEXT(E1570),"",IF(ISBLANK(E1570),"",IF(ISTEXT(D1570),"",IF(A1565="Invoice No. : ",TEXT(INDEX(Sheet2!C$14:C$154,MATCH(B1565,Sheet2!A$14:A$154,0)),"hh:mm:ss"),I1569))))</f>
        <v>11:46:35</v>
      </c>
      <c r="J1570" s="25">
        <f t="shared" si="98"/>
        <v>2326.35</v>
      </c>
      <c r="K1570" s="25">
        <f>IF(ISBLANK(G1570),"",IF(ISTEXT(G1570),"",INDEX(Sheet2!H$14:H$154,MATCH(F1570,Sheet2!A$14:A$154,0))))</f>
        <v>1789.5</v>
      </c>
      <c r="L1570" s="25">
        <f>IF(ISBLANK(G1570),"",IF(ISTEXT(G1570),"",INDEX(Sheet2!I$14:I$154,MATCH(F1570,Sheet2!A$14:A$154,0))))</f>
        <v>536.85</v>
      </c>
      <c r="M1570" s="25" t="str">
        <f>IF(ISBLANK(G1570),"",IF(ISTEXT(G1570),"",IF(INDEX(Sheet2!H$14:H$154,MATCH(F1570,Sheet2!A$14:A$154,0))&lt;&gt;0,IF(INDEX(Sheet2!I$14:I$154,MATCH(F1570,Sheet2!A$14:A$154,0))&lt;&gt;0,"Loan","Loan"),"Cash")))</f>
        <v>Loan</v>
      </c>
      <c r="N1570" s="25">
        <f>IF(ISTEXT(E1570),"",IF(ISBLANK(E1570),"",IF(ISTEXT(D1570),"",IF(A1565="Invoice No. : ",INDEX(Sheet2!D$14:D$154,MATCH(B1565,Sheet2!A$14:A$154,0)),N1569))))</f>
        <v>2</v>
      </c>
      <c r="O1570" s="25" t="str">
        <f>IF(ISTEXT(E1570),"",IF(ISBLANK(E1570),"",IF(ISTEXT(D1570),"",IF(A1565="Invoice No. : ",INDEX(Sheet2!E$14:E$154,MATCH(B1565,Sheet2!A$14:A$154,0)),O1569))))</f>
        <v>RUBY</v>
      </c>
      <c r="P1570" s="25" t="str">
        <f>IF(ISTEXT(E1570),"",IF(ISBLANK(E1570),"",IF(ISTEXT(D1570),"",IF(A1565="Invoice No. : ",INDEX(Sheet2!G$14:G$154,MATCH(B1565,Sheet2!A$14:A$154,0)),P1569))))</f>
        <v>RODRIGUEZ, MARICEL SORIANO</v>
      </c>
      <c r="Q1570" s="25">
        <f t="shared" si="99"/>
        <v>128023.12</v>
      </c>
    </row>
    <row r="1571" ht="15" spans="1:17">
      <c r="A1571" s="24" t="s">
        <v>820</v>
      </c>
      <c r="B1571" s="24" t="s">
        <v>821</v>
      </c>
      <c r="C1571" s="13">
        <v>2</v>
      </c>
      <c r="D1571" s="13">
        <v>30</v>
      </c>
      <c r="E1571" s="13">
        <v>60</v>
      </c>
      <c r="F1571" s="25">
        <f t="shared" si="96"/>
        <v>2146377</v>
      </c>
      <c r="G1571" s="25">
        <f>IF(ISTEXT(E1571),"",IF(ISBLANK(E1571),"",IF(ISTEXT(D1571),"",IF(A1566="Invoice No. : ",INDEX(Sheet2!F$14:F$154,MATCH(B1566,Sheet2!A$14:A$154,0)),G1570))))</f>
        <v>31593</v>
      </c>
      <c r="H1571" s="25" t="str">
        <f t="shared" si="97"/>
        <v>01/28/2023</v>
      </c>
      <c r="I1571" s="25" t="str">
        <f>IF(ISTEXT(E1571),"",IF(ISBLANK(E1571),"",IF(ISTEXT(D1571),"",IF(A1566="Invoice No. : ",TEXT(INDEX(Sheet2!C$14:C$154,MATCH(B1566,Sheet2!A$14:A$154,0)),"hh:mm:ss"),I1570))))</f>
        <v>11:46:35</v>
      </c>
      <c r="J1571" s="25">
        <f t="shared" si="98"/>
        <v>2326.35</v>
      </c>
      <c r="K1571" s="25">
        <f>IF(ISBLANK(G1571),"",IF(ISTEXT(G1571),"",INDEX(Sheet2!H$14:H$154,MATCH(F1571,Sheet2!A$14:A$154,0))))</f>
        <v>1789.5</v>
      </c>
      <c r="L1571" s="25">
        <f>IF(ISBLANK(G1571),"",IF(ISTEXT(G1571),"",INDEX(Sheet2!I$14:I$154,MATCH(F1571,Sheet2!A$14:A$154,0))))</f>
        <v>536.85</v>
      </c>
      <c r="M1571" s="25" t="str">
        <f>IF(ISBLANK(G1571),"",IF(ISTEXT(G1571),"",IF(INDEX(Sheet2!H$14:H$154,MATCH(F1571,Sheet2!A$14:A$154,0))&lt;&gt;0,IF(INDEX(Sheet2!I$14:I$154,MATCH(F1571,Sheet2!A$14:A$154,0))&lt;&gt;0,"Loan","Loan"),"Cash")))</f>
        <v>Loan</v>
      </c>
      <c r="N1571" s="25">
        <f>IF(ISTEXT(E1571),"",IF(ISBLANK(E1571),"",IF(ISTEXT(D1571),"",IF(A1566="Invoice No. : ",INDEX(Sheet2!D$14:D$154,MATCH(B1566,Sheet2!A$14:A$154,0)),N1570))))</f>
        <v>2</v>
      </c>
      <c r="O1571" s="25" t="str">
        <f>IF(ISTEXT(E1571),"",IF(ISBLANK(E1571),"",IF(ISTEXT(D1571),"",IF(A1566="Invoice No. : ",INDEX(Sheet2!E$14:E$154,MATCH(B1566,Sheet2!A$14:A$154,0)),O1570))))</f>
        <v>RUBY</v>
      </c>
      <c r="P1571" s="25" t="str">
        <f>IF(ISTEXT(E1571),"",IF(ISBLANK(E1571),"",IF(ISTEXT(D1571),"",IF(A1566="Invoice No. : ",INDEX(Sheet2!G$14:G$154,MATCH(B1566,Sheet2!A$14:A$154,0)),P1570))))</f>
        <v>RODRIGUEZ, MARICEL SORIANO</v>
      </c>
      <c r="Q1571" s="25">
        <f t="shared" si="99"/>
        <v>128023.12</v>
      </c>
    </row>
    <row r="1572" ht="15" spans="1:17">
      <c r="A1572" s="24" t="s">
        <v>1311</v>
      </c>
      <c r="B1572" s="24" t="s">
        <v>1312</v>
      </c>
      <c r="C1572" s="13">
        <v>1</v>
      </c>
      <c r="D1572" s="13">
        <v>9.75</v>
      </c>
      <c r="E1572" s="13">
        <v>9.75</v>
      </c>
      <c r="F1572" s="25">
        <f t="shared" si="96"/>
        <v>2146377</v>
      </c>
      <c r="G1572" s="25">
        <f>IF(ISTEXT(E1572),"",IF(ISBLANK(E1572),"",IF(ISTEXT(D1572),"",IF(A1567="Invoice No. : ",INDEX(Sheet2!F$14:F$154,MATCH(B1567,Sheet2!A$14:A$154,0)),G1571))))</f>
        <v>31593</v>
      </c>
      <c r="H1572" s="25" t="str">
        <f t="shared" si="97"/>
        <v>01/28/2023</v>
      </c>
      <c r="I1572" s="25" t="str">
        <f>IF(ISTEXT(E1572),"",IF(ISBLANK(E1572),"",IF(ISTEXT(D1572),"",IF(A1567="Invoice No. : ",TEXT(INDEX(Sheet2!C$14:C$154,MATCH(B1567,Sheet2!A$14:A$154,0)),"hh:mm:ss"),I1571))))</f>
        <v>11:46:35</v>
      </c>
      <c r="J1572" s="25">
        <f t="shared" si="98"/>
        <v>2326.35</v>
      </c>
      <c r="K1572" s="25">
        <f>IF(ISBLANK(G1572),"",IF(ISTEXT(G1572),"",INDEX(Sheet2!H$14:H$154,MATCH(F1572,Sheet2!A$14:A$154,0))))</f>
        <v>1789.5</v>
      </c>
      <c r="L1572" s="25">
        <f>IF(ISBLANK(G1572),"",IF(ISTEXT(G1572),"",INDEX(Sheet2!I$14:I$154,MATCH(F1572,Sheet2!A$14:A$154,0))))</f>
        <v>536.85</v>
      </c>
      <c r="M1572" s="25" t="str">
        <f>IF(ISBLANK(G1572),"",IF(ISTEXT(G1572),"",IF(INDEX(Sheet2!H$14:H$154,MATCH(F1572,Sheet2!A$14:A$154,0))&lt;&gt;0,IF(INDEX(Sheet2!I$14:I$154,MATCH(F1572,Sheet2!A$14:A$154,0))&lt;&gt;0,"Loan","Loan"),"Cash")))</f>
        <v>Loan</v>
      </c>
      <c r="N1572" s="25">
        <f>IF(ISTEXT(E1572),"",IF(ISBLANK(E1572),"",IF(ISTEXT(D1572),"",IF(A1567="Invoice No. : ",INDEX(Sheet2!D$14:D$154,MATCH(B1567,Sheet2!A$14:A$154,0)),N1571))))</f>
        <v>2</v>
      </c>
      <c r="O1572" s="25" t="str">
        <f>IF(ISTEXT(E1572),"",IF(ISBLANK(E1572),"",IF(ISTEXT(D1572),"",IF(A1567="Invoice No. : ",INDEX(Sheet2!E$14:E$154,MATCH(B1567,Sheet2!A$14:A$154,0)),O1571))))</f>
        <v>RUBY</v>
      </c>
      <c r="P1572" s="25" t="str">
        <f>IF(ISTEXT(E1572),"",IF(ISBLANK(E1572),"",IF(ISTEXT(D1572),"",IF(A1567="Invoice No. : ",INDEX(Sheet2!G$14:G$154,MATCH(B1567,Sheet2!A$14:A$154,0)),P1571))))</f>
        <v>RODRIGUEZ, MARICEL SORIANO</v>
      </c>
      <c r="Q1572" s="25">
        <f t="shared" si="99"/>
        <v>128023.12</v>
      </c>
    </row>
    <row r="1573" ht="15" spans="1:17">
      <c r="A1573" s="24" t="s">
        <v>958</v>
      </c>
      <c r="B1573" s="24" t="s">
        <v>959</v>
      </c>
      <c r="C1573" s="13">
        <v>3</v>
      </c>
      <c r="D1573" s="13">
        <v>21.5</v>
      </c>
      <c r="E1573" s="13">
        <v>64.5</v>
      </c>
      <c r="F1573" s="25">
        <f t="shared" si="96"/>
        <v>2146377</v>
      </c>
      <c r="G1573" s="25">
        <f>IF(ISTEXT(E1573),"",IF(ISBLANK(E1573),"",IF(ISTEXT(D1573),"",IF(A1568="Invoice No. : ",INDEX(Sheet2!F$14:F$154,MATCH(B1568,Sheet2!A$14:A$154,0)),G1572))))</f>
        <v>31593</v>
      </c>
      <c r="H1573" s="25" t="str">
        <f t="shared" si="97"/>
        <v>01/28/2023</v>
      </c>
      <c r="I1573" s="25" t="str">
        <f>IF(ISTEXT(E1573),"",IF(ISBLANK(E1573),"",IF(ISTEXT(D1573),"",IF(A1568="Invoice No. : ",TEXT(INDEX(Sheet2!C$14:C$154,MATCH(B1568,Sheet2!A$14:A$154,0)),"hh:mm:ss"),I1572))))</f>
        <v>11:46:35</v>
      </c>
      <c r="J1573" s="25">
        <f t="shared" si="98"/>
        <v>2326.35</v>
      </c>
      <c r="K1573" s="25">
        <f>IF(ISBLANK(G1573),"",IF(ISTEXT(G1573),"",INDEX(Sheet2!H$14:H$154,MATCH(F1573,Sheet2!A$14:A$154,0))))</f>
        <v>1789.5</v>
      </c>
      <c r="L1573" s="25">
        <f>IF(ISBLANK(G1573),"",IF(ISTEXT(G1573),"",INDEX(Sheet2!I$14:I$154,MATCH(F1573,Sheet2!A$14:A$154,0))))</f>
        <v>536.85</v>
      </c>
      <c r="M1573" s="25" t="str">
        <f>IF(ISBLANK(G1573),"",IF(ISTEXT(G1573),"",IF(INDEX(Sheet2!H$14:H$154,MATCH(F1573,Sheet2!A$14:A$154,0))&lt;&gt;0,IF(INDEX(Sheet2!I$14:I$154,MATCH(F1573,Sheet2!A$14:A$154,0))&lt;&gt;0,"Loan","Loan"),"Cash")))</f>
        <v>Loan</v>
      </c>
      <c r="N1573" s="25">
        <f>IF(ISTEXT(E1573),"",IF(ISBLANK(E1573),"",IF(ISTEXT(D1573),"",IF(A1568="Invoice No. : ",INDEX(Sheet2!D$14:D$154,MATCH(B1568,Sheet2!A$14:A$154,0)),N1572))))</f>
        <v>2</v>
      </c>
      <c r="O1573" s="25" t="str">
        <f>IF(ISTEXT(E1573),"",IF(ISBLANK(E1573),"",IF(ISTEXT(D1573),"",IF(A1568="Invoice No. : ",INDEX(Sheet2!E$14:E$154,MATCH(B1568,Sheet2!A$14:A$154,0)),O1572))))</f>
        <v>RUBY</v>
      </c>
      <c r="P1573" s="25" t="str">
        <f>IF(ISTEXT(E1573),"",IF(ISBLANK(E1573),"",IF(ISTEXT(D1573),"",IF(A1568="Invoice No. : ",INDEX(Sheet2!G$14:G$154,MATCH(B1568,Sheet2!A$14:A$154,0)),P1572))))</f>
        <v>RODRIGUEZ, MARICEL SORIANO</v>
      </c>
      <c r="Q1573" s="25">
        <f t="shared" si="99"/>
        <v>128023.12</v>
      </c>
    </row>
    <row r="1574" ht="15" spans="1:17">
      <c r="A1574" s="24" t="s">
        <v>384</v>
      </c>
      <c r="B1574" s="24" t="s">
        <v>385</v>
      </c>
      <c r="C1574" s="13">
        <v>12</v>
      </c>
      <c r="D1574" s="13">
        <v>5.6541</v>
      </c>
      <c r="E1574" s="13">
        <v>67.8492</v>
      </c>
      <c r="F1574" s="25">
        <f t="shared" si="96"/>
        <v>2146377</v>
      </c>
      <c r="G1574" s="25">
        <f>IF(ISTEXT(E1574),"",IF(ISBLANK(E1574),"",IF(ISTEXT(D1574),"",IF(A1569="Invoice No. : ",INDEX(Sheet2!F$14:F$154,MATCH(B1569,Sheet2!A$14:A$154,0)),G1573))))</f>
        <v>31593</v>
      </c>
      <c r="H1574" s="25" t="str">
        <f t="shared" si="97"/>
        <v>01/28/2023</v>
      </c>
      <c r="I1574" s="25" t="str">
        <f>IF(ISTEXT(E1574),"",IF(ISBLANK(E1574),"",IF(ISTEXT(D1574),"",IF(A1569="Invoice No. : ",TEXT(INDEX(Sheet2!C$14:C$154,MATCH(B1569,Sheet2!A$14:A$154,0)),"hh:mm:ss"),I1573))))</f>
        <v>11:46:35</v>
      </c>
      <c r="J1574" s="25">
        <f t="shared" si="98"/>
        <v>2326.35</v>
      </c>
      <c r="K1574" s="25">
        <f>IF(ISBLANK(G1574),"",IF(ISTEXT(G1574),"",INDEX(Sheet2!H$14:H$154,MATCH(F1574,Sheet2!A$14:A$154,0))))</f>
        <v>1789.5</v>
      </c>
      <c r="L1574" s="25">
        <f>IF(ISBLANK(G1574),"",IF(ISTEXT(G1574),"",INDEX(Sheet2!I$14:I$154,MATCH(F1574,Sheet2!A$14:A$154,0))))</f>
        <v>536.85</v>
      </c>
      <c r="M1574" s="25" t="str">
        <f>IF(ISBLANK(G1574),"",IF(ISTEXT(G1574),"",IF(INDEX(Sheet2!H$14:H$154,MATCH(F1574,Sheet2!A$14:A$154,0))&lt;&gt;0,IF(INDEX(Sheet2!I$14:I$154,MATCH(F1574,Sheet2!A$14:A$154,0))&lt;&gt;0,"Loan","Loan"),"Cash")))</f>
        <v>Loan</v>
      </c>
      <c r="N1574" s="25">
        <f>IF(ISTEXT(E1574),"",IF(ISBLANK(E1574),"",IF(ISTEXT(D1574),"",IF(A1569="Invoice No. : ",INDEX(Sheet2!D$14:D$154,MATCH(B1569,Sheet2!A$14:A$154,0)),N1573))))</f>
        <v>2</v>
      </c>
      <c r="O1574" s="25" t="str">
        <f>IF(ISTEXT(E1574),"",IF(ISBLANK(E1574),"",IF(ISTEXT(D1574),"",IF(A1569="Invoice No. : ",INDEX(Sheet2!E$14:E$154,MATCH(B1569,Sheet2!A$14:A$154,0)),O1573))))</f>
        <v>RUBY</v>
      </c>
      <c r="P1574" s="25" t="str">
        <f>IF(ISTEXT(E1574),"",IF(ISBLANK(E1574),"",IF(ISTEXT(D1574),"",IF(A1569="Invoice No. : ",INDEX(Sheet2!G$14:G$154,MATCH(B1569,Sheet2!A$14:A$154,0)),P1573))))</f>
        <v>RODRIGUEZ, MARICEL SORIANO</v>
      </c>
      <c r="Q1574" s="25">
        <f t="shared" si="99"/>
        <v>128023.12</v>
      </c>
    </row>
    <row r="1575" ht="15" spans="4:17">
      <c r="D1575" s="14" t="s">
        <v>18</v>
      </c>
      <c r="E1575" s="26">
        <v>2326.35</v>
      </c>
      <c r="F1575" s="25" t="str">
        <f t="shared" si="96"/>
        <v/>
      </c>
      <c r="G1575" s="25" t="str">
        <f>IF(ISTEXT(E1575),"",IF(ISBLANK(E1575),"",IF(ISTEXT(D1575),"",IF(A1570="Invoice No. : ",INDEX(Sheet2!F$14:F$154,MATCH(B1570,Sheet2!A$14:A$154,0)),G1574))))</f>
        <v/>
      </c>
      <c r="H1575" s="25" t="str">
        <f t="shared" si="97"/>
        <v/>
      </c>
      <c r="I1575" s="25" t="str">
        <f>IF(ISTEXT(E1575),"",IF(ISBLANK(E1575),"",IF(ISTEXT(D1575),"",IF(A1570="Invoice No. : ",TEXT(INDEX(Sheet2!C$14:C$154,MATCH(B1570,Sheet2!A$14:A$154,0)),"hh:mm:ss"),I1574))))</f>
        <v/>
      </c>
      <c r="J1575" s="25" t="str">
        <f t="shared" si="98"/>
        <v/>
      </c>
      <c r="K1575" s="25" t="str">
        <f>IF(ISBLANK(G1575),"",IF(ISTEXT(G1575),"",INDEX(Sheet2!H$14:H$154,MATCH(F1575,Sheet2!A$14:A$154,0))))</f>
        <v/>
      </c>
      <c r="L1575" s="25" t="str">
        <f>IF(ISBLANK(G1575),"",IF(ISTEXT(G1575),"",INDEX(Sheet2!I$14:I$154,MATCH(F1575,Sheet2!A$14:A$154,0))))</f>
        <v/>
      </c>
      <c r="M1575" s="25" t="str">
        <f>IF(ISBLANK(G1575),"",IF(ISTEXT(G1575),"",IF(INDEX(Sheet2!H$14:H$154,MATCH(F1575,Sheet2!A$14:A$154,0))&lt;&gt;0,IF(INDEX(Sheet2!I$14:I$154,MATCH(F1575,Sheet2!A$14:A$154,0))&lt;&gt;0,"Loan","Loan"),"Cash")))</f>
        <v/>
      </c>
      <c r="N1575" s="25" t="str">
        <f>IF(ISTEXT(E1575),"",IF(ISBLANK(E1575),"",IF(ISTEXT(D1575),"",IF(A1570="Invoice No. : ",INDEX(Sheet2!D$14:D$154,MATCH(B1570,Sheet2!A$14:A$154,0)),N1574))))</f>
        <v/>
      </c>
      <c r="O1575" s="25" t="str">
        <f>IF(ISTEXT(E1575),"",IF(ISBLANK(E1575),"",IF(ISTEXT(D1575),"",IF(A1570="Invoice No. : ",INDEX(Sheet2!E$14:E$154,MATCH(B1570,Sheet2!A$14:A$154,0)),O1574))))</f>
        <v/>
      </c>
      <c r="P1575" s="25" t="str">
        <f>IF(ISTEXT(E1575),"",IF(ISBLANK(E1575),"",IF(ISTEXT(D1575),"",IF(A1570="Invoice No. : ",INDEX(Sheet2!G$14:G$154,MATCH(B1570,Sheet2!A$14:A$154,0)),P1574))))</f>
        <v/>
      </c>
      <c r="Q1575" s="25" t="str">
        <f t="shared" si="99"/>
        <v/>
      </c>
    </row>
    <row r="1576" ht="15" spans="6:17">
      <c r="F1576" s="25" t="str">
        <f t="shared" si="96"/>
        <v/>
      </c>
      <c r="G1576" s="25" t="str">
        <f>IF(ISTEXT(E1576),"",IF(ISBLANK(E1576),"",IF(ISTEXT(D1576),"",IF(A1571="Invoice No. : ",INDEX(Sheet2!F$14:F$154,MATCH(B1571,Sheet2!A$14:A$154,0)),G1575))))</f>
        <v/>
      </c>
      <c r="H1576" s="25" t="str">
        <f t="shared" si="97"/>
        <v/>
      </c>
      <c r="I1576" s="25" t="str">
        <f>IF(ISTEXT(E1576),"",IF(ISBLANK(E1576),"",IF(ISTEXT(D1576),"",IF(A1571="Invoice No. : ",TEXT(INDEX(Sheet2!C$14:C$154,MATCH(B1571,Sheet2!A$14:A$154,0)),"hh:mm:ss"),I1575))))</f>
        <v/>
      </c>
      <c r="J1576" s="25" t="str">
        <f t="shared" si="98"/>
        <v/>
      </c>
      <c r="K1576" s="25" t="str">
        <f>IF(ISBLANK(G1576),"",IF(ISTEXT(G1576),"",INDEX(Sheet2!H$14:H$154,MATCH(F1576,Sheet2!A$14:A$154,0))))</f>
        <v/>
      </c>
      <c r="L1576" s="25" t="str">
        <f>IF(ISBLANK(G1576),"",IF(ISTEXT(G1576),"",INDEX(Sheet2!I$14:I$154,MATCH(F1576,Sheet2!A$14:A$154,0))))</f>
        <v/>
      </c>
      <c r="M1576" s="25" t="str">
        <f>IF(ISBLANK(G1576),"",IF(ISTEXT(G1576),"",IF(INDEX(Sheet2!H$14:H$154,MATCH(F1576,Sheet2!A$14:A$154,0))&lt;&gt;0,IF(INDEX(Sheet2!I$14:I$154,MATCH(F1576,Sheet2!A$14:A$154,0))&lt;&gt;0,"Loan","Loan"),"Cash")))</f>
        <v/>
      </c>
      <c r="N1576" s="25" t="str">
        <f>IF(ISTEXT(E1576),"",IF(ISBLANK(E1576),"",IF(ISTEXT(D1576),"",IF(A1571="Invoice No. : ",INDEX(Sheet2!D$14:D$154,MATCH(B1571,Sheet2!A$14:A$154,0)),N1575))))</f>
        <v/>
      </c>
      <c r="O1576" s="25" t="str">
        <f>IF(ISTEXT(E1576),"",IF(ISBLANK(E1576),"",IF(ISTEXT(D1576),"",IF(A1571="Invoice No. : ",INDEX(Sheet2!E$14:E$154,MATCH(B1571,Sheet2!A$14:A$154,0)),O1575))))</f>
        <v/>
      </c>
      <c r="P1576" s="25" t="str">
        <f>IF(ISTEXT(E1576),"",IF(ISBLANK(E1576),"",IF(ISTEXT(D1576),"",IF(A1571="Invoice No. : ",INDEX(Sheet2!G$14:G$154,MATCH(B1571,Sheet2!A$14:A$154,0)),P1575))))</f>
        <v/>
      </c>
      <c r="Q1576" s="25" t="str">
        <f t="shared" si="99"/>
        <v/>
      </c>
    </row>
    <row r="1577" ht="15" spans="6:17">
      <c r="F1577" s="25" t="str">
        <f t="shared" si="96"/>
        <v/>
      </c>
      <c r="G1577" s="25" t="str">
        <f>IF(ISTEXT(E1577),"",IF(ISBLANK(E1577),"",IF(ISTEXT(D1577),"",IF(A1572="Invoice No. : ",INDEX(Sheet2!F$14:F$154,MATCH(B1572,Sheet2!A$14:A$154,0)),G1576))))</f>
        <v/>
      </c>
      <c r="H1577" s="25" t="str">
        <f t="shared" si="97"/>
        <v/>
      </c>
      <c r="I1577" s="25" t="str">
        <f>IF(ISTEXT(E1577),"",IF(ISBLANK(E1577),"",IF(ISTEXT(D1577),"",IF(A1572="Invoice No. : ",TEXT(INDEX(Sheet2!C$14:C$154,MATCH(B1572,Sheet2!A$14:A$154,0)),"hh:mm:ss"),I1576))))</f>
        <v/>
      </c>
      <c r="J1577" s="25" t="str">
        <f t="shared" si="98"/>
        <v/>
      </c>
      <c r="K1577" s="25" t="str">
        <f>IF(ISBLANK(G1577),"",IF(ISTEXT(G1577),"",INDEX(Sheet2!H$14:H$154,MATCH(F1577,Sheet2!A$14:A$154,0))))</f>
        <v/>
      </c>
      <c r="L1577" s="25" t="str">
        <f>IF(ISBLANK(G1577),"",IF(ISTEXT(G1577),"",INDEX(Sheet2!I$14:I$154,MATCH(F1577,Sheet2!A$14:A$154,0))))</f>
        <v/>
      </c>
      <c r="M1577" s="25" t="str">
        <f>IF(ISBLANK(G1577),"",IF(ISTEXT(G1577),"",IF(INDEX(Sheet2!H$14:H$154,MATCH(F1577,Sheet2!A$14:A$154,0))&lt;&gt;0,IF(INDEX(Sheet2!I$14:I$154,MATCH(F1577,Sheet2!A$14:A$154,0))&lt;&gt;0,"Loan","Loan"),"Cash")))</f>
        <v/>
      </c>
      <c r="N1577" s="25" t="str">
        <f>IF(ISTEXT(E1577),"",IF(ISBLANK(E1577),"",IF(ISTEXT(D1577),"",IF(A1572="Invoice No. : ",INDEX(Sheet2!D$14:D$154,MATCH(B1572,Sheet2!A$14:A$154,0)),N1576))))</f>
        <v/>
      </c>
      <c r="O1577" s="25" t="str">
        <f>IF(ISTEXT(E1577),"",IF(ISBLANK(E1577),"",IF(ISTEXT(D1577),"",IF(A1572="Invoice No. : ",INDEX(Sheet2!E$14:E$154,MATCH(B1572,Sheet2!A$14:A$154,0)),O1576))))</f>
        <v/>
      </c>
      <c r="P1577" s="25" t="str">
        <f>IF(ISTEXT(E1577),"",IF(ISBLANK(E1577),"",IF(ISTEXT(D1577),"",IF(A1572="Invoice No. : ",INDEX(Sheet2!G$14:G$154,MATCH(B1572,Sheet2!A$14:A$154,0)),P1576))))</f>
        <v/>
      </c>
      <c r="Q1577" s="25" t="str">
        <f t="shared" si="99"/>
        <v/>
      </c>
    </row>
    <row r="1578" ht="15" spans="1:17">
      <c r="A1578" s="16" t="s">
        <v>4</v>
      </c>
      <c r="B1578" s="17">
        <v>2146378</v>
      </c>
      <c r="C1578" s="16" t="s">
        <v>5</v>
      </c>
      <c r="D1578" s="18" t="s">
        <v>598</v>
      </c>
      <c r="F1578" s="25" t="str">
        <f t="shared" si="96"/>
        <v/>
      </c>
      <c r="G1578" s="25" t="str">
        <f>IF(ISTEXT(E1578),"",IF(ISBLANK(E1578),"",IF(ISTEXT(D1578),"",IF(A1573="Invoice No. : ",INDEX(Sheet2!F$14:F$154,MATCH(B1573,Sheet2!A$14:A$154,0)),G1577))))</f>
        <v/>
      </c>
      <c r="H1578" s="25" t="str">
        <f t="shared" si="97"/>
        <v/>
      </c>
      <c r="I1578" s="25" t="str">
        <f>IF(ISTEXT(E1578),"",IF(ISBLANK(E1578),"",IF(ISTEXT(D1578),"",IF(A1573="Invoice No. : ",TEXT(INDEX(Sheet2!C$14:C$154,MATCH(B1573,Sheet2!A$14:A$154,0)),"hh:mm:ss"),I1577))))</f>
        <v/>
      </c>
      <c r="J1578" s="25" t="str">
        <f t="shared" si="98"/>
        <v/>
      </c>
      <c r="K1578" s="25" t="str">
        <f>IF(ISBLANK(G1578),"",IF(ISTEXT(G1578),"",INDEX(Sheet2!H$14:H$154,MATCH(F1578,Sheet2!A$14:A$154,0))))</f>
        <v/>
      </c>
      <c r="L1578" s="25" t="str">
        <f>IF(ISBLANK(G1578),"",IF(ISTEXT(G1578),"",INDEX(Sheet2!I$14:I$154,MATCH(F1578,Sheet2!A$14:A$154,0))))</f>
        <v/>
      </c>
      <c r="M1578" s="25" t="str">
        <f>IF(ISBLANK(G1578),"",IF(ISTEXT(G1578),"",IF(INDEX(Sheet2!H$14:H$154,MATCH(F1578,Sheet2!A$14:A$154,0))&lt;&gt;0,IF(INDEX(Sheet2!I$14:I$154,MATCH(F1578,Sheet2!A$14:A$154,0))&lt;&gt;0,"Loan","Loan"),"Cash")))</f>
        <v/>
      </c>
      <c r="N1578" s="25" t="str">
        <f>IF(ISTEXT(E1578),"",IF(ISBLANK(E1578),"",IF(ISTEXT(D1578),"",IF(A1573="Invoice No. : ",INDEX(Sheet2!D$14:D$154,MATCH(B1573,Sheet2!A$14:A$154,0)),N1577))))</f>
        <v/>
      </c>
      <c r="O1578" s="25" t="str">
        <f>IF(ISTEXT(E1578),"",IF(ISBLANK(E1578),"",IF(ISTEXT(D1578),"",IF(A1573="Invoice No. : ",INDEX(Sheet2!E$14:E$154,MATCH(B1573,Sheet2!A$14:A$154,0)),O1577))))</f>
        <v/>
      </c>
      <c r="P1578" s="25" t="str">
        <f>IF(ISTEXT(E1578),"",IF(ISBLANK(E1578),"",IF(ISTEXT(D1578),"",IF(A1573="Invoice No. : ",INDEX(Sheet2!G$14:G$154,MATCH(B1573,Sheet2!A$14:A$154,0)),P1577))))</f>
        <v/>
      </c>
      <c r="Q1578" s="25" t="str">
        <f t="shared" si="99"/>
        <v/>
      </c>
    </row>
    <row r="1579" ht="15" spans="1:17">
      <c r="A1579" s="16" t="s">
        <v>7</v>
      </c>
      <c r="B1579" s="19">
        <v>44954</v>
      </c>
      <c r="C1579" s="16" t="s">
        <v>8</v>
      </c>
      <c r="D1579" s="20">
        <v>2</v>
      </c>
      <c r="F1579" s="25" t="str">
        <f t="shared" si="96"/>
        <v/>
      </c>
      <c r="G1579" s="25" t="str">
        <f>IF(ISTEXT(E1579),"",IF(ISBLANK(E1579),"",IF(ISTEXT(D1579),"",IF(A1574="Invoice No. : ",INDEX(Sheet2!F$14:F$154,MATCH(B1574,Sheet2!A$14:A$154,0)),G1578))))</f>
        <v/>
      </c>
      <c r="H1579" s="25" t="str">
        <f t="shared" si="97"/>
        <v/>
      </c>
      <c r="I1579" s="25" t="str">
        <f>IF(ISTEXT(E1579),"",IF(ISBLANK(E1579),"",IF(ISTEXT(D1579),"",IF(A1574="Invoice No. : ",TEXT(INDEX(Sheet2!C$14:C$154,MATCH(B1574,Sheet2!A$14:A$154,0)),"hh:mm:ss"),I1578))))</f>
        <v/>
      </c>
      <c r="J1579" s="25" t="str">
        <f t="shared" si="98"/>
        <v/>
      </c>
      <c r="K1579" s="25" t="str">
        <f>IF(ISBLANK(G1579),"",IF(ISTEXT(G1579),"",INDEX(Sheet2!H$14:H$154,MATCH(F1579,Sheet2!A$14:A$154,0))))</f>
        <v/>
      </c>
      <c r="L1579" s="25" t="str">
        <f>IF(ISBLANK(G1579),"",IF(ISTEXT(G1579),"",INDEX(Sheet2!I$14:I$154,MATCH(F1579,Sheet2!A$14:A$154,0))))</f>
        <v/>
      </c>
      <c r="M1579" s="25" t="str">
        <f>IF(ISBLANK(G1579),"",IF(ISTEXT(G1579),"",IF(INDEX(Sheet2!H$14:H$154,MATCH(F1579,Sheet2!A$14:A$154,0))&lt;&gt;0,IF(INDEX(Sheet2!I$14:I$154,MATCH(F1579,Sheet2!A$14:A$154,0))&lt;&gt;0,"Loan","Loan"),"Cash")))</f>
        <v/>
      </c>
      <c r="N1579" s="25" t="str">
        <f>IF(ISTEXT(E1579),"",IF(ISBLANK(E1579),"",IF(ISTEXT(D1579),"",IF(A1574="Invoice No. : ",INDEX(Sheet2!D$14:D$154,MATCH(B1574,Sheet2!A$14:A$154,0)),N1578))))</f>
        <v/>
      </c>
      <c r="O1579" s="25" t="str">
        <f>IF(ISTEXT(E1579),"",IF(ISBLANK(E1579),"",IF(ISTEXT(D1579),"",IF(A1574="Invoice No. : ",INDEX(Sheet2!E$14:E$154,MATCH(B1574,Sheet2!A$14:A$154,0)),O1578))))</f>
        <v/>
      </c>
      <c r="P1579" s="25" t="str">
        <f>IF(ISTEXT(E1579),"",IF(ISBLANK(E1579),"",IF(ISTEXT(D1579),"",IF(A1574="Invoice No. : ",INDEX(Sheet2!G$14:G$154,MATCH(B1574,Sheet2!A$14:A$154,0)),P1578))))</f>
        <v/>
      </c>
      <c r="Q1579" s="25" t="str">
        <f t="shared" si="99"/>
        <v/>
      </c>
    </row>
    <row r="1580" ht="15" spans="6:17">
      <c r="F1580" s="25" t="str">
        <f t="shared" si="96"/>
        <v/>
      </c>
      <c r="G1580" s="25" t="str">
        <f>IF(ISTEXT(E1580),"",IF(ISBLANK(E1580),"",IF(ISTEXT(D1580),"",IF(A1575="Invoice No. : ",INDEX(Sheet2!F$14:F$154,MATCH(B1575,Sheet2!A$14:A$154,0)),G1579))))</f>
        <v/>
      </c>
      <c r="H1580" s="25" t="str">
        <f t="shared" si="97"/>
        <v/>
      </c>
      <c r="I1580" s="25" t="str">
        <f>IF(ISTEXT(E1580),"",IF(ISBLANK(E1580),"",IF(ISTEXT(D1580),"",IF(A1575="Invoice No. : ",TEXT(INDEX(Sheet2!C$14:C$154,MATCH(B1575,Sheet2!A$14:A$154,0)),"hh:mm:ss"),I1579))))</f>
        <v/>
      </c>
      <c r="J1580" s="25" t="str">
        <f t="shared" si="98"/>
        <v/>
      </c>
      <c r="K1580" s="25" t="str">
        <f>IF(ISBLANK(G1580),"",IF(ISTEXT(G1580),"",INDEX(Sheet2!H$14:H$154,MATCH(F1580,Sheet2!A$14:A$154,0))))</f>
        <v/>
      </c>
      <c r="L1580" s="25" t="str">
        <f>IF(ISBLANK(G1580),"",IF(ISTEXT(G1580),"",INDEX(Sheet2!I$14:I$154,MATCH(F1580,Sheet2!A$14:A$154,0))))</f>
        <v/>
      </c>
      <c r="M1580" s="25" t="str">
        <f>IF(ISBLANK(G1580),"",IF(ISTEXT(G1580),"",IF(INDEX(Sheet2!H$14:H$154,MATCH(F1580,Sheet2!A$14:A$154,0))&lt;&gt;0,IF(INDEX(Sheet2!I$14:I$154,MATCH(F1580,Sheet2!A$14:A$154,0))&lt;&gt;0,"Loan","Loan"),"Cash")))</f>
        <v/>
      </c>
      <c r="N1580" s="25" t="str">
        <f>IF(ISTEXT(E1580),"",IF(ISBLANK(E1580),"",IF(ISTEXT(D1580),"",IF(A1575="Invoice No. : ",INDEX(Sheet2!D$14:D$154,MATCH(B1575,Sheet2!A$14:A$154,0)),N1579))))</f>
        <v/>
      </c>
      <c r="O1580" s="25" t="str">
        <f>IF(ISTEXT(E1580),"",IF(ISBLANK(E1580),"",IF(ISTEXT(D1580),"",IF(A1575="Invoice No. : ",INDEX(Sheet2!E$14:E$154,MATCH(B1575,Sheet2!A$14:A$154,0)),O1579))))</f>
        <v/>
      </c>
      <c r="P1580" s="25" t="str">
        <f>IF(ISTEXT(E1580),"",IF(ISBLANK(E1580),"",IF(ISTEXT(D1580),"",IF(A1575="Invoice No. : ",INDEX(Sheet2!G$14:G$154,MATCH(B1575,Sheet2!A$14:A$154,0)),P1579))))</f>
        <v/>
      </c>
      <c r="Q1580" s="25" t="str">
        <f t="shared" si="99"/>
        <v/>
      </c>
    </row>
    <row r="1581" ht="15" spans="1:17">
      <c r="A1581" s="21" t="s">
        <v>9</v>
      </c>
      <c r="B1581" s="21" t="s">
        <v>10</v>
      </c>
      <c r="C1581" s="22" t="s">
        <v>11</v>
      </c>
      <c r="D1581" s="22" t="s">
        <v>12</v>
      </c>
      <c r="E1581" s="22" t="s">
        <v>13</v>
      </c>
      <c r="F1581" s="25" t="str">
        <f t="shared" si="96"/>
        <v/>
      </c>
      <c r="G1581" s="25" t="str">
        <f>IF(ISTEXT(E1581),"",IF(ISBLANK(E1581),"",IF(ISTEXT(D1581),"",IF(A1576="Invoice No. : ",INDEX(Sheet2!F$14:F$154,MATCH(B1576,Sheet2!A$14:A$154,0)),G1580))))</f>
        <v/>
      </c>
      <c r="H1581" s="25" t="str">
        <f t="shared" si="97"/>
        <v/>
      </c>
      <c r="I1581" s="25" t="str">
        <f>IF(ISTEXT(E1581),"",IF(ISBLANK(E1581),"",IF(ISTEXT(D1581),"",IF(A1576="Invoice No. : ",TEXT(INDEX(Sheet2!C$14:C$154,MATCH(B1576,Sheet2!A$14:A$154,0)),"hh:mm:ss"),I1580))))</f>
        <v/>
      </c>
      <c r="J1581" s="25" t="str">
        <f t="shared" si="98"/>
        <v/>
      </c>
      <c r="K1581" s="25" t="str">
        <f>IF(ISBLANK(G1581),"",IF(ISTEXT(G1581),"",INDEX(Sheet2!H$14:H$154,MATCH(F1581,Sheet2!A$14:A$154,0))))</f>
        <v/>
      </c>
      <c r="L1581" s="25" t="str">
        <f>IF(ISBLANK(G1581),"",IF(ISTEXT(G1581),"",INDEX(Sheet2!I$14:I$154,MATCH(F1581,Sheet2!A$14:A$154,0))))</f>
        <v/>
      </c>
      <c r="M1581" s="25" t="str">
        <f>IF(ISBLANK(G1581),"",IF(ISTEXT(G1581),"",IF(INDEX(Sheet2!H$14:H$154,MATCH(F1581,Sheet2!A$14:A$154,0))&lt;&gt;0,IF(INDEX(Sheet2!I$14:I$154,MATCH(F1581,Sheet2!A$14:A$154,0))&lt;&gt;0,"Loan","Loan"),"Cash")))</f>
        <v/>
      </c>
      <c r="N1581" s="25" t="str">
        <f>IF(ISTEXT(E1581),"",IF(ISBLANK(E1581),"",IF(ISTEXT(D1581),"",IF(A1576="Invoice No. : ",INDEX(Sheet2!D$14:D$154,MATCH(B1576,Sheet2!A$14:A$154,0)),N1580))))</f>
        <v/>
      </c>
      <c r="O1581" s="25" t="str">
        <f>IF(ISTEXT(E1581),"",IF(ISBLANK(E1581),"",IF(ISTEXT(D1581),"",IF(A1576="Invoice No. : ",INDEX(Sheet2!E$14:E$154,MATCH(B1576,Sheet2!A$14:A$154,0)),O1580))))</f>
        <v/>
      </c>
      <c r="P1581" s="25" t="str">
        <f>IF(ISTEXT(E1581),"",IF(ISBLANK(E1581),"",IF(ISTEXT(D1581),"",IF(A1576="Invoice No. : ",INDEX(Sheet2!G$14:G$154,MATCH(B1576,Sheet2!A$14:A$154,0)),P1580))))</f>
        <v/>
      </c>
      <c r="Q1581" s="25" t="str">
        <f t="shared" si="99"/>
        <v/>
      </c>
    </row>
    <row r="1582" ht="15" spans="6:17">
      <c r="F1582" s="25" t="str">
        <f t="shared" si="96"/>
        <v/>
      </c>
      <c r="G1582" s="25" t="str">
        <f>IF(ISTEXT(E1582),"",IF(ISBLANK(E1582),"",IF(ISTEXT(D1582),"",IF(A1577="Invoice No. : ",INDEX(Sheet2!F$14:F$154,MATCH(B1577,Sheet2!A$14:A$154,0)),G1581))))</f>
        <v/>
      </c>
      <c r="H1582" s="25" t="str">
        <f t="shared" si="97"/>
        <v/>
      </c>
      <c r="I1582" s="25" t="str">
        <f>IF(ISTEXT(E1582),"",IF(ISBLANK(E1582),"",IF(ISTEXT(D1582),"",IF(A1577="Invoice No. : ",TEXT(INDEX(Sheet2!C$14:C$154,MATCH(B1577,Sheet2!A$14:A$154,0)),"hh:mm:ss"),I1581))))</f>
        <v/>
      </c>
      <c r="J1582" s="25" t="str">
        <f t="shared" si="98"/>
        <v/>
      </c>
      <c r="K1582" s="25" t="str">
        <f>IF(ISBLANK(G1582),"",IF(ISTEXT(G1582),"",INDEX(Sheet2!H$14:H$154,MATCH(F1582,Sheet2!A$14:A$154,0))))</f>
        <v/>
      </c>
      <c r="L1582" s="25" t="str">
        <f>IF(ISBLANK(G1582),"",IF(ISTEXT(G1582),"",INDEX(Sheet2!I$14:I$154,MATCH(F1582,Sheet2!A$14:A$154,0))))</f>
        <v/>
      </c>
      <c r="M1582" s="25" t="str">
        <f>IF(ISBLANK(G1582),"",IF(ISTEXT(G1582),"",IF(INDEX(Sheet2!H$14:H$154,MATCH(F1582,Sheet2!A$14:A$154,0))&lt;&gt;0,IF(INDEX(Sheet2!I$14:I$154,MATCH(F1582,Sheet2!A$14:A$154,0))&lt;&gt;0,"Loan","Loan"),"Cash")))</f>
        <v/>
      </c>
      <c r="N1582" s="25" t="str">
        <f>IF(ISTEXT(E1582),"",IF(ISBLANK(E1582),"",IF(ISTEXT(D1582),"",IF(A1577="Invoice No. : ",INDEX(Sheet2!D$14:D$154,MATCH(B1577,Sheet2!A$14:A$154,0)),N1581))))</f>
        <v/>
      </c>
      <c r="O1582" s="25" t="str">
        <f>IF(ISTEXT(E1582),"",IF(ISBLANK(E1582),"",IF(ISTEXT(D1582),"",IF(A1577="Invoice No. : ",INDEX(Sheet2!E$14:E$154,MATCH(B1577,Sheet2!A$14:A$154,0)),O1581))))</f>
        <v/>
      </c>
      <c r="P1582" s="25" t="str">
        <f>IF(ISTEXT(E1582),"",IF(ISBLANK(E1582),"",IF(ISTEXT(D1582),"",IF(A1577="Invoice No. : ",INDEX(Sheet2!G$14:G$154,MATCH(B1577,Sheet2!A$14:A$154,0)),P1581))))</f>
        <v/>
      </c>
      <c r="Q1582" s="25" t="str">
        <f t="shared" si="99"/>
        <v/>
      </c>
    </row>
    <row r="1583" ht="15" spans="1:17">
      <c r="A1583" s="24" t="s">
        <v>50</v>
      </c>
      <c r="B1583" s="24" t="s">
        <v>51</v>
      </c>
      <c r="C1583" s="13">
        <v>1</v>
      </c>
      <c r="D1583" s="13">
        <v>1020</v>
      </c>
      <c r="E1583" s="13">
        <v>1020</v>
      </c>
      <c r="F1583" s="25">
        <f t="shared" si="96"/>
        <v>2146378</v>
      </c>
      <c r="G1583" s="25">
        <f>IF(ISTEXT(E1583),"",IF(ISBLANK(E1583),"",IF(ISTEXT(D1583),"",IF(A1578="Invoice No. : ",INDEX(Sheet2!F$14:F$154,MATCH(B1578,Sheet2!A$14:A$154,0)),G1582))))</f>
        <v>31593</v>
      </c>
      <c r="H1583" s="25" t="str">
        <f t="shared" si="97"/>
        <v>01/28/2023</v>
      </c>
      <c r="I1583" s="25" t="str">
        <f>IF(ISTEXT(E1583),"",IF(ISBLANK(E1583),"",IF(ISTEXT(D1583),"",IF(A1578="Invoice No. : ",TEXT(INDEX(Sheet2!C$14:C$154,MATCH(B1578,Sheet2!A$14:A$154,0)),"hh:mm:ss"),I1582))))</f>
        <v>11:47:39</v>
      </c>
      <c r="J1583" s="25">
        <f t="shared" si="98"/>
        <v>1020</v>
      </c>
      <c r="K1583" s="25">
        <f>IF(ISBLANK(G1583),"",IF(ISTEXT(G1583),"",INDEX(Sheet2!H$14:H$154,MATCH(F1583,Sheet2!A$14:A$154,0))))</f>
        <v>1020</v>
      </c>
      <c r="L1583" s="25">
        <f>IF(ISBLANK(G1583),"",IF(ISTEXT(G1583),"",INDEX(Sheet2!I$14:I$154,MATCH(F1583,Sheet2!A$14:A$154,0))))</f>
        <v>0</v>
      </c>
      <c r="M1583" s="25" t="str">
        <f>IF(ISBLANK(G1583),"",IF(ISTEXT(G1583),"",IF(INDEX(Sheet2!H$14:H$154,MATCH(F1583,Sheet2!A$14:A$154,0))&lt;&gt;0,IF(INDEX(Sheet2!I$14:I$154,MATCH(F1583,Sheet2!A$14:A$154,0))&lt;&gt;0,"Loan","Loan"),"Cash")))</f>
        <v>Loan</v>
      </c>
      <c r="N1583" s="25">
        <f>IF(ISTEXT(E1583),"",IF(ISBLANK(E1583),"",IF(ISTEXT(D1583),"",IF(A1578="Invoice No. : ",INDEX(Sheet2!D$14:D$154,MATCH(B1578,Sheet2!A$14:A$154,0)),N1582))))</f>
        <v>2</v>
      </c>
      <c r="O1583" s="25" t="str">
        <f>IF(ISTEXT(E1583),"",IF(ISBLANK(E1583),"",IF(ISTEXT(D1583),"",IF(A1578="Invoice No. : ",INDEX(Sheet2!E$14:E$154,MATCH(B1578,Sheet2!A$14:A$154,0)),O1582))))</f>
        <v>RUBY</v>
      </c>
      <c r="P1583" s="25" t="str">
        <f>IF(ISTEXT(E1583),"",IF(ISBLANK(E1583),"",IF(ISTEXT(D1583),"",IF(A1578="Invoice No. : ",INDEX(Sheet2!G$14:G$154,MATCH(B1578,Sheet2!A$14:A$154,0)),P1582))))</f>
        <v>RODRIGUEZ, MARICEL SORIANO</v>
      </c>
      <c r="Q1583" s="25">
        <f t="shared" si="99"/>
        <v>128023.12</v>
      </c>
    </row>
    <row r="1584" ht="15" spans="4:17">
      <c r="D1584" s="14" t="s">
        <v>18</v>
      </c>
      <c r="E1584" s="26">
        <v>1020</v>
      </c>
      <c r="F1584" s="25" t="str">
        <f t="shared" si="96"/>
        <v/>
      </c>
      <c r="G1584" s="25" t="str">
        <f>IF(ISTEXT(E1584),"",IF(ISBLANK(E1584),"",IF(ISTEXT(D1584),"",IF(A1579="Invoice No. : ",INDEX(Sheet2!F$14:F$154,MATCH(B1579,Sheet2!A$14:A$154,0)),G1583))))</f>
        <v/>
      </c>
      <c r="H1584" s="25" t="str">
        <f t="shared" si="97"/>
        <v/>
      </c>
      <c r="I1584" s="25" t="str">
        <f>IF(ISTEXT(E1584),"",IF(ISBLANK(E1584),"",IF(ISTEXT(D1584),"",IF(A1579="Invoice No. : ",TEXT(INDEX(Sheet2!C$14:C$154,MATCH(B1579,Sheet2!A$14:A$154,0)),"hh:mm:ss"),I1583))))</f>
        <v/>
      </c>
      <c r="J1584" s="25" t="str">
        <f t="shared" si="98"/>
        <v/>
      </c>
      <c r="K1584" s="25" t="str">
        <f>IF(ISBLANK(G1584),"",IF(ISTEXT(G1584),"",INDEX(Sheet2!H$14:H$154,MATCH(F1584,Sheet2!A$14:A$154,0))))</f>
        <v/>
      </c>
      <c r="L1584" s="25" t="str">
        <f>IF(ISBLANK(G1584),"",IF(ISTEXT(G1584),"",INDEX(Sheet2!I$14:I$154,MATCH(F1584,Sheet2!A$14:A$154,0))))</f>
        <v/>
      </c>
      <c r="M1584" s="25" t="str">
        <f>IF(ISBLANK(G1584),"",IF(ISTEXT(G1584),"",IF(INDEX(Sheet2!H$14:H$154,MATCH(F1584,Sheet2!A$14:A$154,0))&lt;&gt;0,IF(INDEX(Sheet2!I$14:I$154,MATCH(F1584,Sheet2!A$14:A$154,0))&lt;&gt;0,"Loan","Loan"),"Cash")))</f>
        <v/>
      </c>
      <c r="N1584" s="25" t="str">
        <f>IF(ISTEXT(E1584),"",IF(ISBLANK(E1584),"",IF(ISTEXT(D1584),"",IF(A1579="Invoice No. : ",INDEX(Sheet2!D$14:D$154,MATCH(B1579,Sheet2!A$14:A$154,0)),N1583))))</f>
        <v/>
      </c>
      <c r="O1584" s="25" t="str">
        <f>IF(ISTEXT(E1584),"",IF(ISBLANK(E1584),"",IF(ISTEXT(D1584),"",IF(A1579="Invoice No. : ",INDEX(Sheet2!E$14:E$154,MATCH(B1579,Sheet2!A$14:A$154,0)),O1583))))</f>
        <v/>
      </c>
      <c r="P1584" s="25" t="str">
        <f>IF(ISTEXT(E1584),"",IF(ISBLANK(E1584),"",IF(ISTEXT(D1584),"",IF(A1579="Invoice No. : ",INDEX(Sheet2!G$14:G$154,MATCH(B1579,Sheet2!A$14:A$154,0)),P1583))))</f>
        <v/>
      </c>
      <c r="Q1584" s="25" t="str">
        <f t="shared" si="99"/>
        <v/>
      </c>
    </row>
    <row r="1585" ht="15" spans="6:17">
      <c r="F1585" s="25" t="str">
        <f t="shared" si="96"/>
        <v/>
      </c>
      <c r="G1585" s="25" t="str">
        <f>IF(ISTEXT(E1585),"",IF(ISBLANK(E1585),"",IF(ISTEXT(D1585),"",IF(A1580="Invoice No. : ",INDEX(Sheet2!F$14:F$154,MATCH(B1580,Sheet2!A$14:A$154,0)),G1584))))</f>
        <v/>
      </c>
      <c r="H1585" s="25" t="str">
        <f t="shared" si="97"/>
        <v/>
      </c>
      <c r="I1585" s="25" t="str">
        <f>IF(ISTEXT(E1585),"",IF(ISBLANK(E1585),"",IF(ISTEXT(D1585),"",IF(A1580="Invoice No. : ",TEXT(INDEX(Sheet2!C$14:C$154,MATCH(B1580,Sheet2!A$14:A$154,0)),"hh:mm:ss"),I1584))))</f>
        <v/>
      </c>
      <c r="J1585" s="25" t="str">
        <f t="shared" si="98"/>
        <v/>
      </c>
      <c r="K1585" s="25" t="str">
        <f>IF(ISBLANK(G1585),"",IF(ISTEXT(G1585),"",INDEX(Sheet2!H$14:H$154,MATCH(F1585,Sheet2!A$14:A$154,0))))</f>
        <v/>
      </c>
      <c r="L1585" s="25" t="str">
        <f>IF(ISBLANK(G1585),"",IF(ISTEXT(G1585),"",INDEX(Sheet2!I$14:I$154,MATCH(F1585,Sheet2!A$14:A$154,0))))</f>
        <v/>
      </c>
      <c r="M1585" s="25" t="str">
        <f>IF(ISBLANK(G1585),"",IF(ISTEXT(G1585),"",IF(INDEX(Sheet2!H$14:H$154,MATCH(F1585,Sheet2!A$14:A$154,0))&lt;&gt;0,IF(INDEX(Sheet2!I$14:I$154,MATCH(F1585,Sheet2!A$14:A$154,0))&lt;&gt;0,"Loan","Loan"),"Cash")))</f>
        <v/>
      </c>
      <c r="N1585" s="25" t="str">
        <f>IF(ISTEXT(E1585),"",IF(ISBLANK(E1585),"",IF(ISTEXT(D1585),"",IF(A1580="Invoice No. : ",INDEX(Sheet2!D$14:D$154,MATCH(B1580,Sheet2!A$14:A$154,0)),N1584))))</f>
        <v/>
      </c>
      <c r="O1585" s="25" t="str">
        <f>IF(ISTEXT(E1585),"",IF(ISBLANK(E1585),"",IF(ISTEXT(D1585),"",IF(A1580="Invoice No. : ",INDEX(Sheet2!E$14:E$154,MATCH(B1580,Sheet2!A$14:A$154,0)),O1584))))</f>
        <v/>
      </c>
      <c r="P1585" s="25" t="str">
        <f>IF(ISTEXT(E1585),"",IF(ISBLANK(E1585),"",IF(ISTEXT(D1585),"",IF(A1580="Invoice No. : ",INDEX(Sheet2!G$14:G$154,MATCH(B1580,Sheet2!A$14:A$154,0)),P1584))))</f>
        <v/>
      </c>
      <c r="Q1585" s="25" t="str">
        <f t="shared" si="99"/>
        <v/>
      </c>
    </row>
    <row r="1586" ht="15" spans="6:17">
      <c r="F1586" s="25" t="str">
        <f t="shared" si="96"/>
        <v/>
      </c>
      <c r="G1586" s="25" t="str">
        <f>IF(ISTEXT(E1586),"",IF(ISBLANK(E1586),"",IF(ISTEXT(D1586),"",IF(A1581="Invoice No. : ",INDEX(Sheet2!F$14:F$154,MATCH(B1581,Sheet2!A$14:A$154,0)),G1585))))</f>
        <v/>
      </c>
      <c r="H1586" s="25" t="str">
        <f t="shared" si="97"/>
        <v/>
      </c>
      <c r="I1586" s="25" t="str">
        <f>IF(ISTEXT(E1586),"",IF(ISBLANK(E1586),"",IF(ISTEXT(D1586),"",IF(A1581="Invoice No. : ",TEXT(INDEX(Sheet2!C$14:C$154,MATCH(B1581,Sheet2!A$14:A$154,0)),"hh:mm:ss"),I1585))))</f>
        <v/>
      </c>
      <c r="J1586" s="25" t="str">
        <f t="shared" si="98"/>
        <v/>
      </c>
      <c r="K1586" s="25" t="str">
        <f>IF(ISBLANK(G1586),"",IF(ISTEXT(G1586),"",INDEX(Sheet2!H$14:H$154,MATCH(F1586,Sheet2!A$14:A$154,0))))</f>
        <v/>
      </c>
      <c r="L1586" s="25" t="str">
        <f>IF(ISBLANK(G1586),"",IF(ISTEXT(G1586),"",INDEX(Sheet2!I$14:I$154,MATCH(F1586,Sheet2!A$14:A$154,0))))</f>
        <v/>
      </c>
      <c r="M1586" s="25" t="str">
        <f>IF(ISBLANK(G1586),"",IF(ISTEXT(G1586),"",IF(INDEX(Sheet2!H$14:H$154,MATCH(F1586,Sheet2!A$14:A$154,0))&lt;&gt;0,IF(INDEX(Sheet2!I$14:I$154,MATCH(F1586,Sheet2!A$14:A$154,0))&lt;&gt;0,"Loan","Loan"),"Cash")))</f>
        <v/>
      </c>
      <c r="N1586" s="25" t="str">
        <f>IF(ISTEXT(E1586),"",IF(ISBLANK(E1586),"",IF(ISTEXT(D1586),"",IF(A1581="Invoice No. : ",INDEX(Sheet2!D$14:D$154,MATCH(B1581,Sheet2!A$14:A$154,0)),N1585))))</f>
        <v/>
      </c>
      <c r="O1586" s="25" t="str">
        <f>IF(ISTEXT(E1586),"",IF(ISBLANK(E1586),"",IF(ISTEXT(D1586),"",IF(A1581="Invoice No. : ",INDEX(Sheet2!E$14:E$154,MATCH(B1581,Sheet2!A$14:A$154,0)),O1585))))</f>
        <v/>
      </c>
      <c r="P1586" s="25" t="str">
        <f>IF(ISTEXT(E1586),"",IF(ISBLANK(E1586),"",IF(ISTEXT(D1586),"",IF(A1581="Invoice No. : ",INDEX(Sheet2!G$14:G$154,MATCH(B1581,Sheet2!A$14:A$154,0)),P1585))))</f>
        <v/>
      </c>
      <c r="Q1586" s="25" t="str">
        <f t="shared" si="99"/>
        <v/>
      </c>
    </row>
    <row r="1587" ht="15" spans="1:17">
      <c r="A1587" s="16" t="s">
        <v>4</v>
      </c>
      <c r="B1587" s="17">
        <v>2146379</v>
      </c>
      <c r="C1587" s="16" t="s">
        <v>5</v>
      </c>
      <c r="D1587" s="18" t="s">
        <v>598</v>
      </c>
      <c r="F1587" s="25" t="str">
        <f t="shared" si="96"/>
        <v/>
      </c>
      <c r="G1587" s="25" t="str">
        <f>IF(ISTEXT(E1587),"",IF(ISBLANK(E1587),"",IF(ISTEXT(D1587),"",IF(A1582="Invoice No. : ",INDEX(Sheet2!F$14:F$154,MATCH(B1582,Sheet2!A$14:A$154,0)),G1586))))</f>
        <v/>
      </c>
      <c r="H1587" s="25" t="str">
        <f t="shared" si="97"/>
        <v/>
      </c>
      <c r="I1587" s="25" t="str">
        <f>IF(ISTEXT(E1587),"",IF(ISBLANK(E1587),"",IF(ISTEXT(D1587),"",IF(A1582="Invoice No. : ",TEXT(INDEX(Sheet2!C$14:C$154,MATCH(B1582,Sheet2!A$14:A$154,0)),"hh:mm:ss"),I1586))))</f>
        <v/>
      </c>
      <c r="J1587" s="25" t="str">
        <f t="shared" si="98"/>
        <v/>
      </c>
      <c r="K1587" s="25" t="str">
        <f>IF(ISBLANK(G1587),"",IF(ISTEXT(G1587),"",INDEX(Sheet2!H$14:H$154,MATCH(F1587,Sheet2!A$14:A$154,0))))</f>
        <v/>
      </c>
      <c r="L1587" s="25" t="str">
        <f>IF(ISBLANK(G1587),"",IF(ISTEXT(G1587),"",INDEX(Sheet2!I$14:I$154,MATCH(F1587,Sheet2!A$14:A$154,0))))</f>
        <v/>
      </c>
      <c r="M1587" s="25" t="str">
        <f>IF(ISBLANK(G1587),"",IF(ISTEXT(G1587),"",IF(INDEX(Sheet2!H$14:H$154,MATCH(F1587,Sheet2!A$14:A$154,0))&lt;&gt;0,IF(INDEX(Sheet2!I$14:I$154,MATCH(F1587,Sheet2!A$14:A$154,0))&lt;&gt;0,"Loan","Loan"),"Cash")))</f>
        <v/>
      </c>
      <c r="N1587" s="25" t="str">
        <f>IF(ISTEXT(E1587),"",IF(ISBLANK(E1587),"",IF(ISTEXT(D1587),"",IF(A1582="Invoice No. : ",INDEX(Sheet2!D$14:D$154,MATCH(B1582,Sheet2!A$14:A$154,0)),N1586))))</f>
        <v/>
      </c>
      <c r="O1587" s="25" t="str">
        <f>IF(ISTEXT(E1587),"",IF(ISBLANK(E1587),"",IF(ISTEXT(D1587),"",IF(A1582="Invoice No. : ",INDEX(Sheet2!E$14:E$154,MATCH(B1582,Sheet2!A$14:A$154,0)),O1586))))</f>
        <v/>
      </c>
      <c r="P1587" s="25" t="str">
        <f>IF(ISTEXT(E1587),"",IF(ISBLANK(E1587),"",IF(ISTEXT(D1587),"",IF(A1582="Invoice No. : ",INDEX(Sheet2!G$14:G$154,MATCH(B1582,Sheet2!A$14:A$154,0)),P1586))))</f>
        <v/>
      </c>
      <c r="Q1587" s="25" t="str">
        <f t="shared" si="99"/>
        <v/>
      </c>
    </row>
    <row r="1588" ht="15" spans="1:17">
      <c r="A1588" s="16" t="s">
        <v>7</v>
      </c>
      <c r="B1588" s="19">
        <v>44954</v>
      </c>
      <c r="C1588" s="16" t="s">
        <v>8</v>
      </c>
      <c r="D1588" s="20">
        <v>2</v>
      </c>
      <c r="F1588" s="25" t="str">
        <f t="shared" si="96"/>
        <v/>
      </c>
      <c r="G1588" s="25" t="str">
        <f>IF(ISTEXT(E1588),"",IF(ISBLANK(E1588),"",IF(ISTEXT(D1588),"",IF(A1583="Invoice No. : ",INDEX(Sheet2!F$14:F$154,MATCH(B1583,Sheet2!A$14:A$154,0)),G1587))))</f>
        <v/>
      </c>
      <c r="H1588" s="25" t="str">
        <f t="shared" si="97"/>
        <v/>
      </c>
      <c r="I1588" s="25" t="str">
        <f>IF(ISTEXT(E1588),"",IF(ISBLANK(E1588),"",IF(ISTEXT(D1588),"",IF(A1583="Invoice No. : ",TEXT(INDEX(Sheet2!C$14:C$154,MATCH(B1583,Sheet2!A$14:A$154,0)),"hh:mm:ss"),I1587))))</f>
        <v/>
      </c>
      <c r="J1588" s="25" t="str">
        <f t="shared" si="98"/>
        <v/>
      </c>
      <c r="K1588" s="25" t="str">
        <f>IF(ISBLANK(G1588),"",IF(ISTEXT(G1588),"",INDEX(Sheet2!H$14:H$154,MATCH(F1588,Sheet2!A$14:A$154,0))))</f>
        <v/>
      </c>
      <c r="L1588" s="25" t="str">
        <f>IF(ISBLANK(G1588),"",IF(ISTEXT(G1588),"",INDEX(Sheet2!I$14:I$154,MATCH(F1588,Sheet2!A$14:A$154,0))))</f>
        <v/>
      </c>
      <c r="M1588" s="25" t="str">
        <f>IF(ISBLANK(G1588),"",IF(ISTEXT(G1588),"",IF(INDEX(Sheet2!H$14:H$154,MATCH(F1588,Sheet2!A$14:A$154,0))&lt;&gt;0,IF(INDEX(Sheet2!I$14:I$154,MATCH(F1588,Sheet2!A$14:A$154,0))&lt;&gt;0,"Loan","Loan"),"Cash")))</f>
        <v/>
      </c>
      <c r="N1588" s="25" t="str">
        <f>IF(ISTEXT(E1588),"",IF(ISBLANK(E1588),"",IF(ISTEXT(D1588),"",IF(A1583="Invoice No. : ",INDEX(Sheet2!D$14:D$154,MATCH(B1583,Sheet2!A$14:A$154,0)),N1587))))</f>
        <v/>
      </c>
      <c r="O1588" s="25" t="str">
        <f>IF(ISTEXT(E1588),"",IF(ISBLANK(E1588),"",IF(ISTEXT(D1588),"",IF(A1583="Invoice No. : ",INDEX(Sheet2!E$14:E$154,MATCH(B1583,Sheet2!A$14:A$154,0)),O1587))))</f>
        <v/>
      </c>
      <c r="P1588" s="25" t="str">
        <f>IF(ISTEXT(E1588),"",IF(ISBLANK(E1588),"",IF(ISTEXT(D1588),"",IF(A1583="Invoice No. : ",INDEX(Sheet2!G$14:G$154,MATCH(B1583,Sheet2!A$14:A$154,0)),P1587))))</f>
        <v/>
      </c>
      <c r="Q1588" s="25" t="str">
        <f t="shared" si="99"/>
        <v/>
      </c>
    </row>
    <row r="1589" ht="15" spans="6:17">
      <c r="F1589" s="25" t="str">
        <f t="shared" si="96"/>
        <v/>
      </c>
      <c r="G1589" s="25" t="str">
        <f>IF(ISTEXT(E1589),"",IF(ISBLANK(E1589),"",IF(ISTEXT(D1589),"",IF(A1584="Invoice No. : ",INDEX(Sheet2!F$14:F$154,MATCH(B1584,Sheet2!A$14:A$154,0)),G1588))))</f>
        <v/>
      </c>
      <c r="H1589" s="25" t="str">
        <f t="shared" si="97"/>
        <v/>
      </c>
      <c r="I1589" s="25" t="str">
        <f>IF(ISTEXT(E1589),"",IF(ISBLANK(E1589),"",IF(ISTEXT(D1589),"",IF(A1584="Invoice No. : ",TEXT(INDEX(Sheet2!C$14:C$154,MATCH(B1584,Sheet2!A$14:A$154,0)),"hh:mm:ss"),I1588))))</f>
        <v/>
      </c>
      <c r="J1589" s="25" t="str">
        <f t="shared" si="98"/>
        <v/>
      </c>
      <c r="K1589" s="25" t="str">
        <f>IF(ISBLANK(G1589),"",IF(ISTEXT(G1589),"",INDEX(Sheet2!H$14:H$154,MATCH(F1589,Sheet2!A$14:A$154,0))))</f>
        <v/>
      </c>
      <c r="L1589" s="25" t="str">
        <f>IF(ISBLANK(G1589),"",IF(ISTEXT(G1589),"",INDEX(Sheet2!I$14:I$154,MATCH(F1589,Sheet2!A$14:A$154,0))))</f>
        <v/>
      </c>
      <c r="M1589" s="25" t="str">
        <f>IF(ISBLANK(G1589),"",IF(ISTEXT(G1589),"",IF(INDEX(Sheet2!H$14:H$154,MATCH(F1589,Sheet2!A$14:A$154,0))&lt;&gt;0,IF(INDEX(Sheet2!I$14:I$154,MATCH(F1589,Sheet2!A$14:A$154,0))&lt;&gt;0,"Loan","Loan"),"Cash")))</f>
        <v/>
      </c>
      <c r="N1589" s="25" t="str">
        <f>IF(ISTEXT(E1589),"",IF(ISBLANK(E1589),"",IF(ISTEXT(D1589),"",IF(A1584="Invoice No. : ",INDEX(Sheet2!D$14:D$154,MATCH(B1584,Sheet2!A$14:A$154,0)),N1588))))</f>
        <v/>
      </c>
      <c r="O1589" s="25" t="str">
        <f>IF(ISTEXT(E1589),"",IF(ISBLANK(E1589),"",IF(ISTEXT(D1589),"",IF(A1584="Invoice No. : ",INDEX(Sheet2!E$14:E$154,MATCH(B1584,Sheet2!A$14:A$154,0)),O1588))))</f>
        <v/>
      </c>
      <c r="P1589" s="25" t="str">
        <f>IF(ISTEXT(E1589),"",IF(ISBLANK(E1589),"",IF(ISTEXT(D1589),"",IF(A1584="Invoice No. : ",INDEX(Sheet2!G$14:G$154,MATCH(B1584,Sheet2!A$14:A$154,0)),P1588))))</f>
        <v/>
      </c>
      <c r="Q1589" s="25" t="str">
        <f t="shared" si="99"/>
        <v/>
      </c>
    </row>
    <row r="1590" ht="15" spans="1:17">
      <c r="A1590" s="21" t="s">
        <v>9</v>
      </c>
      <c r="B1590" s="21" t="s">
        <v>10</v>
      </c>
      <c r="C1590" s="22" t="s">
        <v>11</v>
      </c>
      <c r="D1590" s="22" t="s">
        <v>12</v>
      </c>
      <c r="E1590" s="22" t="s">
        <v>13</v>
      </c>
      <c r="F1590" s="25" t="str">
        <f t="shared" si="96"/>
        <v/>
      </c>
      <c r="G1590" s="25" t="str">
        <f>IF(ISTEXT(E1590),"",IF(ISBLANK(E1590),"",IF(ISTEXT(D1590),"",IF(A1585="Invoice No. : ",INDEX(Sheet2!F$14:F$154,MATCH(B1585,Sheet2!A$14:A$154,0)),G1589))))</f>
        <v/>
      </c>
      <c r="H1590" s="25" t="str">
        <f t="shared" si="97"/>
        <v/>
      </c>
      <c r="I1590" s="25" t="str">
        <f>IF(ISTEXT(E1590),"",IF(ISBLANK(E1590),"",IF(ISTEXT(D1590),"",IF(A1585="Invoice No. : ",TEXT(INDEX(Sheet2!C$14:C$154,MATCH(B1585,Sheet2!A$14:A$154,0)),"hh:mm:ss"),I1589))))</f>
        <v/>
      </c>
      <c r="J1590" s="25" t="str">
        <f t="shared" si="98"/>
        <v/>
      </c>
      <c r="K1590" s="25" t="str">
        <f>IF(ISBLANK(G1590),"",IF(ISTEXT(G1590),"",INDEX(Sheet2!H$14:H$154,MATCH(F1590,Sheet2!A$14:A$154,0))))</f>
        <v/>
      </c>
      <c r="L1590" s="25" t="str">
        <f>IF(ISBLANK(G1590),"",IF(ISTEXT(G1590),"",INDEX(Sheet2!I$14:I$154,MATCH(F1590,Sheet2!A$14:A$154,0))))</f>
        <v/>
      </c>
      <c r="M1590" s="25" t="str">
        <f>IF(ISBLANK(G1590),"",IF(ISTEXT(G1590),"",IF(INDEX(Sheet2!H$14:H$154,MATCH(F1590,Sheet2!A$14:A$154,0))&lt;&gt;0,IF(INDEX(Sheet2!I$14:I$154,MATCH(F1590,Sheet2!A$14:A$154,0))&lt;&gt;0,"Loan","Loan"),"Cash")))</f>
        <v/>
      </c>
      <c r="N1590" s="25" t="str">
        <f>IF(ISTEXT(E1590),"",IF(ISBLANK(E1590),"",IF(ISTEXT(D1590),"",IF(A1585="Invoice No. : ",INDEX(Sheet2!D$14:D$154,MATCH(B1585,Sheet2!A$14:A$154,0)),N1589))))</f>
        <v/>
      </c>
      <c r="O1590" s="25" t="str">
        <f>IF(ISTEXT(E1590),"",IF(ISBLANK(E1590),"",IF(ISTEXT(D1590),"",IF(A1585="Invoice No. : ",INDEX(Sheet2!E$14:E$154,MATCH(B1585,Sheet2!A$14:A$154,0)),O1589))))</f>
        <v/>
      </c>
      <c r="P1590" s="25" t="str">
        <f>IF(ISTEXT(E1590),"",IF(ISBLANK(E1590),"",IF(ISTEXT(D1590),"",IF(A1585="Invoice No. : ",INDEX(Sheet2!G$14:G$154,MATCH(B1585,Sheet2!A$14:A$154,0)),P1589))))</f>
        <v/>
      </c>
      <c r="Q1590" s="25" t="str">
        <f t="shared" si="99"/>
        <v/>
      </c>
    </row>
    <row r="1591" ht="15" spans="6:17">
      <c r="F1591" s="25" t="str">
        <f t="shared" si="96"/>
        <v/>
      </c>
      <c r="G1591" s="25" t="str">
        <f>IF(ISTEXT(E1591),"",IF(ISBLANK(E1591),"",IF(ISTEXT(D1591),"",IF(A1586="Invoice No. : ",INDEX(Sheet2!F$14:F$154,MATCH(B1586,Sheet2!A$14:A$154,0)),G1590))))</f>
        <v/>
      </c>
      <c r="H1591" s="25" t="str">
        <f t="shared" si="97"/>
        <v/>
      </c>
      <c r="I1591" s="25" t="str">
        <f>IF(ISTEXT(E1591),"",IF(ISBLANK(E1591),"",IF(ISTEXT(D1591),"",IF(A1586="Invoice No. : ",TEXT(INDEX(Sheet2!C$14:C$154,MATCH(B1586,Sheet2!A$14:A$154,0)),"hh:mm:ss"),I1590))))</f>
        <v/>
      </c>
      <c r="J1591" s="25" t="str">
        <f t="shared" si="98"/>
        <v/>
      </c>
      <c r="K1591" s="25" t="str">
        <f>IF(ISBLANK(G1591),"",IF(ISTEXT(G1591),"",INDEX(Sheet2!H$14:H$154,MATCH(F1591,Sheet2!A$14:A$154,0))))</f>
        <v/>
      </c>
      <c r="L1591" s="25" t="str">
        <f>IF(ISBLANK(G1591),"",IF(ISTEXT(G1591),"",INDEX(Sheet2!I$14:I$154,MATCH(F1591,Sheet2!A$14:A$154,0))))</f>
        <v/>
      </c>
      <c r="M1591" s="25" t="str">
        <f>IF(ISBLANK(G1591),"",IF(ISTEXT(G1591),"",IF(INDEX(Sheet2!H$14:H$154,MATCH(F1591,Sheet2!A$14:A$154,0))&lt;&gt;0,IF(INDEX(Sheet2!I$14:I$154,MATCH(F1591,Sheet2!A$14:A$154,0))&lt;&gt;0,"Loan","Loan"),"Cash")))</f>
        <v/>
      </c>
      <c r="N1591" s="25" t="str">
        <f>IF(ISTEXT(E1591),"",IF(ISBLANK(E1591),"",IF(ISTEXT(D1591),"",IF(A1586="Invoice No. : ",INDEX(Sheet2!D$14:D$154,MATCH(B1586,Sheet2!A$14:A$154,0)),N1590))))</f>
        <v/>
      </c>
      <c r="O1591" s="25" t="str">
        <f>IF(ISTEXT(E1591),"",IF(ISBLANK(E1591),"",IF(ISTEXT(D1591),"",IF(A1586="Invoice No. : ",INDEX(Sheet2!E$14:E$154,MATCH(B1586,Sheet2!A$14:A$154,0)),O1590))))</f>
        <v/>
      </c>
      <c r="P1591" s="25" t="str">
        <f>IF(ISTEXT(E1591),"",IF(ISBLANK(E1591),"",IF(ISTEXT(D1591),"",IF(A1586="Invoice No. : ",INDEX(Sheet2!G$14:G$154,MATCH(B1586,Sheet2!A$14:A$154,0)),P1590))))</f>
        <v/>
      </c>
      <c r="Q1591" s="25" t="str">
        <f t="shared" si="99"/>
        <v/>
      </c>
    </row>
    <row r="1592" ht="15" spans="1:17">
      <c r="A1592" s="24" t="s">
        <v>1124</v>
      </c>
      <c r="B1592" s="24" t="s">
        <v>1125</v>
      </c>
      <c r="C1592" s="13">
        <v>1</v>
      </c>
      <c r="D1592" s="13">
        <v>10</v>
      </c>
      <c r="E1592" s="13">
        <v>10</v>
      </c>
      <c r="F1592" s="25">
        <f t="shared" si="96"/>
        <v>2146379</v>
      </c>
      <c r="G1592" s="25">
        <f>IF(ISTEXT(E1592),"",IF(ISBLANK(E1592),"",IF(ISTEXT(D1592),"",IF(A1587="Invoice No. : ",INDEX(Sheet2!F$14:F$154,MATCH(B1587,Sheet2!A$14:A$154,0)),G1591))))</f>
        <v>50905</v>
      </c>
      <c r="H1592" s="25" t="str">
        <f t="shared" si="97"/>
        <v>01/28/2023</v>
      </c>
      <c r="I1592" s="25" t="str">
        <f>IF(ISTEXT(E1592),"",IF(ISBLANK(E1592),"",IF(ISTEXT(D1592),"",IF(A1587="Invoice No. : ",TEXT(INDEX(Sheet2!C$14:C$154,MATCH(B1587,Sheet2!A$14:A$154,0)),"hh:mm:ss"),I1591))))</f>
        <v>11:53:48</v>
      </c>
      <c r="J1592" s="25">
        <f t="shared" si="98"/>
        <v>10</v>
      </c>
      <c r="K1592" s="25">
        <f>IF(ISBLANK(G1592),"",IF(ISTEXT(G1592),"",INDEX(Sheet2!H$14:H$154,MATCH(F1592,Sheet2!A$14:A$154,0))))</f>
        <v>0</v>
      </c>
      <c r="L1592" s="25">
        <f>IF(ISBLANK(G1592),"",IF(ISTEXT(G1592),"",INDEX(Sheet2!I$14:I$154,MATCH(F1592,Sheet2!A$14:A$154,0))))</f>
        <v>10</v>
      </c>
      <c r="M1592" s="25" t="str">
        <f>IF(ISBLANK(G1592),"",IF(ISTEXT(G1592),"",IF(INDEX(Sheet2!H$14:H$154,MATCH(F1592,Sheet2!A$14:A$154,0))&lt;&gt;0,IF(INDEX(Sheet2!I$14:I$154,MATCH(F1592,Sheet2!A$14:A$154,0))&lt;&gt;0,"Loan","Loan"),"Cash")))</f>
        <v>Cash</v>
      </c>
      <c r="N1592" s="25">
        <f>IF(ISTEXT(E1592),"",IF(ISBLANK(E1592),"",IF(ISTEXT(D1592),"",IF(A1587="Invoice No. : ",INDEX(Sheet2!D$14:D$154,MATCH(B1587,Sheet2!A$14:A$154,0)),N1591))))</f>
        <v>2</v>
      </c>
      <c r="O1592" s="25" t="str">
        <f>IF(ISTEXT(E1592),"",IF(ISBLANK(E1592),"",IF(ISTEXT(D1592),"",IF(A1587="Invoice No. : ",INDEX(Sheet2!E$14:E$154,MATCH(B1587,Sheet2!A$14:A$154,0)),O1591))))</f>
        <v>RUBY</v>
      </c>
      <c r="P1592" s="25" t="str">
        <f>IF(ISTEXT(E1592),"",IF(ISBLANK(E1592),"",IF(ISTEXT(D1592),"",IF(A1587="Invoice No. : ",INDEX(Sheet2!G$14:G$154,MATCH(B1587,Sheet2!A$14:A$154,0)),P1591))))</f>
        <v>DALIS, LAILA CALUMINGA</v>
      </c>
      <c r="Q1592" s="25">
        <f t="shared" si="99"/>
        <v>128023.12</v>
      </c>
    </row>
    <row r="1593" ht="15" spans="4:17">
      <c r="D1593" s="14" t="s">
        <v>18</v>
      </c>
      <c r="E1593" s="26">
        <v>10</v>
      </c>
      <c r="F1593" s="25" t="str">
        <f t="shared" si="96"/>
        <v/>
      </c>
      <c r="G1593" s="25" t="str">
        <f>IF(ISTEXT(E1593),"",IF(ISBLANK(E1593),"",IF(ISTEXT(D1593),"",IF(A1588="Invoice No. : ",INDEX(Sheet2!F$14:F$154,MATCH(B1588,Sheet2!A$14:A$154,0)),G1592))))</f>
        <v/>
      </c>
      <c r="H1593" s="25" t="str">
        <f t="shared" si="97"/>
        <v/>
      </c>
      <c r="I1593" s="25" t="str">
        <f>IF(ISTEXT(E1593),"",IF(ISBLANK(E1593),"",IF(ISTEXT(D1593),"",IF(A1588="Invoice No. : ",TEXT(INDEX(Sheet2!C$14:C$154,MATCH(B1588,Sheet2!A$14:A$154,0)),"hh:mm:ss"),I1592))))</f>
        <v/>
      </c>
      <c r="J1593" s="25" t="str">
        <f t="shared" si="98"/>
        <v/>
      </c>
      <c r="K1593" s="25" t="str">
        <f>IF(ISBLANK(G1593),"",IF(ISTEXT(G1593),"",INDEX(Sheet2!H$14:H$154,MATCH(F1593,Sheet2!A$14:A$154,0))))</f>
        <v/>
      </c>
      <c r="L1593" s="25" t="str">
        <f>IF(ISBLANK(G1593),"",IF(ISTEXT(G1593),"",INDEX(Sheet2!I$14:I$154,MATCH(F1593,Sheet2!A$14:A$154,0))))</f>
        <v/>
      </c>
      <c r="M1593" s="25" t="str">
        <f>IF(ISBLANK(G1593),"",IF(ISTEXT(G1593),"",IF(INDEX(Sheet2!H$14:H$154,MATCH(F1593,Sheet2!A$14:A$154,0))&lt;&gt;0,IF(INDEX(Sheet2!I$14:I$154,MATCH(F1593,Sheet2!A$14:A$154,0))&lt;&gt;0,"Loan","Loan"),"Cash")))</f>
        <v/>
      </c>
      <c r="N1593" s="25" t="str">
        <f>IF(ISTEXT(E1593),"",IF(ISBLANK(E1593),"",IF(ISTEXT(D1593),"",IF(A1588="Invoice No. : ",INDEX(Sheet2!D$14:D$154,MATCH(B1588,Sheet2!A$14:A$154,0)),N1592))))</f>
        <v/>
      </c>
      <c r="O1593" s="25" t="str">
        <f>IF(ISTEXT(E1593),"",IF(ISBLANK(E1593),"",IF(ISTEXT(D1593),"",IF(A1588="Invoice No. : ",INDEX(Sheet2!E$14:E$154,MATCH(B1588,Sheet2!A$14:A$154,0)),O1592))))</f>
        <v/>
      </c>
      <c r="P1593" s="25" t="str">
        <f>IF(ISTEXT(E1593),"",IF(ISBLANK(E1593),"",IF(ISTEXT(D1593),"",IF(A1588="Invoice No. : ",INDEX(Sheet2!G$14:G$154,MATCH(B1588,Sheet2!A$14:A$154,0)),P1592))))</f>
        <v/>
      </c>
      <c r="Q1593" s="25" t="str">
        <f t="shared" si="99"/>
        <v/>
      </c>
    </row>
    <row r="1594" ht="15" spans="6:17">
      <c r="F1594" s="25" t="str">
        <f t="shared" si="96"/>
        <v/>
      </c>
      <c r="G1594" s="25" t="str">
        <f>IF(ISTEXT(E1594),"",IF(ISBLANK(E1594),"",IF(ISTEXT(D1594),"",IF(A1589="Invoice No. : ",INDEX(Sheet2!F$14:F$154,MATCH(B1589,Sheet2!A$14:A$154,0)),G1593))))</f>
        <v/>
      </c>
      <c r="H1594" s="25" t="str">
        <f t="shared" si="97"/>
        <v/>
      </c>
      <c r="I1594" s="25" t="str">
        <f>IF(ISTEXT(E1594),"",IF(ISBLANK(E1594),"",IF(ISTEXT(D1594),"",IF(A1589="Invoice No. : ",TEXT(INDEX(Sheet2!C$14:C$154,MATCH(B1589,Sheet2!A$14:A$154,0)),"hh:mm:ss"),I1593))))</f>
        <v/>
      </c>
      <c r="J1594" s="25" t="str">
        <f t="shared" si="98"/>
        <v/>
      </c>
      <c r="K1594" s="25" t="str">
        <f>IF(ISBLANK(G1594),"",IF(ISTEXT(G1594),"",INDEX(Sheet2!H$14:H$154,MATCH(F1594,Sheet2!A$14:A$154,0))))</f>
        <v/>
      </c>
      <c r="L1594" s="25" t="str">
        <f>IF(ISBLANK(G1594),"",IF(ISTEXT(G1594),"",INDEX(Sheet2!I$14:I$154,MATCH(F1594,Sheet2!A$14:A$154,0))))</f>
        <v/>
      </c>
      <c r="M1594" s="25" t="str">
        <f>IF(ISBLANK(G1594),"",IF(ISTEXT(G1594),"",IF(INDEX(Sheet2!H$14:H$154,MATCH(F1594,Sheet2!A$14:A$154,0))&lt;&gt;0,IF(INDEX(Sheet2!I$14:I$154,MATCH(F1594,Sheet2!A$14:A$154,0))&lt;&gt;0,"Loan","Loan"),"Cash")))</f>
        <v/>
      </c>
      <c r="N1594" s="25" t="str">
        <f>IF(ISTEXT(E1594),"",IF(ISBLANK(E1594),"",IF(ISTEXT(D1594),"",IF(A1589="Invoice No. : ",INDEX(Sheet2!D$14:D$154,MATCH(B1589,Sheet2!A$14:A$154,0)),N1593))))</f>
        <v/>
      </c>
      <c r="O1594" s="25" t="str">
        <f>IF(ISTEXT(E1594),"",IF(ISBLANK(E1594),"",IF(ISTEXT(D1594),"",IF(A1589="Invoice No. : ",INDEX(Sheet2!E$14:E$154,MATCH(B1589,Sheet2!A$14:A$154,0)),O1593))))</f>
        <v/>
      </c>
      <c r="P1594" s="25" t="str">
        <f>IF(ISTEXT(E1594),"",IF(ISBLANK(E1594),"",IF(ISTEXT(D1594),"",IF(A1589="Invoice No. : ",INDEX(Sheet2!G$14:G$154,MATCH(B1589,Sheet2!A$14:A$154,0)),P1593))))</f>
        <v/>
      </c>
      <c r="Q1594" s="25" t="str">
        <f t="shared" si="99"/>
        <v/>
      </c>
    </row>
    <row r="1595" ht="15" spans="6:17">
      <c r="F1595" s="25" t="str">
        <f t="shared" si="96"/>
        <v/>
      </c>
      <c r="G1595" s="25" t="str">
        <f>IF(ISTEXT(E1595),"",IF(ISBLANK(E1595),"",IF(ISTEXT(D1595),"",IF(A1590="Invoice No. : ",INDEX(Sheet2!F$14:F$154,MATCH(B1590,Sheet2!A$14:A$154,0)),G1594))))</f>
        <v/>
      </c>
      <c r="H1595" s="25" t="str">
        <f t="shared" si="97"/>
        <v/>
      </c>
      <c r="I1595" s="25" t="str">
        <f>IF(ISTEXT(E1595),"",IF(ISBLANK(E1595),"",IF(ISTEXT(D1595),"",IF(A1590="Invoice No. : ",TEXT(INDEX(Sheet2!C$14:C$154,MATCH(B1590,Sheet2!A$14:A$154,0)),"hh:mm:ss"),I1594))))</f>
        <v/>
      </c>
      <c r="J1595" s="25" t="str">
        <f t="shared" si="98"/>
        <v/>
      </c>
      <c r="K1595" s="25" t="str">
        <f>IF(ISBLANK(G1595),"",IF(ISTEXT(G1595),"",INDEX(Sheet2!H$14:H$154,MATCH(F1595,Sheet2!A$14:A$154,0))))</f>
        <v/>
      </c>
      <c r="L1595" s="25" t="str">
        <f>IF(ISBLANK(G1595),"",IF(ISTEXT(G1595),"",INDEX(Sheet2!I$14:I$154,MATCH(F1595,Sheet2!A$14:A$154,0))))</f>
        <v/>
      </c>
      <c r="M1595" s="25" t="str">
        <f>IF(ISBLANK(G1595),"",IF(ISTEXT(G1595),"",IF(INDEX(Sheet2!H$14:H$154,MATCH(F1595,Sheet2!A$14:A$154,0))&lt;&gt;0,IF(INDEX(Sheet2!I$14:I$154,MATCH(F1595,Sheet2!A$14:A$154,0))&lt;&gt;0,"Loan","Loan"),"Cash")))</f>
        <v/>
      </c>
      <c r="N1595" s="25" t="str">
        <f>IF(ISTEXT(E1595),"",IF(ISBLANK(E1595),"",IF(ISTEXT(D1595),"",IF(A1590="Invoice No. : ",INDEX(Sheet2!D$14:D$154,MATCH(B1590,Sheet2!A$14:A$154,0)),N1594))))</f>
        <v/>
      </c>
      <c r="O1595" s="25" t="str">
        <f>IF(ISTEXT(E1595),"",IF(ISBLANK(E1595),"",IF(ISTEXT(D1595),"",IF(A1590="Invoice No. : ",INDEX(Sheet2!E$14:E$154,MATCH(B1590,Sheet2!A$14:A$154,0)),O1594))))</f>
        <v/>
      </c>
      <c r="P1595" s="25" t="str">
        <f>IF(ISTEXT(E1595),"",IF(ISBLANK(E1595),"",IF(ISTEXT(D1595),"",IF(A1590="Invoice No. : ",INDEX(Sheet2!G$14:G$154,MATCH(B1590,Sheet2!A$14:A$154,0)),P1594))))</f>
        <v/>
      </c>
      <c r="Q1595" s="25" t="str">
        <f t="shared" si="99"/>
        <v/>
      </c>
    </row>
    <row r="1596" ht="15" spans="1:17">
      <c r="A1596" s="16" t="s">
        <v>4</v>
      </c>
      <c r="B1596" s="17">
        <v>2146380</v>
      </c>
      <c r="C1596" s="16" t="s">
        <v>5</v>
      </c>
      <c r="D1596" s="18" t="s">
        <v>598</v>
      </c>
      <c r="F1596" s="25" t="str">
        <f t="shared" si="96"/>
        <v/>
      </c>
      <c r="G1596" s="25" t="str">
        <f>IF(ISTEXT(E1596),"",IF(ISBLANK(E1596),"",IF(ISTEXT(D1596),"",IF(A1591="Invoice No. : ",INDEX(Sheet2!F$14:F$154,MATCH(B1591,Sheet2!A$14:A$154,0)),G1595))))</f>
        <v/>
      </c>
      <c r="H1596" s="25" t="str">
        <f t="shared" si="97"/>
        <v/>
      </c>
      <c r="I1596" s="25" t="str">
        <f>IF(ISTEXT(E1596),"",IF(ISBLANK(E1596),"",IF(ISTEXT(D1596),"",IF(A1591="Invoice No. : ",TEXT(INDEX(Sheet2!C$14:C$154,MATCH(B1591,Sheet2!A$14:A$154,0)),"hh:mm:ss"),I1595))))</f>
        <v/>
      </c>
      <c r="J1596" s="25" t="str">
        <f t="shared" si="98"/>
        <v/>
      </c>
      <c r="K1596" s="25" t="str">
        <f>IF(ISBLANK(G1596),"",IF(ISTEXT(G1596),"",INDEX(Sheet2!H$14:H$154,MATCH(F1596,Sheet2!A$14:A$154,0))))</f>
        <v/>
      </c>
      <c r="L1596" s="25" t="str">
        <f>IF(ISBLANK(G1596),"",IF(ISTEXT(G1596),"",INDEX(Sheet2!I$14:I$154,MATCH(F1596,Sheet2!A$14:A$154,0))))</f>
        <v/>
      </c>
      <c r="M1596" s="25" t="str">
        <f>IF(ISBLANK(G1596),"",IF(ISTEXT(G1596),"",IF(INDEX(Sheet2!H$14:H$154,MATCH(F1596,Sheet2!A$14:A$154,0))&lt;&gt;0,IF(INDEX(Sheet2!I$14:I$154,MATCH(F1596,Sheet2!A$14:A$154,0))&lt;&gt;0,"Loan","Loan"),"Cash")))</f>
        <v/>
      </c>
      <c r="N1596" s="25" t="str">
        <f>IF(ISTEXT(E1596),"",IF(ISBLANK(E1596),"",IF(ISTEXT(D1596),"",IF(A1591="Invoice No. : ",INDEX(Sheet2!D$14:D$154,MATCH(B1591,Sheet2!A$14:A$154,0)),N1595))))</f>
        <v/>
      </c>
      <c r="O1596" s="25" t="str">
        <f>IF(ISTEXT(E1596),"",IF(ISBLANK(E1596),"",IF(ISTEXT(D1596),"",IF(A1591="Invoice No. : ",INDEX(Sheet2!E$14:E$154,MATCH(B1591,Sheet2!A$14:A$154,0)),O1595))))</f>
        <v/>
      </c>
      <c r="P1596" s="25" t="str">
        <f>IF(ISTEXT(E1596),"",IF(ISBLANK(E1596),"",IF(ISTEXT(D1596),"",IF(A1591="Invoice No. : ",INDEX(Sheet2!G$14:G$154,MATCH(B1591,Sheet2!A$14:A$154,0)),P1595))))</f>
        <v/>
      </c>
      <c r="Q1596" s="25" t="str">
        <f t="shared" si="99"/>
        <v/>
      </c>
    </row>
    <row r="1597" ht="15" spans="1:17">
      <c r="A1597" s="16" t="s">
        <v>7</v>
      </c>
      <c r="B1597" s="19">
        <v>44954</v>
      </c>
      <c r="C1597" s="16" t="s">
        <v>8</v>
      </c>
      <c r="D1597" s="20">
        <v>2</v>
      </c>
      <c r="F1597" s="25" t="str">
        <f t="shared" si="96"/>
        <v/>
      </c>
      <c r="G1597" s="25" t="str">
        <f>IF(ISTEXT(E1597),"",IF(ISBLANK(E1597),"",IF(ISTEXT(D1597),"",IF(A1592="Invoice No. : ",INDEX(Sheet2!F$14:F$154,MATCH(B1592,Sheet2!A$14:A$154,0)),G1596))))</f>
        <v/>
      </c>
      <c r="H1597" s="25" t="str">
        <f t="shared" si="97"/>
        <v/>
      </c>
      <c r="I1597" s="25" t="str">
        <f>IF(ISTEXT(E1597),"",IF(ISBLANK(E1597),"",IF(ISTEXT(D1597),"",IF(A1592="Invoice No. : ",TEXT(INDEX(Sheet2!C$14:C$154,MATCH(B1592,Sheet2!A$14:A$154,0)),"hh:mm:ss"),I1596))))</f>
        <v/>
      </c>
      <c r="J1597" s="25" t="str">
        <f t="shared" si="98"/>
        <v/>
      </c>
      <c r="K1597" s="25" t="str">
        <f>IF(ISBLANK(G1597),"",IF(ISTEXT(G1597),"",INDEX(Sheet2!H$14:H$154,MATCH(F1597,Sheet2!A$14:A$154,0))))</f>
        <v/>
      </c>
      <c r="L1597" s="25" t="str">
        <f>IF(ISBLANK(G1597),"",IF(ISTEXT(G1597),"",INDEX(Sheet2!I$14:I$154,MATCH(F1597,Sheet2!A$14:A$154,0))))</f>
        <v/>
      </c>
      <c r="M1597" s="25" t="str">
        <f>IF(ISBLANK(G1597),"",IF(ISTEXT(G1597),"",IF(INDEX(Sheet2!H$14:H$154,MATCH(F1597,Sheet2!A$14:A$154,0))&lt;&gt;0,IF(INDEX(Sheet2!I$14:I$154,MATCH(F1597,Sheet2!A$14:A$154,0))&lt;&gt;0,"Loan","Loan"),"Cash")))</f>
        <v/>
      </c>
      <c r="N1597" s="25" t="str">
        <f>IF(ISTEXT(E1597),"",IF(ISBLANK(E1597),"",IF(ISTEXT(D1597),"",IF(A1592="Invoice No. : ",INDEX(Sheet2!D$14:D$154,MATCH(B1592,Sheet2!A$14:A$154,0)),N1596))))</f>
        <v/>
      </c>
      <c r="O1597" s="25" t="str">
        <f>IF(ISTEXT(E1597),"",IF(ISBLANK(E1597),"",IF(ISTEXT(D1597),"",IF(A1592="Invoice No. : ",INDEX(Sheet2!E$14:E$154,MATCH(B1592,Sheet2!A$14:A$154,0)),O1596))))</f>
        <v/>
      </c>
      <c r="P1597" s="25" t="str">
        <f>IF(ISTEXT(E1597),"",IF(ISBLANK(E1597),"",IF(ISTEXT(D1597),"",IF(A1592="Invoice No. : ",INDEX(Sheet2!G$14:G$154,MATCH(B1592,Sheet2!A$14:A$154,0)),P1596))))</f>
        <v/>
      </c>
      <c r="Q1597" s="25" t="str">
        <f t="shared" si="99"/>
        <v/>
      </c>
    </row>
    <row r="1598" ht="15" spans="6:17">
      <c r="F1598" s="25" t="str">
        <f t="shared" si="96"/>
        <v/>
      </c>
      <c r="G1598" s="25" t="str">
        <f>IF(ISTEXT(E1598),"",IF(ISBLANK(E1598),"",IF(ISTEXT(D1598),"",IF(A1593="Invoice No. : ",INDEX(Sheet2!F$14:F$154,MATCH(B1593,Sheet2!A$14:A$154,0)),G1597))))</f>
        <v/>
      </c>
      <c r="H1598" s="25" t="str">
        <f t="shared" si="97"/>
        <v/>
      </c>
      <c r="I1598" s="25" t="str">
        <f>IF(ISTEXT(E1598),"",IF(ISBLANK(E1598),"",IF(ISTEXT(D1598),"",IF(A1593="Invoice No. : ",TEXT(INDEX(Sheet2!C$14:C$154,MATCH(B1593,Sheet2!A$14:A$154,0)),"hh:mm:ss"),I1597))))</f>
        <v/>
      </c>
      <c r="J1598" s="25" t="str">
        <f t="shared" si="98"/>
        <v/>
      </c>
      <c r="K1598" s="25" t="str">
        <f>IF(ISBLANK(G1598),"",IF(ISTEXT(G1598),"",INDEX(Sheet2!H$14:H$154,MATCH(F1598,Sheet2!A$14:A$154,0))))</f>
        <v/>
      </c>
      <c r="L1598" s="25" t="str">
        <f>IF(ISBLANK(G1598),"",IF(ISTEXT(G1598),"",INDEX(Sheet2!I$14:I$154,MATCH(F1598,Sheet2!A$14:A$154,0))))</f>
        <v/>
      </c>
      <c r="M1598" s="25" t="str">
        <f>IF(ISBLANK(G1598),"",IF(ISTEXT(G1598),"",IF(INDEX(Sheet2!H$14:H$154,MATCH(F1598,Sheet2!A$14:A$154,0))&lt;&gt;0,IF(INDEX(Sheet2!I$14:I$154,MATCH(F1598,Sheet2!A$14:A$154,0))&lt;&gt;0,"Loan","Loan"),"Cash")))</f>
        <v/>
      </c>
      <c r="N1598" s="25" t="str">
        <f>IF(ISTEXT(E1598),"",IF(ISBLANK(E1598),"",IF(ISTEXT(D1598),"",IF(A1593="Invoice No. : ",INDEX(Sheet2!D$14:D$154,MATCH(B1593,Sheet2!A$14:A$154,0)),N1597))))</f>
        <v/>
      </c>
      <c r="O1598" s="25" t="str">
        <f>IF(ISTEXT(E1598),"",IF(ISBLANK(E1598),"",IF(ISTEXT(D1598),"",IF(A1593="Invoice No. : ",INDEX(Sheet2!E$14:E$154,MATCH(B1593,Sheet2!A$14:A$154,0)),O1597))))</f>
        <v/>
      </c>
      <c r="P1598" s="25" t="str">
        <f>IF(ISTEXT(E1598),"",IF(ISBLANK(E1598),"",IF(ISTEXT(D1598),"",IF(A1593="Invoice No. : ",INDEX(Sheet2!G$14:G$154,MATCH(B1593,Sheet2!A$14:A$154,0)),P1597))))</f>
        <v/>
      </c>
      <c r="Q1598" s="25" t="str">
        <f t="shared" si="99"/>
        <v/>
      </c>
    </row>
    <row r="1599" ht="15" spans="1:17">
      <c r="A1599" s="21" t="s">
        <v>9</v>
      </c>
      <c r="B1599" s="21" t="s">
        <v>10</v>
      </c>
      <c r="C1599" s="22" t="s">
        <v>11</v>
      </c>
      <c r="D1599" s="22" t="s">
        <v>12</v>
      </c>
      <c r="E1599" s="22" t="s">
        <v>13</v>
      </c>
      <c r="F1599" s="25" t="str">
        <f t="shared" si="96"/>
        <v/>
      </c>
      <c r="G1599" s="25" t="str">
        <f>IF(ISTEXT(E1599),"",IF(ISBLANK(E1599),"",IF(ISTEXT(D1599),"",IF(A1594="Invoice No. : ",INDEX(Sheet2!F$14:F$154,MATCH(B1594,Sheet2!A$14:A$154,0)),G1598))))</f>
        <v/>
      </c>
      <c r="H1599" s="25" t="str">
        <f t="shared" si="97"/>
        <v/>
      </c>
      <c r="I1599" s="25" t="str">
        <f>IF(ISTEXT(E1599),"",IF(ISBLANK(E1599),"",IF(ISTEXT(D1599),"",IF(A1594="Invoice No. : ",TEXT(INDEX(Sheet2!C$14:C$154,MATCH(B1594,Sheet2!A$14:A$154,0)),"hh:mm:ss"),I1598))))</f>
        <v/>
      </c>
      <c r="J1599" s="25" t="str">
        <f t="shared" si="98"/>
        <v/>
      </c>
      <c r="K1599" s="25" t="str">
        <f>IF(ISBLANK(G1599),"",IF(ISTEXT(G1599),"",INDEX(Sheet2!H$14:H$154,MATCH(F1599,Sheet2!A$14:A$154,0))))</f>
        <v/>
      </c>
      <c r="L1599" s="25" t="str">
        <f>IF(ISBLANK(G1599),"",IF(ISTEXT(G1599),"",INDEX(Sheet2!I$14:I$154,MATCH(F1599,Sheet2!A$14:A$154,0))))</f>
        <v/>
      </c>
      <c r="M1599" s="25" t="str">
        <f>IF(ISBLANK(G1599),"",IF(ISTEXT(G1599),"",IF(INDEX(Sheet2!H$14:H$154,MATCH(F1599,Sheet2!A$14:A$154,0))&lt;&gt;0,IF(INDEX(Sheet2!I$14:I$154,MATCH(F1599,Sheet2!A$14:A$154,0))&lt;&gt;0,"Loan","Loan"),"Cash")))</f>
        <v/>
      </c>
      <c r="N1599" s="25" t="str">
        <f>IF(ISTEXT(E1599),"",IF(ISBLANK(E1599),"",IF(ISTEXT(D1599),"",IF(A1594="Invoice No. : ",INDEX(Sheet2!D$14:D$154,MATCH(B1594,Sheet2!A$14:A$154,0)),N1598))))</f>
        <v/>
      </c>
      <c r="O1599" s="25" t="str">
        <f>IF(ISTEXT(E1599),"",IF(ISBLANK(E1599),"",IF(ISTEXT(D1599),"",IF(A1594="Invoice No. : ",INDEX(Sheet2!E$14:E$154,MATCH(B1594,Sheet2!A$14:A$154,0)),O1598))))</f>
        <v/>
      </c>
      <c r="P1599" s="25" t="str">
        <f>IF(ISTEXT(E1599),"",IF(ISBLANK(E1599),"",IF(ISTEXT(D1599),"",IF(A1594="Invoice No. : ",INDEX(Sheet2!G$14:G$154,MATCH(B1594,Sheet2!A$14:A$154,0)),P1598))))</f>
        <v/>
      </c>
      <c r="Q1599" s="25" t="str">
        <f t="shared" si="99"/>
        <v/>
      </c>
    </row>
    <row r="1600" ht="15" spans="6:17">
      <c r="F1600" s="25" t="str">
        <f t="shared" si="96"/>
        <v/>
      </c>
      <c r="G1600" s="25" t="str">
        <f>IF(ISTEXT(E1600),"",IF(ISBLANK(E1600),"",IF(ISTEXT(D1600),"",IF(A1595="Invoice No. : ",INDEX(Sheet2!F$14:F$154,MATCH(B1595,Sheet2!A$14:A$154,0)),G1599))))</f>
        <v/>
      </c>
      <c r="H1600" s="25" t="str">
        <f t="shared" si="97"/>
        <v/>
      </c>
      <c r="I1600" s="25" t="str">
        <f>IF(ISTEXT(E1600),"",IF(ISBLANK(E1600),"",IF(ISTEXT(D1600),"",IF(A1595="Invoice No. : ",TEXT(INDEX(Sheet2!C$14:C$154,MATCH(B1595,Sheet2!A$14:A$154,0)),"hh:mm:ss"),I1599))))</f>
        <v/>
      </c>
      <c r="J1600" s="25" t="str">
        <f t="shared" si="98"/>
        <v/>
      </c>
      <c r="K1600" s="25" t="str">
        <f>IF(ISBLANK(G1600),"",IF(ISTEXT(G1600),"",INDEX(Sheet2!H$14:H$154,MATCH(F1600,Sheet2!A$14:A$154,0))))</f>
        <v/>
      </c>
      <c r="L1600" s="25" t="str">
        <f>IF(ISBLANK(G1600),"",IF(ISTEXT(G1600),"",INDEX(Sheet2!I$14:I$154,MATCH(F1600,Sheet2!A$14:A$154,0))))</f>
        <v/>
      </c>
      <c r="M1600" s="25" t="str">
        <f>IF(ISBLANK(G1600),"",IF(ISTEXT(G1600),"",IF(INDEX(Sheet2!H$14:H$154,MATCH(F1600,Sheet2!A$14:A$154,0))&lt;&gt;0,IF(INDEX(Sheet2!I$14:I$154,MATCH(F1600,Sheet2!A$14:A$154,0))&lt;&gt;0,"Loan","Loan"),"Cash")))</f>
        <v/>
      </c>
      <c r="N1600" s="25" t="str">
        <f>IF(ISTEXT(E1600),"",IF(ISBLANK(E1600),"",IF(ISTEXT(D1600),"",IF(A1595="Invoice No. : ",INDEX(Sheet2!D$14:D$154,MATCH(B1595,Sheet2!A$14:A$154,0)),N1599))))</f>
        <v/>
      </c>
      <c r="O1600" s="25" t="str">
        <f>IF(ISTEXT(E1600),"",IF(ISBLANK(E1600),"",IF(ISTEXT(D1600),"",IF(A1595="Invoice No. : ",INDEX(Sheet2!E$14:E$154,MATCH(B1595,Sheet2!A$14:A$154,0)),O1599))))</f>
        <v/>
      </c>
      <c r="P1600" s="25" t="str">
        <f>IF(ISTEXT(E1600),"",IF(ISBLANK(E1600),"",IF(ISTEXT(D1600),"",IF(A1595="Invoice No. : ",INDEX(Sheet2!G$14:G$154,MATCH(B1595,Sheet2!A$14:A$154,0)),P1599))))</f>
        <v/>
      </c>
      <c r="Q1600" s="25" t="str">
        <f t="shared" si="99"/>
        <v/>
      </c>
    </row>
    <row r="1601" ht="15" spans="1:17">
      <c r="A1601" s="24" t="s">
        <v>1313</v>
      </c>
      <c r="B1601" s="24" t="s">
        <v>1314</v>
      </c>
      <c r="C1601" s="13">
        <v>1</v>
      </c>
      <c r="D1601" s="13">
        <v>94.25</v>
      </c>
      <c r="E1601" s="13">
        <v>94.25</v>
      </c>
      <c r="F1601" s="25">
        <f t="shared" si="96"/>
        <v>2146380</v>
      </c>
      <c r="G1601" s="25">
        <f>IF(ISTEXT(E1601),"",IF(ISBLANK(E1601),"",IF(ISTEXT(D1601),"",IF(A1596="Invoice No. : ",INDEX(Sheet2!F$14:F$154,MATCH(B1596,Sheet2!A$14:A$154,0)),G1600))))</f>
        <v>24071</v>
      </c>
      <c r="H1601" s="25" t="str">
        <f t="shared" si="97"/>
        <v>01/28/2023</v>
      </c>
      <c r="I1601" s="25" t="str">
        <f>IF(ISTEXT(E1601),"",IF(ISBLANK(E1601),"",IF(ISTEXT(D1601),"",IF(A1596="Invoice No. : ",TEXT(INDEX(Sheet2!C$14:C$154,MATCH(B1596,Sheet2!A$14:A$154,0)),"hh:mm:ss"),I1600))))</f>
        <v>11:55:27</v>
      </c>
      <c r="J1601" s="25">
        <f t="shared" si="98"/>
        <v>677</v>
      </c>
      <c r="K1601" s="25">
        <f>IF(ISBLANK(G1601),"",IF(ISTEXT(G1601),"",INDEX(Sheet2!H$14:H$154,MATCH(F1601,Sheet2!A$14:A$154,0))))</f>
        <v>677</v>
      </c>
      <c r="L1601" s="25">
        <f>IF(ISBLANK(G1601),"",IF(ISTEXT(G1601),"",INDEX(Sheet2!I$14:I$154,MATCH(F1601,Sheet2!A$14:A$154,0))))</f>
        <v>0</v>
      </c>
      <c r="M1601" s="25" t="str">
        <f>IF(ISBLANK(G1601),"",IF(ISTEXT(G1601),"",IF(INDEX(Sheet2!H$14:H$154,MATCH(F1601,Sheet2!A$14:A$154,0))&lt;&gt;0,IF(INDEX(Sheet2!I$14:I$154,MATCH(F1601,Sheet2!A$14:A$154,0))&lt;&gt;0,"Loan","Loan"),"Cash")))</f>
        <v>Loan</v>
      </c>
      <c r="N1601" s="25">
        <f>IF(ISTEXT(E1601),"",IF(ISBLANK(E1601),"",IF(ISTEXT(D1601),"",IF(A1596="Invoice No. : ",INDEX(Sheet2!D$14:D$154,MATCH(B1596,Sheet2!A$14:A$154,0)),N1600))))</f>
        <v>2</v>
      </c>
      <c r="O1601" s="25" t="str">
        <f>IF(ISTEXT(E1601),"",IF(ISBLANK(E1601),"",IF(ISTEXT(D1601),"",IF(A1596="Invoice No. : ",INDEX(Sheet2!E$14:E$154,MATCH(B1596,Sheet2!A$14:A$154,0)),O1600))))</f>
        <v>RUBY</v>
      </c>
      <c r="P1601" s="25" t="str">
        <f>IF(ISTEXT(E1601),"",IF(ISBLANK(E1601),"",IF(ISTEXT(D1601),"",IF(A1596="Invoice No. : ",INDEX(Sheet2!G$14:G$154,MATCH(B1596,Sheet2!A$14:A$154,0)),P1600))))</f>
        <v>DUGAYON, THERESITA DUMALYONG</v>
      </c>
      <c r="Q1601" s="25">
        <f t="shared" si="99"/>
        <v>128023.12</v>
      </c>
    </row>
    <row r="1602" ht="15" spans="1:17">
      <c r="A1602" s="24" t="s">
        <v>1315</v>
      </c>
      <c r="B1602" s="24" t="s">
        <v>1316</v>
      </c>
      <c r="C1602" s="13">
        <v>1</v>
      </c>
      <c r="D1602" s="13">
        <v>75.75</v>
      </c>
      <c r="E1602" s="13">
        <v>75.75</v>
      </c>
      <c r="F1602" s="25">
        <f t="shared" si="96"/>
        <v>2146380</v>
      </c>
      <c r="G1602" s="25">
        <f>IF(ISTEXT(E1602),"",IF(ISBLANK(E1602),"",IF(ISTEXT(D1602),"",IF(A1597="Invoice No. : ",INDEX(Sheet2!F$14:F$154,MATCH(B1597,Sheet2!A$14:A$154,0)),G1601))))</f>
        <v>24071</v>
      </c>
      <c r="H1602" s="25" t="str">
        <f t="shared" si="97"/>
        <v>01/28/2023</v>
      </c>
      <c r="I1602" s="25" t="str">
        <f>IF(ISTEXT(E1602),"",IF(ISBLANK(E1602),"",IF(ISTEXT(D1602),"",IF(A1597="Invoice No. : ",TEXT(INDEX(Sheet2!C$14:C$154,MATCH(B1597,Sheet2!A$14:A$154,0)),"hh:mm:ss"),I1601))))</f>
        <v>11:55:27</v>
      </c>
      <c r="J1602" s="25">
        <f t="shared" si="98"/>
        <v>677</v>
      </c>
      <c r="K1602" s="25">
        <f>IF(ISBLANK(G1602),"",IF(ISTEXT(G1602),"",INDEX(Sheet2!H$14:H$154,MATCH(F1602,Sheet2!A$14:A$154,0))))</f>
        <v>677</v>
      </c>
      <c r="L1602" s="25">
        <f>IF(ISBLANK(G1602),"",IF(ISTEXT(G1602),"",INDEX(Sheet2!I$14:I$154,MATCH(F1602,Sheet2!A$14:A$154,0))))</f>
        <v>0</v>
      </c>
      <c r="M1602" s="25" t="str">
        <f>IF(ISBLANK(G1602),"",IF(ISTEXT(G1602),"",IF(INDEX(Sheet2!H$14:H$154,MATCH(F1602,Sheet2!A$14:A$154,0))&lt;&gt;0,IF(INDEX(Sheet2!I$14:I$154,MATCH(F1602,Sheet2!A$14:A$154,0))&lt;&gt;0,"Loan","Loan"),"Cash")))</f>
        <v>Loan</v>
      </c>
      <c r="N1602" s="25">
        <f>IF(ISTEXT(E1602),"",IF(ISBLANK(E1602),"",IF(ISTEXT(D1602),"",IF(A1597="Invoice No. : ",INDEX(Sheet2!D$14:D$154,MATCH(B1597,Sheet2!A$14:A$154,0)),N1601))))</f>
        <v>2</v>
      </c>
      <c r="O1602" s="25" t="str">
        <f>IF(ISTEXT(E1602),"",IF(ISBLANK(E1602),"",IF(ISTEXT(D1602),"",IF(A1597="Invoice No. : ",INDEX(Sheet2!E$14:E$154,MATCH(B1597,Sheet2!A$14:A$154,0)),O1601))))</f>
        <v>RUBY</v>
      </c>
      <c r="P1602" s="25" t="str">
        <f>IF(ISTEXT(E1602),"",IF(ISBLANK(E1602),"",IF(ISTEXT(D1602),"",IF(A1597="Invoice No. : ",INDEX(Sheet2!G$14:G$154,MATCH(B1597,Sheet2!A$14:A$154,0)),P1601))))</f>
        <v>DUGAYON, THERESITA DUMALYONG</v>
      </c>
      <c r="Q1602" s="25">
        <f t="shared" si="99"/>
        <v>128023.12</v>
      </c>
    </row>
    <row r="1603" ht="15" spans="1:17">
      <c r="A1603" s="24" t="s">
        <v>1317</v>
      </c>
      <c r="B1603" s="24" t="s">
        <v>1318</v>
      </c>
      <c r="C1603" s="13">
        <v>1</v>
      </c>
      <c r="D1603" s="13">
        <v>39.5</v>
      </c>
      <c r="E1603" s="13">
        <v>39.5</v>
      </c>
      <c r="F1603" s="25">
        <f t="shared" si="96"/>
        <v>2146380</v>
      </c>
      <c r="G1603" s="25">
        <f>IF(ISTEXT(E1603),"",IF(ISBLANK(E1603),"",IF(ISTEXT(D1603),"",IF(A1598="Invoice No. : ",INDEX(Sheet2!F$14:F$154,MATCH(B1598,Sheet2!A$14:A$154,0)),G1602))))</f>
        <v>24071</v>
      </c>
      <c r="H1603" s="25" t="str">
        <f t="shared" si="97"/>
        <v>01/28/2023</v>
      </c>
      <c r="I1603" s="25" t="str">
        <f>IF(ISTEXT(E1603),"",IF(ISBLANK(E1603),"",IF(ISTEXT(D1603),"",IF(A1598="Invoice No. : ",TEXT(INDEX(Sheet2!C$14:C$154,MATCH(B1598,Sheet2!A$14:A$154,0)),"hh:mm:ss"),I1602))))</f>
        <v>11:55:27</v>
      </c>
      <c r="J1603" s="25">
        <f t="shared" si="98"/>
        <v>677</v>
      </c>
      <c r="K1603" s="25">
        <f>IF(ISBLANK(G1603),"",IF(ISTEXT(G1603),"",INDEX(Sheet2!H$14:H$154,MATCH(F1603,Sheet2!A$14:A$154,0))))</f>
        <v>677</v>
      </c>
      <c r="L1603" s="25">
        <f>IF(ISBLANK(G1603),"",IF(ISTEXT(G1603),"",INDEX(Sheet2!I$14:I$154,MATCH(F1603,Sheet2!A$14:A$154,0))))</f>
        <v>0</v>
      </c>
      <c r="M1603" s="25" t="str">
        <f>IF(ISBLANK(G1603),"",IF(ISTEXT(G1603),"",IF(INDEX(Sheet2!H$14:H$154,MATCH(F1603,Sheet2!A$14:A$154,0))&lt;&gt;0,IF(INDEX(Sheet2!I$14:I$154,MATCH(F1603,Sheet2!A$14:A$154,0))&lt;&gt;0,"Loan","Loan"),"Cash")))</f>
        <v>Loan</v>
      </c>
      <c r="N1603" s="25">
        <f>IF(ISTEXT(E1603),"",IF(ISBLANK(E1603),"",IF(ISTEXT(D1603),"",IF(A1598="Invoice No. : ",INDEX(Sheet2!D$14:D$154,MATCH(B1598,Sheet2!A$14:A$154,0)),N1602))))</f>
        <v>2</v>
      </c>
      <c r="O1603" s="25" t="str">
        <f>IF(ISTEXT(E1603),"",IF(ISBLANK(E1603),"",IF(ISTEXT(D1603),"",IF(A1598="Invoice No. : ",INDEX(Sheet2!E$14:E$154,MATCH(B1598,Sheet2!A$14:A$154,0)),O1602))))</f>
        <v>RUBY</v>
      </c>
      <c r="P1603" s="25" t="str">
        <f>IF(ISTEXT(E1603),"",IF(ISBLANK(E1603),"",IF(ISTEXT(D1603),"",IF(A1598="Invoice No. : ",INDEX(Sheet2!G$14:G$154,MATCH(B1598,Sheet2!A$14:A$154,0)),P1602))))</f>
        <v>DUGAYON, THERESITA DUMALYONG</v>
      </c>
      <c r="Q1603" s="25">
        <f t="shared" si="99"/>
        <v>128023.12</v>
      </c>
    </row>
    <row r="1604" ht="15" spans="1:17">
      <c r="A1604" s="24" t="s">
        <v>1319</v>
      </c>
      <c r="B1604" s="24" t="s">
        <v>1320</v>
      </c>
      <c r="C1604" s="13">
        <v>1</v>
      </c>
      <c r="D1604" s="13">
        <v>37.25</v>
      </c>
      <c r="E1604" s="13">
        <v>37.25</v>
      </c>
      <c r="F1604" s="25">
        <f t="shared" si="96"/>
        <v>2146380</v>
      </c>
      <c r="G1604" s="25">
        <f>IF(ISTEXT(E1604),"",IF(ISBLANK(E1604),"",IF(ISTEXT(D1604),"",IF(A1599="Invoice No. : ",INDEX(Sheet2!F$14:F$154,MATCH(B1599,Sheet2!A$14:A$154,0)),G1603))))</f>
        <v>24071</v>
      </c>
      <c r="H1604" s="25" t="str">
        <f t="shared" si="97"/>
        <v>01/28/2023</v>
      </c>
      <c r="I1604" s="25" t="str">
        <f>IF(ISTEXT(E1604),"",IF(ISBLANK(E1604),"",IF(ISTEXT(D1604),"",IF(A1599="Invoice No. : ",TEXT(INDEX(Sheet2!C$14:C$154,MATCH(B1599,Sheet2!A$14:A$154,0)),"hh:mm:ss"),I1603))))</f>
        <v>11:55:27</v>
      </c>
      <c r="J1604" s="25">
        <f t="shared" si="98"/>
        <v>677</v>
      </c>
      <c r="K1604" s="25">
        <f>IF(ISBLANK(G1604),"",IF(ISTEXT(G1604),"",INDEX(Sheet2!H$14:H$154,MATCH(F1604,Sheet2!A$14:A$154,0))))</f>
        <v>677</v>
      </c>
      <c r="L1604" s="25">
        <f>IF(ISBLANK(G1604),"",IF(ISTEXT(G1604),"",INDEX(Sheet2!I$14:I$154,MATCH(F1604,Sheet2!A$14:A$154,0))))</f>
        <v>0</v>
      </c>
      <c r="M1604" s="25" t="str">
        <f>IF(ISBLANK(G1604),"",IF(ISTEXT(G1604),"",IF(INDEX(Sheet2!H$14:H$154,MATCH(F1604,Sheet2!A$14:A$154,0))&lt;&gt;0,IF(INDEX(Sheet2!I$14:I$154,MATCH(F1604,Sheet2!A$14:A$154,0))&lt;&gt;0,"Loan","Loan"),"Cash")))</f>
        <v>Loan</v>
      </c>
      <c r="N1604" s="25">
        <f>IF(ISTEXT(E1604),"",IF(ISBLANK(E1604),"",IF(ISTEXT(D1604),"",IF(A1599="Invoice No. : ",INDEX(Sheet2!D$14:D$154,MATCH(B1599,Sheet2!A$14:A$154,0)),N1603))))</f>
        <v>2</v>
      </c>
      <c r="O1604" s="25" t="str">
        <f>IF(ISTEXT(E1604),"",IF(ISBLANK(E1604),"",IF(ISTEXT(D1604),"",IF(A1599="Invoice No. : ",INDEX(Sheet2!E$14:E$154,MATCH(B1599,Sheet2!A$14:A$154,0)),O1603))))</f>
        <v>RUBY</v>
      </c>
      <c r="P1604" s="25" t="str">
        <f>IF(ISTEXT(E1604),"",IF(ISBLANK(E1604),"",IF(ISTEXT(D1604),"",IF(A1599="Invoice No. : ",INDEX(Sheet2!G$14:G$154,MATCH(B1599,Sheet2!A$14:A$154,0)),P1603))))</f>
        <v>DUGAYON, THERESITA DUMALYONG</v>
      </c>
      <c r="Q1604" s="25">
        <f t="shared" si="99"/>
        <v>128023.12</v>
      </c>
    </row>
    <row r="1605" ht="15" spans="1:17">
      <c r="A1605" s="24" t="s">
        <v>1281</v>
      </c>
      <c r="B1605" s="24" t="s">
        <v>1282</v>
      </c>
      <c r="C1605" s="13">
        <v>2</v>
      </c>
      <c r="D1605" s="13">
        <v>15.25</v>
      </c>
      <c r="E1605" s="13">
        <v>30.5</v>
      </c>
      <c r="F1605" s="25">
        <f t="shared" si="96"/>
        <v>2146380</v>
      </c>
      <c r="G1605" s="25">
        <f>IF(ISTEXT(E1605),"",IF(ISBLANK(E1605),"",IF(ISTEXT(D1605),"",IF(A1600="Invoice No. : ",INDEX(Sheet2!F$14:F$154,MATCH(B1600,Sheet2!A$14:A$154,0)),G1604))))</f>
        <v>24071</v>
      </c>
      <c r="H1605" s="25" t="str">
        <f t="shared" si="97"/>
        <v>01/28/2023</v>
      </c>
      <c r="I1605" s="25" t="str">
        <f>IF(ISTEXT(E1605),"",IF(ISBLANK(E1605),"",IF(ISTEXT(D1605),"",IF(A1600="Invoice No. : ",TEXT(INDEX(Sheet2!C$14:C$154,MATCH(B1600,Sheet2!A$14:A$154,0)),"hh:mm:ss"),I1604))))</f>
        <v>11:55:27</v>
      </c>
      <c r="J1605" s="25">
        <f t="shared" si="98"/>
        <v>677</v>
      </c>
      <c r="K1605" s="25">
        <f>IF(ISBLANK(G1605),"",IF(ISTEXT(G1605),"",INDEX(Sheet2!H$14:H$154,MATCH(F1605,Sheet2!A$14:A$154,0))))</f>
        <v>677</v>
      </c>
      <c r="L1605" s="25">
        <f>IF(ISBLANK(G1605),"",IF(ISTEXT(G1605),"",INDEX(Sheet2!I$14:I$154,MATCH(F1605,Sheet2!A$14:A$154,0))))</f>
        <v>0</v>
      </c>
      <c r="M1605" s="25" t="str">
        <f>IF(ISBLANK(G1605),"",IF(ISTEXT(G1605),"",IF(INDEX(Sheet2!H$14:H$154,MATCH(F1605,Sheet2!A$14:A$154,0))&lt;&gt;0,IF(INDEX(Sheet2!I$14:I$154,MATCH(F1605,Sheet2!A$14:A$154,0))&lt;&gt;0,"Loan","Loan"),"Cash")))</f>
        <v>Loan</v>
      </c>
      <c r="N1605" s="25">
        <f>IF(ISTEXT(E1605),"",IF(ISBLANK(E1605),"",IF(ISTEXT(D1605),"",IF(A1600="Invoice No. : ",INDEX(Sheet2!D$14:D$154,MATCH(B1600,Sheet2!A$14:A$154,0)),N1604))))</f>
        <v>2</v>
      </c>
      <c r="O1605" s="25" t="str">
        <f>IF(ISTEXT(E1605),"",IF(ISBLANK(E1605),"",IF(ISTEXT(D1605),"",IF(A1600="Invoice No. : ",INDEX(Sheet2!E$14:E$154,MATCH(B1600,Sheet2!A$14:A$154,0)),O1604))))</f>
        <v>RUBY</v>
      </c>
      <c r="P1605" s="25" t="str">
        <f>IF(ISTEXT(E1605),"",IF(ISBLANK(E1605),"",IF(ISTEXT(D1605),"",IF(A1600="Invoice No. : ",INDEX(Sheet2!G$14:G$154,MATCH(B1600,Sheet2!A$14:A$154,0)),P1604))))</f>
        <v>DUGAYON, THERESITA DUMALYONG</v>
      </c>
      <c r="Q1605" s="25">
        <f t="shared" si="99"/>
        <v>128023.12</v>
      </c>
    </row>
    <row r="1606" ht="15" spans="1:17">
      <c r="A1606" s="24" t="s">
        <v>1126</v>
      </c>
      <c r="B1606" s="24" t="s">
        <v>1127</v>
      </c>
      <c r="C1606" s="13">
        <v>1</v>
      </c>
      <c r="D1606" s="13">
        <v>57.75</v>
      </c>
      <c r="E1606" s="13">
        <v>57.75</v>
      </c>
      <c r="F1606" s="25">
        <f t="shared" si="96"/>
        <v>2146380</v>
      </c>
      <c r="G1606" s="25">
        <f>IF(ISTEXT(E1606),"",IF(ISBLANK(E1606),"",IF(ISTEXT(D1606),"",IF(A1601="Invoice No. : ",INDEX(Sheet2!F$14:F$154,MATCH(B1601,Sheet2!A$14:A$154,0)),G1605))))</f>
        <v>24071</v>
      </c>
      <c r="H1606" s="25" t="str">
        <f t="shared" si="97"/>
        <v>01/28/2023</v>
      </c>
      <c r="I1606" s="25" t="str">
        <f>IF(ISTEXT(E1606),"",IF(ISBLANK(E1606),"",IF(ISTEXT(D1606),"",IF(A1601="Invoice No. : ",TEXT(INDEX(Sheet2!C$14:C$154,MATCH(B1601,Sheet2!A$14:A$154,0)),"hh:mm:ss"),I1605))))</f>
        <v>11:55:27</v>
      </c>
      <c r="J1606" s="25">
        <f t="shared" si="98"/>
        <v>677</v>
      </c>
      <c r="K1606" s="25">
        <f>IF(ISBLANK(G1606),"",IF(ISTEXT(G1606),"",INDEX(Sheet2!H$14:H$154,MATCH(F1606,Sheet2!A$14:A$154,0))))</f>
        <v>677</v>
      </c>
      <c r="L1606" s="25">
        <f>IF(ISBLANK(G1606),"",IF(ISTEXT(G1606),"",INDEX(Sheet2!I$14:I$154,MATCH(F1606,Sheet2!A$14:A$154,0))))</f>
        <v>0</v>
      </c>
      <c r="M1606" s="25" t="str">
        <f>IF(ISBLANK(G1606),"",IF(ISTEXT(G1606),"",IF(INDEX(Sheet2!H$14:H$154,MATCH(F1606,Sheet2!A$14:A$154,0))&lt;&gt;0,IF(INDEX(Sheet2!I$14:I$154,MATCH(F1606,Sheet2!A$14:A$154,0))&lt;&gt;0,"Loan","Loan"),"Cash")))</f>
        <v>Loan</v>
      </c>
      <c r="N1606" s="25">
        <f>IF(ISTEXT(E1606),"",IF(ISBLANK(E1606),"",IF(ISTEXT(D1606),"",IF(A1601="Invoice No. : ",INDEX(Sheet2!D$14:D$154,MATCH(B1601,Sheet2!A$14:A$154,0)),N1605))))</f>
        <v>2</v>
      </c>
      <c r="O1606" s="25" t="str">
        <f>IF(ISTEXT(E1606),"",IF(ISBLANK(E1606),"",IF(ISTEXT(D1606),"",IF(A1601="Invoice No. : ",INDEX(Sheet2!E$14:E$154,MATCH(B1601,Sheet2!A$14:A$154,0)),O1605))))</f>
        <v>RUBY</v>
      </c>
      <c r="P1606" s="25" t="str">
        <f>IF(ISTEXT(E1606),"",IF(ISBLANK(E1606),"",IF(ISTEXT(D1606),"",IF(A1601="Invoice No. : ",INDEX(Sheet2!G$14:G$154,MATCH(B1601,Sheet2!A$14:A$154,0)),P1605))))</f>
        <v>DUGAYON, THERESITA DUMALYONG</v>
      </c>
      <c r="Q1606" s="25">
        <f t="shared" si="99"/>
        <v>128023.12</v>
      </c>
    </row>
    <row r="1607" ht="15" spans="1:17">
      <c r="A1607" s="24" t="s">
        <v>104</v>
      </c>
      <c r="B1607" s="24" t="s">
        <v>105</v>
      </c>
      <c r="C1607" s="13">
        <v>4</v>
      </c>
      <c r="D1607" s="13">
        <v>6</v>
      </c>
      <c r="E1607" s="13">
        <v>24</v>
      </c>
      <c r="F1607" s="25">
        <f t="shared" si="96"/>
        <v>2146380</v>
      </c>
      <c r="G1607" s="25">
        <f>IF(ISTEXT(E1607),"",IF(ISBLANK(E1607),"",IF(ISTEXT(D1607),"",IF(A1602="Invoice No. : ",INDEX(Sheet2!F$14:F$154,MATCH(B1602,Sheet2!A$14:A$154,0)),G1606))))</f>
        <v>24071</v>
      </c>
      <c r="H1607" s="25" t="str">
        <f t="shared" si="97"/>
        <v>01/28/2023</v>
      </c>
      <c r="I1607" s="25" t="str">
        <f>IF(ISTEXT(E1607),"",IF(ISBLANK(E1607),"",IF(ISTEXT(D1607),"",IF(A1602="Invoice No. : ",TEXT(INDEX(Sheet2!C$14:C$154,MATCH(B1602,Sheet2!A$14:A$154,0)),"hh:mm:ss"),I1606))))</f>
        <v>11:55:27</v>
      </c>
      <c r="J1607" s="25">
        <f t="shared" si="98"/>
        <v>677</v>
      </c>
      <c r="K1607" s="25">
        <f>IF(ISBLANK(G1607),"",IF(ISTEXT(G1607),"",INDEX(Sheet2!H$14:H$154,MATCH(F1607,Sheet2!A$14:A$154,0))))</f>
        <v>677</v>
      </c>
      <c r="L1607" s="25">
        <f>IF(ISBLANK(G1607),"",IF(ISTEXT(G1607),"",INDEX(Sheet2!I$14:I$154,MATCH(F1607,Sheet2!A$14:A$154,0))))</f>
        <v>0</v>
      </c>
      <c r="M1607" s="25" t="str">
        <f>IF(ISBLANK(G1607),"",IF(ISTEXT(G1607),"",IF(INDEX(Sheet2!H$14:H$154,MATCH(F1607,Sheet2!A$14:A$154,0))&lt;&gt;0,IF(INDEX(Sheet2!I$14:I$154,MATCH(F1607,Sheet2!A$14:A$154,0))&lt;&gt;0,"Loan","Loan"),"Cash")))</f>
        <v>Loan</v>
      </c>
      <c r="N1607" s="25">
        <f>IF(ISTEXT(E1607),"",IF(ISBLANK(E1607),"",IF(ISTEXT(D1607),"",IF(A1602="Invoice No. : ",INDEX(Sheet2!D$14:D$154,MATCH(B1602,Sheet2!A$14:A$154,0)),N1606))))</f>
        <v>2</v>
      </c>
      <c r="O1607" s="25" t="str">
        <f>IF(ISTEXT(E1607),"",IF(ISBLANK(E1607),"",IF(ISTEXT(D1607),"",IF(A1602="Invoice No. : ",INDEX(Sheet2!E$14:E$154,MATCH(B1602,Sheet2!A$14:A$154,0)),O1606))))</f>
        <v>RUBY</v>
      </c>
      <c r="P1607" s="25" t="str">
        <f>IF(ISTEXT(E1607),"",IF(ISBLANK(E1607),"",IF(ISTEXT(D1607),"",IF(A1602="Invoice No. : ",INDEX(Sheet2!G$14:G$154,MATCH(B1602,Sheet2!A$14:A$154,0)),P1606))))</f>
        <v>DUGAYON, THERESITA DUMALYONG</v>
      </c>
      <c r="Q1607" s="25">
        <f t="shared" si="99"/>
        <v>128023.12</v>
      </c>
    </row>
    <row r="1608" ht="15" spans="1:17">
      <c r="A1608" s="24" t="s">
        <v>1321</v>
      </c>
      <c r="B1608" s="24" t="s">
        <v>1322</v>
      </c>
      <c r="C1608" s="13">
        <v>2</v>
      </c>
      <c r="D1608" s="13">
        <v>7</v>
      </c>
      <c r="E1608" s="13">
        <v>14</v>
      </c>
      <c r="F1608" s="25">
        <f t="shared" si="96"/>
        <v>2146380</v>
      </c>
      <c r="G1608" s="25">
        <f>IF(ISTEXT(E1608),"",IF(ISBLANK(E1608),"",IF(ISTEXT(D1608),"",IF(A1603="Invoice No. : ",INDEX(Sheet2!F$14:F$154,MATCH(B1603,Sheet2!A$14:A$154,0)),G1607))))</f>
        <v>24071</v>
      </c>
      <c r="H1608" s="25" t="str">
        <f t="shared" si="97"/>
        <v>01/28/2023</v>
      </c>
      <c r="I1608" s="25" t="str">
        <f>IF(ISTEXT(E1608),"",IF(ISBLANK(E1608),"",IF(ISTEXT(D1608),"",IF(A1603="Invoice No. : ",TEXT(INDEX(Sheet2!C$14:C$154,MATCH(B1603,Sheet2!A$14:A$154,0)),"hh:mm:ss"),I1607))))</f>
        <v>11:55:27</v>
      </c>
      <c r="J1608" s="25">
        <f t="shared" si="98"/>
        <v>677</v>
      </c>
      <c r="K1608" s="25">
        <f>IF(ISBLANK(G1608),"",IF(ISTEXT(G1608),"",INDEX(Sheet2!H$14:H$154,MATCH(F1608,Sheet2!A$14:A$154,0))))</f>
        <v>677</v>
      </c>
      <c r="L1608" s="25">
        <f>IF(ISBLANK(G1608),"",IF(ISTEXT(G1608),"",INDEX(Sheet2!I$14:I$154,MATCH(F1608,Sheet2!A$14:A$154,0))))</f>
        <v>0</v>
      </c>
      <c r="M1608" s="25" t="str">
        <f>IF(ISBLANK(G1608),"",IF(ISTEXT(G1608),"",IF(INDEX(Sheet2!H$14:H$154,MATCH(F1608,Sheet2!A$14:A$154,0))&lt;&gt;0,IF(INDEX(Sheet2!I$14:I$154,MATCH(F1608,Sheet2!A$14:A$154,0))&lt;&gt;0,"Loan","Loan"),"Cash")))</f>
        <v>Loan</v>
      </c>
      <c r="N1608" s="25">
        <f>IF(ISTEXT(E1608),"",IF(ISBLANK(E1608),"",IF(ISTEXT(D1608),"",IF(A1603="Invoice No. : ",INDEX(Sheet2!D$14:D$154,MATCH(B1603,Sheet2!A$14:A$154,0)),N1607))))</f>
        <v>2</v>
      </c>
      <c r="O1608" s="25" t="str">
        <f>IF(ISTEXT(E1608),"",IF(ISBLANK(E1608),"",IF(ISTEXT(D1608),"",IF(A1603="Invoice No. : ",INDEX(Sheet2!E$14:E$154,MATCH(B1603,Sheet2!A$14:A$154,0)),O1607))))</f>
        <v>RUBY</v>
      </c>
      <c r="P1608" s="25" t="str">
        <f>IF(ISTEXT(E1608),"",IF(ISBLANK(E1608),"",IF(ISTEXT(D1608),"",IF(A1603="Invoice No. : ",INDEX(Sheet2!G$14:G$154,MATCH(B1603,Sheet2!A$14:A$154,0)),P1607))))</f>
        <v>DUGAYON, THERESITA DUMALYONG</v>
      </c>
      <c r="Q1608" s="25">
        <f t="shared" si="99"/>
        <v>128023.12</v>
      </c>
    </row>
    <row r="1609" ht="15" spans="1:17">
      <c r="A1609" s="24" t="s">
        <v>1323</v>
      </c>
      <c r="B1609" s="24" t="s">
        <v>1324</v>
      </c>
      <c r="C1609" s="13">
        <v>1</v>
      </c>
      <c r="D1609" s="13">
        <v>13.5</v>
      </c>
      <c r="E1609" s="13">
        <v>13.5</v>
      </c>
      <c r="F1609" s="25">
        <f t="shared" si="96"/>
        <v>2146380</v>
      </c>
      <c r="G1609" s="25">
        <f>IF(ISTEXT(E1609),"",IF(ISBLANK(E1609),"",IF(ISTEXT(D1609),"",IF(A1604="Invoice No. : ",INDEX(Sheet2!F$14:F$154,MATCH(B1604,Sheet2!A$14:A$154,0)),G1608))))</f>
        <v>24071</v>
      </c>
      <c r="H1609" s="25" t="str">
        <f t="shared" si="97"/>
        <v>01/28/2023</v>
      </c>
      <c r="I1609" s="25" t="str">
        <f>IF(ISTEXT(E1609),"",IF(ISBLANK(E1609),"",IF(ISTEXT(D1609),"",IF(A1604="Invoice No. : ",TEXT(INDEX(Sheet2!C$14:C$154,MATCH(B1604,Sheet2!A$14:A$154,0)),"hh:mm:ss"),I1608))))</f>
        <v>11:55:27</v>
      </c>
      <c r="J1609" s="25">
        <f t="shared" si="98"/>
        <v>677</v>
      </c>
      <c r="K1609" s="25">
        <f>IF(ISBLANK(G1609),"",IF(ISTEXT(G1609),"",INDEX(Sheet2!H$14:H$154,MATCH(F1609,Sheet2!A$14:A$154,0))))</f>
        <v>677</v>
      </c>
      <c r="L1609" s="25">
        <f>IF(ISBLANK(G1609),"",IF(ISTEXT(G1609),"",INDEX(Sheet2!I$14:I$154,MATCH(F1609,Sheet2!A$14:A$154,0))))</f>
        <v>0</v>
      </c>
      <c r="M1609" s="25" t="str">
        <f>IF(ISBLANK(G1609),"",IF(ISTEXT(G1609),"",IF(INDEX(Sheet2!H$14:H$154,MATCH(F1609,Sheet2!A$14:A$154,0))&lt;&gt;0,IF(INDEX(Sheet2!I$14:I$154,MATCH(F1609,Sheet2!A$14:A$154,0))&lt;&gt;0,"Loan","Loan"),"Cash")))</f>
        <v>Loan</v>
      </c>
      <c r="N1609" s="25">
        <f>IF(ISTEXT(E1609),"",IF(ISBLANK(E1609),"",IF(ISTEXT(D1609),"",IF(A1604="Invoice No. : ",INDEX(Sheet2!D$14:D$154,MATCH(B1604,Sheet2!A$14:A$154,0)),N1608))))</f>
        <v>2</v>
      </c>
      <c r="O1609" s="25" t="str">
        <f>IF(ISTEXT(E1609),"",IF(ISBLANK(E1609),"",IF(ISTEXT(D1609),"",IF(A1604="Invoice No. : ",INDEX(Sheet2!E$14:E$154,MATCH(B1604,Sheet2!A$14:A$154,0)),O1608))))</f>
        <v>RUBY</v>
      </c>
      <c r="P1609" s="25" t="str">
        <f>IF(ISTEXT(E1609),"",IF(ISBLANK(E1609),"",IF(ISTEXT(D1609),"",IF(A1604="Invoice No. : ",INDEX(Sheet2!G$14:G$154,MATCH(B1604,Sheet2!A$14:A$154,0)),P1608))))</f>
        <v>DUGAYON, THERESITA DUMALYONG</v>
      </c>
      <c r="Q1609" s="25">
        <f t="shared" si="99"/>
        <v>128023.12</v>
      </c>
    </row>
    <row r="1610" ht="15" spans="1:17">
      <c r="A1610" s="24" t="s">
        <v>1325</v>
      </c>
      <c r="B1610" s="24" t="s">
        <v>1326</v>
      </c>
      <c r="C1610" s="13">
        <v>2</v>
      </c>
      <c r="D1610" s="13">
        <v>26.25</v>
      </c>
      <c r="E1610" s="13">
        <v>52.5</v>
      </c>
      <c r="F1610" s="25">
        <f t="shared" si="96"/>
        <v>2146380</v>
      </c>
      <c r="G1610" s="25">
        <f>IF(ISTEXT(E1610),"",IF(ISBLANK(E1610),"",IF(ISTEXT(D1610),"",IF(A1605="Invoice No. : ",INDEX(Sheet2!F$14:F$154,MATCH(B1605,Sheet2!A$14:A$154,0)),G1609))))</f>
        <v>24071</v>
      </c>
      <c r="H1610" s="25" t="str">
        <f t="shared" si="97"/>
        <v>01/28/2023</v>
      </c>
      <c r="I1610" s="25" t="str">
        <f>IF(ISTEXT(E1610),"",IF(ISBLANK(E1610),"",IF(ISTEXT(D1610),"",IF(A1605="Invoice No. : ",TEXT(INDEX(Sheet2!C$14:C$154,MATCH(B1605,Sheet2!A$14:A$154,0)),"hh:mm:ss"),I1609))))</f>
        <v>11:55:27</v>
      </c>
      <c r="J1610" s="25">
        <f t="shared" si="98"/>
        <v>677</v>
      </c>
      <c r="K1610" s="25">
        <f>IF(ISBLANK(G1610),"",IF(ISTEXT(G1610),"",INDEX(Sheet2!H$14:H$154,MATCH(F1610,Sheet2!A$14:A$154,0))))</f>
        <v>677</v>
      </c>
      <c r="L1610" s="25">
        <f>IF(ISBLANK(G1610),"",IF(ISTEXT(G1610),"",INDEX(Sheet2!I$14:I$154,MATCH(F1610,Sheet2!A$14:A$154,0))))</f>
        <v>0</v>
      </c>
      <c r="M1610" s="25" t="str">
        <f>IF(ISBLANK(G1610),"",IF(ISTEXT(G1610),"",IF(INDEX(Sheet2!H$14:H$154,MATCH(F1610,Sheet2!A$14:A$154,0))&lt;&gt;0,IF(INDEX(Sheet2!I$14:I$154,MATCH(F1610,Sheet2!A$14:A$154,0))&lt;&gt;0,"Loan","Loan"),"Cash")))</f>
        <v>Loan</v>
      </c>
      <c r="N1610" s="25">
        <f>IF(ISTEXT(E1610),"",IF(ISBLANK(E1610),"",IF(ISTEXT(D1610),"",IF(A1605="Invoice No. : ",INDEX(Sheet2!D$14:D$154,MATCH(B1605,Sheet2!A$14:A$154,0)),N1609))))</f>
        <v>2</v>
      </c>
      <c r="O1610" s="25" t="str">
        <f>IF(ISTEXT(E1610),"",IF(ISBLANK(E1610),"",IF(ISTEXT(D1610),"",IF(A1605="Invoice No. : ",INDEX(Sheet2!E$14:E$154,MATCH(B1605,Sheet2!A$14:A$154,0)),O1609))))</f>
        <v>RUBY</v>
      </c>
      <c r="P1610" s="25" t="str">
        <f>IF(ISTEXT(E1610),"",IF(ISBLANK(E1610),"",IF(ISTEXT(D1610),"",IF(A1605="Invoice No. : ",INDEX(Sheet2!G$14:G$154,MATCH(B1605,Sheet2!A$14:A$154,0)),P1609))))</f>
        <v>DUGAYON, THERESITA DUMALYONG</v>
      </c>
      <c r="Q1610" s="25">
        <f t="shared" si="99"/>
        <v>128023.12</v>
      </c>
    </row>
    <row r="1611" ht="15" spans="1:17">
      <c r="A1611" s="24" t="s">
        <v>1327</v>
      </c>
      <c r="B1611" s="24" t="s">
        <v>1328</v>
      </c>
      <c r="C1611" s="13">
        <v>1</v>
      </c>
      <c r="D1611" s="13">
        <v>126.5</v>
      </c>
      <c r="E1611" s="13">
        <v>126.5</v>
      </c>
      <c r="F1611" s="25">
        <f t="shared" si="96"/>
        <v>2146380</v>
      </c>
      <c r="G1611" s="25">
        <f>IF(ISTEXT(E1611),"",IF(ISBLANK(E1611),"",IF(ISTEXT(D1611),"",IF(A1606="Invoice No. : ",INDEX(Sheet2!F$14:F$154,MATCH(B1606,Sheet2!A$14:A$154,0)),G1610))))</f>
        <v>24071</v>
      </c>
      <c r="H1611" s="25" t="str">
        <f t="shared" si="97"/>
        <v>01/28/2023</v>
      </c>
      <c r="I1611" s="25" t="str">
        <f>IF(ISTEXT(E1611),"",IF(ISBLANK(E1611),"",IF(ISTEXT(D1611),"",IF(A1606="Invoice No. : ",TEXT(INDEX(Sheet2!C$14:C$154,MATCH(B1606,Sheet2!A$14:A$154,0)),"hh:mm:ss"),I1610))))</f>
        <v>11:55:27</v>
      </c>
      <c r="J1611" s="25">
        <f t="shared" si="98"/>
        <v>677</v>
      </c>
      <c r="K1611" s="25">
        <f>IF(ISBLANK(G1611),"",IF(ISTEXT(G1611),"",INDEX(Sheet2!H$14:H$154,MATCH(F1611,Sheet2!A$14:A$154,0))))</f>
        <v>677</v>
      </c>
      <c r="L1611" s="25">
        <f>IF(ISBLANK(G1611),"",IF(ISTEXT(G1611),"",INDEX(Sheet2!I$14:I$154,MATCH(F1611,Sheet2!A$14:A$154,0))))</f>
        <v>0</v>
      </c>
      <c r="M1611" s="25" t="str">
        <f>IF(ISBLANK(G1611),"",IF(ISTEXT(G1611),"",IF(INDEX(Sheet2!H$14:H$154,MATCH(F1611,Sheet2!A$14:A$154,0))&lt;&gt;0,IF(INDEX(Sheet2!I$14:I$154,MATCH(F1611,Sheet2!A$14:A$154,0))&lt;&gt;0,"Loan","Loan"),"Cash")))</f>
        <v>Loan</v>
      </c>
      <c r="N1611" s="25">
        <f>IF(ISTEXT(E1611),"",IF(ISBLANK(E1611),"",IF(ISTEXT(D1611),"",IF(A1606="Invoice No. : ",INDEX(Sheet2!D$14:D$154,MATCH(B1606,Sheet2!A$14:A$154,0)),N1610))))</f>
        <v>2</v>
      </c>
      <c r="O1611" s="25" t="str">
        <f>IF(ISTEXT(E1611),"",IF(ISBLANK(E1611),"",IF(ISTEXT(D1611),"",IF(A1606="Invoice No. : ",INDEX(Sheet2!E$14:E$154,MATCH(B1606,Sheet2!A$14:A$154,0)),O1610))))</f>
        <v>RUBY</v>
      </c>
      <c r="P1611" s="25" t="str">
        <f>IF(ISTEXT(E1611),"",IF(ISBLANK(E1611),"",IF(ISTEXT(D1611),"",IF(A1606="Invoice No. : ",INDEX(Sheet2!G$14:G$154,MATCH(B1606,Sheet2!A$14:A$154,0)),P1610))))</f>
        <v>DUGAYON, THERESITA DUMALYONG</v>
      </c>
      <c r="Q1611" s="25">
        <f t="shared" si="99"/>
        <v>128023.12</v>
      </c>
    </row>
    <row r="1612" ht="15" spans="1:17">
      <c r="A1612" s="24" t="s">
        <v>992</v>
      </c>
      <c r="B1612" s="24" t="s">
        <v>993</v>
      </c>
      <c r="C1612" s="13">
        <v>1</v>
      </c>
      <c r="D1612" s="13">
        <v>11.5</v>
      </c>
      <c r="E1612" s="13">
        <v>11.5</v>
      </c>
      <c r="F1612" s="25">
        <f t="shared" si="96"/>
        <v>2146380</v>
      </c>
      <c r="G1612" s="25">
        <f>IF(ISTEXT(E1612),"",IF(ISBLANK(E1612),"",IF(ISTEXT(D1612),"",IF(A1607="Invoice No. : ",INDEX(Sheet2!F$14:F$154,MATCH(B1607,Sheet2!A$14:A$154,0)),G1611))))</f>
        <v>24071</v>
      </c>
      <c r="H1612" s="25" t="str">
        <f t="shared" si="97"/>
        <v>01/28/2023</v>
      </c>
      <c r="I1612" s="25" t="str">
        <f>IF(ISTEXT(E1612),"",IF(ISBLANK(E1612),"",IF(ISTEXT(D1612),"",IF(A1607="Invoice No. : ",TEXT(INDEX(Sheet2!C$14:C$154,MATCH(B1607,Sheet2!A$14:A$154,0)),"hh:mm:ss"),I1611))))</f>
        <v>11:55:27</v>
      </c>
      <c r="J1612" s="25">
        <f t="shared" si="98"/>
        <v>677</v>
      </c>
      <c r="K1612" s="25">
        <f>IF(ISBLANK(G1612),"",IF(ISTEXT(G1612),"",INDEX(Sheet2!H$14:H$154,MATCH(F1612,Sheet2!A$14:A$154,0))))</f>
        <v>677</v>
      </c>
      <c r="L1612" s="25">
        <f>IF(ISBLANK(G1612),"",IF(ISTEXT(G1612),"",INDEX(Sheet2!I$14:I$154,MATCH(F1612,Sheet2!A$14:A$154,0))))</f>
        <v>0</v>
      </c>
      <c r="M1612" s="25" t="str">
        <f>IF(ISBLANK(G1612),"",IF(ISTEXT(G1612),"",IF(INDEX(Sheet2!H$14:H$154,MATCH(F1612,Sheet2!A$14:A$154,0))&lt;&gt;0,IF(INDEX(Sheet2!I$14:I$154,MATCH(F1612,Sheet2!A$14:A$154,0))&lt;&gt;0,"Loan","Loan"),"Cash")))</f>
        <v>Loan</v>
      </c>
      <c r="N1612" s="25">
        <f>IF(ISTEXT(E1612),"",IF(ISBLANK(E1612),"",IF(ISTEXT(D1612),"",IF(A1607="Invoice No. : ",INDEX(Sheet2!D$14:D$154,MATCH(B1607,Sheet2!A$14:A$154,0)),N1611))))</f>
        <v>2</v>
      </c>
      <c r="O1612" s="25" t="str">
        <f>IF(ISTEXT(E1612),"",IF(ISBLANK(E1612),"",IF(ISTEXT(D1612),"",IF(A1607="Invoice No. : ",INDEX(Sheet2!E$14:E$154,MATCH(B1607,Sheet2!A$14:A$154,0)),O1611))))</f>
        <v>RUBY</v>
      </c>
      <c r="P1612" s="25" t="str">
        <f>IF(ISTEXT(E1612),"",IF(ISBLANK(E1612),"",IF(ISTEXT(D1612),"",IF(A1607="Invoice No. : ",INDEX(Sheet2!G$14:G$154,MATCH(B1607,Sheet2!A$14:A$154,0)),P1611))))</f>
        <v>DUGAYON, THERESITA DUMALYONG</v>
      </c>
      <c r="Q1612" s="25">
        <f t="shared" si="99"/>
        <v>128023.12</v>
      </c>
    </row>
    <row r="1613" ht="15" spans="1:17">
      <c r="A1613" s="24" t="s">
        <v>1054</v>
      </c>
      <c r="B1613" s="24" t="s">
        <v>1055</v>
      </c>
      <c r="C1613" s="13">
        <v>1</v>
      </c>
      <c r="D1613" s="13">
        <v>18.25</v>
      </c>
      <c r="E1613" s="13">
        <v>18.25</v>
      </c>
      <c r="F1613" s="25">
        <f t="shared" si="96"/>
        <v>2146380</v>
      </c>
      <c r="G1613" s="25">
        <f>IF(ISTEXT(E1613),"",IF(ISBLANK(E1613),"",IF(ISTEXT(D1613),"",IF(A1608="Invoice No. : ",INDEX(Sheet2!F$14:F$154,MATCH(B1608,Sheet2!A$14:A$154,0)),G1612))))</f>
        <v>24071</v>
      </c>
      <c r="H1613" s="25" t="str">
        <f t="shared" si="97"/>
        <v>01/28/2023</v>
      </c>
      <c r="I1613" s="25" t="str">
        <f>IF(ISTEXT(E1613),"",IF(ISBLANK(E1613),"",IF(ISTEXT(D1613),"",IF(A1608="Invoice No. : ",TEXT(INDEX(Sheet2!C$14:C$154,MATCH(B1608,Sheet2!A$14:A$154,0)),"hh:mm:ss"),I1612))))</f>
        <v>11:55:27</v>
      </c>
      <c r="J1613" s="25">
        <f t="shared" si="98"/>
        <v>677</v>
      </c>
      <c r="K1613" s="25">
        <f>IF(ISBLANK(G1613),"",IF(ISTEXT(G1613),"",INDEX(Sheet2!H$14:H$154,MATCH(F1613,Sheet2!A$14:A$154,0))))</f>
        <v>677</v>
      </c>
      <c r="L1613" s="25">
        <f>IF(ISBLANK(G1613),"",IF(ISTEXT(G1613),"",INDEX(Sheet2!I$14:I$154,MATCH(F1613,Sheet2!A$14:A$154,0))))</f>
        <v>0</v>
      </c>
      <c r="M1613" s="25" t="str">
        <f>IF(ISBLANK(G1613),"",IF(ISTEXT(G1613),"",IF(INDEX(Sheet2!H$14:H$154,MATCH(F1613,Sheet2!A$14:A$154,0))&lt;&gt;0,IF(INDEX(Sheet2!I$14:I$154,MATCH(F1613,Sheet2!A$14:A$154,0))&lt;&gt;0,"Loan","Loan"),"Cash")))</f>
        <v>Loan</v>
      </c>
      <c r="N1613" s="25">
        <f>IF(ISTEXT(E1613),"",IF(ISBLANK(E1613),"",IF(ISTEXT(D1613),"",IF(A1608="Invoice No. : ",INDEX(Sheet2!D$14:D$154,MATCH(B1608,Sheet2!A$14:A$154,0)),N1612))))</f>
        <v>2</v>
      </c>
      <c r="O1613" s="25" t="str">
        <f>IF(ISTEXT(E1613),"",IF(ISBLANK(E1613),"",IF(ISTEXT(D1613),"",IF(A1608="Invoice No. : ",INDEX(Sheet2!E$14:E$154,MATCH(B1608,Sheet2!A$14:A$154,0)),O1612))))</f>
        <v>RUBY</v>
      </c>
      <c r="P1613" s="25" t="str">
        <f>IF(ISTEXT(E1613),"",IF(ISBLANK(E1613),"",IF(ISTEXT(D1613),"",IF(A1608="Invoice No. : ",INDEX(Sheet2!G$14:G$154,MATCH(B1608,Sheet2!A$14:A$154,0)),P1612))))</f>
        <v>DUGAYON, THERESITA DUMALYONG</v>
      </c>
      <c r="Q1613" s="25">
        <f t="shared" si="99"/>
        <v>128023.12</v>
      </c>
    </row>
    <row r="1614" ht="15" spans="1:17">
      <c r="A1614" s="24" t="s">
        <v>484</v>
      </c>
      <c r="B1614" s="24" t="s">
        <v>485</v>
      </c>
      <c r="C1614" s="13">
        <v>1</v>
      </c>
      <c r="D1614" s="13">
        <v>18.25</v>
      </c>
      <c r="E1614" s="13">
        <v>18.25</v>
      </c>
      <c r="F1614" s="25">
        <f t="shared" si="96"/>
        <v>2146380</v>
      </c>
      <c r="G1614" s="25">
        <f>IF(ISTEXT(E1614),"",IF(ISBLANK(E1614),"",IF(ISTEXT(D1614),"",IF(A1609="Invoice No. : ",INDEX(Sheet2!F$14:F$154,MATCH(B1609,Sheet2!A$14:A$154,0)),G1613))))</f>
        <v>24071</v>
      </c>
      <c r="H1614" s="25" t="str">
        <f t="shared" si="97"/>
        <v>01/28/2023</v>
      </c>
      <c r="I1614" s="25" t="str">
        <f>IF(ISTEXT(E1614),"",IF(ISBLANK(E1614),"",IF(ISTEXT(D1614),"",IF(A1609="Invoice No. : ",TEXT(INDEX(Sheet2!C$14:C$154,MATCH(B1609,Sheet2!A$14:A$154,0)),"hh:mm:ss"),I1613))))</f>
        <v>11:55:27</v>
      </c>
      <c r="J1614" s="25">
        <f t="shared" si="98"/>
        <v>677</v>
      </c>
      <c r="K1614" s="25">
        <f>IF(ISBLANK(G1614),"",IF(ISTEXT(G1614),"",INDEX(Sheet2!H$14:H$154,MATCH(F1614,Sheet2!A$14:A$154,0))))</f>
        <v>677</v>
      </c>
      <c r="L1614" s="25">
        <f>IF(ISBLANK(G1614),"",IF(ISTEXT(G1614),"",INDEX(Sheet2!I$14:I$154,MATCH(F1614,Sheet2!A$14:A$154,0))))</f>
        <v>0</v>
      </c>
      <c r="M1614" s="25" t="str">
        <f>IF(ISBLANK(G1614),"",IF(ISTEXT(G1614),"",IF(INDEX(Sheet2!H$14:H$154,MATCH(F1614,Sheet2!A$14:A$154,0))&lt;&gt;0,IF(INDEX(Sheet2!I$14:I$154,MATCH(F1614,Sheet2!A$14:A$154,0))&lt;&gt;0,"Loan","Loan"),"Cash")))</f>
        <v>Loan</v>
      </c>
      <c r="N1614" s="25">
        <f>IF(ISTEXT(E1614),"",IF(ISBLANK(E1614),"",IF(ISTEXT(D1614),"",IF(A1609="Invoice No. : ",INDEX(Sheet2!D$14:D$154,MATCH(B1609,Sheet2!A$14:A$154,0)),N1613))))</f>
        <v>2</v>
      </c>
      <c r="O1614" s="25" t="str">
        <f>IF(ISTEXT(E1614),"",IF(ISBLANK(E1614),"",IF(ISTEXT(D1614),"",IF(A1609="Invoice No. : ",INDEX(Sheet2!E$14:E$154,MATCH(B1609,Sheet2!A$14:A$154,0)),O1613))))</f>
        <v>RUBY</v>
      </c>
      <c r="P1614" s="25" t="str">
        <f>IF(ISTEXT(E1614),"",IF(ISBLANK(E1614),"",IF(ISTEXT(D1614),"",IF(A1609="Invoice No. : ",INDEX(Sheet2!G$14:G$154,MATCH(B1609,Sheet2!A$14:A$154,0)),P1613))))</f>
        <v>DUGAYON, THERESITA DUMALYONG</v>
      </c>
      <c r="Q1614" s="25">
        <f t="shared" si="99"/>
        <v>128023.12</v>
      </c>
    </row>
    <row r="1615" ht="15" spans="1:17">
      <c r="A1615" s="24" t="s">
        <v>1329</v>
      </c>
      <c r="B1615" s="24" t="s">
        <v>1330</v>
      </c>
      <c r="C1615" s="13">
        <v>1</v>
      </c>
      <c r="D1615" s="13">
        <v>45.5</v>
      </c>
      <c r="E1615" s="13">
        <v>45.5</v>
      </c>
      <c r="F1615" s="25">
        <f t="shared" si="96"/>
        <v>2146380</v>
      </c>
      <c r="G1615" s="25">
        <f>IF(ISTEXT(E1615),"",IF(ISBLANK(E1615),"",IF(ISTEXT(D1615),"",IF(A1610="Invoice No. : ",INDEX(Sheet2!F$14:F$154,MATCH(B1610,Sheet2!A$14:A$154,0)),G1614))))</f>
        <v>24071</v>
      </c>
      <c r="H1615" s="25" t="str">
        <f t="shared" si="97"/>
        <v>01/28/2023</v>
      </c>
      <c r="I1615" s="25" t="str">
        <f>IF(ISTEXT(E1615),"",IF(ISBLANK(E1615),"",IF(ISTEXT(D1615),"",IF(A1610="Invoice No. : ",TEXT(INDEX(Sheet2!C$14:C$154,MATCH(B1610,Sheet2!A$14:A$154,0)),"hh:mm:ss"),I1614))))</f>
        <v>11:55:27</v>
      </c>
      <c r="J1615" s="25">
        <f t="shared" si="98"/>
        <v>677</v>
      </c>
      <c r="K1615" s="25">
        <f>IF(ISBLANK(G1615),"",IF(ISTEXT(G1615),"",INDEX(Sheet2!H$14:H$154,MATCH(F1615,Sheet2!A$14:A$154,0))))</f>
        <v>677</v>
      </c>
      <c r="L1615" s="25">
        <f>IF(ISBLANK(G1615),"",IF(ISTEXT(G1615),"",INDEX(Sheet2!I$14:I$154,MATCH(F1615,Sheet2!A$14:A$154,0))))</f>
        <v>0</v>
      </c>
      <c r="M1615" s="25" t="str">
        <f>IF(ISBLANK(G1615),"",IF(ISTEXT(G1615),"",IF(INDEX(Sheet2!H$14:H$154,MATCH(F1615,Sheet2!A$14:A$154,0))&lt;&gt;0,IF(INDEX(Sheet2!I$14:I$154,MATCH(F1615,Sheet2!A$14:A$154,0))&lt;&gt;0,"Loan","Loan"),"Cash")))</f>
        <v>Loan</v>
      </c>
      <c r="N1615" s="25">
        <f>IF(ISTEXT(E1615),"",IF(ISBLANK(E1615),"",IF(ISTEXT(D1615),"",IF(A1610="Invoice No. : ",INDEX(Sheet2!D$14:D$154,MATCH(B1610,Sheet2!A$14:A$154,0)),N1614))))</f>
        <v>2</v>
      </c>
      <c r="O1615" s="25" t="str">
        <f>IF(ISTEXT(E1615),"",IF(ISBLANK(E1615),"",IF(ISTEXT(D1615),"",IF(A1610="Invoice No. : ",INDEX(Sheet2!E$14:E$154,MATCH(B1610,Sheet2!A$14:A$154,0)),O1614))))</f>
        <v>RUBY</v>
      </c>
      <c r="P1615" s="25" t="str">
        <f>IF(ISTEXT(E1615),"",IF(ISBLANK(E1615),"",IF(ISTEXT(D1615),"",IF(A1610="Invoice No. : ",INDEX(Sheet2!G$14:G$154,MATCH(B1610,Sheet2!A$14:A$154,0)),P1614))))</f>
        <v>DUGAYON, THERESITA DUMALYONG</v>
      </c>
      <c r="Q1615" s="25">
        <f t="shared" si="99"/>
        <v>128023.12</v>
      </c>
    </row>
    <row r="1616" ht="15" spans="1:17">
      <c r="A1616" s="24" t="s">
        <v>1136</v>
      </c>
      <c r="B1616" s="24" t="s">
        <v>1137</v>
      </c>
      <c r="C1616" s="13">
        <v>1</v>
      </c>
      <c r="D1616" s="13">
        <v>8.25</v>
      </c>
      <c r="E1616" s="13">
        <v>8.25</v>
      </c>
      <c r="F1616" s="25">
        <f t="shared" si="96"/>
        <v>2146380</v>
      </c>
      <c r="G1616" s="25">
        <f>IF(ISTEXT(E1616),"",IF(ISBLANK(E1616),"",IF(ISTEXT(D1616),"",IF(A1611="Invoice No. : ",INDEX(Sheet2!F$14:F$154,MATCH(B1611,Sheet2!A$14:A$154,0)),G1615))))</f>
        <v>24071</v>
      </c>
      <c r="H1616" s="25" t="str">
        <f t="shared" si="97"/>
        <v>01/28/2023</v>
      </c>
      <c r="I1616" s="25" t="str">
        <f>IF(ISTEXT(E1616),"",IF(ISBLANK(E1616),"",IF(ISTEXT(D1616),"",IF(A1611="Invoice No. : ",TEXT(INDEX(Sheet2!C$14:C$154,MATCH(B1611,Sheet2!A$14:A$154,0)),"hh:mm:ss"),I1615))))</f>
        <v>11:55:27</v>
      </c>
      <c r="J1616" s="25">
        <f t="shared" si="98"/>
        <v>677</v>
      </c>
      <c r="K1616" s="25">
        <f>IF(ISBLANK(G1616),"",IF(ISTEXT(G1616),"",INDEX(Sheet2!H$14:H$154,MATCH(F1616,Sheet2!A$14:A$154,0))))</f>
        <v>677</v>
      </c>
      <c r="L1616" s="25">
        <f>IF(ISBLANK(G1616),"",IF(ISTEXT(G1616),"",INDEX(Sheet2!I$14:I$154,MATCH(F1616,Sheet2!A$14:A$154,0))))</f>
        <v>0</v>
      </c>
      <c r="M1616" s="25" t="str">
        <f>IF(ISBLANK(G1616),"",IF(ISTEXT(G1616),"",IF(INDEX(Sheet2!H$14:H$154,MATCH(F1616,Sheet2!A$14:A$154,0))&lt;&gt;0,IF(INDEX(Sheet2!I$14:I$154,MATCH(F1616,Sheet2!A$14:A$154,0))&lt;&gt;0,"Loan","Loan"),"Cash")))</f>
        <v>Loan</v>
      </c>
      <c r="N1616" s="25">
        <f>IF(ISTEXT(E1616),"",IF(ISBLANK(E1616),"",IF(ISTEXT(D1616),"",IF(A1611="Invoice No. : ",INDEX(Sheet2!D$14:D$154,MATCH(B1611,Sheet2!A$14:A$154,0)),N1615))))</f>
        <v>2</v>
      </c>
      <c r="O1616" s="25" t="str">
        <f>IF(ISTEXT(E1616),"",IF(ISBLANK(E1616),"",IF(ISTEXT(D1616),"",IF(A1611="Invoice No. : ",INDEX(Sheet2!E$14:E$154,MATCH(B1611,Sheet2!A$14:A$154,0)),O1615))))</f>
        <v>RUBY</v>
      </c>
      <c r="P1616" s="25" t="str">
        <f>IF(ISTEXT(E1616),"",IF(ISBLANK(E1616),"",IF(ISTEXT(D1616),"",IF(A1611="Invoice No. : ",INDEX(Sheet2!G$14:G$154,MATCH(B1611,Sheet2!A$14:A$154,0)),P1615))))</f>
        <v>DUGAYON, THERESITA DUMALYONG</v>
      </c>
      <c r="Q1616" s="25">
        <f t="shared" si="99"/>
        <v>128023.12</v>
      </c>
    </row>
    <row r="1617" ht="15" spans="1:17">
      <c r="A1617" s="24" t="s">
        <v>1022</v>
      </c>
      <c r="B1617" s="24" t="s">
        <v>1023</v>
      </c>
      <c r="C1617" s="13">
        <v>1</v>
      </c>
      <c r="D1617" s="13">
        <v>9.75</v>
      </c>
      <c r="E1617" s="13">
        <v>9.75</v>
      </c>
      <c r="F1617" s="25">
        <f t="shared" ref="F1617:F1680" si="100">IF(ISTEXT(E1617),"",IF(ISBLANK(E1617),"",IF(ISTEXT(D1617),"",IF(A1612="Invoice No. : ",B1612,F1616))))</f>
        <v>2146380</v>
      </c>
      <c r="G1617" s="25">
        <f>IF(ISTEXT(E1617),"",IF(ISBLANK(E1617),"",IF(ISTEXT(D1617),"",IF(A1612="Invoice No. : ",INDEX(Sheet2!F$14:F$154,MATCH(B1612,Sheet2!A$14:A$154,0)),G1616))))</f>
        <v>24071</v>
      </c>
      <c r="H1617" s="25" t="str">
        <f t="shared" ref="H1617:H1680" si="101">IF(ISTEXT(E1617),"",IF(ISBLANK(E1617),"",IF(ISTEXT(D1617),"",IF(A1612="Invoice No. : ",TEXT(B1613,"mm/dd/yyyy"),H1616))))</f>
        <v>01/28/2023</v>
      </c>
      <c r="I1617" s="25" t="str">
        <f>IF(ISTEXT(E1617),"",IF(ISBLANK(E1617),"",IF(ISTEXT(D1617),"",IF(A1612="Invoice No. : ",TEXT(INDEX(Sheet2!C$14:C$154,MATCH(B1612,Sheet2!A$14:A$154,0)),"hh:mm:ss"),I1616))))</f>
        <v>11:55:27</v>
      </c>
      <c r="J1617" s="25">
        <f t="shared" ref="J1617:J1680" si="102">IF(D1618="Invoice Amount",E1618,IF(ISBLANK(D1617),"",J1618))</f>
        <v>677</v>
      </c>
      <c r="K1617" s="25">
        <f>IF(ISBLANK(G1617),"",IF(ISTEXT(G1617),"",INDEX(Sheet2!H$14:H$154,MATCH(F1617,Sheet2!A$14:A$154,0))))</f>
        <v>677</v>
      </c>
      <c r="L1617" s="25">
        <f>IF(ISBLANK(G1617),"",IF(ISTEXT(G1617),"",INDEX(Sheet2!I$14:I$154,MATCH(F1617,Sheet2!A$14:A$154,0))))</f>
        <v>0</v>
      </c>
      <c r="M1617" s="25" t="str">
        <f>IF(ISBLANK(G1617),"",IF(ISTEXT(G1617),"",IF(INDEX(Sheet2!H$14:H$154,MATCH(F1617,Sheet2!A$14:A$154,0))&lt;&gt;0,IF(INDEX(Sheet2!I$14:I$154,MATCH(F1617,Sheet2!A$14:A$154,0))&lt;&gt;0,"Loan","Loan"),"Cash")))</f>
        <v>Loan</v>
      </c>
      <c r="N1617" s="25">
        <f>IF(ISTEXT(E1617),"",IF(ISBLANK(E1617),"",IF(ISTEXT(D1617),"",IF(A1612="Invoice No. : ",INDEX(Sheet2!D$14:D$154,MATCH(B1612,Sheet2!A$14:A$154,0)),N1616))))</f>
        <v>2</v>
      </c>
      <c r="O1617" s="25" t="str">
        <f>IF(ISTEXT(E1617),"",IF(ISBLANK(E1617),"",IF(ISTEXT(D1617),"",IF(A1612="Invoice No. : ",INDEX(Sheet2!E$14:E$154,MATCH(B1612,Sheet2!A$14:A$154,0)),O1616))))</f>
        <v>RUBY</v>
      </c>
      <c r="P1617" s="25" t="str">
        <f>IF(ISTEXT(E1617),"",IF(ISBLANK(E1617),"",IF(ISTEXT(D1617),"",IF(A1612="Invoice No. : ",INDEX(Sheet2!G$14:G$154,MATCH(B1612,Sheet2!A$14:A$154,0)),P1616))))</f>
        <v>DUGAYON, THERESITA DUMALYONG</v>
      </c>
      <c r="Q1617" s="25">
        <f t="shared" ref="Q1617:Q1680" si="103">IF(ISBLANK(C1617),"",IF(ISNUMBER(C1617),VLOOKUP("Grand Total : ",D:E,2,FALSE),""))</f>
        <v>128023.12</v>
      </c>
    </row>
    <row r="1618" ht="15" spans="4:17">
      <c r="D1618" s="14" t="s">
        <v>18</v>
      </c>
      <c r="E1618" s="26">
        <v>677</v>
      </c>
      <c r="F1618" s="25" t="str">
        <f t="shared" si="100"/>
        <v/>
      </c>
      <c r="G1618" s="25" t="str">
        <f>IF(ISTEXT(E1618),"",IF(ISBLANK(E1618),"",IF(ISTEXT(D1618),"",IF(A1613="Invoice No. : ",INDEX(Sheet2!F$14:F$154,MATCH(B1613,Sheet2!A$14:A$154,0)),G1617))))</f>
        <v/>
      </c>
      <c r="H1618" s="25" t="str">
        <f t="shared" si="101"/>
        <v/>
      </c>
      <c r="I1618" s="25" t="str">
        <f>IF(ISTEXT(E1618),"",IF(ISBLANK(E1618),"",IF(ISTEXT(D1618),"",IF(A1613="Invoice No. : ",TEXT(INDEX(Sheet2!C$14:C$154,MATCH(B1613,Sheet2!A$14:A$154,0)),"hh:mm:ss"),I1617))))</f>
        <v/>
      </c>
      <c r="J1618" s="25" t="str">
        <f t="shared" si="102"/>
        <v/>
      </c>
      <c r="K1618" s="25" t="str">
        <f>IF(ISBLANK(G1618),"",IF(ISTEXT(G1618),"",INDEX(Sheet2!H$14:H$154,MATCH(F1618,Sheet2!A$14:A$154,0))))</f>
        <v/>
      </c>
      <c r="L1618" s="25" t="str">
        <f>IF(ISBLANK(G1618),"",IF(ISTEXT(G1618),"",INDEX(Sheet2!I$14:I$154,MATCH(F1618,Sheet2!A$14:A$154,0))))</f>
        <v/>
      </c>
      <c r="M1618" s="25" t="str">
        <f>IF(ISBLANK(G1618),"",IF(ISTEXT(G1618),"",IF(INDEX(Sheet2!H$14:H$154,MATCH(F1618,Sheet2!A$14:A$154,0))&lt;&gt;0,IF(INDEX(Sheet2!I$14:I$154,MATCH(F1618,Sheet2!A$14:A$154,0))&lt;&gt;0,"Loan","Loan"),"Cash")))</f>
        <v/>
      </c>
      <c r="N1618" s="25" t="str">
        <f>IF(ISTEXT(E1618),"",IF(ISBLANK(E1618),"",IF(ISTEXT(D1618),"",IF(A1613="Invoice No. : ",INDEX(Sheet2!D$14:D$154,MATCH(B1613,Sheet2!A$14:A$154,0)),N1617))))</f>
        <v/>
      </c>
      <c r="O1618" s="25" t="str">
        <f>IF(ISTEXT(E1618),"",IF(ISBLANK(E1618),"",IF(ISTEXT(D1618),"",IF(A1613="Invoice No. : ",INDEX(Sheet2!E$14:E$154,MATCH(B1613,Sheet2!A$14:A$154,0)),O1617))))</f>
        <v/>
      </c>
      <c r="P1618" s="25" t="str">
        <f>IF(ISTEXT(E1618),"",IF(ISBLANK(E1618),"",IF(ISTEXT(D1618),"",IF(A1613="Invoice No. : ",INDEX(Sheet2!G$14:G$154,MATCH(B1613,Sheet2!A$14:A$154,0)),P1617))))</f>
        <v/>
      </c>
      <c r="Q1618" s="25" t="str">
        <f t="shared" si="103"/>
        <v/>
      </c>
    </row>
    <row r="1619" ht="15" spans="6:17">
      <c r="F1619" s="25" t="str">
        <f t="shared" si="100"/>
        <v/>
      </c>
      <c r="G1619" s="25" t="str">
        <f>IF(ISTEXT(E1619),"",IF(ISBLANK(E1619),"",IF(ISTEXT(D1619),"",IF(A1614="Invoice No. : ",INDEX(Sheet2!F$14:F$154,MATCH(B1614,Sheet2!A$14:A$154,0)),G1618))))</f>
        <v/>
      </c>
      <c r="H1619" s="25" t="str">
        <f t="shared" si="101"/>
        <v/>
      </c>
      <c r="I1619" s="25" t="str">
        <f>IF(ISTEXT(E1619),"",IF(ISBLANK(E1619),"",IF(ISTEXT(D1619),"",IF(A1614="Invoice No. : ",TEXT(INDEX(Sheet2!C$14:C$154,MATCH(B1614,Sheet2!A$14:A$154,0)),"hh:mm:ss"),I1618))))</f>
        <v/>
      </c>
      <c r="J1619" s="25" t="str">
        <f t="shared" si="102"/>
        <v/>
      </c>
      <c r="K1619" s="25" t="str">
        <f>IF(ISBLANK(G1619),"",IF(ISTEXT(G1619),"",INDEX(Sheet2!H$14:H$154,MATCH(F1619,Sheet2!A$14:A$154,0))))</f>
        <v/>
      </c>
      <c r="L1619" s="25" t="str">
        <f>IF(ISBLANK(G1619),"",IF(ISTEXT(G1619),"",INDEX(Sheet2!I$14:I$154,MATCH(F1619,Sheet2!A$14:A$154,0))))</f>
        <v/>
      </c>
      <c r="M1619" s="25" t="str">
        <f>IF(ISBLANK(G1619),"",IF(ISTEXT(G1619),"",IF(INDEX(Sheet2!H$14:H$154,MATCH(F1619,Sheet2!A$14:A$154,0))&lt;&gt;0,IF(INDEX(Sheet2!I$14:I$154,MATCH(F1619,Sheet2!A$14:A$154,0))&lt;&gt;0,"Loan","Loan"),"Cash")))</f>
        <v/>
      </c>
      <c r="N1619" s="25" t="str">
        <f>IF(ISTEXT(E1619),"",IF(ISBLANK(E1619),"",IF(ISTEXT(D1619),"",IF(A1614="Invoice No. : ",INDEX(Sheet2!D$14:D$154,MATCH(B1614,Sheet2!A$14:A$154,0)),N1618))))</f>
        <v/>
      </c>
      <c r="O1619" s="25" t="str">
        <f>IF(ISTEXT(E1619),"",IF(ISBLANK(E1619),"",IF(ISTEXT(D1619),"",IF(A1614="Invoice No. : ",INDEX(Sheet2!E$14:E$154,MATCH(B1614,Sheet2!A$14:A$154,0)),O1618))))</f>
        <v/>
      </c>
      <c r="P1619" s="25" t="str">
        <f>IF(ISTEXT(E1619),"",IF(ISBLANK(E1619),"",IF(ISTEXT(D1619),"",IF(A1614="Invoice No. : ",INDEX(Sheet2!G$14:G$154,MATCH(B1614,Sheet2!A$14:A$154,0)),P1618))))</f>
        <v/>
      </c>
      <c r="Q1619" s="25" t="str">
        <f t="shared" si="103"/>
        <v/>
      </c>
    </row>
    <row r="1620" ht="15" spans="6:17">
      <c r="F1620" s="25" t="str">
        <f t="shared" si="100"/>
        <v/>
      </c>
      <c r="G1620" s="25" t="str">
        <f>IF(ISTEXT(E1620),"",IF(ISBLANK(E1620),"",IF(ISTEXT(D1620),"",IF(A1615="Invoice No. : ",INDEX(Sheet2!F$14:F$154,MATCH(B1615,Sheet2!A$14:A$154,0)),G1619))))</f>
        <v/>
      </c>
      <c r="H1620" s="25" t="str">
        <f t="shared" si="101"/>
        <v/>
      </c>
      <c r="I1620" s="25" t="str">
        <f>IF(ISTEXT(E1620),"",IF(ISBLANK(E1620),"",IF(ISTEXT(D1620),"",IF(A1615="Invoice No. : ",TEXT(INDEX(Sheet2!C$14:C$154,MATCH(B1615,Sheet2!A$14:A$154,0)),"hh:mm:ss"),I1619))))</f>
        <v/>
      </c>
      <c r="J1620" s="25" t="str">
        <f t="shared" si="102"/>
        <v/>
      </c>
      <c r="K1620" s="25" t="str">
        <f>IF(ISBLANK(G1620),"",IF(ISTEXT(G1620),"",INDEX(Sheet2!H$14:H$154,MATCH(F1620,Sheet2!A$14:A$154,0))))</f>
        <v/>
      </c>
      <c r="L1620" s="25" t="str">
        <f>IF(ISBLANK(G1620),"",IF(ISTEXT(G1620),"",INDEX(Sheet2!I$14:I$154,MATCH(F1620,Sheet2!A$14:A$154,0))))</f>
        <v/>
      </c>
      <c r="M1620" s="25" t="str">
        <f>IF(ISBLANK(G1620),"",IF(ISTEXT(G1620),"",IF(INDEX(Sheet2!H$14:H$154,MATCH(F1620,Sheet2!A$14:A$154,0))&lt;&gt;0,IF(INDEX(Sheet2!I$14:I$154,MATCH(F1620,Sheet2!A$14:A$154,0))&lt;&gt;0,"Loan","Loan"),"Cash")))</f>
        <v/>
      </c>
      <c r="N1620" s="25" t="str">
        <f>IF(ISTEXT(E1620),"",IF(ISBLANK(E1620),"",IF(ISTEXT(D1620),"",IF(A1615="Invoice No. : ",INDEX(Sheet2!D$14:D$154,MATCH(B1615,Sheet2!A$14:A$154,0)),N1619))))</f>
        <v/>
      </c>
      <c r="O1620" s="25" t="str">
        <f>IF(ISTEXT(E1620),"",IF(ISBLANK(E1620),"",IF(ISTEXT(D1620),"",IF(A1615="Invoice No. : ",INDEX(Sheet2!E$14:E$154,MATCH(B1615,Sheet2!A$14:A$154,0)),O1619))))</f>
        <v/>
      </c>
      <c r="P1620" s="25" t="str">
        <f>IF(ISTEXT(E1620),"",IF(ISBLANK(E1620),"",IF(ISTEXT(D1620),"",IF(A1615="Invoice No. : ",INDEX(Sheet2!G$14:G$154,MATCH(B1615,Sheet2!A$14:A$154,0)),P1619))))</f>
        <v/>
      </c>
      <c r="Q1620" s="25" t="str">
        <f t="shared" si="103"/>
        <v/>
      </c>
    </row>
    <row r="1621" ht="15" spans="1:17">
      <c r="A1621" s="16" t="s">
        <v>4</v>
      </c>
      <c r="B1621" s="17">
        <v>2146381</v>
      </c>
      <c r="C1621" s="16" t="s">
        <v>5</v>
      </c>
      <c r="D1621" s="18" t="s">
        <v>598</v>
      </c>
      <c r="F1621" s="25" t="str">
        <f t="shared" si="100"/>
        <v/>
      </c>
      <c r="G1621" s="25" t="str">
        <f>IF(ISTEXT(E1621),"",IF(ISBLANK(E1621),"",IF(ISTEXT(D1621),"",IF(A1616="Invoice No. : ",INDEX(Sheet2!F$14:F$154,MATCH(B1616,Sheet2!A$14:A$154,0)),G1620))))</f>
        <v/>
      </c>
      <c r="H1621" s="25" t="str">
        <f t="shared" si="101"/>
        <v/>
      </c>
      <c r="I1621" s="25" t="str">
        <f>IF(ISTEXT(E1621),"",IF(ISBLANK(E1621),"",IF(ISTEXT(D1621),"",IF(A1616="Invoice No. : ",TEXT(INDEX(Sheet2!C$14:C$154,MATCH(B1616,Sheet2!A$14:A$154,0)),"hh:mm:ss"),I1620))))</f>
        <v/>
      </c>
      <c r="J1621" s="25" t="str">
        <f t="shared" si="102"/>
        <v/>
      </c>
      <c r="K1621" s="25" t="str">
        <f>IF(ISBLANK(G1621),"",IF(ISTEXT(G1621),"",INDEX(Sheet2!H$14:H$154,MATCH(F1621,Sheet2!A$14:A$154,0))))</f>
        <v/>
      </c>
      <c r="L1621" s="25" t="str">
        <f>IF(ISBLANK(G1621),"",IF(ISTEXT(G1621),"",INDEX(Sheet2!I$14:I$154,MATCH(F1621,Sheet2!A$14:A$154,0))))</f>
        <v/>
      </c>
      <c r="M1621" s="25" t="str">
        <f>IF(ISBLANK(G1621),"",IF(ISTEXT(G1621),"",IF(INDEX(Sheet2!H$14:H$154,MATCH(F1621,Sheet2!A$14:A$154,0))&lt;&gt;0,IF(INDEX(Sheet2!I$14:I$154,MATCH(F1621,Sheet2!A$14:A$154,0))&lt;&gt;0,"Loan","Loan"),"Cash")))</f>
        <v/>
      </c>
      <c r="N1621" s="25" t="str">
        <f>IF(ISTEXT(E1621),"",IF(ISBLANK(E1621),"",IF(ISTEXT(D1621),"",IF(A1616="Invoice No. : ",INDEX(Sheet2!D$14:D$154,MATCH(B1616,Sheet2!A$14:A$154,0)),N1620))))</f>
        <v/>
      </c>
      <c r="O1621" s="25" t="str">
        <f>IF(ISTEXT(E1621),"",IF(ISBLANK(E1621),"",IF(ISTEXT(D1621),"",IF(A1616="Invoice No. : ",INDEX(Sheet2!E$14:E$154,MATCH(B1616,Sheet2!A$14:A$154,0)),O1620))))</f>
        <v/>
      </c>
      <c r="P1621" s="25" t="str">
        <f>IF(ISTEXT(E1621),"",IF(ISBLANK(E1621),"",IF(ISTEXT(D1621),"",IF(A1616="Invoice No. : ",INDEX(Sheet2!G$14:G$154,MATCH(B1616,Sheet2!A$14:A$154,0)),P1620))))</f>
        <v/>
      </c>
      <c r="Q1621" s="25" t="str">
        <f t="shared" si="103"/>
        <v/>
      </c>
    </row>
    <row r="1622" ht="15" spans="1:17">
      <c r="A1622" s="16" t="s">
        <v>7</v>
      </c>
      <c r="B1622" s="19">
        <v>44954</v>
      </c>
      <c r="C1622" s="16" t="s">
        <v>8</v>
      </c>
      <c r="D1622" s="20">
        <v>2</v>
      </c>
      <c r="F1622" s="25" t="str">
        <f t="shared" si="100"/>
        <v/>
      </c>
      <c r="G1622" s="25" t="str">
        <f>IF(ISTEXT(E1622),"",IF(ISBLANK(E1622),"",IF(ISTEXT(D1622),"",IF(A1617="Invoice No. : ",INDEX(Sheet2!F$14:F$154,MATCH(B1617,Sheet2!A$14:A$154,0)),G1621))))</f>
        <v/>
      </c>
      <c r="H1622" s="25" t="str">
        <f t="shared" si="101"/>
        <v/>
      </c>
      <c r="I1622" s="25" t="str">
        <f>IF(ISTEXT(E1622),"",IF(ISBLANK(E1622),"",IF(ISTEXT(D1622),"",IF(A1617="Invoice No. : ",TEXT(INDEX(Sheet2!C$14:C$154,MATCH(B1617,Sheet2!A$14:A$154,0)),"hh:mm:ss"),I1621))))</f>
        <v/>
      </c>
      <c r="J1622" s="25" t="str">
        <f t="shared" si="102"/>
        <v/>
      </c>
      <c r="K1622" s="25" t="str">
        <f>IF(ISBLANK(G1622),"",IF(ISTEXT(G1622),"",INDEX(Sheet2!H$14:H$154,MATCH(F1622,Sheet2!A$14:A$154,0))))</f>
        <v/>
      </c>
      <c r="L1622" s="25" t="str">
        <f>IF(ISBLANK(G1622),"",IF(ISTEXT(G1622),"",INDEX(Sheet2!I$14:I$154,MATCH(F1622,Sheet2!A$14:A$154,0))))</f>
        <v/>
      </c>
      <c r="M1622" s="25" t="str">
        <f>IF(ISBLANK(G1622),"",IF(ISTEXT(G1622),"",IF(INDEX(Sheet2!H$14:H$154,MATCH(F1622,Sheet2!A$14:A$154,0))&lt;&gt;0,IF(INDEX(Sheet2!I$14:I$154,MATCH(F1622,Sheet2!A$14:A$154,0))&lt;&gt;0,"Loan","Loan"),"Cash")))</f>
        <v/>
      </c>
      <c r="N1622" s="25" t="str">
        <f>IF(ISTEXT(E1622),"",IF(ISBLANK(E1622),"",IF(ISTEXT(D1622),"",IF(A1617="Invoice No. : ",INDEX(Sheet2!D$14:D$154,MATCH(B1617,Sheet2!A$14:A$154,0)),N1621))))</f>
        <v/>
      </c>
      <c r="O1622" s="25" t="str">
        <f>IF(ISTEXT(E1622),"",IF(ISBLANK(E1622),"",IF(ISTEXT(D1622),"",IF(A1617="Invoice No. : ",INDEX(Sheet2!E$14:E$154,MATCH(B1617,Sheet2!A$14:A$154,0)),O1621))))</f>
        <v/>
      </c>
      <c r="P1622" s="25" t="str">
        <f>IF(ISTEXT(E1622),"",IF(ISBLANK(E1622),"",IF(ISTEXT(D1622),"",IF(A1617="Invoice No. : ",INDEX(Sheet2!G$14:G$154,MATCH(B1617,Sheet2!A$14:A$154,0)),P1621))))</f>
        <v/>
      </c>
      <c r="Q1622" s="25" t="str">
        <f t="shared" si="103"/>
        <v/>
      </c>
    </row>
    <row r="1623" ht="15" spans="6:17">
      <c r="F1623" s="25" t="str">
        <f t="shared" si="100"/>
        <v/>
      </c>
      <c r="G1623" s="25" t="str">
        <f>IF(ISTEXT(E1623),"",IF(ISBLANK(E1623),"",IF(ISTEXT(D1623),"",IF(A1618="Invoice No. : ",INDEX(Sheet2!F$14:F$154,MATCH(B1618,Sheet2!A$14:A$154,0)),G1622))))</f>
        <v/>
      </c>
      <c r="H1623" s="25" t="str">
        <f t="shared" si="101"/>
        <v/>
      </c>
      <c r="I1623" s="25" t="str">
        <f>IF(ISTEXT(E1623),"",IF(ISBLANK(E1623),"",IF(ISTEXT(D1623),"",IF(A1618="Invoice No. : ",TEXT(INDEX(Sheet2!C$14:C$154,MATCH(B1618,Sheet2!A$14:A$154,0)),"hh:mm:ss"),I1622))))</f>
        <v/>
      </c>
      <c r="J1623" s="25" t="str">
        <f t="shared" si="102"/>
        <v/>
      </c>
      <c r="K1623" s="25" t="str">
        <f>IF(ISBLANK(G1623),"",IF(ISTEXT(G1623),"",INDEX(Sheet2!H$14:H$154,MATCH(F1623,Sheet2!A$14:A$154,0))))</f>
        <v/>
      </c>
      <c r="L1623" s="25" t="str">
        <f>IF(ISBLANK(G1623),"",IF(ISTEXT(G1623),"",INDEX(Sheet2!I$14:I$154,MATCH(F1623,Sheet2!A$14:A$154,0))))</f>
        <v/>
      </c>
      <c r="M1623" s="25" t="str">
        <f>IF(ISBLANK(G1623),"",IF(ISTEXT(G1623),"",IF(INDEX(Sheet2!H$14:H$154,MATCH(F1623,Sheet2!A$14:A$154,0))&lt;&gt;0,IF(INDEX(Sheet2!I$14:I$154,MATCH(F1623,Sheet2!A$14:A$154,0))&lt;&gt;0,"Loan","Loan"),"Cash")))</f>
        <v/>
      </c>
      <c r="N1623" s="25" t="str">
        <f>IF(ISTEXT(E1623),"",IF(ISBLANK(E1623),"",IF(ISTEXT(D1623),"",IF(A1618="Invoice No. : ",INDEX(Sheet2!D$14:D$154,MATCH(B1618,Sheet2!A$14:A$154,0)),N1622))))</f>
        <v/>
      </c>
      <c r="O1623" s="25" t="str">
        <f>IF(ISTEXT(E1623),"",IF(ISBLANK(E1623),"",IF(ISTEXT(D1623),"",IF(A1618="Invoice No. : ",INDEX(Sheet2!E$14:E$154,MATCH(B1618,Sheet2!A$14:A$154,0)),O1622))))</f>
        <v/>
      </c>
      <c r="P1623" s="25" t="str">
        <f>IF(ISTEXT(E1623),"",IF(ISBLANK(E1623),"",IF(ISTEXT(D1623),"",IF(A1618="Invoice No. : ",INDEX(Sheet2!G$14:G$154,MATCH(B1618,Sheet2!A$14:A$154,0)),P1622))))</f>
        <v/>
      </c>
      <c r="Q1623" s="25" t="str">
        <f t="shared" si="103"/>
        <v/>
      </c>
    </row>
    <row r="1624" ht="15" spans="1:17">
      <c r="A1624" s="21" t="s">
        <v>9</v>
      </c>
      <c r="B1624" s="21" t="s">
        <v>10</v>
      </c>
      <c r="C1624" s="22" t="s">
        <v>11</v>
      </c>
      <c r="D1624" s="22" t="s">
        <v>12</v>
      </c>
      <c r="E1624" s="22" t="s">
        <v>13</v>
      </c>
      <c r="F1624" s="25" t="str">
        <f t="shared" si="100"/>
        <v/>
      </c>
      <c r="G1624" s="25" t="str">
        <f>IF(ISTEXT(E1624),"",IF(ISBLANK(E1624),"",IF(ISTEXT(D1624),"",IF(A1619="Invoice No. : ",INDEX(Sheet2!F$14:F$154,MATCH(B1619,Sheet2!A$14:A$154,0)),G1623))))</f>
        <v/>
      </c>
      <c r="H1624" s="25" t="str">
        <f t="shared" si="101"/>
        <v/>
      </c>
      <c r="I1624" s="25" t="str">
        <f>IF(ISTEXT(E1624),"",IF(ISBLANK(E1624),"",IF(ISTEXT(D1624),"",IF(A1619="Invoice No. : ",TEXT(INDEX(Sheet2!C$14:C$154,MATCH(B1619,Sheet2!A$14:A$154,0)),"hh:mm:ss"),I1623))))</f>
        <v/>
      </c>
      <c r="J1624" s="25" t="str">
        <f t="shared" si="102"/>
        <v/>
      </c>
      <c r="K1624" s="25" t="str">
        <f>IF(ISBLANK(G1624),"",IF(ISTEXT(G1624),"",INDEX(Sheet2!H$14:H$154,MATCH(F1624,Sheet2!A$14:A$154,0))))</f>
        <v/>
      </c>
      <c r="L1624" s="25" t="str">
        <f>IF(ISBLANK(G1624),"",IF(ISTEXT(G1624),"",INDEX(Sheet2!I$14:I$154,MATCH(F1624,Sheet2!A$14:A$154,0))))</f>
        <v/>
      </c>
      <c r="M1624" s="25" t="str">
        <f>IF(ISBLANK(G1624),"",IF(ISTEXT(G1624),"",IF(INDEX(Sheet2!H$14:H$154,MATCH(F1624,Sheet2!A$14:A$154,0))&lt;&gt;0,IF(INDEX(Sheet2!I$14:I$154,MATCH(F1624,Sheet2!A$14:A$154,0))&lt;&gt;0,"Loan","Loan"),"Cash")))</f>
        <v/>
      </c>
      <c r="N1624" s="25" t="str">
        <f>IF(ISTEXT(E1624),"",IF(ISBLANK(E1624),"",IF(ISTEXT(D1624),"",IF(A1619="Invoice No. : ",INDEX(Sheet2!D$14:D$154,MATCH(B1619,Sheet2!A$14:A$154,0)),N1623))))</f>
        <v/>
      </c>
      <c r="O1624" s="25" t="str">
        <f>IF(ISTEXT(E1624),"",IF(ISBLANK(E1624),"",IF(ISTEXT(D1624),"",IF(A1619="Invoice No. : ",INDEX(Sheet2!E$14:E$154,MATCH(B1619,Sheet2!A$14:A$154,0)),O1623))))</f>
        <v/>
      </c>
      <c r="P1624" s="25" t="str">
        <f>IF(ISTEXT(E1624),"",IF(ISBLANK(E1624),"",IF(ISTEXT(D1624),"",IF(A1619="Invoice No. : ",INDEX(Sheet2!G$14:G$154,MATCH(B1619,Sheet2!A$14:A$154,0)),P1623))))</f>
        <v/>
      </c>
      <c r="Q1624" s="25" t="str">
        <f t="shared" si="103"/>
        <v/>
      </c>
    </row>
    <row r="1625" ht="15" spans="6:17">
      <c r="F1625" s="25" t="str">
        <f t="shared" si="100"/>
        <v/>
      </c>
      <c r="G1625" s="25" t="str">
        <f>IF(ISTEXT(E1625),"",IF(ISBLANK(E1625),"",IF(ISTEXT(D1625),"",IF(A1620="Invoice No. : ",INDEX(Sheet2!F$14:F$154,MATCH(B1620,Sheet2!A$14:A$154,0)),G1624))))</f>
        <v/>
      </c>
      <c r="H1625" s="25" t="str">
        <f t="shared" si="101"/>
        <v/>
      </c>
      <c r="I1625" s="25" t="str">
        <f>IF(ISTEXT(E1625),"",IF(ISBLANK(E1625),"",IF(ISTEXT(D1625),"",IF(A1620="Invoice No. : ",TEXT(INDEX(Sheet2!C$14:C$154,MATCH(B1620,Sheet2!A$14:A$154,0)),"hh:mm:ss"),I1624))))</f>
        <v/>
      </c>
      <c r="J1625" s="25" t="str">
        <f t="shared" si="102"/>
        <v/>
      </c>
      <c r="K1625" s="25" t="str">
        <f>IF(ISBLANK(G1625),"",IF(ISTEXT(G1625),"",INDEX(Sheet2!H$14:H$154,MATCH(F1625,Sheet2!A$14:A$154,0))))</f>
        <v/>
      </c>
      <c r="L1625" s="25" t="str">
        <f>IF(ISBLANK(G1625),"",IF(ISTEXT(G1625),"",INDEX(Sheet2!I$14:I$154,MATCH(F1625,Sheet2!A$14:A$154,0))))</f>
        <v/>
      </c>
      <c r="M1625" s="25" t="str">
        <f>IF(ISBLANK(G1625),"",IF(ISTEXT(G1625),"",IF(INDEX(Sheet2!H$14:H$154,MATCH(F1625,Sheet2!A$14:A$154,0))&lt;&gt;0,IF(INDEX(Sheet2!I$14:I$154,MATCH(F1625,Sheet2!A$14:A$154,0))&lt;&gt;0,"Loan","Loan"),"Cash")))</f>
        <v/>
      </c>
      <c r="N1625" s="25" t="str">
        <f>IF(ISTEXT(E1625),"",IF(ISBLANK(E1625),"",IF(ISTEXT(D1625),"",IF(A1620="Invoice No. : ",INDEX(Sheet2!D$14:D$154,MATCH(B1620,Sheet2!A$14:A$154,0)),N1624))))</f>
        <v/>
      </c>
      <c r="O1625" s="25" t="str">
        <f>IF(ISTEXT(E1625),"",IF(ISBLANK(E1625),"",IF(ISTEXT(D1625),"",IF(A1620="Invoice No. : ",INDEX(Sheet2!E$14:E$154,MATCH(B1620,Sheet2!A$14:A$154,0)),O1624))))</f>
        <v/>
      </c>
      <c r="P1625" s="25" t="str">
        <f>IF(ISTEXT(E1625),"",IF(ISBLANK(E1625),"",IF(ISTEXT(D1625),"",IF(A1620="Invoice No. : ",INDEX(Sheet2!G$14:G$154,MATCH(B1620,Sheet2!A$14:A$154,0)),P1624))))</f>
        <v/>
      </c>
      <c r="Q1625" s="25" t="str">
        <f t="shared" si="103"/>
        <v/>
      </c>
    </row>
    <row r="1626" ht="15" spans="1:17">
      <c r="A1626" s="24" t="s">
        <v>1237</v>
      </c>
      <c r="B1626" s="24" t="s">
        <v>1238</v>
      </c>
      <c r="C1626" s="13">
        <v>5</v>
      </c>
      <c r="D1626" s="13">
        <v>44.5</v>
      </c>
      <c r="E1626" s="13">
        <v>222.5</v>
      </c>
      <c r="F1626" s="25">
        <f t="shared" si="100"/>
        <v>2146381</v>
      </c>
      <c r="G1626" s="25">
        <f>IF(ISTEXT(E1626),"",IF(ISBLANK(E1626),"",IF(ISTEXT(D1626),"",IF(A1621="Invoice No. : ",INDEX(Sheet2!F$14:F$154,MATCH(B1621,Sheet2!A$14:A$154,0)),G1625))))</f>
        <v>46727</v>
      </c>
      <c r="H1626" s="25" t="str">
        <f t="shared" si="101"/>
        <v>01/28/2023</v>
      </c>
      <c r="I1626" s="25" t="str">
        <f>IF(ISTEXT(E1626),"",IF(ISBLANK(E1626),"",IF(ISTEXT(D1626),"",IF(A1621="Invoice No. : ",TEXT(INDEX(Sheet2!C$14:C$154,MATCH(B1621,Sheet2!A$14:A$154,0)),"hh:mm:ss"),I1625))))</f>
        <v>12:04:27</v>
      </c>
      <c r="J1626" s="25">
        <f t="shared" si="102"/>
        <v>2974.25</v>
      </c>
      <c r="K1626" s="25">
        <f>IF(ISBLANK(G1626),"",IF(ISTEXT(G1626),"",INDEX(Sheet2!H$14:H$154,MATCH(F1626,Sheet2!A$14:A$154,0))))</f>
        <v>2974.25</v>
      </c>
      <c r="L1626" s="25">
        <f>IF(ISBLANK(G1626),"",IF(ISTEXT(G1626),"",INDEX(Sheet2!I$14:I$154,MATCH(F1626,Sheet2!A$14:A$154,0))))</f>
        <v>0</v>
      </c>
      <c r="M1626" s="25" t="str">
        <f>IF(ISBLANK(G1626),"",IF(ISTEXT(G1626),"",IF(INDEX(Sheet2!H$14:H$154,MATCH(F1626,Sheet2!A$14:A$154,0))&lt;&gt;0,IF(INDEX(Sheet2!I$14:I$154,MATCH(F1626,Sheet2!A$14:A$154,0))&lt;&gt;0,"Loan","Loan"),"Cash")))</f>
        <v>Loan</v>
      </c>
      <c r="N1626" s="25">
        <f>IF(ISTEXT(E1626),"",IF(ISBLANK(E1626),"",IF(ISTEXT(D1626),"",IF(A1621="Invoice No. : ",INDEX(Sheet2!D$14:D$154,MATCH(B1621,Sheet2!A$14:A$154,0)),N1625))))</f>
        <v>2</v>
      </c>
      <c r="O1626" s="25" t="str">
        <f>IF(ISTEXT(E1626),"",IF(ISBLANK(E1626),"",IF(ISTEXT(D1626),"",IF(A1621="Invoice No. : ",INDEX(Sheet2!E$14:E$154,MATCH(B1621,Sheet2!A$14:A$154,0)),O1625))))</f>
        <v>RUBY</v>
      </c>
      <c r="P1626" s="25" t="str">
        <f>IF(ISTEXT(E1626),"",IF(ISBLANK(E1626),"",IF(ISTEXT(D1626),"",IF(A1621="Invoice No. : ",INDEX(Sheet2!G$14:G$154,MATCH(B1621,Sheet2!A$14:A$154,0)),P1625))))</f>
        <v>PENULLAR, ROMMEL VINOYA</v>
      </c>
      <c r="Q1626" s="25">
        <f t="shared" si="103"/>
        <v>128023.12</v>
      </c>
    </row>
    <row r="1627" ht="15" spans="1:17">
      <c r="A1627" s="24" t="s">
        <v>682</v>
      </c>
      <c r="B1627" s="24" t="s">
        <v>683</v>
      </c>
      <c r="C1627" s="13">
        <v>1</v>
      </c>
      <c r="D1627" s="13">
        <v>164.25</v>
      </c>
      <c r="E1627" s="13">
        <v>164.25</v>
      </c>
      <c r="F1627" s="25">
        <f t="shared" si="100"/>
        <v>2146381</v>
      </c>
      <c r="G1627" s="25">
        <f>IF(ISTEXT(E1627),"",IF(ISBLANK(E1627),"",IF(ISTEXT(D1627),"",IF(A1622="Invoice No. : ",INDEX(Sheet2!F$14:F$154,MATCH(B1622,Sheet2!A$14:A$154,0)),G1626))))</f>
        <v>46727</v>
      </c>
      <c r="H1627" s="25" t="str">
        <f t="shared" si="101"/>
        <v>01/28/2023</v>
      </c>
      <c r="I1627" s="25" t="str">
        <f>IF(ISTEXT(E1627),"",IF(ISBLANK(E1627),"",IF(ISTEXT(D1627),"",IF(A1622="Invoice No. : ",TEXT(INDEX(Sheet2!C$14:C$154,MATCH(B1622,Sheet2!A$14:A$154,0)),"hh:mm:ss"),I1626))))</f>
        <v>12:04:27</v>
      </c>
      <c r="J1627" s="25">
        <f t="shared" si="102"/>
        <v>2974.25</v>
      </c>
      <c r="K1627" s="25">
        <f>IF(ISBLANK(G1627),"",IF(ISTEXT(G1627),"",INDEX(Sheet2!H$14:H$154,MATCH(F1627,Sheet2!A$14:A$154,0))))</f>
        <v>2974.25</v>
      </c>
      <c r="L1627" s="25">
        <f>IF(ISBLANK(G1627),"",IF(ISTEXT(G1627),"",INDEX(Sheet2!I$14:I$154,MATCH(F1627,Sheet2!A$14:A$154,0))))</f>
        <v>0</v>
      </c>
      <c r="M1627" s="25" t="str">
        <f>IF(ISBLANK(G1627),"",IF(ISTEXT(G1627),"",IF(INDEX(Sheet2!H$14:H$154,MATCH(F1627,Sheet2!A$14:A$154,0))&lt;&gt;0,IF(INDEX(Sheet2!I$14:I$154,MATCH(F1627,Sheet2!A$14:A$154,0))&lt;&gt;0,"Loan","Loan"),"Cash")))</f>
        <v>Loan</v>
      </c>
      <c r="N1627" s="25">
        <f>IF(ISTEXT(E1627),"",IF(ISBLANK(E1627),"",IF(ISTEXT(D1627),"",IF(A1622="Invoice No. : ",INDEX(Sheet2!D$14:D$154,MATCH(B1622,Sheet2!A$14:A$154,0)),N1626))))</f>
        <v>2</v>
      </c>
      <c r="O1627" s="25" t="str">
        <f>IF(ISTEXT(E1627),"",IF(ISBLANK(E1627),"",IF(ISTEXT(D1627),"",IF(A1622="Invoice No. : ",INDEX(Sheet2!E$14:E$154,MATCH(B1622,Sheet2!A$14:A$154,0)),O1626))))</f>
        <v>RUBY</v>
      </c>
      <c r="P1627" s="25" t="str">
        <f>IF(ISTEXT(E1627),"",IF(ISBLANK(E1627),"",IF(ISTEXT(D1627),"",IF(A1622="Invoice No. : ",INDEX(Sheet2!G$14:G$154,MATCH(B1622,Sheet2!A$14:A$154,0)),P1626))))</f>
        <v>PENULLAR, ROMMEL VINOYA</v>
      </c>
      <c r="Q1627" s="25">
        <f t="shared" si="103"/>
        <v>128023.12</v>
      </c>
    </row>
    <row r="1628" ht="15" spans="1:17">
      <c r="A1628" s="24" t="s">
        <v>1080</v>
      </c>
      <c r="B1628" s="24" t="s">
        <v>1081</v>
      </c>
      <c r="C1628" s="13">
        <v>1</v>
      </c>
      <c r="D1628" s="13">
        <v>165.5</v>
      </c>
      <c r="E1628" s="13">
        <v>165.5</v>
      </c>
      <c r="F1628" s="25">
        <f t="shared" si="100"/>
        <v>2146381</v>
      </c>
      <c r="G1628" s="25">
        <f>IF(ISTEXT(E1628),"",IF(ISBLANK(E1628),"",IF(ISTEXT(D1628),"",IF(A1623="Invoice No. : ",INDEX(Sheet2!F$14:F$154,MATCH(B1623,Sheet2!A$14:A$154,0)),G1627))))</f>
        <v>46727</v>
      </c>
      <c r="H1628" s="25" t="str">
        <f t="shared" si="101"/>
        <v>01/28/2023</v>
      </c>
      <c r="I1628" s="25" t="str">
        <f>IF(ISTEXT(E1628),"",IF(ISBLANK(E1628),"",IF(ISTEXT(D1628),"",IF(A1623="Invoice No. : ",TEXT(INDEX(Sheet2!C$14:C$154,MATCH(B1623,Sheet2!A$14:A$154,0)),"hh:mm:ss"),I1627))))</f>
        <v>12:04:27</v>
      </c>
      <c r="J1628" s="25">
        <f t="shared" si="102"/>
        <v>2974.25</v>
      </c>
      <c r="K1628" s="25">
        <f>IF(ISBLANK(G1628),"",IF(ISTEXT(G1628),"",INDEX(Sheet2!H$14:H$154,MATCH(F1628,Sheet2!A$14:A$154,0))))</f>
        <v>2974.25</v>
      </c>
      <c r="L1628" s="25">
        <f>IF(ISBLANK(G1628),"",IF(ISTEXT(G1628),"",INDEX(Sheet2!I$14:I$154,MATCH(F1628,Sheet2!A$14:A$154,0))))</f>
        <v>0</v>
      </c>
      <c r="M1628" s="25" t="str">
        <f>IF(ISBLANK(G1628),"",IF(ISTEXT(G1628),"",IF(INDEX(Sheet2!H$14:H$154,MATCH(F1628,Sheet2!A$14:A$154,0))&lt;&gt;0,IF(INDEX(Sheet2!I$14:I$154,MATCH(F1628,Sheet2!A$14:A$154,0))&lt;&gt;0,"Loan","Loan"),"Cash")))</f>
        <v>Loan</v>
      </c>
      <c r="N1628" s="25">
        <f>IF(ISTEXT(E1628),"",IF(ISBLANK(E1628),"",IF(ISTEXT(D1628),"",IF(A1623="Invoice No. : ",INDEX(Sheet2!D$14:D$154,MATCH(B1623,Sheet2!A$14:A$154,0)),N1627))))</f>
        <v>2</v>
      </c>
      <c r="O1628" s="25" t="str">
        <f>IF(ISTEXT(E1628),"",IF(ISBLANK(E1628),"",IF(ISTEXT(D1628),"",IF(A1623="Invoice No. : ",INDEX(Sheet2!E$14:E$154,MATCH(B1623,Sheet2!A$14:A$154,0)),O1627))))</f>
        <v>RUBY</v>
      </c>
      <c r="P1628" s="25" t="str">
        <f>IF(ISTEXT(E1628),"",IF(ISBLANK(E1628),"",IF(ISTEXT(D1628),"",IF(A1623="Invoice No. : ",INDEX(Sheet2!G$14:G$154,MATCH(B1623,Sheet2!A$14:A$154,0)),P1627))))</f>
        <v>PENULLAR, ROMMEL VINOYA</v>
      </c>
      <c r="Q1628" s="25">
        <f t="shared" si="103"/>
        <v>128023.12</v>
      </c>
    </row>
    <row r="1629" ht="15" spans="1:17">
      <c r="A1629" s="24" t="s">
        <v>1034</v>
      </c>
      <c r="B1629" s="24" t="s">
        <v>1035</v>
      </c>
      <c r="C1629" s="13">
        <v>1</v>
      </c>
      <c r="D1629" s="13">
        <v>161</v>
      </c>
      <c r="E1629" s="13">
        <v>161</v>
      </c>
      <c r="F1629" s="25">
        <f t="shared" si="100"/>
        <v>2146381</v>
      </c>
      <c r="G1629" s="25">
        <f>IF(ISTEXT(E1629),"",IF(ISBLANK(E1629),"",IF(ISTEXT(D1629),"",IF(A1624="Invoice No. : ",INDEX(Sheet2!F$14:F$154,MATCH(B1624,Sheet2!A$14:A$154,0)),G1628))))</f>
        <v>46727</v>
      </c>
      <c r="H1629" s="25" t="str">
        <f t="shared" si="101"/>
        <v>01/28/2023</v>
      </c>
      <c r="I1629" s="25" t="str">
        <f>IF(ISTEXT(E1629),"",IF(ISBLANK(E1629),"",IF(ISTEXT(D1629),"",IF(A1624="Invoice No. : ",TEXT(INDEX(Sheet2!C$14:C$154,MATCH(B1624,Sheet2!A$14:A$154,0)),"hh:mm:ss"),I1628))))</f>
        <v>12:04:27</v>
      </c>
      <c r="J1629" s="25">
        <f t="shared" si="102"/>
        <v>2974.25</v>
      </c>
      <c r="K1629" s="25">
        <f>IF(ISBLANK(G1629),"",IF(ISTEXT(G1629),"",INDEX(Sheet2!H$14:H$154,MATCH(F1629,Sheet2!A$14:A$154,0))))</f>
        <v>2974.25</v>
      </c>
      <c r="L1629" s="25">
        <f>IF(ISBLANK(G1629),"",IF(ISTEXT(G1629),"",INDEX(Sheet2!I$14:I$154,MATCH(F1629,Sheet2!A$14:A$154,0))))</f>
        <v>0</v>
      </c>
      <c r="M1629" s="25" t="str">
        <f>IF(ISBLANK(G1629),"",IF(ISTEXT(G1629),"",IF(INDEX(Sheet2!H$14:H$154,MATCH(F1629,Sheet2!A$14:A$154,0))&lt;&gt;0,IF(INDEX(Sheet2!I$14:I$154,MATCH(F1629,Sheet2!A$14:A$154,0))&lt;&gt;0,"Loan","Loan"),"Cash")))</f>
        <v>Loan</v>
      </c>
      <c r="N1629" s="25">
        <f>IF(ISTEXT(E1629),"",IF(ISBLANK(E1629),"",IF(ISTEXT(D1629),"",IF(A1624="Invoice No. : ",INDEX(Sheet2!D$14:D$154,MATCH(B1624,Sheet2!A$14:A$154,0)),N1628))))</f>
        <v>2</v>
      </c>
      <c r="O1629" s="25" t="str">
        <f>IF(ISTEXT(E1629),"",IF(ISBLANK(E1629),"",IF(ISTEXT(D1629),"",IF(A1624="Invoice No. : ",INDEX(Sheet2!E$14:E$154,MATCH(B1624,Sheet2!A$14:A$154,0)),O1628))))</f>
        <v>RUBY</v>
      </c>
      <c r="P1629" s="25" t="str">
        <f>IF(ISTEXT(E1629),"",IF(ISBLANK(E1629),"",IF(ISTEXT(D1629),"",IF(A1624="Invoice No. : ",INDEX(Sheet2!G$14:G$154,MATCH(B1624,Sheet2!A$14:A$154,0)),P1628))))</f>
        <v>PENULLAR, ROMMEL VINOYA</v>
      </c>
      <c r="Q1629" s="25">
        <f t="shared" si="103"/>
        <v>128023.12</v>
      </c>
    </row>
    <row r="1630" ht="15" spans="1:17">
      <c r="A1630" s="24" t="s">
        <v>657</v>
      </c>
      <c r="B1630" s="24" t="s">
        <v>658</v>
      </c>
      <c r="C1630" s="13">
        <v>1</v>
      </c>
      <c r="D1630" s="13">
        <v>135.5</v>
      </c>
      <c r="E1630" s="13">
        <v>135.5</v>
      </c>
      <c r="F1630" s="25">
        <f t="shared" si="100"/>
        <v>2146381</v>
      </c>
      <c r="G1630" s="25">
        <f>IF(ISTEXT(E1630),"",IF(ISBLANK(E1630),"",IF(ISTEXT(D1630),"",IF(A1625="Invoice No. : ",INDEX(Sheet2!F$14:F$154,MATCH(B1625,Sheet2!A$14:A$154,0)),G1629))))</f>
        <v>46727</v>
      </c>
      <c r="H1630" s="25" t="str">
        <f t="shared" si="101"/>
        <v>01/28/2023</v>
      </c>
      <c r="I1630" s="25" t="str">
        <f>IF(ISTEXT(E1630),"",IF(ISBLANK(E1630),"",IF(ISTEXT(D1630),"",IF(A1625="Invoice No. : ",TEXT(INDEX(Sheet2!C$14:C$154,MATCH(B1625,Sheet2!A$14:A$154,0)),"hh:mm:ss"),I1629))))</f>
        <v>12:04:27</v>
      </c>
      <c r="J1630" s="25">
        <f t="shared" si="102"/>
        <v>2974.25</v>
      </c>
      <c r="K1630" s="25">
        <f>IF(ISBLANK(G1630),"",IF(ISTEXT(G1630),"",INDEX(Sheet2!H$14:H$154,MATCH(F1630,Sheet2!A$14:A$154,0))))</f>
        <v>2974.25</v>
      </c>
      <c r="L1630" s="25">
        <f>IF(ISBLANK(G1630),"",IF(ISTEXT(G1630),"",INDEX(Sheet2!I$14:I$154,MATCH(F1630,Sheet2!A$14:A$154,0))))</f>
        <v>0</v>
      </c>
      <c r="M1630" s="25" t="str">
        <f>IF(ISBLANK(G1630),"",IF(ISTEXT(G1630),"",IF(INDEX(Sheet2!H$14:H$154,MATCH(F1630,Sheet2!A$14:A$154,0))&lt;&gt;0,IF(INDEX(Sheet2!I$14:I$154,MATCH(F1630,Sheet2!A$14:A$154,0))&lt;&gt;0,"Loan","Loan"),"Cash")))</f>
        <v>Loan</v>
      </c>
      <c r="N1630" s="25">
        <f>IF(ISTEXT(E1630),"",IF(ISBLANK(E1630),"",IF(ISTEXT(D1630),"",IF(A1625="Invoice No. : ",INDEX(Sheet2!D$14:D$154,MATCH(B1625,Sheet2!A$14:A$154,0)),N1629))))</f>
        <v>2</v>
      </c>
      <c r="O1630" s="25" t="str">
        <f>IF(ISTEXT(E1630),"",IF(ISBLANK(E1630),"",IF(ISTEXT(D1630),"",IF(A1625="Invoice No. : ",INDEX(Sheet2!E$14:E$154,MATCH(B1625,Sheet2!A$14:A$154,0)),O1629))))</f>
        <v>RUBY</v>
      </c>
      <c r="P1630" s="25" t="str">
        <f>IF(ISTEXT(E1630),"",IF(ISBLANK(E1630),"",IF(ISTEXT(D1630),"",IF(A1625="Invoice No. : ",INDEX(Sheet2!G$14:G$154,MATCH(B1625,Sheet2!A$14:A$154,0)),P1629))))</f>
        <v>PENULLAR, ROMMEL VINOYA</v>
      </c>
      <c r="Q1630" s="25">
        <f t="shared" si="103"/>
        <v>128023.12</v>
      </c>
    </row>
    <row r="1631" ht="15" spans="1:17">
      <c r="A1631" s="24" t="s">
        <v>1158</v>
      </c>
      <c r="B1631" s="24" t="s">
        <v>1159</v>
      </c>
      <c r="C1631" s="13">
        <v>5</v>
      </c>
      <c r="D1631" s="13">
        <v>23</v>
      </c>
      <c r="E1631" s="13">
        <v>115</v>
      </c>
      <c r="F1631" s="25">
        <f t="shared" si="100"/>
        <v>2146381</v>
      </c>
      <c r="G1631" s="25">
        <f>IF(ISTEXT(E1631),"",IF(ISBLANK(E1631),"",IF(ISTEXT(D1631),"",IF(A1626="Invoice No. : ",INDEX(Sheet2!F$14:F$154,MATCH(B1626,Sheet2!A$14:A$154,0)),G1630))))</f>
        <v>46727</v>
      </c>
      <c r="H1631" s="25" t="str">
        <f t="shared" si="101"/>
        <v>01/28/2023</v>
      </c>
      <c r="I1631" s="25" t="str">
        <f>IF(ISTEXT(E1631),"",IF(ISBLANK(E1631),"",IF(ISTEXT(D1631),"",IF(A1626="Invoice No. : ",TEXT(INDEX(Sheet2!C$14:C$154,MATCH(B1626,Sheet2!A$14:A$154,0)),"hh:mm:ss"),I1630))))</f>
        <v>12:04:27</v>
      </c>
      <c r="J1631" s="25">
        <f t="shared" si="102"/>
        <v>2974.25</v>
      </c>
      <c r="K1631" s="25">
        <f>IF(ISBLANK(G1631),"",IF(ISTEXT(G1631),"",INDEX(Sheet2!H$14:H$154,MATCH(F1631,Sheet2!A$14:A$154,0))))</f>
        <v>2974.25</v>
      </c>
      <c r="L1631" s="25">
        <f>IF(ISBLANK(G1631),"",IF(ISTEXT(G1631),"",INDEX(Sheet2!I$14:I$154,MATCH(F1631,Sheet2!A$14:A$154,0))))</f>
        <v>0</v>
      </c>
      <c r="M1631" s="25" t="str">
        <f>IF(ISBLANK(G1631),"",IF(ISTEXT(G1631),"",IF(INDEX(Sheet2!H$14:H$154,MATCH(F1631,Sheet2!A$14:A$154,0))&lt;&gt;0,IF(INDEX(Sheet2!I$14:I$154,MATCH(F1631,Sheet2!A$14:A$154,0))&lt;&gt;0,"Loan","Loan"),"Cash")))</f>
        <v>Loan</v>
      </c>
      <c r="N1631" s="25">
        <f>IF(ISTEXT(E1631),"",IF(ISBLANK(E1631),"",IF(ISTEXT(D1631),"",IF(A1626="Invoice No. : ",INDEX(Sheet2!D$14:D$154,MATCH(B1626,Sheet2!A$14:A$154,0)),N1630))))</f>
        <v>2</v>
      </c>
      <c r="O1631" s="25" t="str">
        <f>IF(ISTEXT(E1631),"",IF(ISBLANK(E1631),"",IF(ISTEXT(D1631),"",IF(A1626="Invoice No. : ",INDEX(Sheet2!E$14:E$154,MATCH(B1626,Sheet2!A$14:A$154,0)),O1630))))</f>
        <v>RUBY</v>
      </c>
      <c r="P1631" s="25" t="str">
        <f>IF(ISTEXT(E1631),"",IF(ISBLANK(E1631),"",IF(ISTEXT(D1631),"",IF(A1626="Invoice No. : ",INDEX(Sheet2!G$14:G$154,MATCH(B1626,Sheet2!A$14:A$154,0)),P1630))))</f>
        <v>PENULLAR, ROMMEL VINOYA</v>
      </c>
      <c r="Q1631" s="25">
        <f t="shared" si="103"/>
        <v>128023.12</v>
      </c>
    </row>
    <row r="1632" ht="15" spans="1:17">
      <c r="A1632" s="24" t="s">
        <v>1090</v>
      </c>
      <c r="B1632" s="24" t="s">
        <v>1091</v>
      </c>
      <c r="C1632" s="13">
        <v>3</v>
      </c>
      <c r="D1632" s="13">
        <v>54</v>
      </c>
      <c r="E1632" s="13">
        <v>162</v>
      </c>
      <c r="F1632" s="25">
        <f t="shared" si="100"/>
        <v>2146381</v>
      </c>
      <c r="G1632" s="25">
        <f>IF(ISTEXT(E1632),"",IF(ISBLANK(E1632),"",IF(ISTEXT(D1632),"",IF(A1627="Invoice No. : ",INDEX(Sheet2!F$14:F$154,MATCH(B1627,Sheet2!A$14:A$154,0)),G1631))))</f>
        <v>46727</v>
      </c>
      <c r="H1632" s="25" t="str">
        <f t="shared" si="101"/>
        <v>01/28/2023</v>
      </c>
      <c r="I1632" s="25" t="str">
        <f>IF(ISTEXT(E1632),"",IF(ISBLANK(E1632),"",IF(ISTEXT(D1632),"",IF(A1627="Invoice No. : ",TEXT(INDEX(Sheet2!C$14:C$154,MATCH(B1627,Sheet2!A$14:A$154,0)),"hh:mm:ss"),I1631))))</f>
        <v>12:04:27</v>
      </c>
      <c r="J1632" s="25">
        <f t="shared" si="102"/>
        <v>2974.25</v>
      </c>
      <c r="K1632" s="25">
        <f>IF(ISBLANK(G1632),"",IF(ISTEXT(G1632),"",INDEX(Sheet2!H$14:H$154,MATCH(F1632,Sheet2!A$14:A$154,0))))</f>
        <v>2974.25</v>
      </c>
      <c r="L1632" s="25">
        <f>IF(ISBLANK(G1632),"",IF(ISTEXT(G1632),"",INDEX(Sheet2!I$14:I$154,MATCH(F1632,Sheet2!A$14:A$154,0))))</f>
        <v>0</v>
      </c>
      <c r="M1632" s="25" t="str">
        <f>IF(ISBLANK(G1632),"",IF(ISTEXT(G1632),"",IF(INDEX(Sheet2!H$14:H$154,MATCH(F1632,Sheet2!A$14:A$154,0))&lt;&gt;0,IF(INDEX(Sheet2!I$14:I$154,MATCH(F1632,Sheet2!A$14:A$154,0))&lt;&gt;0,"Loan","Loan"),"Cash")))</f>
        <v>Loan</v>
      </c>
      <c r="N1632" s="25">
        <f>IF(ISTEXT(E1632),"",IF(ISBLANK(E1632),"",IF(ISTEXT(D1632),"",IF(A1627="Invoice No. : ",INDEX(Sheet2!D$14:D$154,MATCH(B1627,Sheet2!A$14:A$154,0)),N1631))))</f>
        <v>2</v>
      </c>
      <c r="O1632" s="25" t="str">
        <f>IF(ISTEXT(E1632),"",IF(ISBLANK(E1632),"",IF(ISTEXT(D1632),"",IF(A1627="Invoice No. : ",INDEX(Sheet2!E$14:E$154,MATCH(B1627,Sheet2!A$14:A$154,0)),O1631))))</f>
        <v>RUBY</v>
      </c>
      <c r="P1632" s="25" t="str">
        <f>IF(ISTEXT(E1632),"",IF(ISBLANK(E1632),"",IF(ISTEXT(D1632),"",IF(A1627="Invoice No. : ",INDEX(Sheet2!G$14:G$154,MATCH(B1627,Sheet2!A$14:A$154,0)),P1631))))</f>
        <v>PENULLAR, ROMMEL VINOYA</v>
      </c>
      <c r="Q1632" s="25">
        <f t="shared" si="103"/>
        <v>128023.12</v>
      </c>
    </row>
    <row r="1633" ht="15" spans="1:17">
      <c r="A1633" s="24" t="s">
        <v>1331</v>
      </c>
      <c r="B1633" s="24" t="s">
        <v>1332</v>
      </c>
      <c r="C1633" s="13">
        <v>1</v>
      </c>
      <c r="D1633" s="13">
        <v>275.5</v>
      </c>
      <c r="E1633" s="13">
        <v>275.5</v>
      </c>
      <c r="F1633" s="25">
        <f t="shared" si="100"/>
        <v>2146381</v>
      </c>
      <c r="G1633" s="25">
        <f>IF(ISTEXT(E1633),"",IF(ISBLANK(E1633),"",IF(ISTEXT(D1633),"",IF(A1628="Invoice No. : ",INDEX(Sheet2!F$14:F$154,MATCH(B1628,Sheet2!A$14:A$154,0)),G1632))))</f>
        <v>46727</v>
      </c>
      <c r="H1633" s="25" t="str">
        <f t="shared" si="101"/>
        <v>01/28/2023</v>
      </c>
      <c r="I1633" s="25" t="str">
        <f>IF(ISTEXT(E1633),"",IF(ISBLANK(E1633),"",IF(ISTEXT(D1633),"",IF(A1628="Invoice No. : ",TEXT(INDEX(Sheet2!C$14:C$154,MATCH(B1628,Sheet2!A$14:A$154,0)),"hh:mm:ss"),I1632))))</f>
        <v>12:04:27</v>
      </c>
      <c r="J1633" s="25">
        <f t="shared" si="102"/>
        <v>2974.25</v>
      </c>
      <c r="K1633" s="25">
        <f>IF(ISBLANK(G1633),"",IF(ISTEXT(G1633),"",INDEX(Sheet2!H$14:H$154,MATCH(F1633,Sheet2!A$14:A$154,0))))</f>
        <v>2974.25</v>
      </c>
      <c r="L1633" s="25">
        <f>IF(ISBLANK(G1633),"",IF(ISTEXT(G1633),"",INDEX(Sheet2!I$14:I$154,MATCH(F1633,Sheet2!A$14:A$154,0))))</f>
        <v>0</v>
      </c>
      <c r="M1633" s="25" t="str">
        <f>IF(ISBLANK(G1633),"",IF(ISTEXT(G1633),"",IF(INDEX(Sheet2!H$14:H$154,MATCH(F1633,Sheet2!A$14:A$154,0))&lt;&gt;0,IF(INDEX(Sheet2!I$14:I$154,MATCH(F1633,Sheet2!A$14:A$154,0))&lt;&gt;0,"Loan","Loan"),"Cash")))</f>
        <v>Loan</v>
      </c>
      <c r="N1633" s="25">
        <f>IF(ISTEXT(E1633),"",IF(ISBLANK(E1633),"",IF(ISTEXT(D1633),"",IF(A1628="Invoice No. : ",INDEX(Sheet2!D$14:D$154,MATCH(B1628,Sheet2!A$14:A$154,0)),N1632))))</f>
        <v>2</v>
      </c>
      <c r="O1633" s="25" t="str">
        <f>IF(ISTEXT(E1633),"",IF(ISBLANK(E1633),"",IF(ISTEXT(D1633),"",IF(A1628="Invoice No. : ",INDEX(Sheet2!E$14:E$154,MATCH(B1628,Sheet2!A$14:A$154,0)),O1632))))</f>
        <v>RUBY</v>
      </c>
      <c r="P1633" s="25" t="str">
        <f>IF(ISTEXT(E1633),"",IF(ISBLANK(E1633),"",IF(ISTEXT(D1633),"",IF(A1628="Invoice No. : ",INDEX(Sheet2!G$14:G$154,MATCH(B1628,Sheet2!A$14:A$154,0)),P1632))))</f>
        <v>PENULLAR, ROMMEL VINOYA</v>
      </c>
      <c r="Q1633" s="25">
        <f t="shared" si="103"/>
        <v>128023.12</v>
      </c>
    </row>
    <row r="1634" ht="15" spans="1:17">
      <c r="A1634" s="24" t="s">
        <v>1333</v>
      </c>
      <c r="B1634" s="24" t="s">
        <v>1334</v>
      </c>
      <c r="C1634" s="13">
        <v>1</v>
      </c>
      <c r="D1634" s="13">
        <v>99.5</v>
      </c>
      <c r="E1634" s="13">
        <v>99.5</v>
      </c>
      <c r="F1634" s="25">
        <f t="shared" si="100"/>
        <v>2146381</v>
      </c>
      <c r="G1634" s="25">
        <f>IF(ISTEXT(E1634),"",IF(ISBLANK(E1634),"",IF(ISTEXT(D1634),"",IF(A1629="Invoice No. : ",INDEX(Sheet2!F$14:F$154,MATCH(B1629,Sheet2!A$14:A$154,0)),G1633))))</f>
        <v>46727</v>
      </c>
      <c r="H1634" s="25" t="str">
        <f t="shared" si="101"/>
        <v>01/28/2023</v>
      </c>
      <c r="I1634" s="25" t="str">
        <f>IF(ISTEXT(E1634),"",IF(ISBLANK(E1634),"",IF(ISTEXT(D1634),"",IF(A1629="Invoice No. : ",TEXT(INDEX(Sheet2!C$14:C$154,MATCH(B1629,Sheet2!A$14:A$154,0)),"hh:mm:ss"),I1633))))</f>
        <v>12:04:27</v>
      </c>
      <c r="J1634" s="25">
        <f t="shared" si="102"/>
        <v>2974.25</v>
      </c>
      <c r="K1634" s="25">
        <f>IF(ISBLANK(G1634),"",IF(ISTEXT(G1634),"",INDEX(Sheet2!H$14:H$154,MATCH(F1634,Sheet2!A$14:A$154,0))))</f>
        <v>2974.25</v>
      </c>
      <c r="L1634" s="25">
        <f>IF(ISBLANK(G1634),"",IF(ISTEXT(G1634),"",INDEX(Sheet2!I$14:I$154,MATCH(F1634,Sheet2!A$14:A$154,0))))</f>
        <v>0</v>
      </c>
      <c r="M1634" s="25" t="str">
        <f>IF(ISBLANK(G1634),"",IF(ISTEXT(G1634),"",IF(INDEX(Sheet2!H$14:H$154,MATCH(F1634,Sheet2!A$14:A$154,0))&lt;&gt;0,IF(INDEX(Sheet2!I$14:I$154,MATCH(F1634,Sheet2!A$14:A$154,0))&lt;&gt;0,"Loan","Loan"),"Cash")))</f>
        <v>Loan</v>
      </c>
      <c r="N1634" s="25">
        <f>IF(ISTEXT(E1634),"",IF(ISBLANK(E1634),"",IF(ISTEXT(D1634),"",IF(A1629="Invoice No. : ",INDEX(Sheet2!D$14:D$154,MATCH(B1629,Sheet2!A$14:A$154,0)),N1633))))</f>
        <v>2</v>
      </c>
      <c r="O1634" s="25" t="str">
        <f>IF(ISTEXT(E1634),"",IF(ISBLANK(E1634),"",IF(ISTEXT(D1634),"",IF(A1629="Invoice No. : ",INDEX(Sheet2!E$14:E$154,MATCH(B1629,Sheet2!A$14:A$154,0)),O1633))))</f>
        <v>RUBY</v>
      </c>
      <c r="P1634" s="25" t="str">
        <f>IF(ISTEXT(E1634),"",IF(ISBLANK(E1634),"",IF(ISTEXT(D1634),"",IF(A1629="Invoice No. : ",INDEX(Sheet2!G$14:G$154,MATCH(B1629,Sheet2!A$14:A$154,0)),P1633))))</f>
        <v>PENULLAR, ROMMEL VINOYA</v>
      </c>
      <c r="Q1634" s="25">
        <f t="shared" si="103"/>
        <v>128023.12</v>
      </c>
    </row>
    <row r="1635" ht="15" spans="1:17">
      <c r="A1635" s="24" t="s">
        <v>1335</v>
      </c>
      <c r="B1635" s="24" t="s">
        <v>1336</v>
      </c>
      <c r="C1635" s="13">
        <v>1</v>
      </c>
      <c r="D1635" s="13">
        <v>149.5</v>
      </c>
      <c r="E1635" s="13">
        <v>149.5</v>
      </c>
      <c r="F1635" s="25">
        <f t="shared" si="100"/>
        <v>2146381</v>
      </c>
      <c r="G1635" s="25">
        <f>IF(ISTEXT(E1635),"",IF(ISBLANK(E1635),"",IF(ISTEXT(D1635),"",IF(A1630="Invoice No. : ",INDEX(Sheet2!F$14:F$154,MATCH(B1630,Sheet2!A$14:A$154,0)),G1634))))</f>
        <v>46727</v>
      </c>
      <c r="H1635" s="25" t="str">
        <f t="shared" si="101"/>
        <v>01/28/2023</v>
      </c>
      <c r="I1635" s="25" t="str">
        <f>IF(ISTEXT(E1635),"",IF(ISBLANK(E1635),"",IF(ISTEXT(D1635),"",IF(A1630="Invoice No. : ",TEXT(INDEX(Sheet2!C$14:C$154,MATCH(B1630,Sheet2!A$14:A$154,0)),"hh:mm:ss"),I1634))))</f>
        <v>12:04:27</v>
      </c>
      <c r="J1635" s="25">
        <f t="shared" si="102"/>
        <v>2974.25</v>
      </c>
      <c r="K1635" s="25">
        <f>IF(ISBLANK(G1635),"",IF(ISTEXT(G1635),"",INDEX(Sheet2!H$14:H$154,MATCH(F1635,Sheet2!A$14:A$154,0))))</f>
        <v>2974.25</v>
      </c>
      <c r="L1635" s="25">
        <f>IF(ISBLANK(G1635),"",IF(ISTEXT(G1635),"",INDEX(Sheet2!I$14:I$154,MATCH(F1635,Sheet2!A$14:A$154,0))))</f>
        <v>0</v>
      </c>
      <c r="M1635" s="25" t="str">
        <f>IF(ISBLANK(G1635),"",IF(ISTEXT(G1635),"",IF(INDEX(Sheet2!H$14:H$154,MATCH(F1635,Sheet2!A$14:A$154,0))&lt;&gt;0,IF(INDEX(Sheet2!I$14:I$154,MATCH(F1635,Sheet2!A$14:A$154,0))&lt;&gt;0,"Loan","Loan"),"Cash")))</f>
        <v>Loan</v>
      </c>
      <c r="N1635" s="25">
        <f>IF(ISTEXT(E1635),"",IF(ISBLANK(E1635),"",IF(ISTEXT(D1635),"",IF(A1630="Invoice No. : ",INDEX(Sheet2!D$14:D$154,MATCH(B1630,Sheet2!A$14:A$154,0)),N1634))))</f>
        <v>2</v>
      </c>
      <c r="O1635" s="25" t="str">
        <f>IF(ISTEXT(E1635),"",IF(ISBLANK(E1635),"",IF(ISTEXT(D1635),"",IF(A1630="Invoice No. : ",INDEX(Sheet2!E$14:E$154,MATCH(B1630,Sheet2!A$14:A$154,0)),O1634))))</f>
        <v>RUBY</v>
      </c>
      <c r="P1635" s="25" t="str">
        <f>IF(ISTEXT(E1635),"",IF(ISBLANK(E1635),"",IF(ISTEXT(D1635),"",IF(A1630="Invoice No. : ",INDEX(Sheet2!G$14:G$154,MATCH(B1630,Sheet2!A$14:A$154,0)),P1634))))</f>
        <v>PENULLAR, ROMMEL VINOYA</v>
      </c>
      <c r="Q1635" s="25">
        <f t="shared" si="103"/>
        <v>128023.12</v>
      </c>
    </row>
    <row r="1636" ht="15" spans="1:17">
      <c r="A1636" s="24" t="s">
        <v>1337</v>
      </c>
      <c r="B1636" s="24" t="s">
        <v>1338</v>
      </c>
      <c r="C1636" s="13">
        <v>2</v>
      </c>
      <c r="D1636" s="13">
        <v>203.75</v>
      </c>
      <c r="E1636" s="13">
        <v>407.5</v>
      </c>
      <c r="F1636" s="25">
        <f t="shared" si="100"/>
        <v>2146381</v>
      </c>
      <c r="G1636" s="25">
        <f>IF(ISTEXT(E1636),"",IF(ISBLANK(E1636),"",IF(ISTEXT(D1636),"",IF(A1631="Invoice No. : ",INDEX(Sheet2!F$14:F$154,MATCH(B1631,Sheet2!A$14:A$154,0)),G1635))))</f>
        <v>46727</v>
      </c>
      <c r="H1636" s="25" t="str">
        <f t="shared" si="101"/>
        <v>01/28/2023</v>
      </c>
      <c r="I1636" s="25" t="str">
        <f>IF(ISTEXT(E1636),"",IF(ISBLANK(E1636),"",IF(ISTEXT(D1636),"",IF(A1631="Invoice No. : ",TEXT(INDEX(Sheet2!C$14:C$154,MATCH(B1631,Sheet2!A$14:A$154,0)),"hh:mm:ss"),I1635))))</f>
        <v>12:04:27</v>
      </c>
      <c r="J1636" s="25">
        <f t="shared" si="102"/>
        <v>2974.25</v>
      </c>
      <c r="K1636" s="25">
        <f>IF(ISBLANK(G1636),"",IF(ISTEXT(G1636),"",INDEX(Sheet2!H$14:H$154,MATCH(F1636,Sheet2!A$14:A$154,0))))</f>
        <v>2974.25</v>
      </c>
      <c r="L1636" s="25">
        <f>IF(ISBLANK(G1636),"",IF(ISTEXT(G1636),"",INDEX(Sheet2!I$14:I$154,MATCH(F1636,Sheet2!A$14:A$154,0))))</f>
        <v>0</v>
      </c>
      <c r="M1636" s="25" t="str">
        <f>IF(ISBLANK(G1636),"",IF(ISTEXT(G1636),"",IF(INDEX(Sheet2!H$14:H$154,MATCH(F1636,Sheet2!A$14:A$154,0))&lt;&gt;0,IF(INDEX(Sheet2!I$14:I$154,MATCH(F1636,Sheet2!A$14:A$154,0))&lt;&gt;0,"Loan","Loan"),"Cash")))</f>
        <v>Loan</v>
      </c>
      <c r="N1636" s="25">
        <f>IF(ISTEXT(E1636),"",IF(ISBLANK(E1636),"",IF(ISTEXT(D1636),"",IF(A1631="Invoice No. : ",INDEX(Sheet2!D$14:D$154,MATCH(B1631,Sheet2!A$14:A$154,0)),N1635))))</f>
        <v>2</v>
      </c>
      <c r="O1636" s="25" t="str">
        <f>IF(ISTEXT(E1636),"",IF(ISBLANK(E1636),"",IF(ISTEXT(D1636),"",IF(A1631="Invoice No. : ",INDEX(Sheet2!E$14:E$154,MATCH(B1631,Sheet2!A$14:A$154,0)),O1635))))</f>
        <v>RUBY</v>
      </c>
      <c r="P1636" s="25" t="str">
        <f>IF(ISTEXT(E1636),"",IF(ISBLANK(E1636),"",IF(ISTEXT(D1636),"",IF(A1631="Invoice No. : ",INDEX(Sheet2!G$14:G$154,MATCH(B1631,Sheet2!A$14:A$154,0)),P1635))))</f>
        <v>PENULLAR, ROMMEL VINOYA</v>
      </c>
      <c r="Q1636" s="25">
        <f t="shared" si="103"/>
        <v>128023.12</v>
      </c>
    </row>
    <row r="1637" ht="15" spans="1:17">
      <c r="A1637" s="24" t="s">
        <v>1150</v>
      </c>
      <c r="B1637" s="24" t="s">
        <v>1151</v>
      </c>
      <c r="C1637" s="13">
        <v>1</v>
      </c>
      <c r="D1637" s="13">
        <v>57</v>
      </c>
      <c r="E1637" s="13">
        <v>57</v>
      </c>
      <c r="F1637" s="25">
        <f t="shared" si="100"/>
        <v>2146381</v>
      </c>
      <c r="G1637" s="25">
        <f>IF(ISTEXT(E1637),"",IF(ISBLANK(E1637),"",IF(ISTEXT(D1637),"",IF(A1632="Invoice No. : ",INDEX(Sheet2!F$14:F$154,MATCH(B1632,Sheet2!A$14:A$154,0)),G1636))))</f>
        <v>46727</v>
      </c>
      <c r="H1637" s="25" t="str">
        <f t="shared" si="101"/>
        <v>01/28/2023</v>
      </c>
      <c r="I1637" s="25" t="str">
        <f>IF(ISTEXT(E1637),"",IF(ISBLANK(E1637),"",IF(ISTEXT(D1637),"",IF(A1632="Invoice No. : ",TEXT(INDEX(Sheet2!C$14:C$154,MATCH(B1632,Sheet2!A$14:A$154,0)),"hh:mm:ss"),I1636))))</f>
        <v>12:04:27</v>
      </c>
      <c r="J1637" s="25">
        <f t="shared" si="102"/>
        <v>2974.25</v>
      </c>
      <c r="K1637" s="25">
        <f>IF(ISBLANK(G1637),"",IF(ISTEXT(G1637),"",INDEX(Sheet2!H$14:H$154,MATCH(F1637,Sheet2!A$14:A$154,0))))</f>
        <v>2974.25</v>
      </c>
      <c r="L1637" s="25">
        <f>IF(ISBLANK(G1637),"",IF(ISTEXT(G1637),"",INDEX(Sheet2!I$14:I$154,MATCH(F1637,Sheet2!A$14:A$154,0))))</f>
        <v>0</v>
      </c>
      <c r="M1637" s="25" t="str">
        <f>IF(ISBLANK(G1637),"",IF(ISTEXT(G1637),"",IF(INDEX(Sheet2!H$14:H$154,MATCH(F1637,Sheet2!A$14:A$154,0))&lt;&gt;0,IF(INDEX(Sheet2!I$14:I$154,MATCH(F1637,Sheet2!A$14:A$154,0))&lt;&gt;0,"Loan","Loan"),"Cash")))</f>
        <v>Loan</v>
      </c>
      <c r="N1637" s="25">
        <f>IF(ISTEXT(E1637),"",IF(ISBLANK(E1637),"",IF(ISTEXT(D1637),"",IF(A1632="Invoice No. : ",INDEX(Sheet2!D$14:D$154,MATCH(B1632,Sheet2!A$14:A$154,0)),N1636))))</f>
        <v>2</v>
      </c>
      <c r="O1637" s="25" t="str">
        <f>IF(ISTEXT(E1637),"",IF(ISBLANK(E1637),"",IF(ISTEXT(D1637),"",IF(A1632="Invoice No. : ",INDEX(Sheet2!E$14:E$154,MATCH(B1632,Sheet2!A$14:A$154,0)),O1636))))</f>
        <v>RUBY</v>
      </c>
      <c r="P1637" s="25" t="str">
        <f>IF(ISTEXT(E1637),"",IF(ISBLANK(E1637),"",IF(ISTEXT(D1637),"",IF(A1632="Invoice No. : ",INDEX(Sheet2!G$14:G$154,MATCH(B1632,Sheet2!A$14:A$154,0)),P1636))))</f>
        <v>PENULLAR, ROMMEL VINOYA</v>
      </c>
      <c r="Q1637" s="25">
        <f t="shared" si="103"/>
        <v>128023.12</v>
      </c>
    </row>
    <row r="1638" ht="15" spans="1:17">
      <c r="A1638" s="24" t="s">
        <v>1339</v>
      </c>
      <c r="B1638" s="24" t="s">
        <v>1340</v>
      </c>
      <c r="C1638" s="13">
        <v>1</v>
      </c>
      <c r="D1638" s="13">
        <v>57</v>
      </c>
      <c r="E1638" s="13">
        <v>57</v>
      </c>
      <c r="F1638" s="25">
        <f t="shared" si="100"/>
        <v>2146381</v>
      </c>
      <c r="G1638" s="25">
        <f>IF(ISTEXT(E1638),"",IF(ISBLANK(E1638),"",IF(ISTEXT(D1638),"",IF(A1633="Invoice No. : ",INDEX(Sheet2!F$14:F$154,MATCH(B1633,Sheet2!A$14:A$154,0)),G1637))))</f>
        <v>46727</v>
      </c>
      <c r="H1638" s="25" t="str">
        <f t="shared" si="101"/>
        <v>01/28/2023</v>
      </c>
      <c r="I1638" s="25" t="str">
        <f>IF(ISTEXT(E1638),"",IF(ISBLANK(E1638),"",IF(ISTEXT(D1638),"",IF(A1633="Invoice No. : ",TEXT(INDEX(Sheet2!C$14:C$154,MATCH(B1633,Sheet2!A$14:A$154,0)),"hh:mm:ss"),I1637))))</f>
        <v>12:04:27</v>
      </c>
      <c r="J1638" s="25">
        <f t="shared" si="102"/>
        <v>2974.25</v>
      </c>
      <c r="K1638" s="25">
        <f>IF(ISBLANK(G1638),"",IF(ISTEXT(G1638),"",INDEX(Sheet2!H$14:H$154,MATCH(F1638,Sheet2!A$14:A$154,0))))</f>
        <v>2974.25</v>
      </c>
      <c r="L1638" s="25">
        <f>IF(ISBLANK(G1638),"",IF(ISTEXT(G1638),"",INDEX(Sheet2!I$14:I$154,MATCH(F1638,Sheet2!A$14:A$154,0))))</f>
        <v>0</v>
      </c>
      <c r="M1638" s="25" t="str">
        <f>IF(ISBLANK(G1638),"",IF(ISTEXT(G1638),"",IF(INDEX(Sheet2!H$14:H$154,MATCH(F1638,Sheet2!A$14:A$154,0))&lt;&gt;0,IF(INDEX(Sheet2!I$14:I$154,MATCH(F1638,Sheet2!A$14:A$154,0))&lt;&gt;0,"Loan","Loan"),"Cash")))</f>
        <v>Loan</v>
      </c>
      <c r="N1638" s="25">
        <f>IF(ISTEXT(E1638),"",IF(ISBLANK(E1638),"",IF(ISTEXT(D1638),"",IF(A1633="Invoice No. : ",INDEX(Sheet2!D$14:D$154,MATCH(B1633,Sheet2!A$14:A$154,0)),N1637))))</f>
        <v>2</v>
      </c>
      <c r="O1638" s="25" t="str">
        <f>IF(ISTEXT(E1638),"",IF(ISBLANK(E1638),"",IF(ISTEXT(D1638),"",IF(A1633="Invoice No. : ",INDEX(Sheet2!E$14:E$154,MATCH(B1633,Sheet2!A$14:A$154,0)),O1637))))</f>
        <v>RUBY</v>
      </c>
      <c r="P1638" s="25" t="str">
        <f>IF(ISTEXT(E1638),"",IF(ISBLANK(E1638),"",IF(ISTEXT(D1638),"",IF(A1633="Invoice No. : ",INDEX(Sheet2!G$14:G$154,MATCH(B1633,Sheet2!A$14:A$154,0)),P1637))))</f>
        <v>PENULLAR, ROMMEL VINOYA</v>
      </c>
      <c r="Q1638" s="25">
        <f t="shared" si="103"/>
        <v>128023.12</v>
      </c>
    </row>
    <row r="1639" ht="15" spans="1:17">
      <c r="A1639" s="24" t="s">
        <v>1341</v>
      </c>
      <c r="B1639" s="24" t="s">
        <v>1342</v>
      </c>
      <c r="C1639" s="13">
        <v>36</v>
      </c>
      <c r="D1639" s="13">
        <v>5.75</v>
      </c>
      <c r="E1639" s="13">
        <v>207</v>
      </c>
      <c r="F1639" s="25">
        <f t="shared" si="100"/>
        <v>2146381</v>
      </c>
      <c r="G1639" s="25">
        <f>IF(ISTEXT(E1639),"",IF(ISBLANK(E1639),"",IF(ISTEXT(D1639),"",IF(A1634="Invoice No. : ",INDEX(Sheet2!F$14:F$154,MATCH(B1634,Sheet2!A$14:A$154,0)),G1638))))</f>
        <v>46727</v>
      </c>
      <c r="H1639" s="25" t="str">
        <f t="shared" si="101"/>
        <v>01/28/2023</v>
      </c>
      <c r="I1639" s="25" t="str">
        <f>IF(ISTEXT(E1639),"",IF(ISBLANK(E1639),"",IF(ISTEXT(D1639),"",IF(A1634="Invoice No. : ",TEXT(INDEX(Sheet2!C$14:C$154,MATCH(B1634,Sheet2!A$14:A$154,0)),"hh:mm:ss"),I1638))))</f>
        <v>12:04:27</v>
      </c>
      <c r="J1639" s="25">
        <f t="shared" si="102"/>
        <v>2974.25</v>
      </c>
      <c r="K1639" s="25">
        <f>IF(ISBLANK(G1639),"",IF(ISTEXT(G1639),"",INDEX(Sheet2!H$14:H$154,MATCH(F1639,Sheet2!A$14:A$154,0))))</f>
        <v>2974.25</v>
      </c>
      <c r="L1639" s="25">
        <f>IF(ISBLANK(G1639),"",IF(ISTEXT(G1639),"",INDEX(Sheet2!I$14:I$154,MATCH(F1639,Sheet2!A$14:A$154,0))))</f>
        <v>0</v>
      </c>
      <c r="M1639" s="25" t="str">
        <f>IF(ISBLANK(G1639),"",IF(ISTEXT(G1639),"",IF(INDEX(Sheet2!H$14:H$154,MATCH(F1639,Sheet2!A$14:A$154,0))&lt;&gt;0,IF(INDEX(Sheet2!I$14:I$154,MATCH(F1639,Sheet2!A$14:A$154,0))&lt;&gt;0,"Loan","Loan"),"Cash")))</f>
        <v>Loan</v>
      </c>
      <c r="N1639" s="25">
        <f>IF(ISTEXT(E1639),"",IF(ISBLANK(E1639),"",IF(ISTEXT(D1639),"",IF(A1634="Invoice No. : ",INDEX(Sheet2!D$14:D$154,MATCH(B1634,Sheet2!A$14:A$154,0)),N1638))))</f>
        <v>2</v>
      </c>
      <c r="O1639" s="25" t="str">
        <f>IF(ISTEXT(E1639),"",IF(ISBLANK(E1639),"",IF(ISTEXT(D1639),"",IF(A1634="Invoice No. : ",INDEX(Sheet2!E$14:E$154,MATCH(B1634,Sheet2!A$14:A$154,0)),O1638))))</f>
        <v>RUBY</v>
      </c>
      <c r="P1639" s="25" t="str">
        <f>IF(ISTEXT(E1639),"",IF(ISBLANK(E1639),"",IF(ISTEXT(D1639),"",IF(A1634="Invoice No. : ",INDEX(Sheet2!G$14:G$154,MATCH(B1634,Sheet2!A$14:A$154,0)),P1638))))</f>
        <v>PENULLAR, ROMMEL VINOYA</v>
      </c>
      <c r="Q1639" s="25">
        <f t="shared" si="103"/>
        <v>128023.12</v>
      </c>
    </row>
    <row r="1640" ht="15" spans="1:17">
      <c r="A1640" s="24" t="s">
        <v>374</v>
      </c>
      <c r="B1640" s="24" t="s">
        <v>375</v>
      </c>
      <c r="C1640" s="13">
        <v>2</v>
      </c>
      <c r="D1640" s="13">
        <v>244</v>
      </c>
      <c r="E1640" s="13">
        <v>488</v>
      </c>
      <c r="F1640" s="25">
        <f t="shared" si="100"/>
        <v>2146381</v>
      </c>
      <c r="G1640" s="25">
        <f>IF(ISTEXT(E1640),"",IF(ISBLANK(E1640),"",IF(ISTEXT(D1640),"",IF(A1635="Invoice No. : ",INDEX(Sheet2!F$14:F$154,MATCH(B1635,Sheet2!A$14:A$154,0)),G1639))))</f>
        <v>46727</v>
      </c>
      <c r="H1640" s="25" t="str">
        <f t="shared" si="101"/>
        <v>01/28/2023</v>
      </c>
      <c r="I1640" s="25" t="str">
        <f>IF(ISTEXT(E1640),"",IF(ISBLANK(E1640),"",IF(ISTEXT(D1640),"",IF(A1635="Invoice No. : ",TEXT(INDEX(Sheet2!C$14:C$154,MATCH(B1635,Sheet2!A$14:A$154,0)),"hh:mm:ss"),I1639))))</f>
        <v>12:04:27</v>
      </c>
      <c r="J1640" s="25">
        <f t="shared" si="102"/>
        <v>2974.25</v>
      </c>
      <c r="K1640" s="25">
        <f>IF(ISBLANK(G1640),"",IF(ISTEXT(G1640),"",INDEX(Sheet2!H$14:H$154,MATCH(F1640,Sheet2!A$14:A$154,0))))</f>
        <v>2974.25</v>
      </c>
      <c r="L1640" s="25">
        <f>IF(ISBLANK(G1640),"",IF(ISTEXT(G1640),"",INDEX(Sheet2!I$14:I$154,MATCH(F1640,Sheet2!A$14:A$154,0))))</f>
        <v>0</v>
      </c>
      <c r="M1640" s="25" t="str">
        <f>IF(ISBLANK(G1640),"",IF(ISTEXT(G1640),"",IF(INDEX(Sheet2!H$14:H$154,MATCH(F1640,Sheet2!A$14:A$154,0))&lt;&gt;0,IF(INDEX(Sheet2!I$14:I$154,MATCH(F1640,Sheet2!A$14:A$154,0))&lt;&gt;0,"Loan","Loan"),"Cash")))</f>
        <v>Loan</v>
      </c>
      <c r="N1640" s="25">
        <f>IF(ISTEXT(E1640),"",IF(ISBLANK(E1640),"",IF(ISTEXT(D1640),"",IF(A1635="Invoice No. : ",INDEX(Sheet2!D$14:D$154,MATCH(B1635,Sheet2!A$14:A$154,0)),N1639))))</f>
        <v>2</v>
      </c>
      <c r="O1640" s="25" t="str">
        <f>IF(ISTEXT(E1640),"",IF(ISBLANK(E1640),"",IF(ISTEXT(D1640),"",IF(A1635="Invoice No. : ",INDEX(Sheet2!E$14:E$154,MATCH(B1635,Sheet2!A$14:A$154,0)),O1639))))</f>
        <v>RUBY</v>
      </c>
      <c r="P1640" s="25" t="str">
        <f>IF(ISTEXT(E1640),"",IF(ISBLANK(E1640),"",IF(ISTEXT(D1640),"",IF(A1635="Invoice No. : ",INDEX(Sheet2!G$14:G$154,MATCH(B1635,Sheet2!A$14:A$154,0)),P1639))))</f>
        <v>PENULLAR, ROMMEL VINOYA</v>
      </c>
      <c r="Q1640" s="25">
        <f t="shared" si="103"/>
        <v>128023.12</v>
      </c>
    </row>
    <row r="1641" ht="15" spans="1:17">
      <c r="A1641" s="24" t="s">
        <v>792</v>
      </c>
      <c r="B1641" s="24" t="s">
        <v>793</v>
      </c>
      <c r="C1641" s="13">
        <v>5</v>
      </c>
      <c r="D1641" s="13">
        <v>21.5</v>
      </c>
      <c r="E1641" s="13">
        <v>107.5</v>
      </c>
      <c r="F1641" s="25">
        <f t="shared" si="100"/>
        <v>2146381</v>
      </c>
      <c r="G1641" s="25">
        <f>IF(ISTEXT(E1641),"",IF(ISBLANK(E1641),"",IF(ISTEXT(D1641),"",IF(A1636="Invoice No. : ",INDEX(Sheet2!F$14:F$154,MATCH(B1636,Sheet2!A$14:A$154,0)),G1640))))</f>
        <v>46727</v>
      </c>
      <c r="H1641" s="25" t="str">
        <f t="shared" si="101"/>
        <v>01/28/2023</v>
      </c>
      <c r="I1641" s="25" t="str">
        <f>IF(ISTEXT(E1641),"",IF(ISBLANK(E1641),"",IF(ISTEXT(D1641),"",IF(A1636="Invoice No. : ",TEXT(INDEX(Sheet2!C$14:C$154,MATCH(B1636,Sheet2!A$14:A$154,0)),"hh:mm:ss"),I1640))))</f>
        <v>12:04:27</v>
      </c>
      <c r="J1641" s="25">
        <f t="shared" si="102"/>
        <v>2974.25</v>
      </c>
      <c r="K1641" s="25">
        <f>IF(ISBLANK(G1641),"",IF(ISTEXT(G1641),"",INDEX(Sheet2!H$14:H$154,MATCH(F1641,Sheet2!A$14:A$154,0))))</f>
        <v>2974.25</v>
      </c>
      <c r="L1641" s="25">
        <f>IF(ISBLANK(G1641),"",IF(ISTEXT(G1641),"",INDEX(Sheet2!I$14:I$154,MATCH(F1641,Sheet2!A$14:A$154,0))))</f>
        <v>0</v>
      </c>
      <c r="M1641" s="25" t="str">
        <f>IF(ISBLANK(G1641),"",IF(ISTEXT(G1641),"",IF(INDEX(Sheet2!H$14:H$154,MATCH(F1641,Sheet2!A$14:A$154,0))&lt;&gt;0,IF(INDEX(Sheet2!I$14:I$154,MATCH(F1641,Sheet2!A$14:A$154,0))&lt;&gt;0,"Loan","Loan"),"Cash")))</f>
        <v>Loan</v>
      </c>
      <c r="N1641" s="25">
        <f>IF(ISTEXT(E1641),"",IF(ISBLANK(E1641),"",IF(ISTEXT(D1641),"",IF(A1636="Invoice No. : ",INDEX(Sheet2!D$14:D$154,MATCH(B1636,Sheet2!A$14:A$154,0)),N1640))))</f>
        <v>2</v>
      </c>
      <c r="O1641" s="25" t="str">
        <f>IF(ISTEXT(E1641),"",IF(ISBLANK(E1641),"",IF(ISTEXT(D1641),"",IF(A1636="Invoice No. : ",INDEX(Sheet2!E$14:E$154,MATCH(B1636,Sheet2!A$14:A$154,0)),O1640))))</f>
        <v>RUBY</v>
      </c>
      <c r="P1641" s="25" t="str">
        <f>IF(ISTEXT(E1641),"",IF(ISBLANK(E1641),"",IF(ISTEXT(D1641),"",IF(A1636="Invoice No. : ",INDEX(Sheet2!G$14:G$154,MATCH(B1636,Sheet2!A$14:A$154,0)),P1640))))</f>
        <v>PENULLAR, ROMMEL VINOYA</v>
      </c>
      <c r="Q1641" s="25">
        <f t="shared" si="103"/>
        <v>128023.12</v>
      </c>
    </row>
    <row r="1642" ht="15" spans="4:17">
      <c r="D1642" s="14" t="s">
        <v>18</v>
      </c>
      <c r="E1642" s="26">
        <v>2974.25</v>
      </c>
      <c r="F1642" s="25" t="str">
        <f t="shared" si="100"/>
        <v/>
      </c>
      <c r="G1642" s="25" t="str">
        <f>IF(ISTEXT(E1642),"",IF(ISBLANK(E1642),"",IF(ISTEXT(D1642),"",IF(A1637="Invoice No. : ",INDEX(Sheet2!F$14:F$154,MATCH(B1637,Sheet2!A$14:A$154,0)),G1641))))</f>
        <v/>
      </c>
      <c r="H1642" s="25" t="str">
        <f t="shared" si="101"/>
        <v/>
      </c>
      <c r="I1642" s="25" t="str">
        <f>IF(ISTEXT(E1642),"",IF(ISBLANK(E1642),"",IF(ISTEXT(D1642),"",IF(A1637="Invoice No. : ",TEXT(INDEX(Sheet2!C$14:C$154,MATCH(B1637,Sheet2!A$14:A$154,0)),"hh:mm:ss"),I1641))))</f>
        <v/>
      </c>
      <c r="J1642" s="25" t="str">
        <f t="shared" si="102"/>
        <v/>
      </c>
      <c r="K1642" s="25" t="str">
        <f>IF(ISBLANK(G1642),"",IF(ISTEXT(G1642),"",INDEX(Sheet2!H$14:H$154,MATCH(F1642,Sheet2!A$14:A$154,0))))</f>
        <v/>
      </c>
      <c r="L1642" s="25" t="str">
        <f>IF(ISBLANK(G1642),"",IF(ISTEXT(G1642),"",INDEX(Sheet2!I$14:I$154,MATCH(F1642,Sheet2!A$14:A$154,0))))</f>
        <v/>
      </c>
      <c r="M1642" s="25" t="str">
        <f>IF(ISBLANK(G1642),"",IF(ISTEXT(G1642),"",IF(INDEX(Sheet2!H$14:H$154,MATCH(F1642,Sheet2!A$14:A$154,0))&lt;&gt;0,IF(INDEX(Sheet2!I$14:I$154,MATCH(F1642,Sheet2!A$14:A$154,0))&lt;&gt;0,"Loan","Loan"),"Cash")))</f>
        <v/>
      </c>
      <c r="N1642" s="25" t="str">
        <f>IF(ISTEXT(E1642),"",IF(ISBLANK(E1642),"",IF(ISTEXT(D1642),"",IF(A1637="Invoice No. : ",INDEX(Sheet2!D$14:D$154,MATCH(B1637,Sheet2!A$14:A$154,0)),N1641))))</f>
        <v/>
      </c>
      <c r="O1642" s="25" t="str">
        <f>IF(ISTEXT(E1642),"",IF(ISBLANK(E1642),"",IF(ISTEXT(D1642),"",IF(A1637="Invoice No. : ",INDEX(Sheet2!E$14:E$154,MATCH(B1637,Sheet2!A$14:A$154,0)),O1641))))</f>
        <v/>
      </c>
      <c r="P1642" s="25" t="str">
        <f>IF(ISTEXT(E1642),"",IF(ISBLANK(E1642),"",IF(ISTEXT(D1642),"",IF(A1637="Invoice No. : ",INDEX(Sheet2!G$14:G$154,MATCH(B1637,Sheet2!A$14:A$154,0)),P1641))))</f>
        <v/>
      </c>
      <c r="Q1642" s="25" t="str">
        <f t="shared" si="103"/>
        <v/>
      </c>
    </row>
    <row r="1643" ht="15" spans="6:17">
      <c r="F1643" s="25" t="str">
        <f t="shared" si="100"/>
        <v/>
      </c>
      <c r="G1643" s="25" t="str">
        <f>IF(ISTEXT(E1643),"",IF(ISBLANK(E1643),"",IF(ISTEXT(D1643),"",IF(A1638="Invoice No. : ",INDEX(Sheet2!F$14:F$154,MATCH(B1638,Sheet2!A$14:A$154,0)),G1642))))</f>
        <v/>
      </c>
      <c r="H1643" s="25" t="str">
        <f t="shared" si="101"/>
        <v/>
      </c>
      <c r="I1643" s="25" t="str">
        <f>IF(ISTEXT(E1643),"",IF(ISBLANK(E1643),"",IF(ISTEXT(D1643),"",IF(A1638="Invoice No. : ",TEXT(INDEX(Sheet2!C$14:C$154,MATCH(B1638,Sheet2!A$14:A$154,0)),"hh:mm:ss"),I1642))))</f>
        <v/>
      </c>
      <c r="J1643" s="25" t="str">
        <f t="shared" si="102"/>
        <v/>
      </c>
      <c r="K1643" s="25" t="str">
        <f>IF(ISBLANK(G1643),"",IF(ISTEXT(G1643),"",INDEX(Sheet2!H$14:H$154,MATCH(F1643,Sheet2!A$14:A$154,0))))</f>
        <v/>
      </c>
      <c r="L1643" s="25" t="str">
        <f>IF(ISBLANK(G1643),"",IF(ISTEXT(G1643),"",INDEX(Sheet2!I$14:I$154,MATCH(F1643,Sheet2!A$14:A$154,0))))</f>
        <v/>
      </c>
      <c r="M1643" s="25" t="str">
        <f>IF(ISBLANK(G1643),"",IF(ISTEXT(G1643),"",IF(INDEX(Sheet2!H$14:H$154,MATCH(F1643,Sheet2!A$14:A$154,0))&lt;&gt;0,IF(INDEX(Sheet2!I$14:I$154,MATCH(F1643,Sheet2!A$14:A$154,0))&lt;&gt;0,"Loan","Loan"),"Cash")))</f>
        <v/>
      </c>
      <c r="N1643" s="25" t="str">
        <f>IF(ISTEXT(E1643),"",IF(ISBLANK(E1643),"",IF(ISTEXT(D1643),"",IF(A1638="Invoice No. : ",INDEX(Sheet2!D$14:D$154,MATCH(B1638,Sheet2!A$14:A$154,0)),N1642))))</f>
        <v/>
      </c>
      <c r="O1643" s="25" t="str">
        <f>IF(ISTEXT(E1643),"",IF(ISBLANK(E1643),"",IF(ISTEXT(D1643),"",IF(A1638="Invoice No. : ",INDEX(Sheet2!E$14:E$154,MATCH(B1638,Sheet2!A$14:A$154,0)),O1642))))</f>
        <v/>
      </c>
      <c r="P1643" s="25" t="str">
        <f>IF(ISTEXT(E1643),"",IF(ISBLANK(E1643),"",IF(ISTEXT(D1643),"",IF(A1638="Invoice No. : ",INDEX(Sheet2!G$14:G$154,MATCH(B1638,Sheet2!A$14:A$154,0)),P1642))))</f>
        <v/>
      </c>
      <c r="Q1643" s="25" t="str">
        <f t="shared" si="103"/>
        <v/>
      </c>
    </row>
    <row r="1644" ht="15" spans="6:17">
      <c r="F1644" s="25" t="str">
        <f t="shared" si="100"/>
        <v/>
      </c>
      <c r="G1644" s="25" t="str">
        <f>IF(ISTEXT(E1644),"",IF(ISBLANK(E1644),"",IF(ISTEXT(D1644),"",IF(A1639="Invoice No. : ",INDEX(Sheet2!F$14:F$154,MATCH(B1639,Sheet2!A$14:A$154,0)),G1643))))</f>
        <v/>
      </c>
      <c r="H1644" s="25" t="str">
        <f t="shared" si="101"/>
        <v/>
      </c>
      <c r="I1644" s="25" t="str">
        <f>IF(ISTEXT(E1644),"",IF(ISBLANK(E1644),"",IF(ISTEXT(D1644),"",IF(A1639="Invoice No. : ",TEXT(INDEX(Sheet2!C$14:C$154,MATCH(B1639,Sheet2!A$14:A$154,0)),"hh:mm:ss"),I1643))))</f>
        <v/>
      </c>
      <c r="J1644" s="25" t="str">
        <f t="shared" si="102"/>
        <v/>
      </c>
      <c r="K1644" s="25" t="str">
        <f>IF(ISBLANK(G1644),"",IF(ISTEXT(G1644),"",INDEX(Sheet2!H$14:H$154,MATCH(F1644,Sheet2!A$14:A$154,0))))</f>
        <v/>
      </c>
      <c r="L1644" s="25" t="str">
        <f>IF(ISBLANK(G1644),"",IF(ISTEXT(G1644),"",INDEX(Sheet2!I$14:I$154,MATCH(F1644,Sheet2!A$14:A$154,0))))</f>
        <v/>
      </c>
      <c r="M1644" s="25" t="str">
        <f>IF(ISBLANK(G1644),"",IF(ISTEXT(G1644),"",IF(INDEX(Sheet2!H$14:H$154,MATCH(F1644,Sheet2!A$14:A$154,0))&lt;&gt;0,IF(INDEX(Sheet2!I$14:I$154,MATCH(F1644,Sheet2!A$14:A$154,0))&lt;&gt;0,"Loan","Loan"),"Cash")))</f>
        <v/>
      </c>
      <c r="N1644" s="25" t="str">
        <f>IF(ISTEXT(E1644),"",IF(ISBLANK(E1644),"",IF(ISTEXT(D1644),"",IF(A1639="Invoice No. : ",INDEX(Sheet2!D$14:D$154,MATCH(B1639,Sheet2!A$14:A$154,0)),N1643))))</f>
        <v/>
      </c>
      <c r="O1644" s="25" t="str">
        <f>IF(ISTEXT(E1644),"",IF(ISBLANK(E1644),"",IF(ISTEXT(D1644),"",IF(A1639="Invoice No. : ",INDEX(Sheet2!E$14:E$154,MATCH(B1639,Sheet2!A$14:A$154,0)),O1643))))</f>
        <v/>
      </c>
      <c r="P1644" s="25" t="str">
        <f>IF(ISTEXT(E1644),"",IF(ISBLANK(E1644),"",IF(ISTEXT(D1644),"",IF(A1639="Invoice No. : ",INDEX(Sheet2!G$14:G$154,MATCH(B1639,Sheet2!A$14:A$154,0)),P1643))))</f>
        <v/>
      </c>
      <c r="Q1644" s="25" t="str">
        <f t="shared" si="103"/>
        <v/>
      </c>
    </row>
    <row r="1645" ht="15" spans="1:17">
      <c r="A1645" s="16" t="s">
        <v>4</v>
      </c>
      <c r="B1645" s="17">
        <v>2146382</v>
      </c>
      <c r="C1645" s="16" t="s">
        <v>5</v>
      </c>
      <c r="D1645" s="18" t="s">
        <v>598</v>
      </c>
      <c r="F1645" s="25" t="str">
        <f t="shared" si="100"/>
        <v/>
      </c>
      <c r="G1645" s="25" t="str">
        <f>IF(ISTEXT(E1645),"",IF(ISBLANK(E1645),"",IF(ISTEXT(D1645),"",IF(A1640="Invoice No. : ",INDEX(Sheet2!F$14:F$154,MATCH(B1640,Sheet2!A$14:A$154,0)),G1644))))</f>
        <v/>
      </c>
      <c r="H1645" s="25" t="str">
        <f t="shared" si="101"/>
        <v/>
      </c>
      <c r="I1645" s="25" t="str">
        <f>IF(ISTEXT(E1645),"",IF(ISBLANK(E1645),"",IF(ISTEXT(D1645),"",IF(A1640="Invoice No. : ",TEXT(INDEX(Sheet2!C$14:C$154,MATCH(B1640,Sheet2!A$14:A$154,0)),"hh:mm:ss"),I1644))))</f>
        <v/>
      </c>
      <c r="J1645" s="25" t="str">
        <f t="shared" si="102"/>
        <v/>
      </c>
      <c r="K1645" s="25" t="str">
        <f>IF(ISBLANK(G1645),"",IF(ISTEXT(G1645),"",INDEX(Sheet2!H$14:H$154,MATCH(F1645,Sheet2!A$14:A$154,0))))</f>
        <v/>
      </c>
      <c r="L1645" s="25" t="str">
        <f>IF(ISBLANK(G1645),"",IF(ISTEXT(G1645),"",INDEX(Sheet2!I$14:I$154,MATCH(F1645,Sheet2!A$14:A$154,0))))</f>
        <v/>
      </c>
      <c r="M1645" s="25" t="str">
        <f>IF(ISBLANK(G1645),"",IF(ISTEXT(G1645),"",IF(INDEX(Sheet2!H$14:H$154,MATCH(F1645,Sheet2!A$14:A$154,0))&lt;&gt;0,IF(INDEX(Sheet2!I$14:I$154,MATCH(F1645,Sheet2!A$14:A$154,0))&lt;&gt;0,"Loan","Loan"),"Cash")))</f>
        <v/>
      </c>
      <c r="N1645" s="25" t="str">
        <f>IF(ISTEXT(E1645),"",IF(ISBLANK(E1645),"",IF(ISTEXT(D1645),"",IF(A1640="Invoice No. : ",INDEX(Sheet2!D$14:D$154,MATCH(B1640,Sheet2!A$14:A$154,0)),N1644))))</f>
        <v/>
      </c>
      <c r="O1645" s="25" t="str">
        <f>IF(ISTEXT(E1645),"",IF(ISBLANK(E1645),"",IF(ISTEXT(D1645),"",IF(A1640="Invoice No. : ",INDEX(Sheet2!E$14:E$154,MATCH(B1640,Sheet2!A$14:A$154,0)),O1644))))</f>
        <v/>
      </c>
      <c r="P1645" s="25" t="str">
        <f>IF(ISTEXT(E1645),"",IF(ISBLANK(E1645),"",IF(ISTEXT(D1645),"",IF(A1640="Invoice No. : ",INDEX(Sheet2!G$14:G$154,MATCH(B1640,Sheet2!A$14:A$154,0)),P1644))))</f>
        <v/>
      </c>
      <c r="Q1645" s="25" t="str">
        <f t="shared" si="103"/>
        <v/>
      </c>
    </row>
    <row r="1646" ht="15" spans="1:17">
      <c r="A1646" s="16" t="s">
        <v>7</v>
      </c>
      <c r="B1646" s="19">
        <v>44954</v>
      </c>
      <c r="C1646" s="16" t="s">
        <v>8</v>
      </c>
      <c r="D1646" s="20">
        <v>2</v>
      </c>
      <c r="F1646" s="25" t="str">
        <f t="shared" si="100"/>
        <v/>
      </c>
      <c r="G1646" s="25" t="str">
        <f>IF(ISTEXT(E1646),"",IF(ISBLANK(E1646),"",IF(ISTEXT(D1646),"",IF(A1641="Invoice No. : ",INDEX(Sheet2!F$14:F$154,MATCH(B1641,Sheet2!A$14:A$154,0)),G1645))))</f>
        <v/>
      </c>
      <c r="H1646" s="25" t="str">
        <f t="shared" si="101"/>
        <v/>
      </c>
      <c r="I1646" s="25" t="str">
        <f>IF(ISTEXT(E1646),"",IF(ISBLANK(E1646),"",IF(ISTEXT(D1646),"",IF(A1641="Invoice No. : ",TEXT(INDEX(Sheet2!C$14:C$154,MATCH(B1641,Sheet2!A$14:A$154,0)),"hh:mm:ss"),I1645))))</f>
        <v/>
      </c>
      <c r="J1646" s="25" t="str">
        <f t="shared" si="102"/>
        <v/>
      </c>
      <c r="K1646" s="25" t="str">
        <f>IF(ISBLANK(G1646),"",IF(ISTEXT(G1646),"",INDEX(Sheet2!H$14:H$154,MATCH(F1646,Sheet2!A$14:A$154,0))))</f>
        <v/>
      </c>
      <c r="L1646" s="25" t="str">
        <f>IF(ISBLANK(G1646),"",IF(ISTEXT(G1646),"",INDEX(Sheet2!I$14:I$154,MATCH(F1646,Sheet2!A$14:A$154,0))))</f>
        <v/>
      </c>
      <c r="M1646" s="25" t="str">
        <f>IF(ISBLANK(G1646),"",IF(ISTEXT(G1646),"",IF(INDEX(Sheet2!H$14:H$154,MATCH(F1646,Sheet2!A$14:A$154,0))&lt;&gt;0,IF(INDEX(Sheet2!I$14:I$154,MATCH(F1646,Sheet2!A$14:A$154,0))&lt;&gt;0,"Loan","Loan"),"Cash")))</f>
        <v/>
      </c>
      <c r="N1646" s="25" t="str">
        <f>IF(ISTEXT(E1646),"",IF(ISBLANK(E1646),"",IF(ISTEXT(D1646),"",IF(A1641="Invoice No. : ",INDEX(Sheet2!D$14:D$154,MATCH(B1641,Sheet2!A$14:A$154,0)),N1645))))</f>
        <v/>
      </c>
      <c r="O1646" s="25" t="str">
        <f>IF(ISTEXT(E1646),"",IF(ISBLANK(E1646),"",IF(ISTEXT(D1646),"",IF(A1641="Invoice No. : ",INDEX(Sheet2!E$14:E$154,MATCH(B1641,Sheet2!A$14:A$154,0)),O1645))))</f>
        <v/>
      </c>
      <c r="P1646" s="25" t="str">
        <f>IF(ISTEXT(E1646),"",IF(ISBLANK(E1646),"",IF(ISTEXT(D1646),"",IF(A1641="Invoice No. : ",INDEX(Sheet2!G$14:G$154,MATCH(B1641,Sheet2!A$14:A$154,0)),P1645))))</f>
        <v/>
      </c>
      <c r="Q1646" s="25" t="str">
        <f t="shared" si="103"/>
        <v/>
      </c>
    </row>
    <row r="1647" ht="15" spans="6:17">
      <c r="F1647" s="25" t="str">
        <f t="shared" si="100"/>
        <v/>
      </c>
      <c r="G1647" s="25" t="str">
        <f>IF(ISTEXT(E1647),"",IF(ISBLANK(E1647),"",IF(ISTEXT(D1647),"",IF(A1642="Invoice No. : ",INDEX(Sheet2!F$14:F$154,MATCH(B1642,Sheet2!A$14:A$154,0)),G1646))))</f>
        <v/>
      </c>
      <c r="H1647" s="25" t="str">
        <f t="shared" si="101"/>
        <v/>
      </c>
      <c r="I1647" s="25" t="str">
        <f>IF(ISTEXT(E1647),"",IF(ISBLANK(E1647),"",IF(ISTEXT(D1647),"",IF(A1642="Invoice No. : ",TEXT(INDEX(Sheet2!C$14:C$154,MATCH(B1642,Sheet2!A$14:A$154,0)),"hh:mm:ss"),I1646))))</f>
        <v/>
      </c>
      <c r="J1647" s="25" t="str">
        <f t="shared" si="102"/>
        <v/>
      </c>
      <c r="K1647" s="25" t="str">
        <f>IF(ISBLANK(G1647),"",IF(ISTEXT(G1647),"",INDEX(Sheet2!H$14:H$154,MATCH(F1647,Sheet2!A$14:A$154,0))))</f>
        <v/>
      </c>
      <c r="L1647" s="25" t="str">
        <f>IF(ISBLANK(G1647),"",IF(ISTEXT(G1647),"",INDEX(Sheet2!I$14:I$154,MATCH(F1647,Sheet2!A$14:A$154,0))))</f>
        <v/>
      </c>
      <c r="M1647" s="25" t="str">
        <f>IF(ISBLANK(G1647),"",IF(ISTEXT(G1647),"",IF(INDEX(Sheet2!H$14:H$154,MATCH(F1647,Sheet2!A$14:A$154,0))&lt;&gt;0,IF(INDEX(Sheet2!I$14:I$154,MATCH(F1647,Sheet2!A$14:A$154,0))&lt;&gt;0,"Loan","Loan"),"Cash")))</f>
        <v/>
      </c>
      <c r="N1647" s="25" t="str">
        <f>IF(ISTEXT(E1647),"",IF(ISBLANK(E1647),"",IF(ISTEXT(D1647),"",IF(A1642="Invoice No. : ",INDEX(Sheet2!D$14:D$154,MATCH(B1642,Sheet2!A$14:A$154,0)),N1646))))</f>
        <v/>
      </c>
      <c r="O1647" s="25" t="str">
        <f>IF(ISTEXT(E1647),"",IF(ISBLANK(E1647),"",IF(ISTEXT(D1647),"",IF(A1642="Invoice No. : ",INDEX(Sheet2!E$14:E$154,MATCH(B1642,Sheet2!A$14:A$154,0)),O1646))))</f>
        <v/>
      </c>
      <c r="P1647" s="25" t="str">
        <f>IF(ISTEXT(E1647),"",IF(ISBLANK(E1647),"",IF(ISTEXT(D1647),"",IF(A1642="Invoice No. : ",INDEX(Sheet2!G$14:G$154,MATCH(B1642,Sheet2!A$14:A$154,0)),P1646))))</f>
        <v/>
      </c>
      <c r="Q1647" s="25" t="str">
        <f t="shared" si="103"/>
        <v/>
      </c>
    </row>
    <row r="1648" ht="15" spans="1:17">
      <c r="A1648" s="21" t="s">
        <v>9</v>
      </c>
      <c r="B1648" s="21" t="s">
        <v>10</v>
      </c>
      <c r="C1648" s="22" t="s">
        <v>11</v>
      </c>
      <c r="D1648" s="22" t="s">
        <v>12</v>
      </c>
      <c r="E1648" s="22" t="s">
        <v>13</v>
      </c>
      <c r="F1648" s="25" t="str">
        <f t="shared" si="100"/>
        <v/>
      </c>
      <c r="G1648" s="25" t="str">
        <f>IF(ISTEXT(E1648),"",IF(ISBLANK(E1648),"",IF(ISTEXT(D1648),"",IF(A1643="Invoice No. : ",INDEX(Sheet2!F$14:F$154,MATCH(B1643,Sheet2!A$14:A$154,0)),G1647))))</f>
        <v/>
      </c>
      <c r="H1648" s="25" t="str">
        <f t="shared" si="101"/>
        <v/>
      </c>
      <c r="I1648" s="25" t="str">
        <f>IF(ISTEXT(E1648),"",IF(ISBLANK(E1648),"",IF(ISTEXT(D1648),"",IF(A1643="Invoice No. : ",TEXT(INDEX(Sheet2!C$14:C$154,MATCH(B1643,Sheet2!A$14:A$154,0)),"hh:mm:ss"),I1647))))</f>
        <v/>
      </c>
      <c r="J1648" s="25" t="str">
        <f t="shared" si="102"/>
        <v/>
      </c>
      <c r="K1648" s="25" t="str">
        <f>IF(ISBLANK(G1648),"",IF(ISTEXT(G1648),"",INDEX(Sheet2!H$14:H$154,MATCH(F1648,Sheet2!A$14:A$154,0))))</f>
        <v/>
      </c>
      <c r="L1648" s="25" t="str">
        <f>IF(ISBLANK(G1648),"",IF(ISTEXT(G1648),"",INDEX(Sheet2!I$14:I$154,MATCH(F1648,Sheet2!A$14:A$154,0))))</f>
        <v/>
      </c>
      <c r="M1648" s="25" t="str">
        <f>IF(ISBLANK(G1648),"",IF(ISTEXT(G1648),"",IF(INDEX(Sheet2!H$14:H$154,MATCH(F1648,Sheet2!A$14:A$154,0))&lt;&gt;0,IF(INDEX(Sheet2!I$14:I$154,MATCH(F1648,Sheet2!A$14:A$154,0))&lt;&gt;0,"Loan","Loan"),"Cash")))</f>
        <v/>
      </c>
      <c r="N1648" s="25" t="str">
        <f>IF(ISTEXT(E1648),"",IF(ISBLANK(E1648),"",IF(ISTEXT(D1648),"",IF(A1643="Invoice No. : ",INDEX(Sheet2!D$14:D$154,MATCH(B1643,Sheet2!A$14:A$154,0)),N1647))))</f>
        <v/>
      </c>
      <c r="O1648" s="25" t="str">
        <f>IF(ISTEXT(E1648),"",IF(ISBLANK(E1648),"",IF(ISTEXT(D1648),"",IF(A1643="Invoice No. : ",INDEX(Sheet2!E$14:E$154,MATCH(B1643,Sheet2!A$14:A$154,0)),O1647))))</f>
        <v/>
      </c>
      <c r="P1648" s="25" t="str">
        <f>IF(ISTEXT(E1648),"",IF(ISBLANK(E1648),"",IF(ISTEXT(D1648),"",IF(A1643="Invoice No. : ",INDEX(Sheet2!G$14:G$154,MATCH(B1643,Sheet2!A$14:A$154,0)),P1647))))</f>
        <v/>
      </c>
      <c r="Q1648" s="25" t="str">
        <f t="shared" si="103"/>
        <v/>
      </c>
    </row>
    <row r="1649" ht="15" spans="6:17">
      <c r="F1649" s="25" t="str">
        <f t="shared" si="100"/>
        <v/>
      </c>
      <c r="G1649" s="25" t="str">
        <f>IF(ISTEXT(E1649),"",IF(ISBLANK(E1649),"",IF(ISTEXT(D1649),"",IF(A1644="Invoice No. : ",INDEX(Sheet2!F$14:F$154,MATCH(B1644,Sheet2!A$14:A$154,0)),G1648))))</f>
        <v/>
      </c>
      <c r="H1649" s="25" t="str">
        <f t="shared" si="101"/>
        <v/>
      </c>
      <c r="I1649" s="25" t="str">
        <f>IF(ISTEXT(E1649),"",IF(ISBLANK(E1649),"",IF(ISTEXT(D1649),"",IF(A1644="Invoice No. : ",TEXT(INDEX(Sheet2!C$14:C$154,MATCH(B1644,Sheet2!A$14:A$154,0)),"hh:mm:ss"),I1648))))</f>
        <v/>
      </c>
      <c r="J1649" s="25" t="str">
        <f t="shared" si="102"/>
        <v/>
      </c>
      <c r="K1649" s="25" t="str">
        <f>IF(ISBLANK(G1649),"",IF(ISTEXT(G1649),"",INDEX(Sheet2!H$14:H$154,MATCH(F1649,Sheet2!A$14:A$154,0))))</f>
        <v/>
      </c>
      <c r="L1649" s="25" t="str">
        <f>IF(ISBLANK(G1649),"",IF(ISTEXT(G1649),"",INDEX(Sheet2!I$14:I$154,MATCH(F1649,Sheet2!A$14:A$154,0))))</f>
        <v/>
      </c>
      <c r="M1649" s="25" t="str">
        <f>IF(ISBLANK(G1649),"",IF(ISTEXT(G1649),"",IF(INDEX(Sheet2!H$14:H$154,MATCH(F1649,Sheet2!A$14:A$154,0))&lt;&gt;0,IF(INDEX(Sheet2!I$14:I$154,MATCH(F1649,Sheet2!A$14:A$154,0))&lt;&gt;0,"Loan","Loan"),"Cash")))</f>
        <v/>
      </c>
      <c r="N1649" s="25" t="str">
        <f>IF(ISTEXT(E1649),"",IF(ISBLANK(E1649),"",IF(ISTEXT(D1649),"",IF(A1644="Invoice No. : ",INDEX(Sheet2!D$14:D$154,MATCH(B1644,Sheet2!A$14:A$154,0)),N1648))))</f>
        <v/>
      </c>
      <c r="O1649" s="25" t="str">
        <f>IF(ISTEXT(E1649),"",IF(ISBLANK(E1649),"",IF(ISTEXT(D1649),"",IF(A1644="Invoice No. : ",INDEX(Sheet2!E$14:E$154,MATCH(B1644,Sheet2!A$14:A$154,0)),O1648))))</f>
        <v/>
      </c>
      <c r="P1649" s="25" t="str">
        <f>IF(ISTEXT(E1649),"",IF(ISBLANK(E1649),"",IF(ISTEXT(D1649),"",IF(A1644="Invoice No. : ",INDEX(Sheet2!G$14:G$154,MATCH(B1644,Sheet2!A$14:A$154,0)),P1648))))</f>
        <v/>
      </c>
      <c r="Q1649" s="25" t="str">
        <f t="shared" si="103"/>
        <v/>
      </c>
    </row>
    <row r="1650" ht="15" spans="1:17">
      <c r="A1650" s="24" t="s">
        <v>1343</v>
      </c>
      <c r="B1650" s="24" t="s">
        <v>1344</v>
      </c>
      <c r="C1650" s="13">
        <v>1</v>
      </c>
      <c r="D1650" s="13">
        <v>145.5</v>
      </c>
      <c r="E1650" s="13">
        <v>145.5</v>
      </c>
      <c r="F1650" s="25">
        <f t="shared" si="100"/>
        <v>2146382</v>
      </c>
      <c r="G1650" s="25">
        <f>IF(ISTEXT(E1650),"",IF(ISBLANK(E1650),"",IF(ISTEXT(D1650),"",IF(A1645="Invoice No. : ",INDEX(Sheet2!F$14:F$154,MATCH(B1645,Sheet2!A$14:A$154,0)),G1649))))</f>
        <v>17645</v>
      </c>
      <c r="H1650" s="25" t="str">
        <f t="shared" si="101"/>
        <v>01/28/2023</v>
      </c>
      <c r="I1650" s="25" t="str">
        <f>IF(ISTEXT(E1650),"",IF(ISBLANK(E1650),"",IF(ISTEXT(D1650),"",IF(A1645="Invoice No. : ",TEXT(INDEX(Sheet2!C$14:C$154,MATCH(B1645,Sheet2!A$14:A$154,0)),"hh:mm:ss"),I1649))))</f>
        <v>12:05:23</v>
      </c>
      <c r="J1650" s="25">
        <f t="shared" si="102"/>
        <v>145.5</v>
      </c>
      <c r="K1650" s="25">
        <f>IF(ISBLANK(G1650),"",IF(ISTEXT(G1650),"",INDEX(Sheet2!H$14:H$154,MATCH(F1650,Sheet2!A$14:A$154,0))))</f>
        <v>0</v>
      </c>
      <c r="L1650" s="25">
        <f>IF(ISBLANK(G1650),"",IF(ISTEXT(G1650),"",INDEX(Sheet2!I$14:I$154,MATCH(F1650,Sheet2!A$14:A$154,0))))</f>
        <v>145.5</v>
      </c>
      <c r="M1650" s="25" t="str">
        <f>IF(ISBLANK(G1650),"",IF(ISTEXT(G1650),"",IF(INDEX(Sheet2!H$14:H$154,MATCH(F1650,Sheet2!A$14:A$154,0))&lt;&gt;0,IF(INDEX(Sheet2!I$14:I$154,MATCH(F1650,Sheet2!A$14:A$154,0))&lt;&gt;0,"Loan","Loan"),"Cash")))</f>
        <v>Cash</v>
      </c>
      <c r="N1650" s="25">
        <f>IF(ISTEXT(E1650),"",IF(ISBLANK(E1650),"",IF(ISTEXT(D1650),"",IF(A1645="Invoice No. : ",INDEX(Sheet2!D$14:D$154,MATCH(B1645,Sheet2!A$14:A$154,0)),N1649))))</f>
        <v>2</v>
      </c>
      <c r="O1650" s="25" t="str">
        <f>IF(ISTEXT(E1650),"",IF(ISBLANK(E1650),"",IF(ISTEXT(D1650),"",IF(A1645="Invoice No. : ",INDEX(Sheet2!E$14:E$154,MATCH(B1645,Sheet2!A$14:A$154,0)),O1649))))</f>
        <v>RUBY</v>
      </c>
      <c r="P1650" s="25" t="str">
        <f>IF(ISTEXT(E1650),"",IF(ISBLANK(E1650),"",IF(ISTEXT(D1650),"",IF(A1645="Invoice No. : ",INDEX(Sheet2!G$14:G$154,MATCH(B1645,Sheet2!A$14:A$154,0)),P1649))))</f>
        <v>CABANILLA, RENATO RINGOR</v>
      </c>
      <c r="Q1650" s="25">
        <f t="shared" si="103"/>
        <v>128023.12</v>
      </c>
    </row>
    <row r="1651" ht="15" spans="4:17">
      <c r="D1651" s="14" t="s">
        <v>18</v>
      </c>
      <c r="E1651" s="26">
        <v>145.5</v>
      </c>
      <c r="F1651" s="25" t="str">
        <f t="shared" si="100"/>
        <v/>
      </c>
      <c r="G1651" s="25" t="str">
        <f>IF(ISTEXT(E1651),"",IF(ISBLANK(E1651),"",IF(ISTEXT(D1651),"",IF(A1646="Invoice No. : ",INDEX(Sheet2!F$14:F$154,MATCH(B1646,Sheet2!A$14:A$154,0)),G1650))))</f>
        <v/>
      </c>
      <c r="H1651" s="25" t="str">
        <f t="shared" si="101"/>
        <v/>
      </c>
      <c r="I1651" s="25" t="str">
        <f>IF(ISTEXT(E1651),"",IF(ISBLANK(E1651),"",IF(ISTEXT(D1651),"",IF(A1646="Invoice No. : ",TEXT(INDEX(Sheet2!C$14:C$154,MATCH(B1646,Sheet2!A$14:A$154,0)),"hh:mm:ss"),I1650))))</f>
        <v/>
      </c>
      <c r="J1651" s="25" t="str">
        <f t="shared" si="102"/>
        <v/>
      </c>
      <c r="K1651" s="25" t="str">
        <f>IF(ISBLANK(G1651),"",IF(ISTEXT(G1651),"",INDEX(Sheet2!H$14:H$154,MATCH(F1651,Sheet2!A$14:A$154,0))))</f>
        <v/>
      </c>
      <c r="L1651" s="25" t="str">
        <f>IF(ISBLANK(G1651),"",IF(ISTEXT(G1651),"",INDEX(Sheet2!I$14:I$154,MATCH(F1651,Sheet2!A$14:A$154,0))))</f>
        <v/>
      </c>
      <c r="M1651" s="25" t="str">
        <f>IF(ISBLANK(G1651),"",IF(ISTEXT(G1651),"",IF(INDEX(Sheet2!H$14:H$154,MATCH(F1651,Sheet2!A$14:A$154,0))&lt;&gt;0,IF(INDEX(Sheet2!I$14:I$154,MATCH(F1651,Sheet2!A$14:A$154,0))&lt;&gt;0,"Loan","Loan"),"Cash")))</f>
        <v/>
      </c>
      <c r="N1651" s="25" t="str">
        <f>IF(ISTEXT(E1651),"",IF(ISBLANK(E1651),"",IF(ISTEXT(D1651),"",IF(A1646="Invoice No. : ",INDEX(Sheet2!D$14:D$154,MATCH(B1646,Sheet2!A$14:A$154,0)),N1650))))</f>
        <v/>
      </c>
      <c r="O1651" s="25" t="str">
        <f>IF(ISTEXT(E1651),"",IF(ISBLANK(E1651),"",IF(ISTEXT(D1651),"",IF(A1646="Invoice No. : ",INDEX(Sheet2!E$14:E$154,MATCH(B1646,Sheet2!A$14:A$154,0)),O1650))))</f>
        <v/>
      </c>
      <c r="P1651" s="25" t="str">
        <f>IF(ISTEXT(E1651),"",IF(ISBLANK(E1651),"",IF(ISTEXT(D1651),"",IF(A1646="Invoice No. : ",INDEX(Sheet2!G$14:G$154,MATCH(B1646,Sheet2!A$14:A$154,0)),P1650))))</f>
        <v/>
      </c>
      <c r="Q1651" s="25" t="str">
        <f t="shared" si="103"/>
        <v/>
      </c>
    </row>
    <row r="1652" ht="15" spans="6:17">
      <c r="F1652" s="25" t="str">
        <f t="shared" si="100"/>
        <v/>
      </c>
      <c r="G1652" s="25" t="str">
        <f>IF(ISTEXT(E1652),"",IF(ISBLANK(E1652),"",IF(ISTEXT(D1652),"",IF(A1647="Invoice No. : ",INDEX(Sheet2!F$14:F$154,MATCH(B1647,Sheet2!A$14:A$154,0)),G1651))))</f>
        <v/>
      </c>
      <c r="H1652" s="25" t="str">
        <f t="shared" si="101"/>
        <v/>
      </c>
      <c r="I1652" s="25" t="str">
        <f>IF(ISTEXT(E1652),"",IF(ISBLANK(E1652),"",IF(ISTEXT(D1652),"",IF(A1647="Invoice No. : ",TEXT(INDEX(Sheet2!C$14:C$154,MATCH(B1647,Sheet2!A$14:A$154,0)),"hh:mm:ss"),I1651))))</f>
        <v/>
      </c>
      <c r="J1652" s="25" t="str">
        <f t="shared" si="102"/>
        <v/>
      </c>
      <c r="K1652" s="25" t="str">
        <f>IF(ISBLANK(G1652),"",IF(ISTEXT(G1652),"",INDEX(Sheet2!H$14:H$154,MATCH(F1652,Sheet2!A$14:A$154,0))))</f>
        <v/>
      </c>
      <c r="L1652" s="25" t="str">
        <f>IF(ISBLANK(G1652),"",IF(ISTEXT(G1652),"",INDEX(Sheet2!I$14:I$154,MATCH(F1652,Sheet2!A$14:A$154,0))))</f>
        <v/>
      </c>
      <c r="M1652" s="25" t="str">
        <f>IF(ISBLANK(G1652),"",IF(ISTEXT(G1652),"",IF(INDEX(Sheet2!H$14:H$154,MATCH(F1652,Sheet2!A$14:A$154,0))&lt;&gt;0,IF(INDEX(Sheet2!I$14:I$154,MATCH(F1652,Sheet2!A$14:A$154,0))&lt;&gt;0,"Loan","Loan"),"Cash")))</f>
        <v/>
      </c>
      <c r="N1652" s="25" t="str">
        <f>IF(ISTEXT(E1652),"",IF(ISBLANK(E1652),"",IF(ISTEXT(D1652),"",IF(A1647="Invoice No. : ",INDEX(Sheet2!D$14:D$154,MATCH(B1647,Sheet2!A$14:A$154,0)),N1651))))</f>
        <v/>
      </c>
      <c r="O1652" s="25" t="str">
        <f>IF(ISTEXT(E1652),"",IF(ISBLANK(E1652),"",IF(ISTEXT(D1652),"",IF(A1647="Invoice No. : ",INDEX(Sheet2!E$14:E$154,MATCH(B1647,Sheet2!A$14:A$154,0)),O1651))))</f>
        <v/>
      </c>
      <c r="P1652" s="25" t="str">
        <f>IF(ISTEXT(E1652),"",IF(ISBLANK(E1652),"",IF(ISTEXT(D1652),"",IF(A1647="Invoice No. : ",INDEX(Sheet2!G$14:G$154,MATCH(B1647,Sheet2!A$14:A$154,0)),P1651))))</f>
        <v/>
      </c>
      <c r="Q1652" s="25" t="str">
        <f t="shared" si="103"/>
        <v/>
      </c>
    </row>
    <row r="1653" ht="15" spans="6:17">
      <c r="F1653" s="25" t="str">
        <f t="shared" si="100"/>
        <v/>
      </c>
      <c r="G1653" s="25" t="str">
        <f>IF(ISTEXT(E1653),"",IF(ISBLANK(E1653),"",IF(ISTEXT(D1653),"",IF(A1648="Invoice No. : ",INDEX(Sheet2!F$14:F$154,MATCH(B1648,Sheet2!A$14:A$154,0)),G1652))))</f>
        <v/>
      </c>
      <c r="H1653" s="25" t="str">
        <f t="shared" si="101"/>
        <v/>
      </c>
      <c r="I1653" s="25" t="str">
        <f>IF(ISTEXT(E1653),"",IF(ISBLANK(E1653),"",IF(ISTEXT(D1653),"",IF(A1648="Invoice No. : ",TEXT(INDEX(Sheet2!C$14:C$154,MATCH(B1648,Sheet2!A$14:A$154,0)),"hh:mm:ss"),I1652))))</f>
        <v/>
      </c>
      <c r="J1653" s="25" t="str">
        <f t="shared" si="102"/>
        <v/>
      </c>
      <c r="K1653" s="25" t="str">
        <f>IF(ISBLANK(G1653),"",IF(ISTEXT(G1653),"",INDEX(Sheet2!H$14:H$154,MATCH(F1653,Sheet2!A$14:A$154,0))))</f>
        <v/>
      </c>
      <c r="L1653" s="25" t="str">
        <f>IF(ISBLANK(G1653),"",IF(ISTEXT(G1653),"",INDEX(Sheet2!I$14:I$154,MATCH(F1653,Sheet2!A$14:A$154,0))))</f>
        <v/>
      </c>
      <c r="M1653" s="25" t="str">
        <f>IF(ISBLANK(G1653),"",IF(ISTEXT(G1653),"",IF(INDEX(Sheet2!H$14:H$154,MATCH(F1653,Sheet2!A$14:A$154,0))&lt;&gt;0,IF(INDEX(Sheet2!I$14:I$154,MATCH(F1653,Sheet2!A$14:A$154,0))&lt;&gt;0,"Loan","Loan"),"Cash")))</f>
        <v/>
      </c>
      <c r="N1653" s="25" t="str">
        <f>IF(ISTEXT(E1653),"",IF(ISBLANK(E1653),"",IF(ISTEXT(D1653),"",IF(A1648="Invoice No. : ",INDEX(Sheet2!D$14:D$154,MATCH(B1648,Sheet2!A$14:A$154,0)),N1652))))</f>
        <v/>
      </c>
      <c r="O1653" s="25" t="str">
        <f>IF(ISTEXT(E1653),"",IF(ISBLANK(E1653),"",IF(ISTEXT(D1653),"",IF(A1648="Invoice No. : ",INDEX(Sheet2!E$14:E$154,MATCH(B1648,Sheet2!A$14:A$154,0)),O1652))))</f>
        <v/>
      </c>
      <c r="P1653" s="25" t="str">
        <f>IF(ISTEXT(E1653),"",IF(ISBLANK(E1653),"",IF(ISTEXT(D1653),"",IF(A1648="Invoice No. : ",INDEX(Sheet2!G$14:G$154,MATCH(B1648,Sheet2!A$14:A$154,0)),P1652))))</f>
        <v/>
      </c>
      <c r="Q1653" s="25" t="str">
        <f t="shared" si="103"/>
        <v/>
      </c>
    </row>
    <row r="1654" ht="15" spans="1:17">
      <c r="A1654" s="16" t="s">
        <v>4</v>
      </c>
      <c r="B1654" s="17">
        <v>2146383</v>
      </c>
      <c r="C1654" s="16" t="s">
        <v>5</v>
      </c>
      <c r="D1654" s="18" t="s">
        <v>598</v>
      </c>
      <c r="F1654" s="25" t="str">
        <f t="shared" si="100"/>
        <v/>
      </c>
      <c r="G1654" s="25" t="str">
        <f>IF(ISTEXT(E1654),"",IF(ISBLANK(E1654),"",IF(ISTEXT(D1654),"",IF(A1649="Invoice No. : ",INDEX(Sheet2!F$14:F$154,MATCH(B1649,Sheet2!A$14:A$154,0)),G1653))))</f>
        <v/>
      </c>
      <c r="H1654" s="25" t="str">
        <f t="shared" si="101"/>
        <v/>
      </c>
      <c r="I1654" s="25" t="str">
        <f>IF(ISTEXT(E1654),"",IF(ISBLANK(E1654),"",IF(ISTEXT(D1654),"",IF(A1649="Invoice No. : ",TEXT(INDEX(Sheet2!C$14:C$154,MATCH(B1649,Sheet2!A$14:A$154,0)),"hh:mm:ss"),I1653))))</f>
        <v/>
      </c>
      <c r="J1654" s="25" t="str">
        <f t="shared" si="102"/>
        <v/>
      </c>
      <c r="K1654" s="25" t="str">
        <f>IF(ISBLANK(G1654),"",IF(ISTEXT(G1654),"",INDEX(Sheet2!H$14:H$154,MATCH(F1654,Sheet2!A$14:A$154,0))))</f>
        <v/>
      </c>
      <c r="L1654" s="25" t="str">
        <f>IF(ISBLANK(G1654),"",IF(ISTEXT(G1654),"",INDEX(Sheet2!I$14:I$154,MATCH(F1654,Sheet2!A$14:A$154,0))))</f>
        <v/>
      </c>
      <c r="M1654" s="25" t="str">
        <f>IF(ISBLANK(G1654),"",IF(ISTEXT(G1654),"",IF(INDEX(Sheet2!H$14:H$154,MATCH(F1654,Sheet2!A$14:A$154,0))&lt;&gt;0,IF(INDEX(Sheet2!I$14:I$154,MATCH(F1654,Sheet2!A$14:A$154,0))&lt;&gt;0,"Loan","Loan"),"Cash")))</f>
        <v/>
      </c>
      <c r="N1654" s="25" t="str">
        <f>IF(ISTEXT(E1654),"",IF(ISBLANK(E1654),"",IF(ISTEXT(D1654),"",IF(A1649="Invoice No. : ",INDEX(Sheet2!D$14:D$154,MATCH(B1649,Sheet2!A$14:A$154,0)),N1653))))</f>
        <v/>
      </c>
      <c r="O1654" s="25" t="str">
        <f>IF(ISTEXT(E1654),"",IF(ISBLANK(E1654),"",IF(ISTEXT(D1654),"",IF(A1649="Invoice No. : ",INDEX(Sheet2!E$14:E$154,MATCH(B1649,Sheet2!A$14:A$154,0)),O1653))))</f>
        <v/>
      </c>
      <c r="P1654" s="25" t="str">
        <f>IF(ISTEXT(E1654),"",IF(ISBLANK(E1654),"",IF(ISTEXT(D1654),"",IF(A1649="Invoice No. : ",INDEX(Sheet2!G$14:G$154,MATCH(B1649,Sheet2!A$14:A$154,0)),P1653))))</f>
        <v/>
      </c>
      <c r="Q1654" s="25" t="str">
        <f t="shared" si="103"/>
        <v/>
      </c>
    </row>
    <row r="1655" ht="15" spans="1:17">
      <c r="A1655" s="16" t="s">
        <v>7</v>
      </c>
      <c r="B1655" s="19">
        <v>44954</v>
      </c>
      <c r="C1655" s="16" t="s">
        <v>8</v>
      </c>
      <c r="D1655" s="20">
        <v>2</v>
      </c>
      <c r="F1655" s="25" t="str">
        <f t="shared" si="100"/>
        <v/>
      </c>
      <c r="G1655" s="25" t="str">
        <f>IF(ISTEXT(E1655),"",IF(ISBLANK(E1655),"",IF(ISTEXT(D1655),"",IF(A1650="Invoice No. : ",INDEX(Sheet2!F$14:F$154,MATCH(B1650,Sheet2!A$14:A$154,0)),G1654))))</f>
        <v/>
      </c>
      <c r="H1655" s="25" t="str">
        <f t="shared" si="101"/>
        <v/>
      </c>
      <c r="I1655" s="25" t="str">
        <f>IF(ISTEXT(E1655),"",IF(ISBLANK(E1655),"",IF(ISTEXT(D1655),"",IF(A1650="Invoice No. : ",TEXT(INDEX(Sheet2!C$14:C$154,MATCH(B1650,Sheet2!A$14:A$154,0)),"hh:mm:ss"),I1654))))</f>
        <v/>
      </c>
      <c r="J1655" s="25" t="str">
        <f t="shared" si="102"/>
        <v/>
      </c>
      <c r="K1655" s="25" t="str">
        <f>IF(ISBLANK(G1655),"",IF(ISTEXT(G1655),"",INDEX(Sheet2!H$14:H$154,MATCH(F1655,Sheet2!A$14:A$154,0))))</f>
        <v/>
      </c>
      <c r="L1655" s="25" t="str">
        <f>IF(ISBLANK(G1655),"",IF(ISTEXT(G1655),"",INDEX(Sheet2!I$14:I$154,MATCH(F1655,Sheet2!A$14:A$154,0))))</f>
        <v/>
      </c>
      <c r="M1655" s="25" t="str">
        <f>IF(ISBLANK(G1655),"",IF(ISTEXT(G1655),"",IF(INDEX(Sheet2!H$14:H$154,MATCH(F1655,Sheet2!A$14:A$154,0))&lt;&gt;0,IF(INDEX(Sheet2!I$14:I$154,MATCH(F1655,Sheet2!A$14:A$154,0))&lt;&gt;0,"Loan","Loan"),"Cash")))</f>
        <v/>
      </c>
      <c r="N1655" s="25" t="str">
        <f>IF(ISTEXT(E1655),"",IF(ISBLANK(E1655),"",IF(ISTEXT(D1655),"",IF(A1650="Invoice No. : ",INDEX(Sheet2!D$14:D$154,MATCH(B1650,Sheet2!A$14:A$154,0)),N1654))))</f>
        <v/>
      </c>
      <c r="O1655" s="25" t="str">
        <f>IF(ISTEXT(E1655),"",IF(ISBLANK(E1655),"",IF(ISTEXT(D1655),"",IF(A1650="Invoice No. : ",INDEX(Sheet2!E$14:E$154,MATCH(B1650,Sheet2!A$14:A$154,0)),O1654))))</f>
        <v/>
      </c>
      <c r="P1655" s="25" t="str">
        <f>IF(ISTEXT(E1655),"",IF(ISBLANK(E1655),"",IF(ISTEXT(D1655),"",IF(A1650="Invoice No. : ",INDEX(Sheet2!G$14:G$154,MATCH(B1650,Sheet2!A$14:A$154,0)),P1654))))</f>
        <v/>
      </c>
      <c r="Q1655" s="25" t="str">
        <f t="shared" si="103"/>
        <v/>
      </c>
    </row>
    <row r="1656" ht="15" spans="6:17">
      <c r="F1656" s="25" t="str">
        <f t="shared" si="100"/>
        <v/>
      </c>
      <c r="G1656" s="25" t="str">
        <f>IF(ISTEXT(E1656),"",IF(ISBLANK(E1656),"",IF(ISTEXT(D1656),"",IF(A1651="Invoice No. : ",INDEX(Sheet2!F$14:F$154,MATCH(B1651,Sheet2!A$14:A$154,0)),G1655))))</f>
        <v/>
      </c>
      <c r="H1656" s="25" t="str">
        <f t="shared" si="101"/>
        <v/>
      </c>
      <c r="I1656" s="25" t="str">
        <f>IF(ISTEXT(E1656),"",IF(ISBLANK(E1656),"",IF(ISTEXT(D1656),"",IF(A1651="Invoice No. : ",TEXT(INDEX(Sheet2!C$14:C$154,MATCH(B1651,Sheet2!A$14:A$154,0)),"hh:mm:ss"),I1655))))</f>
        <v/>
      </c>
      <c r="J1656" s="25" t="str">
        <f t="shared" si="102"/>
        <v/>
      </c>
      <c r="K1656" s="25" t="str">
        <f>IF(ISBLANK(G1656),"",IF(ISTEXT(G1656),"",INDEX(Sheet2!H$14:H$154,MATCH(F1656,Sheet2!A$14:A$154,0))))</f>
        <v/>
      </c>
      <c r="L1656" s="25" t="str">
        <f>IF(ISBLANK(G1656),"",IF(ISTEXT(G1656),"",INDEX(Sheet2!I$14:I$154,MATCH(F1656,Sheet2!A$14:A$154,0))))</f>
        <v/>
      </c>
      <c r="M1656" s="25" t="str">
        <f>IF(ISBLANK(G1656),"",IF(ISTEXT(G1656),"",IF(INDEX(Sheet2!H$14:H$154,MATCH(F1656,Sheet2!A$14:A$154,0))&lt;&gt;0,IF(INDEX(Sheet2!I$14:I$154,MATCH(F1656,Sheet2!A$14:A$154,0))&lt;&gt;0,"Loan","Loan"),"Cash")))</f>
        <v/>
      </c>
      <c r="N1656" s="25" t="str">
        <f>IF(ISTEXT(E1656),"",IF(ISBLANK(E1656),"",IF(ISTEXT(D1656),"",IF(A1651="Invoice No. : ",INDEX(Sheet2!D$14:D$154,MATCH(B1651,Sheet2!A$14:A$154,0)),N1655))))</f>
        <v/>
      </c>
      <c r="O1656" s="25" t="str">
        <f>IF(ISTEXT(E1656),"",IF(ISBLANK(E1656),"",IF(ISTEXT(D1656),"",IF(A1651="Invoice No. : ",INDEX(Sheet2!E$14:E$154,MATCH(B1651,Sheet2!A$14:A$154,0)),O1655))))</f>
        <v/>
      </c>
      <c r="P1656" s="25" t="str">
        <f>IF(ISTEXT(E1656),"",IF(ISBLANK(E1656),"",IF(ISTEXT(D1656),"",IF(A1651="Invoice No. : ",INDEX(Sheet2!G$14:G$154,MATCH(B1651,Sheet2!A$14:A$154,0)),P1655))))</f>
        <v/>
      </c>
      <c r="Q1656" s="25" t="str">
        <f t="shared" si="103"/>
        <v/>
      </c>
    </row>
    <row r="1657" ht="15" spans="1:17">
      <c r="A1657" s="21" t="s">
        <v>9</v>
      </c>
      <c r="B1657" s="21" t="s">
        <v>10</v>
      </c>
      <c r="C1657" s="22" t="s">
        <v>11</v>
      </c>
      <c r="D1657" s="22" t="s">
        <v>12</v>
      </c>
      <c r="E1657" s="22" t="s">
        <v>13</v>
      </c>
      <c r="F1657" s="25" t="str">
        <f t="shared" si="100"/>
        <v/>
      </c>
      <c r="G1657" s="25" t="str">
        <f>IF(ISTEXT(E1657),"",IF(ISBLANK(E1657),"",IF(ISTEXT(D1657),"",IF(A1652="Invoice No. : ",INDEX(Sheet2!F$14:F$154,MATCH(B1652,Sheet2!A$14:A$154,0)),G1656))))</f>
        <v/>
      </c>
      <c r="H1657" s="25" t="str">
        <f t="shared" si="101"/>
        <v/>
      </c>
      <c r="I1657" s="25" t="str">
        <f>IF(ISTEXT(E1657),"",IF(ISBLANK(E1657),"",IF(ISTEXT(D1657),"",IF(A1652="Invoice No. : ",TEXT(INDEX(Sheet2!C$14:C$154,MATCH(B1652,Sheet2!A$14:A$154,0)),"hh:mm:ss"),I1656))))</f>
        <v/>
      </c>
      <c r="J1657" s="25" t="str">
        <f t="shared" si="102"/>
        <v/>
      </c>
      <c r="K1657" s="25" t="str">
        <f>IF(ISBLANK(G1657),"",IF(ISTEXT(G1657),"",INDEX(Sheet2!H$14:H$154,MATCH(F1657,Sheet2!A$14:A$154,0))))</f>
        <v/>
      </c>
      <c r="L1657" s="25" t="str">
        <f>IF(ISBLANK(G1657),"",IF(ISTEXT(G1657),"",INDEX(Sheet2!I$14:I$154,MATCH(F1657,Sheet2!A$14:A$154,0))))</f>
        <v/>
      </c>
      <c r="M1657" s="25" t="str">
        <f>IF(ISBLANK(G1657),"",IF(ISTEXT(G1657),"",IF(INDEX(Sheet2!H$14:H$154,MATCH(F1657,Sheet2!A$14:A$154,0))&lt;&gt;0,IF(INDEX(Sheet2!I$14:I$154,MATCH(F1657,Sheet2!A$14:A$154,0))&lt;&gt;0,"Loan","Loan"),"Cash")))</f>
        <v/>
      </c>
      <c r="N1657" s="25" t="str">
        <f>IF(ISTEXT(E1657),"",IF(ISBLANK(E1657),"",IF(ISTEXT(D1657),"",IF(A1652="Invoice No. : ",INDEX(Sheet2!D$14:D$154,MATCH(B1652,Sheet2!A$14:A$154,0)),N1656))))</f>
        <v/>
      </c>
      <c r="O1657" s="25" t="str">
        <f>IF(ISTEXT(E1657),"",IF(ISBLANK(E1657),"",IF(ISTEXT(D1657),"",IF(A1652="Invoice No. : ",INDEX(Sheet2!E$14:E$154,MATCH(B1652,Sheet2!A$14:A$154,0)),O1656))))</f>
        <v/>
      </c>
      <c r="P1657" s="25" t="str">
        <f>IF(ISTEXT(E1657),"",IF(ISBLANK(E1657),"",IF(ISTEXT(D1657),"",IF(A1652="Invoice No. : ",INDEX(Sheet2!G$14:G$154,MATCH(B1652,Sheet2!A$14:A$154,0)),P1656))))</f>
        <v/>
      </c>
      <c r="Q1657" s="25" t="str">
        <f t="shared" si="103"/>
        <v/>
      </c>
    </row>
    <row r="1658" ht="15" spans="6:17">
      <c r="F1658" s="25" t="str">
        <f t="shared" si="100"/>
        <v/>
      </c>
      <c r="G1658" s="25" t="str">
        <f>IF(ISTEXT(E1658),"",IF(ISBLANK(E1658),"",IF(ISTEXT(D1658),"",IF(A1653="Invoice No. : ",INDEX(Sheet2!F$14:F$154,MATCH(B1653,Sheet2!A$14:A$154,0)),G1657))))</f>
        <v/>
      </c>
      <c r="H1658" s="25" t="str">
        <f t="shared" si="101"/>
        <v/>
      </c>
      <c r="I1658" s="25" t="str">
        <f>IF(ISTEXT(E1658),"",IF(ISBLANK(E1658),"",IF(ISTEXT(D1658),"",IF(A1653="Invoice No. : ",TEXT(INDEX(Sheet2!C$14:C$154,MATCH(B1653,Sheet2!A$14:A$154,0)),"hh:mm:ss"),I1657))))</f>
        <v/>
      </c>
      <c r="J1658" s="25" t="str">
        <f t="shared" si="102"/>
        <v/>
      </c>
      <c r="K1658" s="25" t="str">
        <f>IF(ISBLANK(G1658),"",IF(ISTEXT(G1658),"",INDEX(Sheet2!H$14:H$154,MATCH(F1658,Sheet2!A$14:A$154,0))))</f>
        <v/>
      </c>
      <c r="L1658" s="25" t="str">
        <f>IF(ISBLANK(G1658),"",IF(ISTEXT(G1658),"",INDEX(Sheet2!I$14:I$154,MATCH(F1658,Sheet2!A$14:A$154,0))))</f>
        <v/>
      </c>
      <c r="M1658" s="25" t="str">
        <f>IF(ISBLANK(G1658),"",IF(ISTEXT(G1658),"",IF(INDEX(Sheet2!H$14:H$154,MATCH(F1658,Sheet2!A$14:A$154,0))&lt;&gt;0,IF(INDEX(Sheet2!I$14:I$154,MATCH(F1658,Sheet2!A$14:A$154,0))&lt;&gt;0,"Loan","Loan"),"Cash")))</f>
        <v/>
      </c>
      <c r="N1658" s="25" t="str">
        <f>IF(ISTEXT(E1658),"",IF(ISBLANK(E1658),"",IF(ISTEXT(D1658),"",IF(A1653="Invoice No. : ",INDEX(Sheet2!D$14:D$154,MATCH(B1653,Sheet2!A$14:A$154,0)),N1657))))</f>
        <v/>
      </c>
      <c r="O1658" s="25" t="str">
        <f>IF(ISTEXT(E1658),"",IF(ISBLANK(E1658),"",IF(ISTEXT(D1658),"",IF(A1653="Invoice No. : ",INDEX(Sheet2!E$14:E$154,MATCH(B1653,Sheet2!A$14:A$154,0)),O1657))))</f>
        <v/>
      </c>
      <c r="P1658" s="25" t="str">
        <f>IF(ISTEXT(E1658),"",IF(ISBLANK(E1658),"",IF(ISTEXT(D1658),"",IF(A1653="Invoice No. : ",INDEX(Sheet2!G$14:G$154,MATCH(B1653,Sheet2!A$14:A$154,0)),P1657))))</f>
        <v/>
      </c>
      <c r="Q1658" s="25" t="str">
        <f t="shared" si="103"/>
        <v/>
      </c>
    </row>
    <row r="1659" ht="15" spans="1:17">
      <c r="A1659" s="24" t="s">
        <v>1345</v>
      </c>
      <c r="B1659" s="24" t="s">
        <v>1346</v>
      </c>
      <c r="C1659" s="13">
        <v>1</v>
      </c>
      <c r="D1659" s="13">
        <v>44</v>
      </c>
      <c r="E1659" s="13">
        <v>44</v>
      </c>
      <c r="F1659" s="25">
        <f t="shared" si="100"/>
        <v>2146383</v>
      </c>
      <c r="G1659" s="25">
        <f>IF(ISTEXT(E1659),"",IF(ISBLANK(E1659),"",IF(ISTEXT(D1659),"",IF(A1654="Invoice No. : ",INDEX(Sheet2!F$14:F$154,MATCH(B1654,Sheet2!A$14:A$154,0)),G1658))))</f>
        <v>31844</v>
      </c>
      <c r="H1659" s="25" t="str">
        <f t="shared" si="101"/>
        <v>01/28/2023</v>
      </c>
      <c r="I1659" s="25" t="str">
        <f>IF(ISTEXT(E1659),"",IF(ISBLANK(E1659),"",IF(ISTEXT(D1659),"",IF(A1654="Invoice No. : ",TEXT(INDEX(Sheet2!C$14:C$154,MATCH(B1654,Sheet2!A$14:A$154,0)),"hh:mm:ss"),I1658))))</f>
        <v>12:12:49</v>
      </c>
      <c r="J1659" s="25">
        <f t="shared" si="102"/>
        <v>3501.75</v>
      </c>
      <c r="K1659" s="25">
        <f>IF(ISBLANK(G1659),"",IF(ISTEXT(G1659),"",INDEX(Sheet2!H$14:H$154,MATCH(F1659,Sheet2!A$14:A$154,0))))</f>
        <v>3500</v>
      </c>
      <c r="L1659" s="25">
        <f>IF(ISBLANK(G1659),"",IF(ISTEXT(G1659),"",INDEX(Sheet2!I$14:I$154,MATCH(F1659,Sheet2!A$14:A$154,0))))</f>
        <v>1.75</v>
      </c>
      <c r="M1659" s="25" t="str">
        <f>IF(ISBLANK(G1659),"",IF(ISTEXT(G1659),"",IF(INDEX(Sheet2!H$14:H$154,MATCH(F1659,Sheet2!A$14:A$154,0))&lt;&gt;0,IF(INDEX(Sheet2!I$14:I$154,MATCH(F1659,Sheet2!A$14:A$154,0))&lt;&gt;0,"Loan","Loan"),"Cash")))</f>
        <v>Loan</v>
      </c>
      <c r="N1659" s="25">
        <f>IF(ISTEXT(E1659),"",IF(ISBLANK(E1659),"",IF(ISTEXT(D1659),"",IF(A1654="Invoice No. : ",INDEX(Sheet2!D$14:D$154,MATCH(B1654,Sheet2!A$14:A$154,0)),N1658))))</f>
        <v>2</v>
      </c>
      <c r="O1659" s="25" t="str">
        <f>IF(ISTEXT(E1659),"",IF(ISBLANK(E1659),"",IF(ISTEXT(D1659),"",IF(A1654="Invoice No. : ",INDEX(Sheet2!E$14:E$154,MATCH(B1654,Sheet2!A$14:A$154,0)),O1658))))</f>
        <v>RUBY</v>
      </c>
      <c r="P1659" s="25" t="str">
        <f>IF(ISTEXT(E1659),"",IF(ISBLANK(E1659),"",IF(ISTEXT(D1659),"",IF(A1654="Invoice No. : ",INDEX(Sheet2!G$14:G$154,MATCH(B1654,Sheet2!A$14:A$154,0)),P1658))))</f>
        <v>EDDUBA, GERALDINE MAGARAO</v>
      </c>
      <c r="Q1659" s="25">
        <f t="shared" si="103"/>
        <v>128023.12</v>
      </c>
    </row>
    <row r="1660" ht="15" spans="1:17">
      <c r="A1660" s="24" t="s">
        <v>304</v>
      </c>
      <c r="B1660" s="24" t="s">
        <v>305</v>
      </c>
      <c r="C1660" s="13">
        <v>1</v>
      </c>
      <c r="D1660" s="13">
        <v>35</v>
      </c>
      <c r="E1660" s="13">
        <v>35</v>
      </c>
      <c r="F1660" s="25">
        <f t="shared" si="100"/>
        <v>2146383</v>
      </c>
      <c r="G1660" s="25">
        <f>IF(ISTEXT(E1660),"",IF(ISBLANK(E1660),"",IF(ISTEXT(D1660),"",IF(A1655="Invoice No. : ",INDEX(Sheet2!F$14:F$154,MATCH(B1655,Sheet2!A$14:A$154,0)),G1659))))</f>
        <v>31844</v>
      </c>
      <c r="H1660" s="25" t="str">
        <f t="shared" si="101"/>
        <v>01/28/2023</v>
      </c>
      <c r="I1660" s="25" t="str">
        <f>IF(ISTEXT(E1660),"",IF(ISBLANK(E1660),"",IF(ISTEXT(D1660),"",IF(A1655="Invoice No. : ",TEXT(INDEX(Sheet2!C$14:C$154,MATCH(B1655,Sheet2!A$14:A$154,0)),"hh:mm:ss"),I1659))))</f>
        <v>12:12:49</v>
      </c>
      <c r="J1660" s="25">
        <f t="shared" si="102"/>
        <v>3501.75</v>
      </c>
      <c r="K1660" s="25">
        <f>IF(ISBLANK(G1660),"",IF(ISTEXT(G1660),"",INDEX(Sheet2!H$14:H$154,MATCH(F1660,Sheet2!A$14:A$154,0))))</f>
        <v>3500</v>
      </c>
      <c r="L1660" s="25">
        <f>IF(ISBLANK(G1660),"",IF(ISTEXT(G1660),"",INDEX(Sheet2!I$14:I$154,MATCH(F1660,Sheet2!A$14:A$154,0))))</f>
        <v>1.75</v>
      </c>
      <c r="M1660" s="25" t="str">
        <f>IF(ISBLANK(G1660),"",IF(ISTEXT(G1660),"",IF(INDEX(Sheet2!H$14:H$154,MATCH(F1660,Sheet2!A$14:A$154,0))&lt;&gt;0,IF(INDEX(Sheet2!I$14:I$154,MATCH(F1660,Sheet2!A$14:A$154,0))&lt;&gt;0,"Loan","Loan"),"Cash")))</f>
        <v>Loan</v>
      </c>
      <c r="N1660" s="25">
        <f>IF(ISTEXT(E1660),"",IF(ISBLANK(E1660),"",IF(ISTEXT(D1660),"",IF(A1655="Invoice No. : ",INDEX(Sheet2!D$14:D$154,MATCH(B1655,Sheet2!A$14:A$154,0)),N1659))))</f>
        <v>2</v>
      </c>
      <c r="O1660" s="25" t="str">
        <f>IF(ISTEXT(E1660),"",IF(ISBLANK(E1660),"",IF(ISTEXT(D1660),"",IF(A1655="Invoice No. : ",INDEX(Sheet2!E$14:E$154,MATCH(B1655,Sheet2!A$14:A$154,0)),O1659))))</f>
        <v>RUBY</v>
      </c>
      <c r="P1660" s="25" t="str">
        <f>IF(ISTEXT(E1660),"",IF(ISBLANK(E1660),"",IF(ISTEXT(D1660),"",IF(A1655="Invoice No. : ",INDEX(Sheet2!G$14:G$154,MATCH(B1655,Sheet2!A$14:A$154,0)),P1659))))</f>
        <v>EDDUBA, GERALDINE MAGARAO</v>
      </c>
      <c r="Q1660" s="25">
        <f t="shared" si="103"/>
        <v>128023.12</v>
      </c>
    </row>
    <row r="1661" ht="15" spans="1:17">
      <c r="A1661" s="24" t="s">
        <v>198</v>
      </c>
      <c r="B1661" s="24" t="s">
        <v>199</v>
      </c>
      <c r="C1661" s="13">
        <v>1</v>
      </c>
      <c r="D1661" s="13">
        <v>100.5</v>
      </c>
      <c r="E1661" s="13">
        <v>100.5</v>
      </c>
      <c r="F1661" s="25">
        <f t="shared" si="100"/>
        <v>2146383</v>
      </c>
      <c r="G1661" s="25">
        <f>IF(ISTEXT(E1661),"",IF(ISBLANK(E1661),"",IF(ISTEXT(D1661),"",IF(A1656="Invoice No. : ",INDEX(Sheet2!F$14:F$154,MATCH(B1656,Sheet2!A$14:A$154,0)),G1660))))</f>
        <v>31844</v>
      </c>
      <c r="H1661" s="25" t="str">
        <f t="shared" si="101"/>
        <v>01/28/2023</v>
      </c>
      <c r="I1661" s="25" t="str">
        <f>IF(ISTEXT(E1661),"",IF(ISBLANK(E1661),"",IF(ISTEXT(D1661),"",IF(A1656="Invoice No. : ",TEXT(INDEX(Sheet2!C$14:C$154,MATCH(B1656,Sheet2!A$14:A$154,0)),"hh:mm:ss"),I1660))))</f>
        <v>12:12:49</v>
      </c>
      <c r="J1661" s="25">
        <f t="shared" si="102"/>
        <v>3501.75</v>
      </c>
      <c r="K1661" s="25">
        <f>IF(ISBLANK(G1661),"",IF(ISTEXT(G1661),"",INDEX(Sheet2!H$14:H$154,MATCH(F1661,Sheet2!A$14:A$154,0))))</f>
        <v>3500</v>
      </c>
      <c r="L1661" s="25">
        <f>IF(ISBLANK(G1661),"",IF(ISTEXT(G1661),"",INDEX(Sheet2!I$14:I$154,MATCH(F1661,Sheet2!A$14:A$154,0))))</f>
        <v>1.75</v>
      </c>
      <c r="M1661" s="25" t="str">
        <f>IF(ISBLANK(G1661),"",IF(ISTEXT(G1661),"",IF(INDEX(Sheet2!H$14:H$154,MATCH(F1661,Sheet2!A$14:A$154,0))&lt;&gt;0,IF(INDEX(Sheet2!I$14:I$154,MATCH(F1661,Sheet2!A$14:A$154,0))&lt;&gt;0,"Loan","Loan"),"Cash")))</f>
        <v>Loan</v>
      </c>
      <c r="N1661" s="25">
        <f>IF(ISTEXT(E1661),"",IF(ISBLANK(E1661),"",IF(ISTEXT(D1661),"",IF(A1656="Invoice No. : ",INDEX(Sheet2!D$14:D$154,MATCH(B1656,Sheet2!A$14:A$154,0)),N1660))))</f>
        <v>2</v>
      </c>
      <c r="O1661" s="25" t="str">
        <f>IF(ISTEXT(E1661),"",IF(ISBLANK(E1661),"",IF(ISTEXT(D1661),"",IF(A1656="Invoice No. : ",INDEX(Sheet2!E$14:E$154,MATCH(B1656,Sheet2!A$14:A$154,0)),O1660))))</f>
        <v>RUBY</v>
      </c>
      <c r="P1661" s="25" t="str">
        <f>IF(ISTEXT(E1661),"",IF(ISBLANK(E1661),"",IF(ISTEXT(D1661),"",IF(A1656="Invoice No. : ",INDEX(Sheet2!G$14:G$154,MATCH(B1656,Sheet2!A$14:A$154,0)),P1660))))</f>
        <v>EDDUBA, GERALDINE MAGARAO</v>
      </c>
      <c r="Q1661" s="25">
        <f t="shared" si="103"/>
        <v>128023.12</v>
      </c>
    </row>
    <row r="1662" ht="15" spans="1:17">
      <c r="A1662" s="24" t="s">
        <v>625</v>
      </c>
      <c r="B1662" s="24" t="s">
        <v>626</v>
      </c>
      <c r="C1662" s="13">
        <v>1</v>
      </c>
      <c r="D1662" s="13">
        <v>100.5</v>
      </c>
      <c r="E1662" s="13">
        <v>100.5</v>
      </c>
      <c r="F1662" s="25">
        <f t="shared" si="100"/>
        <v>2146383</v>
      </c>
      <c r="G1662" s="25">
        <f>IF(ISTEXT(E1662),"",IF(ISBLANK(E1662),"",IF(ISTEXT(D1662),"",IF(A1657="Invoice No. : ",INDEX(Sheet2!F$14:F$154,MATCH(B1657,Sheet2!A$14:A$154,0)),G1661))))</f>
        <v>31844</v>
      </c>
      <c r="H1662" s="25" t="str">
        <f t="shared" si="101"/>
        <v>01/28/2023</v>
      </c>
      <c r="I1662" s="25" t="str">
        <f>IF(ISTEXT(E1662),"",IF(ISBLANK(E1662),"",IF(ISTEXT(D1662),"",IF(A1657="Invoice No. : ",TEXT(INDEX(Sheet2!C$14:C$154,MATCH(B1657,Sheet2!A$14:A$154,0)),"hh:mm:ss"),I1661))))</f>
        <v>12:12:49</v>
      </c>
      <c r="J1662" s="25">
        <f t="shared" si="102"/>
        <v>3501.75</v>
      </c>
      <c r="K1662" s="25">
        <f>IF(ISBLANK(G1662),"",IF(ISTEXT(G1662),"",INDEX(Sheet2!H$14:H$154,MATCH(F1662,Sheet2!A$14:A$154,0))))</f>
        <v>3500</v>
      </c>
      <c r="L1662" s="25">
        <f>IF(ISBLANK(G1662),"",IF(ISTEXT(G1662),"",INDEX(Sheet2!I$14:I$154,MATCH(F1662,Sheet2!A$14:A$154,0))))</f>
        <v>1.75</v>
      </c>
      <c r="M1662" s="25" t="str">
        <f>IF(ISBLANK(G1662),"",IF(ISTEXT(G1662),"",IF(INDEX(Sheet2!H$14:H$154,MATCH(F1662,Sheet2!A$14:A$154,0))&lt;&gt;0,IF(INDEX(Sheet2!I$14:I$154,MATCH(F1662,Sheet2!A$14:A$154,0))&lt;&gt;0,"Loan","Loan"),"Cash")))</f>
        <v>Loan</v>
      </c>
      <c r="N1662" s="25">
        <f>IF(ISTEXT(E1662),"",IF(ISBLANK(E1662),"",IF(ISTEXT(D1662),"",IF(A1657="Invoice No. : ",INDEX(Sheet2!D$14:D$154,MATCH(B1657,Sheet2!A$14:A$154,0)),N1661))))</f>
        <v>2</v>
      </c>
      <c r="O1662" s="25" t="str">
        <f>IF(ISTEXT(E1662),"",IF(ISBLANK(E1662),"",IF(ISTEXT(D1662),"",IF(A1657="Invoice No. : ",INDEX(Sheet2!E$14:E$154,MATCH(B1657,Sheet2!A$14:A$154,0)),O1661))))</f>
        <v>RUBY</v>
      </c>
      <c r="P1662" s="25" t="str">
        <f>IF(ISTEXT(E1662),"",IF(ISBLANK(E1662),"",IF(ISTEXT(D1662),"",IF(A1657="Invoice No. : ",INDEX(Sheet2!G$14:G$154,MATCH(B1657,Sheet2!A$14:A$154,0)),P1661))))</f>
        <v>EDDUBA, GERALDINE MAGARAO</v>
      </c>
      <c r="Q1662" s="25">
        <f t="shared" si="103"/>
        <v>128023.12</v>
      </c>
    </row>
    <row r="1663" ht="15" spans="1:17">
      <c r="A1663" s="24" t="s">
        <v>1347</v>
      </c>
      <c r="B1663" s="24" t="s">
        <v>1348</v>
      </c>
      <c r="C1663" s="13">
        <v>1</v>
      </c>
      <c r="D1663" s="13">
        <v>100.5</v>
      </c>
      <c r="E1663" s="13">
        <v>100.5</v>
      </c>
      <c r="F1663" s="25">
        <f t="shared" si="100"/>
        <v>2146383</v>
      </c>
      <c r="G1663" s="25">
        <f>IF(ISTEXT(E1663),"",IF(ISBLANK(E1663),"",IF(ISTEXT(D1663),"",IF(A1658="Invoice No. : ",INDEX(Sheet2!F$14:F$154,MATCH(B1658,Sheet2!A$14:A$154,0)),G1662))))</f>
        <v>31844</v>
      </c>
      <c r="H1663" s="25" t="str">
        <f t="shared" si="101"/>
        <v>01/28/2023</v>
      </c>
      <c r="I1663" s="25" t="str">
        <f>IF(ISTEXT(E1663),"",IF(ISBLANK(E1663),"",IF(ISTEXT(D1663),"",IF(A1658="Invoice No. : ",TEXT(INDEX(Sheet2!C$14:C$154,MATCH(B1658,Sheet2!A$14:A$154,0)),"hh:mm:ss"),I1662))))</f>
        <v>12:12:49</v>
      </c>
      <c r="J1663" s="25">
        <f t="shared" si="102"/>
        <v>3501.75</v>
      </c>
      <c r="K1663" s="25">
        <f>IF(ISBLANK(G1663),"",IF(ISTEXT(G1663),"",INDEX(Sheet2!H$14:H$154,MATCH(F1663,Sheet2!A$14:A$154,0))))</f>
        <v>3500</v>
      </c>
      <c r="L1663" s="25">
        <f>IF(ISBLANK(G1663),"",IF(ISTEXT(G1663),"",INDEX(Sheet2!I$14:I$154,MATCH(F1663,Sheet2!A$14:A$154,0))))</f>
        <v>1.75</v>
      </c>
      <c r="M1663" s="25" t="str">
        <f>IF(ISBLANK(G1663),"",IF(ISTEXT(G1663),"",IF(INDEX(Sheet2!H$14:H$154,MATCH(F1663,Sheet2!A$14:A$154,0))&lt;&gt;0,IF(INDEX(Sheet2!I$14:I$154,MATCH(F1663,Sheet2!A$14:A$154,0))&lt;&gt;0,"Loan","Loan"),"Cash")))</f>
        <v>Loan</v>
      </c>
      <c r="N1663" s="25">
        <f>IF(ISTEXT(E1663),"",IF(ISBLANK(E1663),"",IF(ISTEXT(D1663),"",IF(A1658="Invoice No. : ",INDEX(Sheet2!D$14:D$154,MATCH(B1658,Sheet2!A$14:A$154,0)),N1662))))</f>
        <v>2</v>
      </c>
      <c r="O1663" s="25" t="str">
        <f>IF(ISTEXT(E1663),"",IF(ISBLANK(E1663),"",IF(ISTEXT(D1663),"",IF(A1658="Invoice No. : ",INDEX(Sheet2!E$14:E$154,MATCH(B1658,Sheet2!A$14:A$154,0)),O1662))))</f>
        <v>RUBY</v>
      </c>
      <c r="P1663" s="25" t="str">
        <f>IF(ISTEXT(E1663),"",IF(ISBLANK(E1663),"",IF(ISTEXT(D1663),"",IF(A1658="Invoice No. : ",INDEX(Sheet2!G$14:G$154,MATCH(B1658,Sheet2!A$14:A$154,0)),P1662))))</f>
        <v>EDDUBA, GERALDINE MAGARAO</v>
      </c>
      <c r="Q1663" s="25">
        <f t="shared" si="103"/>
        <v>128023.12</v>
      </c>
    </row>
    <row r="1664" ht="15" spans="1:17">
      <c r="A1664" s="24" t="s">
        <v>1349</v>
      </c>
      <c r="B1664" s="24" t="s">
        <v>1350</v>
      </c>
      <c r="C1664" s="13">
        <v>1</v>
      </c>
      <c r="D1664" s="13">
        <v>74</v>
      </c>
      <c r="E1664" s="13">
        <v>74</v>
      </c>
      <c r="F1664" s="25">
        <f t="shared" si="100"/>
        <v>2146383</v>
      </c>
      <c r="G1664" s="25">
        <f>IF(ISTEXT(E1664),"",IF(ISBLANK(E1664),"",IF(ISTEXT(D1664),"",IF(A1659="Invoice No. : ",INDEX(Sheet2!F$14:F$154,MATCH(B1659,Sheet2!A$14:A$154,0)),G1663))))</f>
        <v>31844</v>
      </c>
      <c r="H1664" s="25" t="str">
        <f t="shared" si="101"/>
        <v>01/28/2023</v>
      </c>
      <c r="I1664" s="25" t="str">
        <f>IF(ISTEXT(E1664),"",IF(ISBLANK(E1664),"",IF(ISTEXT(D1664),"",IF(A1659="Invoice No. : ",TEXT(INDEX(Sheet2!C$14:C$154,MATCH(B1659,Sheet2!A$14:A$154,0)),"hh:mm:ss"),I1663))))</f>
        <v>12:12:49</v>
      </c>
      <c r="J1664" s="25">
        <f t="shared" si="102"/>
        <v>3501.75</v>
      </c>
      <c r="K1664" s="25">
        <f>IF(ISBLANK(G1664),"",IF(ISTEXT(G1664),"",INDEX(Sheet2!H$14:H$154,MATCH(F1664,Sheet2!A$14:A$154,0))))</f>
        <v>3500</v>
      </c>
      <c r="L1664" s="25">
        <f>IF(ISBLANK(G1664),"",IF(ISTEXT(G1664),"",INDEX(Sheet2!I$14:I$154,MATCH(F1664,Sheet2!A$14:A$154,0))))</f>
        <v>1.75</v>
      </c>
      <c r="M1664" s="25" t="str">
        <f>IF(ISBLANK(G1664),"",IF(ISTEXT(G1664),"",IF(INDEX(Sheet2!H$14:H$154,MATCH(F1664,Sheet2!A$14:A$154,0))&lt;&gt;0,IF(INDEX(Sheet2!I$14:I$154,MATCH(F1664,Sheet2!A$14:A$154,0))&lt;&gt;0,"Loan","Loan"),"Cash")))</f>
        <v>Loan</v>
      </c>
      <c r="N1664" s="25">
        <f>IF(ISTEXT(E1664),"",IF(ISBLANK(E1664),"",IF(ISTEXT(D1664),"",IF(A1659="Invoice No. : ",INDEX(Sheet2!D$14:D$154,MATCH(B1659,Sheet2!A$14:A$154,0)),N1663))))</f>
        <v>2</v>
      </c>
      <c r="O1664" s="25" t="str">
        <f>IF(ISTEXT(E1664),"",IF(ISBLANK(E1664),"",IF(ISTEXT(D1664),"",IF(A1659="Invoice No. : ",INDEX(Sheet2!E$14:E$154,MATCH(B1659,Sheet2!A$14:A$154,0)),O1663))))</f>
        <v>RUBY</v>
      </c>
      <c r="P1664" s="25" t="str">
        <f>IF(ISTEXT(E1664),"",IF(ISBLANK(E1664),"",IF(ISTEXT(D1664),"",IF(A1659="Invoice No. : ",INDEX(Sheet2!G$14:G$154,MATCH(B1659,Sheet2!A$14:A$154,0)),P1663))))</f>
        <v>EDDUBA, GERALDINE MAGARAO</v>
      </c>
      <c r="Q1664" s="25">
        <f t="shared" si="103"/>
        <v>128023.12</v>
      </c>
    </row>
    <row r="1665" ht="15" spans="1:17">
      <c r="A1665" s="24" t="s">
        <v>1351</v>
      </c>
      <c r="B1665" s="24" t="s">
        <v>1352</v>
      </c>
      <c r="C1665" s="13">
        <v>1</v>
      </c>
      <c r="D1665" s="13">
        <v>74</v>
      </c>
      <c r="E1665" s="13">
        <v>74</v>
      </c>
      <c r="F1665" s="25">
        <f t="shared" si="100"/>
        <v>2146383</v>
      </c>
      <c r="G1665" s="25">
        <f>IF(ISTEXT(E1665),"",IF(ISBLANK(E1665),"",IF(ISTEXT(D1665),"",IF(A1660="Invoice No. : ",INDEX(Sheet2!F$14:F$154,MATCH(B1660,Sheet2!A$14:A$154,0)),G1664))))</f>
        <v>31844</v>
      </c>
      <c r="H1665" s="25" t="str">
        <f t="shared" si="101"/>
        <v>01/28/2023</v>
      </c>
      <c r="I1665" s="25" t="str">
        <f>IF(ISTEXT(E1665),"",IF(ISBLANK(E1665),"",IF(ISTEXT(D1665),"",IF(A1660="Invoice No. : ",TEXT(INDEX(Sheet2!C$14:C$154,MATCH(B1660,Sheet2!A$14:A$154,0)),"hh:mm:ss"),I1664))))</f>
        <v>12:12:49</v>
      </c>
      <c r="J1665" s="25">
        <f t="shared" si="102"/>
        <v>3501.75</v>
      </c>
      <c r="K1665" s="25">
        <f>IF(ISBLANK(G1665),"",IF(ISTEXT(G1665),"",INDEX(Sheet2!H$14:H$154,MATCH(F1665,Sheet2!A$14:A$154,0))))</f>
        <v>3500</v>
      </c>
      <c r="L1665" s="25">
        <f>IF(ISBLANK(G1665),"",IF(ISTEXT(G1665),"",INDEX(Sheet2!I$14:I$154,MATCH(F1665,Sheet2!A$14:A$154,0))))</f>
        <v>1.75</v>
      </c>
      <c r="M1665" s="25" t="str">
        <f>IF(ISBLANK(G1665),"",IF(ISTEXT(G1665),"",IF(INDEX(Sheet2!H$14:H$154,MATCH(F1665,Sheet2!A$14:A$154,0))&lt;&gt;0,IF(INDEX(Sheet2!I$14:I$154,MATCH(F1665,Sheet2!A$14:A$154,0))&lt;&gt;0,"Loan","Loan"),"Cash")))</f>
        <v>Loan</v>
      </c>
      <c r="N1665" s="25">
        <f>IF(ISTEXT(E1665),"",IF(ISBLANK(E1665),"",IF(ISTEXT(D1665),"",IF(A1660="Invoice No. : ",INDEX(Sheet2!D$14:D$154,MATCH(B1660,Sheet2!A$14:A$154,0)),N1664))))</f>
        <v>2</v>
      </c>
      <c r="O1665" s="25" t="str">
        <f>IF(ISTEXT(E1665),"",IF(ISBLANK(E1665),"",IF(ISTEXT(D1665),"",IF(A1660="Invoice No. : ",INDEX(Sheet2!E$14:E$154,MATCH(B1660,Sheet2!A$14:A$154,0)),O1664))))</f>
        <v>RUBY</v>
      </c>
      <c r="P1665" s="25" t="str">
        <f>IF(ISTEXT(E1665),"",IF(ISBLANK(E1665),"",IF(ISTEXT(D1665),"",IF(A1660="Invoice No. : ",INDEX(Sheet2!G$14:G$154,MATCH(B1660,Sheet2!A$14:A$154,0)),P1664))))</f>
        <v>EDDUBA, GERALDINE MAGARAO</v>
      </c>
      <c r="Q1665" s="25">
        <f t="shared" si="103"/>
        <v>128023.12</v>
      </c>
    </row>
    <row r="1666" ht="15" spans="1:17">
      <c r="A1666" s="24" t="s">
        <v>1317</v>
      </c>
      <c r="B1666" s="24" t="s">
        <v>1318</v>
      </c>
      <c r="C1666" s="13">
        <v>4</v>
      </c>
      <c r="D1666" s="13">
        <v>39.5</v>
      </c>
      <c r="E1666" s="13">
        <v>158</v>
      </c>
      <c r="F1666" s="25">
        <f t="shared" si="100"/>
        <v>2146383</v>
      </c>
      <c r="G1666" s="25">
        <f>IF(ISTEXT(E1666),"",IF(ISBLANK(E1666),"",IF(ISTEXT(D1666),"",IF(A1661="Invoice No. : ",INDEX(Sheet2!F$14:F$154,MATCH(B1661,Sheet2!A$14:A$154,0)),G1665))))</f>
        <v>31844</v>
      </c>
      <c r="H1666" s="25" t="str">
        <f t="shared" si="101"/>
        <v>01/28/2023</v>
      </c>
      <c r="I1666" s="25" t="str">
        <f>IF(ISTEXT(E1666),"",IF(ISBLANK(E1666),"",IF(ISTEXT(D1666),"",IF(A1661="Invoice No. : ",TEXT(INDEX(Sheet2!C$14:C$154,MATCH(B1661,Sheet2!A$14:A$154,0)),"hh:mm:ss"),I1665))))</f>
        <v>12:12:49</v>
      </c>
      <c r="J1666" s="25">
        <f t="shared" si="102"/>
        <v>3501.75</v>
      </c>
      <c r="K1666" s="25">
        <f>IF(ISBLANK(G1666),"",IF(ISTEXT(G1666),"",INDEX(Sheet2!H$14:H$154,MATCH(F1666,Sheet2!A$14:A$154,0))))</f>
        <v>3500</v>
      </c>
      <c r="L1666" s="25">
        <f>IF(ISBLANK(G1666),"",IF(ISTEXT(G1666),"",INDEX(Sheet2!I$14:I$154,MATCH(F1666,Sheet2!A$14:A$154,0))))</f>
        <v>1.75</v>
      </c>
      <c r="M1666" s="25" t="str">
        <f>IF(ISBLANK(G1666),"",IF(ISTEXT(G1666),"",IF(INDEX(Sheet2!H$14:H$154,MATCH(F1666,Sheet2!A$14:A$154,0))&lt;&gt;0,IF(INDEX(Sheet2!I$14:I$154,MATCH(F1666,Sheet2!A$14:A$154,0))&lt;&gt;0,"Loan","Loan"),"Cash")))</f>
        <v>Loan</v>
      </c>
      <c r="N1666" s="25">
        <f>IF(ISTEXT(E1666),"",IF(ISBLANK(E1666),"",IF(ISTEXT(D1666),"",IF(A1661="Invoice No. : ",INDEX(Sheet2!D$14:D$154,MATCH(B1661,Sheet2!A$14:A$154,0)),N1665))))</f>
        <v>2</v>
      </c>
      <c r="O1666" s="25" t="str">
        <f>IF(ISTEXT(E1666),"",IF(ISBLANK(E1666),"",IF(ISTEXT(D1666),"",IF(A1661="Invoice No. : ",INDEX(Sheet2!E$14:E$154,MATCH(B1661,Sheet2!A$14:A$154,0)),O1665))))</f>
        <v>RUBY</v>
      </c>
      <c r="P1666" s="25" t="str">
        <f>IF(ISTEXT(E1666),"",IF(ISBLANK(E1666),"",IF(ISTEXT(D1666),"",IF(A1661="Invoice No. : ",INDEX(Sheet2!G$14:G$154,MATCH(B1661,Sheet2!A$14:A$154,0)),P1665))))</f>
        <v>EDDUBA, GERALDINE MAGARAO</v>
      </c>
      <c r="Q1666" s="25">
        <f t="shared" si="103"/>
        <v>128023.12</v>
      </c>
    </row>
    <row r="1667" ht="15" spans="1:17">
      <c r="A1667" s="24" t="s">
        <v>1353</v>
      </c>
      <c r="B1667" s="24" t="s">
        <v>1354</v>
      </c>
      <c r="C1667" s="13">
        <v>1</v>
      </c>
      <c r="D1667" s="13">
        <v>74.25</v>
      </c>
      <c r="E1667" s="13">
        <v>74.25</v>
      </c>
      <c r="F1667" s="25">
        <f t="shared" si="100"/>
        <v>2146383</v>
      </c>
      <c r="G1667" s="25">
        <f>IF(ISTEXT(E1667),"",IF(ISBLANK(E1667),"",IF(ISTEXT(D1667),"",IF(A1662="Invoice No. : ",INDEX(Sheet2!F$14:F$154,MATCH(B1662,Sheet2!A$14:A$154,0)),G1666))))</f>
        <v>31844</v>
      </c>
      <c r="H1667" s="25" t="str">
        <f t="shared" si="101"/>
        <v>01/28/2023</v>
      </c>
      <c r="I1667" s="25" t="str">
        <f>IF(ISTEXT(E1667),"",IF(ISBLANK(E1667),"",IF(ISTEXT(D1667),"",IF(A1662="Invoice No. : ",TEXT(INDEX(Sheet2!C$14:C$154,MATCH(B1662,Sheet2!A$14:A$154,0)),"hh:mm:ss"),I1666))))</f>
        <v>12:12:49</v>
      </c>
      <c r="J1667" s="25">
        <f t="shared" si="102"/>
        <v>3501.75</v>
      </c>
      <c r="K1667" s="25">
        <f>IF(ISBLANK(G1667),"",IF(ISTEXT(G1667),"",INDEX(Sheet2!H$14:H$154,MATCH(F1667,Sheet2!A$14:A$154,0))))</f>
        <v>3500</v>
      </c>
      <c r="L1667" s="25">
        <f>IF(ISBLANK(G1667),"",IF(ISTEXT(G1667),"",INDEX(Sheet2!I$14:I$154,MATCH(F1667,Sheet2!A$14:A$154,0))))</f>
        <v>1.75</v>
      </c>
      <c r="M1667" s="25" t="str">
        <f>IF(ISBLANK(G1667),"",IF(ISTEXT(G1667),"",IF(INDEX(Sheet2!H$14:H$154,MATCH(F1667,Sheet2!A$14:A$154,0))&lt;&gt;0,IF(INDEX(Sheet2!I$14:I$154,MATCH(F1667,Sheet2!A$14:A$154,0))&lt;&gt;0,"Loan","Loan"),"Cash")))</f>
        <v>Loan</v>
      </c>
      <c r="N1667" s="25">
        <f>IF(ISTEXT(E1667),"",IF(ISBLANK(E1667),"",IF(ISTEXT(D1667),"",IF(A1662="Invoice No. : ",INDEX(Sheet2!D$14:D$154,MATCH(B1662,Sheet2!A$14:A$154,0)),N1666))))</f>
        <v>2</v>
      </c>
      <c r="O1667" s="25" t="str">
        <f>IF(ISTEXT(E1667),"",IF(ISBLANK(E1667),"",IF(ISTEXT(D1667),"",IF(A1662="Invoice No. : ",INDEX(Sheet2!E$14:E$154,MATCH(B1662,Sheet2!A$14:A$154,0)),O1666))))</f>
        <v>RUBY</v>
      </c>
      <c r="P1667" s="25" t="str">
        <f>IF(ISTEXT(E1667),"",IF(ISBLANK(E1667),"",IF(ISTEXT(D1667),"",IF(A1662="Invoice No. : ",INDEX(Sheet2!G$14:G$154,MATCH(B1662,Sheet2!A$14:A$154,0)),P1666))))</f>
        <v>EDDUBA, GERALDINE MAGARAO</v>
      </c>
      <c r="Q1667" s="25">
        <f t="shared" si="103"/>
        <v>128023.12</v>
      </c>
    </row>
    <row r="1668" ht="15" spans="1:17">
      <c r="A1668" s="24" t="s">
        <v>1343</v>
      </c>
      <c r="B1668" s="24" t="s">
        <v>1344</v>
      </c>
      <c r="C1668" s="13">
        <v>1</v>
      </c>
      <c r="D1668" s="13">
        <v>145.5</v>
      </c>
      <c r="E1668" s="13">
        <v>145.5</v>
      </c>
      <c r="F1668" s="25">
        <f t="shared" si="100"/>
        <v>2146383</v>
      </c>
      <c r="G1668" s="25">
        <f>IF(ISTEXT(E1668),"",IF(ISBLANK(E1668),"",IF(ISTEXT(D1668),"",IF(A1663="Invoice No. : ",INDEX(Sheet2!F$14:F$154,MATCH(B1663,Sheet2!A$14:A$154,0)),G1667))))</f>
        <v>31844</v>
      </c>
      <c r="H1668" s="25" t="str">
        <f t="shared" si="101"/>
        <v>01/28/2023</v>
      </c>
      <c r="I1668" s="25" t="str">
        <f>IF(ISTEXT(E1668),"",IF(ISBLANK(E1668),"",IF(ISTEXT(D1668),"",IF(A1663="Invoice No. : ",TEXT(INDEX(Sheet2!C$14:C$154,MATCH(B1663,Sheet2!A$14:A$154,0)),"hh:mm:ss"),I1667))))</f>
        <v>12:12:49</v>
      </c>
      <c r="J1668" s="25">
        <f t="shared" si="102"/>
        <v>3501.75</v>
      </c>
      <c r="K1668" s="25">
        <f>IF(ISBLANK(G1668),"",IF(ISTEXT(G1668),"",INDEX(Sheet2!H$14:H$154,MATCH(F1668,Sheet2!A$14:A$154,0))))</f>
        <v>3500</v>
      </c>
      <c r="L1668" s="25">
        <f>IF(ISBLANK(G1668),"",IF(ISTEXT(G1668),"",INDEX(Sheet2!I$14:I$154,MATCH(F1668,Sheet2!A$14:A$154,0))))</f>
        <v>1.75</v>
      </c>
      <c r="M1668" s="25" t="str">
        <f>IF(ISBLANK(G1668),"",IF(ISTEXT(G1668),"",IF(INDEX(Sheet2!H$14:H$154,MATCH(F1668,Sheet2!A$14:A$154,0))&lt;&gt;0,IF(INDEX(Sheet2!I$14:I$154,MATCH(F1668,Sheet2!A$14:A$154,0))&lt;&gt;0,"Loan","Loan"),"Cash")))</f>
        <v>Loan</v>
      </c>
      <c r="N1668" s="25">
        <f>IF(ISTEXT(E1668),"",IF(ISBLANK(E1668),"",IF(ISTEXT(D1668),"",IF(A1663="Invoice No. : ",INDEX(Sheet2!D$14:D$154,MATCH(B1663,Sheet2!A$14:A$154,0)),N1667))))</f>
        <v>2</v>
      </c>
      <c r="O1668" s="25" t="str">
        <f>IF(ISTEXT(E1668),"",IF(ISBLANK(E1668),"",IF(ISTEXT(D1668),"",IF(A1663="Invoice No. : ",INDEX(Sheet2!E$14:E$154,MATCH(B1663,Sheet2!A$14:A$154,0)),O1667))))</f>
        <v>RUBY</v>
      </c>
      <c r="P1668" s="25" t="str">
        <f>IF(ISTEXT(E1668),"",IF(ISBLANK(E1668),"",IF(ISTEXT(D1668),"",IF(A1663="Invoice No. : ",INDEX(Sheet2!G$14:G$154,MATCH(B1663,Sheet2!A$14:A$154,0)),P1667))))</f>
        <v>EDDUBA, GERALDINE MAGARAO</v>
      </c>
      <c r="Q1668" s="25">
        <f t="shared" si="103"/>
        <v>128023.12</v>
      </c>
    </row>
    <row r="1669" ht="15" spans="1:17">
      <c r="A1669" s="24" t="s">
        <v>1287</v>
      </c>
      <c r="B1669" s="24" t="s">
        <v>1288</v>
      </c>
      <c r="C1669" s="13">
        <v>12</v>
      </c>
      <c r="D1669" s="13">
        <v>30</v>
      </c>
      <c r="E1669" s="13">
        <v>360</v>
      </c>
      <c r="F1669" s="25">
        <f t="shared" si="100"/>
        <v>2146383</v>
      </c>
      <c r="G1669" s="25">
        <f>IF(ISTEXT(E1669),"",IF(ISBLANK(E1669),"",IF(ISTEXT(D1669),"",IF(A1664="Invoice No. : ",INDEX(Sheet2!F$14:F$154,MATCH(B1664,Sheet2!A$14:A$154,0)),G1668))))</f>
        <v>31844</v>
      </c>
      <c r="H1669" s="25" t="str">
        <f t="shared" si="101"/>
        <v>01/28/2023</v>
      </c>
      <c r="I1669" s="25" t="str">
        <f>IF(ISTEXT(E1669),"",IF(ISBLANK(E1669),"",IF(ISTEXT(D1669),"",IF(A1664="Invoice No. : ",TEXT(INDEX(Sheet2!C$14:C$154,MATCH(B1664,Sheet2!A$14:A$154,0)),"hh:mm:ss"),I1668))))</f>
        <v>12:12:49</v>
      </c>
      <c r="J1669" s="25">
        <f t="shared" si="102"/>
        <v>3501.75</v>
      </c>
      <c r="K1669" s="25">
        <f>IF(ISBLANK(G1669),"",IF(ISTEXT(G1669),"",INDEX(Sheet2!H$14:H$154,MATCH(F1669,Sheet2!A$14:A$154,0))))</f>
        <v>3500</v>
      </c>
      <c r="L1669" s="25">
        <f>IF(ISBLANK(G1669),"",IF(ISTEXT(G1669),"",INDEX(Sheet2!I$14:I$154,MATCH(F1669,Sheet2!A$14:A$154,0))))</f>
        <v>1.75</v>
      </c>
      <c r="M1669" s="25" t="str">
        <f>IF(ISBLANK(G1669),"",IF(ISTEXT(G1669),"",IF(INDEX(Sheet2!H$14:H$154,MATCH(F1669,Sheet2!A$14:A$154,0))&lt;&gt;0,IF(INDEX(Sheet2!I$14:I$154,MATCH(F1669,Sheet2!A$14:A$154,0))&lt;&gt;0,"Loan","Loan"),"Cash")))</f>
        <v>Loan</v>
      </c>
      <c r="N1669" s="25">
        <f>IF(ISTEXT(E1669),"",IF(ISBLANK(E1669),"",IF(ISTEXT(D1669),"",IF(A1664="Invoice No. : ",INDEX(Sheet2!D$14:D$154,MATCH(B1664,Sheet2!A$14:A$154,0)),N1668))))</f>
        <v>2</v>
      </c>
      <c r="O1669" s="25" t="str">
        <f>IF(ISTEXT(E1669),"",IF(ISBLANK(E1669),"",IF(ISTEXT(D1669),"",IF(A1664="Invoice No. : ",INDEX(Sheet2!E$14:E$154,MATCH(B1664,Sheet2!A$14:A$154,0)),O1668))))</f>
        <v>RUBY</v>
      </c>
      <c r="P1669" s="25" t="str">
        <f>IF(ISTEXT(E1669),"",IF(ISBLANK(E1669),"",IF(ISTEXT(D1669),"",IF(A1664="Invoice No. : ",INDEX(Sheet2!G$14:G$154,MATCH(B1664,Sheet2!A$14:A$154,0)),P1668))))</f>
        <v>EDDUBA, GERALDINE MAGARAO</v>
      </c>
      <c r="Q1669" s="25">
        <f t="shared" si="103"/>
        <v>128023.12</v>
      </c>
    </row>
    <row r="1670" ht="15" spans="1:17">
      <c r="A1670" s="24" t="s">
        <v>1355</v>
      </c>
      <c r="B1670" s="24" t="s">
        <v>1356</v>
      </c>
      <c r="C1670" s="13">
        <v>1</v>
      </c>
      <c r="D1670" s="13">
        <v>39</v>
      </c>
      <c r="E1670" s="13">
        <v>39</v>
      </c>
      <c r="F1670" s="25">
        <f t="shared" si="100"/>
        <v>2146383</v>
      </c>
      <c r="G1670" s="25">
        <f>IF(ISTEXT(E1670),"",IF(ISBLANK(E1670),"",IF(ISTEXT(D1670),"",IF(A1665="Invoice No. : ",INDEX(Sheet2!F$14:F$154,MATCH(B1665,Sheet2!A$14:A$154,0)),G1669))))</f>
        <v>31844</v>
      </c>
      <c r="H1670" s="25" t="str">
        <f t="shared" si="101"/>
        <v>01/28/2023</v>
      </c>
      <c r="I1670" s="25" t="str">
        <f>IF(ISTEXT(E1670),"",IF(ISBLANK(E1670),"",IF(ISTEXT(D1670),"",IF(A1665="Invoice No. : ",TEXT(INDEX(Sheet2!C$14:C$154,MATCH(B1665,Sheet2!A$14:A$154,0)),"hh:mm:ss"),I1669))))</f>
        <v>12:12:49</v>
      </c>
      <c r="J1670" s="25">
        <f t="shared" si="102"/>
        <v>3501.75</v>
      </c>
      <c r="K1670" s="25">
        <f>IF(ISBLANK(G1670),"",IF(ISTEXT(G1670),"",INDEX(Sheet2!H$14:H$154,MATCH(F1670,Sheet2!A$14:A$154,0))))</f>
        <v>3500</v>
      </c>
      <c r="L1670" s="25">
        <f>IF(ISBLANK(G1670),"",IF(ISTEXT(G1670),"",INDEX(Sheet2!I$14:I$154,MATCH(F1670,Sheet2!A$14:A$154,0))))</f>
        <v>1.75</v>
      </c>
      <c r="M1670" s="25" t="str">
        <f>IF(ISBLANK(G1670),"",IF(ISTEXT(G1670),"",IF(INDEX(Sheet2!H$14:H$154,MATCH(F1670,Sheet2!A$14:A$154,0))&lt;&gt;0,IF(INDEX(Sheet2!I$14:I$154,MATCH(F1670,Sheet2!A$14:A$154,0))&lt;&gt;0,"Loan","Loan"),"Cash")))</f>
        <v>Loan</v>
      </c>
      <c r="N1670" s="25">
        <f>IF(ISTEXT(E1670),"",IF(ISBLANK(E1670),"",IF(ISTEXT(D1670),"",IF(A1665="Invoice No. : ",INDEX(Sheet2!D$14:D$154,MATCH(B1665,Sheet2!A$14:A$154,0)),N1669))))</f>
        <v>2</v>
      </c>
      <c r="O1670" s="25" t="str">
        <f>IF(ISTEXT(E1670),"",IF(ISBLANK(E1670),"",IF(ISTEXT(D1670),"",IF(A1665="Invoice No. : ",INDEX(Sheet2!E$14:E$154,MATCH(B1665,Sheet2!A$14:A$154,0)),O1669))))</f>
        <v>RUBY</v>
      </c>
      <c r="P1670" s="25" t="str">
        <f>IF(ISTEXT(E1670),"",IF(ISBLANK(E1670),"",IF(ISTEXT(D1670),"",IF(A1665="Invoice No. : ",INDEX(Sheet2!G$14:G$154,MATCH(B1665,Sheet2!A$14:A$154,0)),P1669))))</f>
        <v>EDDUBA, GERALDINE MAGARAO</v>
      </c>
      <c r="Q1670" s="25">
        <f t="shared" si="103"/>
        <v>128023.12</v>
      </c>
    </row>
    <row r="1671" ht="15" spans="1:17">
      <c r="A1671" s="24" t="s">
        <v>1357</v>
      </c>
      <c r="B1671" s="24" t="s">
        <v>1358</v>
      </c>
      <c r="C1671" s="13">
        <v>1</v>
      </c>
      <c r="D1671" s="13">
        <v>69.5</v>
      </c>
      <c r="E1671" s="13">
        <v>69.5</v>
      </c>
      <c r="F1671" s="25">
        <f t="shared" si="100"/>
        <v>2146383</v>
      </c>
      <c r="G1671" s="25">
        <f>IF(ISTEXT(E1671),"",IF(ISBLANK(E1671),"",IF(ISTEXT(D1671),"",IF(A1666="Invoice No. : ",INDEX(Sheet2!F$14:F$154,MATCH(B1666,Sheet2!A$14:A$154,0)),G1670))))</f>
        <v>31844</v>
      </c>
      <c r="H1671" s="25" t="str">
        <f t="shared" si="101"/>
        <v>01/28/2023</v>
      </c>
      <c r="I1671" s="25" t="str">
        <f>IF(ISTEXT(E1671),"",IF(ISBLANK(E1671),"",IF(ISTEXT(D1671),"",IF(A1666="Invoice No. : ",TEXT(INDEX(Sheet2!C$14:C$154,MATCH(B1666,Sheet2!A$14:A$154,0)),"hh:mm:ss"),I1670))))</f>
        <v>12:12:49</v>
      </c>
      <c r="J1671" s="25">
        <f t="shared" si="102"/>
        <v>3501.75</v>
      </c>
      <c r="K1671" s="25">
        <f>IF(ISBLANK(G1671),"",IF(ISTEXT(G1671),"",INDEX(Sheet2!H$14:H$154,MATCH(F1671,Sheet2!A$14:A$154,0))))</f>
        <v>3500</v>
      </c>
      <c r="L1671" s="25">
        <f>IF(ISBLANK(G1671),"",IF(ISTEXT(G1671),"",INDEX(Sheet2!I$14:I$154,MATCH(F1671,Sheet2!A$14:A$154,0))))</f>
        <v>1.75</v>
      </c>
      <c r="M1671" s="25" t="str">
        <f>IF(ISBLANK(G1671),"",IF(ISTEXT(G1671),"",IF(INDEX(Sheet2!H$14:H$154,MATCH(F1671,Sheet2!A$14:A$154,0))&lt;&gt;0,IF(INDEX(Sheet2!I$14:I$154,MATCH(F1671,Sheet2!A$14:A$154,0))&lt;&gt;0,"Loan","Loan"),"Cash")))</f>
        <v>Loan</v>
      </c>
      <c r="N1671" s="25">
        <f>IF(ISTEXT(E1671),"",IF(ISBLANK(E1671),"",IF(ISTEXT(D1671),"",IF(A1666="Invoice No. : ",INDEX(Sheet2!D$14:D$154,MATCH(B1666,Sheet2!A$14:A$154,0)),N1670))))</f>
        <v>2</v>
      </c>
      <c r="O1671" s="25" t="str">
        <f>IF(ISTEXT(E1671),"",IF(ISBLANK(E1671),"",IF(ISTEXT(D1671),"",IF(A1666="Invoice No. : ",INDEX(Sheet2!E$14:E$154,MATCH(B1666,Sheet2!A$14:A$154,0)),O1670))))</f>
        <v>RUBY</v>
      </c>
      <c r="P1671" s="25" t="str">
        <f>IF(ISTEXT(E1671),"",IF(ISBLANK(E1671),"",IF(ISTEXT(D1671),"",IF(A1666="Invoice No. : ",INDEX(Sheet2!G$14:G$154,MATCH(B1666,Sheet2!A$14:A$154,0)),P1670))))</f>
        <v>EDDUBA, GERALDINE MAGARAO</v>
      </c>
      <c r="Q1671" s="25">
        <f t="shared" si="103"/>
        <v>128023.12</v>
      </c>
    </row>
    <row r="1672" ht="15" spans="1:17">
      <c r="A1672" s="24" t="s">
        <v>472</v>
      </c>
      <c r="B1672" s="24" t="s">
        <v>473</v>
      </c>
      <c r="C1672" s="13">
        <v>1</v>
      </c>
      <c r="D1672" s="13">
        <v>68.25</v>
      </c>
      <c r="E1672" s="13">
        <v>68.25</v>
      </c>
      <c r="F1672" s="25">
        <f t="shared" si="100"/>
        <v>2146383</v>
      </c>
      <c r="G1672" s="25">
        <f>IF(ISTEXT(E1672),"",IF(ISBLANK(E1672),"",IF(ISTEXT(D1672),"",IF(A1667="Invoice No. : ",INDEX(Sheet2!F$14:F$154,MATCH(B1667,Sheet2!A$14:A$154,0)),G1671))))</f>
        <v>31844</v>
      </c>
      <c r="H1672" s="25" t="str">
        <f t="shared" si="101"/>
        <v>01/28/2023</v>
      </c>
      <c r="I1672" s="25" t="str">
        <f>IF(ISTEXT(E1672),"",IF(ISBLANK(E1672),"",IF(ISTEXT(D1672),"",IF(A1667="Invoice No. : ",TEXT(INDEX(Sheet2!C$14:C$154,MATCH(B1667,Sheet2!A$14:A$154,0)),"hh:mm:ss"),I1671))))</f>
        <v>12:12:49</v>
      </c>
      <c r="J1672" s="25">
        <f t="shared" si="102"/>
        <v>3501.75</v>
      </c>
      <c r="K1672" s="25">
        <f>IF(ISBLANK(G1672),"",IF(ISTEXT(G1672),"",INDEX(Sheet2!H$14:H$154,MATCH(F1672,Sheet2!A$14:A$154,0))))</f>
        <v>3500</v>
      </c>
      <c r="L1672" s="25">
        <f>IF(ISBLANK(G1672),"",IF(ISTEXT(G1672),"",INDEX(Sheet2!I$14:I$154,MATCH(F1672,Sheet2!A$14:A$154,0))))</f>
        <v>1.75</v>
      </c>
      <c r="M1672" s="25" t="str">
        <f>IF(ISBLANK(G1672),"",IF(ISTEXT(G1672),"",IF(INDEX(Sheet2!H$14:H$154,MATCH(F1672,Sheet2!A$14:A$154,0))&lt;&gt;0,IF(INDEX(Sheet2!I$14:I$154,MATCH(F1672,Sheet2!A$14:A$154,0))&lt;&gt;0,"Loan","Loan"),"Cash")))</f>
        <v>Loan</v>
      </c>
      <c r="N1672" s="25">
        <f>IF(ISTEXT(E1672),"",IF(ISBLANK(E1672),"",IF(ISTEXT(D1672),"",IF(A1667="Invoice No. : ",INDEX(Sheet2!D$14:D$154,MATCH(B1667,Sheet2!A$14:A$154,0)),N1671))))</f>
        <v>2</v>
      </c>
      <c r="O1672" s="25" t="str">
        <f>IF(ISTEXT(E1672),"",IF(ISBLANK(E1672),"",IF(ISTEXT(D1672),"",IF(A1667="Invoice No. : ",INDEX(Sheet2!E$14:E$154,MATCH(B1667,Sheet2!A$14:A$154,0)),O1671))))</f>
        <v>RUBY</v>
      </c>
      <c r="P1672" s="25" t="str">
        <f>IF(ISTEXT(E1672),"",IF(ISBLANK(E1672),"",IF(ISTEXT(D1672),"",IF(A1667="Invoice No. : ",INDEX(Sheet2!G$14:G$154,MATCH(B1667,Sheet2!A$14:A$154,0)),P1671))))</f>
        <v>EDDUBA, GERALDINE MAGARAO</v>
      </c>
      <c r="Q1672" s="25">
        <f t="shared" si="103"/>
        <v>128023.12</v>
      </c>
    </row>
    <row r="1673" ht="15" spans="1:17">
      <c r="A1673" s="24" t="s">
        <v>1359</v>
      </c>
      <c r="B1673" s="24" t="s">
        <v>1360</v>
      </c>
      <c r="C1673" s="13">
        <v>4</v>
      </c>
      <c r="D1673" s="13">
        <v>209.25</v>
      </c>
      <c r="E1673" s="13">
        <v>837</v>
      </c>
      <c r="F1673" s="25">
        <f t="shared" si="100"/>
        <v>2146383</v>
      </c>
      <c r="G1673" s="25">
        <f>IF(ISTEXT(E1673),"",IF(ISBLANK(E1673),"",IF(ISTEXT(D1673),"",IF(A1668="Invoice No. : ",INDEX(Sheet2!F$14:F$154,MATCH(B1668,Sheet2!A$14:A$154,0)),G1672))))</f>
        <v>31844</v>
      </c>
      <c r="H1673" s="25" t="str">
        <f t="shared" si="101"/>
        <v>01/28/2023</v>
      </c>
      <c r="I1673" s="25" t="str">
        <f>IF(ISTEXT(E1673),"",IF(ISBLANK(E1673),"",IF(ISTEXT(D1673),"",IF(A1668="Invoice No. : ",TEXT(INDEX(Sheet2!C$14:C$154,MATCH(B1668,Sheet2!A$14:A$154,0)),"hh:mm:ss"),I1672))))</f>
        <v>12:12:49</v>
      </c>
      <c r="J1673" s="25">
        <f t="shared" si="102"/>
        <v>3501.75</v>
      </c>
      <c r="K1673" s="25">
        <f>IF(ISBLANK(G1673),"",IF(ISTEXT(G1673),"",INDEX(Sheet2!H$14:H$154,MATCH(F1673,Sheet2!A$14:A$154,0))))</f>
        <v>3500</v>
      </c>
      <c r="L1673" s="25">
        <f>IF(ISBLANK(G1673),"",IF(ISTEXT(G1673),"",INDEX(Sheet2!I$14:I$154,MATCH(F1673,Sheet2!A$14:A$154,0))))</f>
        <v>1.75</v>
      </c>
      <c r="M1673" s="25" t="str">
        <f>IF(ISBLANK(G1673),"",IF(ISTEXT(G1673),"",IF(INDEX(Sheet2!H$14:H$154,MATCH(F1673,Sheet2!A$14:A$154,0))&lt;&gt;0,IF(INDEX(Sheet2!I$14:I$154,MATCH(F1673,Sheet2!A$14:A$154,0))&lt;&gt;0,"Loan","Loan"),"Cash")))</f>
        <v>Loan</v>
      </c>
      <c r="N1673" s="25">
        <f>IF(ISTEXT(E1673),"",IF(ISBLANK(E1673),"",IF(ISTEXT(D1673),"",IF(A1668="Invoice No. : ",INDEX(Sheet2!D$14:D$154,MATCH(B1668,Sheet2!A$14:A$154,0)),N1672))))</f>
        <v>2</v>
      </c>
      <c r="O1673" s="25" t="str">
        <f>IF(ISTEXT(E1673),"",IF(ISBLANK(E1673),"",IF(ISTEXT(D1673),"",IF(A1668="Invoice No. : ",INDEX(Sheet2!E$14:E$154,MATCH(B1668,Sheet2!A$14:A$154,0)),O1672))))</f>
        <v>RUBY</v>
      </c>
      <c r="P1673" s="25" t="str">
        <f>IF(ISTEXT(E1673),"",IF(ISBLANK(E1673),"",IF(ISTEXT(D1673),"",IF(A1668="Invoice No. : ",INDEX(Sheet2!G$14:G$154,MATCH(B1668,Sheet2!A$14:A$154,0)),P1672))))</f>
        <v>EDDUBA, GERALDINE MAGARAO</v>
      </c>
      <c r="Q1673" s="25">
        <f t="shared" si="103"/>
        <v>128023.12</v>
      </c>
    </row>
    <row r="1674" ht="15" spans="1:17">
      <c r="A1674" s="24" t="s">
        <v>1361</v>
      </c>
      <c r="B1674" s="24" t="s">
        <v>1362</v>
      </c>
      <c r="C1674" s="13">
        <v>1</v>
      </c>
      <c r="D1674" s="13">
        <v>34</v>
      </c>
      <c r="E1674" s="13">
        <v>34</v>
      </c>
      <c r="F1674" s="25">
        <f t="shared" si="100"/>
        <v>2146383</v>
      </c>
      <c r="G1674" s="25">
        <f>IF(ISTEXT(E1674),"",IF(ISBLANK(E1674),"",IF(ISTEXT(D1674),"",IF(A1669="Invoice No. : ",INDEX(Sheet2!F$14:F$154,MATCH(B1669,Sheet2!A$14:A$154,0)),G1673))))</f>
        <v>31844</v>
      </c>
      <c r="H1674" s="25" t="str">
        <f t="shared" si="101"/>
        <v>01/28/2023</v>
      </c>
      <c r="I1674" s="25" t="str">
        <f>IF(ISTEXT(E1674),"",IF(ISBLANK(E1674),"",IF(ISTEXT(D1674),"",IF(A1669="Invoice No. : ",TEXT(INDEX(Sheet2!C$14:C$154,MATCH(B1669,Sheet2!A$14:A$154,0)),"hh:mm:ss"),I1673))))</f>
        <v>12:12:49</v>
      </c>
      <c r="J1674" s="25">
        <f t="shared" si="102"/>
        <v>3501.75</v>
      </c>
      <c r="K1674" s="25">
        <f>IF(ISBLANK(G1674),"",IF(ISTEXT(G1674),"",INDEX(Sheet2!H$14:H$154,MATCH(F1674,Sheet2!A$14:A$154,0))))</f>
        <v>3500</v>
      </c>
      <c r="L1674" s="25">
        <f>IF(ISBLANK(G1674),"",IF(ISTEXT(G1674),"",INDEX(Sheet2!I$14:I$154,MATCH(F1674,Sheet2!A$14:A$154,0))))</f>
        <v>1.75</v>
      </c>
      <c r="M1674" s="25" t="str">
        <f>IF(ISBLANK(G1674),"",IF(ISTEXT(G1674),"",IF(INDEX(Sheet2!H$14:H$154,MATCH(F1674,Sheet2!A$14:A$154,0))&lt;&gt;0,IF(INDEX(Sheet2!I$14:I$154,MATCH(F1674,Sheet2!A$14:A$154,0))&lt;&gt;0,"Loan","Loan"),"Cash")))</f>
        <v>Loan</v>
      </c>
      <c r="N1674" s="25">
        <f>IF(ISTEXT(E1674),"",IF(ISBLANK(E1674),"",IF(ISTEXT(D1674),"",IF(A1669="Invoice No. : ",INDEX(Sheet2!D$14:D$154,MATCH(B1669,Sheet2!A$14:A$154,0)),N1673))))</f>
        <v>2</v>
      </c>
      <c r="O1674" s="25" t="str">
        <f>IF(ISTEXT(E1674),"",IF(ISBLANK(E1674),"",IF(ISTEXT(D1674),"",IF(A1669="Invoice No. : ",INDEX(Sheet2!E$14:E$154,MATCH(B1669,Sheet2!A$14:A$154,0)),O1673))))</f>
        <v>RUBY</v>
      </c>
      <c r="P1674" s="25" t="str">
        <f>IF(ISTEXT(E1674),"",IF(ISBLANK(E1674),"",IF(ISTEXT(D1674),"",IF(A1669="Invoice No. : ",INDEX(Sheet2!G$14:G$154,MATCH(B1669,Sheet2!A$14:A$154,0)),P1673))))</f>
        <v>EDDUBA, GERALDINE MAGARAO</v>
      </c>
      <c r="Q1674" s="25">
        <f t="shared" si="103"/>
        <v>128023.12</v>
      </c>
    </row>
    <row r="1675" ht="15" spans="1:17">
      <c r="A1675" s="24" t="s">
        <v>1363</v>
      </c>
      <c r="B1675" s="24" t="s">
        <v>1364</v>
      </c>
      <c r="C1675" s="13">
        <v>12</v>
      </c>
      <c r="D1675" s="13">
        <v>6</v>
      </c>
      <c r="E1675" s="13">
        <v>72</v>
      </c>
      <c r="F1675" s="25">
        <f t="shared" si="100"/>
        <v>2146383</v>
      </c>
      <c r="G1675" s="25">
        <f>IF(ISTEXT(E1675),"",IF(ISBLANK(E1675),"",IF(ISTEXT(D1675),"",IF(A1670="Invoice No. : ",INDEX(Sheet2!F$14:F$154,MATCH(B1670,Sheet2!A$14:A$154,0)),G1674))))</f>
        <v>31844</v>
      </c>
      <c r="H1675" s="25" t="str">
        <f t="shared" si="101"/>
        <v>01/28/2023</v>
      </c>
      <c r="I1675" s="25" t="str">
        <f>IF(ISTEXT(E1675),"",IF(ISBLANK(E1675),"",IF(ISTEXT(D1675),"",IF(A1670="Invoice No. : ",TEXT(INDEX(Sheet2!C$14:C$154,MATCH(B1670,Sheet2!A$14:A$154,0)),"hh:mm:ss"),I1674))))</f>
        <v>12:12:49</v>
      </c>
      <c r="J1675" s="25">
        <f t="shared" si="102"/>
        <v>3501.75</v>
      </c>
      <c r="K1675" s="25">
        <f>IF(ISBLANK(G1675),"",IF(ISTEXT(G1675),"",INDEX(Sheet2!H$14:H$154,MATCH(F1675,Sheet2!A$14:A$154,0))))</f>
        <v>3500</v>
      </c>
      <c r="L1675" s="25">
        <f>IF(ISBLANK(G1675),"",IF(ISTEXT(G1675),"",INDEX(Sheet2!I$14:I$154,MATCH(F1675,Sheet2!A$14:A$154,0))))</f>
        <v>1.75</v>
      </c>
      <c r="M1675" s="25" t="str">
        <f>IF(ISBLANK(G1675),"",IF(ISTEXT(G1675),"",IF(INDEX(Sheet2!H$14:H$154,MATCH(F1675,Sheet2!A$14:A$154,0))&lt;&gt;0,IF(INDEX(Sheet2!I$14:I$154,MATCH(F1675,Sheet2!A$14:A$154,0))&lt;&gt;0,"Loan","Loan"),"Cash")))</f>
        <v>Loan</v>
      </c>
      <c r="N1675" s="25">
        <f>IF(ISTEXT(E1675),"",IF(ISBLANK(E1675),"",IF(ISTEXT(D1675),"",IF(A1670="Invoice No. : ",INDEX(Sheet2!D$14:D$154,MATCH(B1670,Sheet2!A$14:A$154,0)),N1674))))</f>
        <v>2</v>
      </c>
      <c r="O1675" s="25" t="str">
        <f>IF(ISTEXT(E1675),"",IF(ISBLANK(E1675),"",IF(ISTEXT(D1675),"",IF(A1670="Invoice No. : ",INDEX(Sheet2!E$14:E$154,MATCH(B1670,Sheet2!A$14:A$154,0)),O1674))))</f>
        <v>RUBY</v>
      </c>
      <c r="P1675" s="25" t="str">
        <f>IF(ISTEXT(E1675),"",IF(ISBLANK(E1675),"",IF(ISTEXT(D1675),"",IF(A1670="Invoice No. : ",INDEX(Sheet2!G$14:G$154,MATCH(B1670,Sheet2!A$14:A$154,0)),P1674))))</f>
        <v>EDDUBA, GERALDINE MAGARAO</v>
      </c>
      <c r="Q1675" s="25">
        <f t="shared" si="103"/>
        <v>128023.12</v>
      </c>
    </row>
    <row r="1676" ht="15" spans="1:17">
      <c r="A1676" s="24" t="s">
        <v>1365</v>
      </c>
      <c r="B1676" s="24" t="s">
        <v>1366</v>
      </c>
      <c r="C1676" s="13">
        <v>6</v>
      </c>
      <c r="D1676" s="13">
        <v>5</v>
      </c>
      <c r="E1676" s="13">
        <v>30</v>
      </c>
      <c r="F1676" s="25">
        <f t="shared" si="100"/>
        <v>2146383</v>
      </c>
      <c r="G1676" s="25">
        <f>IF(ISTEXT(E1676),"",IF(ISBLANK(E1676),"",IF(ISTEXT(D1676),"",IF(A1671="Invoice No. : ",INDEX(Sheet2!F$14:F$154,MATCH(B1671,Sheet2!A$14:A$154,0)),G1675))))</f>
        <v>31844</v>
      </c>
      <c r="H1676" s="25" t="str">
        <f t="shared" si="101"/>
        <v>01/28/2023</v>
      </c>
      <c r="I1676" s="25" t="str">
        <f>IF(ISTEXT(E1676),"",IF(ISBLANK(E1676),"",IF(ISTEXT(D1676),"",IF(A1671="Invoice No. : ",TEXT(INDEX(Sheet2!C$14:C$154,MATCH(B1671,Sheet2!A$14:A$154,0)),"hh:mm:ss"),I1675))))</f>
        <v>12:12:49</v>
      </c>
      <c r="J1676" s="25">
        <f t="shared" si="102"/>
        <v>3501.75</v>
      </c>
      <c r="K1676" s="25">
        <f>IF(ISBLANK(G1676),"",IF(ISTEXT(G1676),"",INDEX(Sheet2!H$14:H$154,MATCH(F1676,Sheet2!A$14:A$154,0))))</f>
        <v>3500</v>
      </c>
      <c r="L1676" s="25">
        <f>IF(ISBLANK(G1676),"",IF(ISTEXT(G1676),"",INDEX(Sheet2!I$14:I$154,MATCH(F1676,Sheet2!A$14:A$154,0))))</f>
        <v>1.75</v>
      </c>
      <c r="M1676" s="25" t="str">
        <f>IF(ISBLANK(G1676),"",IF(ISTEXT(G1676),"",IF(INDEX(Sheet2!H$14:H$154,MATCH(F1676,Sheet2!A$14:A$154,0))&lt;&gt;0,IF(INDEX(Sheet2!I$14:I$154,MATCH(F1676,Sheet2!A$14:A$154,0))&lt;&gt;0,"Loan","Loan"),"Cash")))</f>
        <v>Loan</v>
      </c>
      <c r="N1676" s="25">
        <f>IF(ISTEXT(E1676),"",IF(ISBLANK(E1676),"",IF(ISTEXT(D1676),"",IF(A1671="Invoice No. : ",INDEX(Sheet2!D$14:D$154,MATCH(B1671,Sheet2!A$14:A$154,0)),N1675))))</f>
        <v>2</v>
      </c>
      <c r="O1676" s="25" t="str">
        <f>IF(ISTEXT(E1676),"",IF(ISBLANK(E1676),"",IF(ISTEXT(D1676),"",IF(A1671="Invoice No. : ",INDEX(Sheet2!E$14:E$154,MATCH(B1671,Sheet2!A$14:A$154,0)),O1675))))</f>
        <v>RUBY</v>
      </c>
      <c r="P1676" s="25" t="str">
        <f>IF(ISTEXT(E1676),"",IF(ISBLANK(E1676),"",IF(ISTEXT(D1676),"",IF(A1671="Invoice No. : ",INDEX(Sheet2!G$14:G$154,MATCH(B1671,Sheet2!A$14:A$154,0)),P1675))))</f>
        <v>EDDUBA, GERALDINE MAGARAO</v>
      </c>
      <c r="Q1676" s="25">
        <f t="shared" si="103"/>
        <v>128023.12</v>
      </c>
    </row>
    <row r="1677" ht="15" spans="1:17">
      <c r="A1677" s="24" t="s">
        <v>854</v>
      </c>
      <c r="B1677" s="24" t="s">
        <v>855</v>
      </c>
      <c r="C1677" s="13">
        <v>1</v>
      </c>
      <c r="D1677" s="13">
        <v>74.5</v>
      </c>
      <c r="E1677" s="13">
        <v>74.5</v>
      </c>
      <c r="F1677" s="25">
        <f t="shared" si="100"/>
        <v>2146383</v>
      </c>
      <c r="G1677" s="25">
        <f>IF(ISTEXT(E1677),"",IF(ISBLANK(E1677),"",IF(ISTEXT(D1677),"",IF(A1672="Invoice No. : ",INDEX(Sheet2!F$14:F$154,MATCH(B1672,Sheet2!A$14:A$154,0)),G1676))))</f>
        <v>31844</v>
      </c>
      <c r="H1677" s="25" t="str">
        <f t="shared" si="101"/>
        <v>01/28/2023</v>
      </c>
      <c r="I1677" s="25" t="str">
        <f>IF(ISTEXT(E1677),"",IF(ISBLANK(E1677),"",IF(ISTEXT(D1677),"",IF(A1672="Invoice No. : ",TEXT(INDEX(Sheet2!C$14:C$154,MATCH(B1672,Sheet2!A$14:A$154,0)),"hh:mm:ss"),I1676))))</f>
        <v>12:12:49</v>
      </c>
      <c r="J1677" s="25">
        <f t="shared" si="102"/>
        <v>3501.75</v>
      </c>
      <c r="K1677" s="25">
        <f>IF(ISBLANK(G1677),"",IF(ISTEXT(G1677),"",INDEX(Sheet2!H$14:H$154,MATCH(F1677,Sheet2!A$14:A$154,0))))</f>
        <v>3500</v>
      </c>
      <c r="L1677" s="25">
        <f>IF(ISBLANK(G1677),"",IF(ISTEXT(G1677),"",INDEX(Sheet2!I$14:I$154,MATCH(F1677,Sheet2!A$14:A$154,0))))</f>
        <v>1.75</v>
      </c>
      <c r="M1677" s="25" t="str">
        <f>IF(ISBLANK(G1677),"",IF(ISTEXT(G1677),"",IF(INDEX(Sheet2!H$14:H$154,MATCH(F1677,Sheet2!A$14:A$154,0))&lt;&gt;0,IF(INDEX(Sheet2!I$14:I$154,MATCH(F1677,Sheet2!A$14:A$154,0))&lt;&gt;0,"Loan","Loan"),"Cash")))</f>
        <v>Loan</v>
      </c>
      <c r="N1677" s="25">
        <f>IF(ISTEXT(E1677),"",IF(ISBLANK(E1677),"",IF(ISTEXT(D1677),"",IF(A1672="Invoice No. : ",INDEX(Sheet2!D$14:D$154,MATCH(B1672,Sheet2!A$14:A$154,0)),N1676))))</f>
        <v>2</v>
      </c>
      <c r="O1677" s="25" t="str">
        <f>IF(ISTEXT(E1677),"",IF(ISBLANK(E1677),"",IF(ISTEXT(D1677),"",IF(A1672="Invoice No. : ",INDEX(Sheet2!E$14:E$154,MATCH(B1672,Sheet2!A$14:A$154,0)),O1676))))</f>
        <v>RUBY</v>
      </c>
      <c r="P1677" s="25" t="str">
        <f>IF(ISTEXT(E1677),"",IF(ISBLANK(E1677),"",IF(ISTEXT(D1677),"",IF(A1672="Invoice No. : ",INDEX(Sheet2!G$14:G$154,MATCH(B1672,Sheet2!A$14:A$154,0)),P1676))))</f>
        <v>EDDUBA, GERALDINE MAGARAO</v>
      </c>
      <c r="Q1677" s="25">
        <f t="shared" si="103"/>
        <v>128023.12</v>
      </c>
    </row>
    <row r="1678" ht="15" spans="1:17">
      <c r="A1678" s="24" t="s">
        <v>1367</v>
      </c>
      <c r="B1678" s="24" t="s">
        <v>1368</v>
      </c>
      <c r="C1678" s="13">
        <v>1</v>
      </c>
      <c r="D1678" s="13">
        <v>37.5</v>
      </c>
      <c r="E1678" s="13">
        <v>37.5</v>
      </c>
      <c r="F1678" s="25">
        <f t="shared" si="100"/>
        <v>2146383</v>
      </c>
      <c r="G1678" s="25">
        <f>IF(ISTEXT(E1678),"",IF(ISBLANK(E1678),"",IF(ISTEXT(D1678),"",IF(A1673="Invoice No. : ",INDEX(Sheet2!F$14:F$154,MATCH(B1673,Sheet2!A$14:A$154,0)),G1677))))</f>
        <v>31844</v>
      </c>
      <c r="H1678" s="25" t="str">
        <f t="shared" si="101"/>
        <v>01/28/2023</v>
      </c>
      <c r="I1678" s="25" t="str">
        <f>IF(ISTEXT(E1678),"",IF(ISBLANK(E1678),"",IF(ISTEXT(D1678),"",IF(A1673="Invoice No. : ",TEXT(INDEX(Sheet2!C$14:C$154,MATCH(B1673,Sheet2!A$14:A$154,0)),"hh:mm:ss"),I1677))))</f>
        <v>12:12:49</v>
      </c>
      <c r="J1678" s="25">
        <f t="shared" si="102"/>
        <v>3501.75</v>
      </c>
      <c r="K1678" s="25">
        <f>IF(ISBLANK(G1678),"",IF(ISTEXT(G1678),"",INDEX(Sheet2!H$14:H$154,MATCH(F1678,Sheet2!A$14:A$154,0))))</f>
        <v>3500</v>
      </c>
      <c r="L1678" s="25">
        <f>IF(ISBLANK(G1678),"",IF(ISTEXT(G1678),"",INDEX(Sheet2!I$14:I$154,MATCH(F1678,Sheet2!A$14:A$154,0))))</f>
        <v>1.75</v>
      </c>
      <c r="M1678" s="25" t="str">
        <f>IF(ISBLANK(G1678),"",IF(ISTEXT(G1678),"",IF(INDEX(Sheet2!H$14:H$154,MATCH(F1678,Sheet2!A$14:A$154,0))&lt;&gt;0,IF(INDEX(Sheet2!I$14:I$154,MATCH(F1678,Sheet2!A$14:A$154,0))&lt;&gt;0,"Loan","Loan"),"Cash")))</f>
        <v>Loan</v>
      </c>
      <c r="N1678" s="25">
        <f>IF(ISTEXT(E1678),"",IF(ISBLANK(E1678),"",IF(ISTEXT(D1678),"",IF(A1673="Invoice No. : ",INDEX(Sheet2!D$14:D$154,MATCH(B1673,Sheet2!A$14:A$154,0)),N1677))))</f>
        <v>2</v>
      </c>
      <c r="O1678" s="25" t="str">
        <f>IF(ISTEXT(E1678),"",IF(ISBLANK(E1678),"",IF(ISTEXT(D1678),"",IF(A1673="Invoice No. : ",INDEX(Sheet2!E$14:E$154,MATCH(B1673,Sheet2!A$14:A$154,0)),O1677))))</f>
        <v>RUBY</v>
      </c>
      <c r="P1678" s="25" t="str">
        <f>IF(ISTEXT(E1678),"",IF(ISBLANK(E1678),"",IF(ISTEXT(D1678),"",IF(A1673="Invoice No. : ",INDEX(Sheet2!G$14:G$154,MATCH(B1673,Sheet2!A$14:A$154,0)),P1677))))</f>
        <v>EDDUBA, GERALDINE MAGARAO</v>
      </c>
      <c r="Q1678" s="25">
        <f t="shared" si="103"/>
        <v>128023.12</v>
      </c>
    </row>
    <row r="1679" ht="15" spans="1:17">
      <c r="A1679" s="24" t="s">
        <v>732</v>
      </c>
      <c r="B1679" s="24" t="s">
        <v>733</v>
      </c>
      <c r="C1679" s="13">
        <v>5</v>
      </c>
      <c r="D1679" s="13">
        <v>37.75</v>
      </c>
      <c r="E1679" s="13">
        <v>188.75</v>
      </c>
      <c r="F1679" s="25">
        <f t="shared" si="100"/>
        <v>2146383</v>
      </c>
      <c r="G1679" s="25">
        <f>IF(ISTEXT(E1679),"",IF(ISBLANK(E1679),"",IF(ISTEXT(D1679),"",IF(A1674="Invoice No. : ",INDEX(Sheet2!F$14:F$154,MATCH(B1674,Sheet2!A$14:A$154,0)),G1678))))</f>
        <v>31844</v>
      </c>
      <c r="H1679" s="25" t="str">
        <f t="shared" si="101"/>
        <v>01/28/2023</v>
      </c>
      <c r="I1679" s="25" t="str">
        <f>IF(ISTEXT(E1679),"",IF(ISBLANK(E1679),"",IF(ISTEXT(D1679),"",IF(A1674="Invoice No. : ",TEXT(INDEX(Sheet2!C$14:C$154,MATCH(B1674,Sheet2!A$14:A$154,0)),"hh:mm:ss"),I1678))))</f>
        <v>12:12:49</v>
      </c>
      <c r="J1679" s="25">
        <f t="shared" si="102"/>
        <v>3501.75</v>
      </c>
      <c r="K1679" s="25">
        <f>IF(ISBLANK(G1679),"",IF(ISTEXT(G1679),"",INDEX(Sheet2!H$14:H$154,MATCH(F1679,Sheet2!A$14:A$154,0))))</f>
        <v>3500</v>
      </c>
      <c r="L1679" s="25">
        <f>IF(ISBLANK(G1679),"",IF(ISTEXT(G1679),"",INDEX(Sheet2!I$14:I$154,MATCH(F1679,Sheet2!A$14:A$154,0))))</f>
        <v>1.75</v>
      </c>
      <c r="M1679" s="25" t="str">
        <f>IF(ISBLANK(G1679),"",IF(ISTEXT(G1679),"",IF(INDEX(Sheet2!H$14:H$154,MATCH(F1679,Sheet2!A$14:A$154,0))&lt;&gt;0,IF(INDEX(Sheet2!I$14:I$154,MATCH(F1679,Sheet2!A$14:A$154,0))&lt;&gt;0,"Loan","Loan"),"Cash")))</f>
        <v>Loan</v>
      </c>
      <c r="N1679" s="25">
        <f>IF(ISTEXT(E1679),"",IF(ISBLANK(E1679),"",IF(ISTEXT(D1679),"",IF(A1674="Invoice No. : ",INDEX(Sheet2!D$14:D$154,MATCH(B1674,Sheet2!A$14:A$154,0)),N1678))))</f>
        <v>2</v>
      </c>
      <c r="O1679" s="25" t="str">
        <f>IF(ISTEXT(E1679),"",IF(ISBLANK(E1679),"",IF(ISTEXT(D1679),"",IF(A1674="Invoice No. : ",INDEX(Sheet2!E$14:E$154,MATCH(B1674,Sheet2!A$14:A$154,0)),O1678))))</f>
        <v>RUBY</v>
      </c>
      <c r="P1679" s="25" t="str">
        <f>IF(ISTEXT(E1679),"",IF(ISBLANK(E1679),"",IF(ISTEXT(D1679),"",IF(A1674="Invoice No. : ",INDEX(Sheet2!G$14:G$154,MATCH(B1674,Sheet2!A$14:A$154,0)),P1678))))</f>
        <v>EDDUBA, GERALDINE MAGARAO</v>
      </c>
      <c r="Q1679" s="25">
        <f t="shared" si="103"/>
        <v>128023.12</v>
      </c>
    </row>
    <row r="1680" ht="15" spans="1:17">
      <c r="A1680" s="24" t="s">
        <v>912</v>
      </c>
      <c r="B1680" s="24" t="s">
        <v>913</v>
      </c>
      <c r="C1680" s="13">
        <v>1</v>
      </c>
      <c r="D1680" s="13">
        <v>143.5</v>
      </c>
      <c r="E1680" s="13">
        <v>143.5</v>
      </c>
      <c r="F1680" s="25">
        <f t="shared" si="100"/>
        <v>2146383</v>
      </c>
      <c r="G1680" s="25">
        <f>IF(ISTEXT(E1680),"",IF(ISBLANK(E1680),"",IF(ISTEXT(D1680),"",IF(A1675="Invoice No. : ",INDEX(Sheet2!F$14:F$154,MATCH(B1675,Sheet2!A$14:A$154,0)),G1679))))</f>
        <v>31844</v>
      </c>
      <c r="H1680" s="25" t="str">
        <f t="shared" si="101"/>
        <v>01/28/2023</v>
      </c>
      <c r="I1680" s="25" t="str">
        <f>IF(ISTEXT(E1680),"",IF(ISBLANK(E1680),"",IF(ISTEXT(D1680),"",IF(A1675="Invoice No. : ",TEXT(INDEX(Sheet2!C$14:C$154,MATCH(B1675,Sheet2!A$14:A$154,0)),"hh:mm:ss"),I1679))))</f>
        <v>12:12:49</v>
      </c>
      <c r="J1680" s="25">
        <f t="shared" si="102"/>
        <v>3501.75</v>
      </c>
      <c r="K1680" s="25">
        <f>IF(ISBLANK(G1680),"",IF(ISTEXT(G1680),"",INDEX(Sheet2!H$14:H$154,MATCH(F1680,Sheet2!A$14:A$154,0))))</f>
        <v>3500</v>
      </c>
      <c r="L1680" s="25">
        <f>IF(ISBLANK(G1680),"",IF(ISTEXT(G1680),"",INDEX(Sheet2!I$14:I$154,MATCH(F1680,Sheet2!A$14:A$154,0))))</f>
        <v>1.75</v>
      </c>
      <c r="M1680" s="25" t="str">
        <f>IF(ISBLANK(G1680),"",IF(ISTEXT(G1680),"",IF(INDEX(Sheet2!H$14:H$154,MATCH(F1680,Sheet2!A$14:A$154,0))&lt;&gt;0,IF(INDEX(Sheet2!I$14:I$154,MATCH(F1680,Sheet2!A$14:A$154,0))&lt;&gt;0,"Loan","Loan"),"Cash")))</f>
        <v>Loan</v>
      </c>
      <c r="N1680" s="25">
        <f>IF(ISTEXT(E1680),"",IF(ISBLANK(E1680),"",IF(ISTEXT(D1680),"",IF(A1675="Invoice No. : ",INDEX(Sheet2!D$14:D$154,MATCH(B1675,Sheet2!A$14:A$154,0)),N1679))))</f>
        <v>2</v>
      </c>
      <c r="O1680" s="25" t="str">
        <f>IF(ISTEXT(E1680),"",IF(ISBLANK(E1680),"",IF(ISTEXT(D1680),"",IF(A1675="Invoice No. : ",INDEX(Sheet2!E$14:E$154,MATCH(B1675,Sheet2!A$14:A$154,0)),O1679))))</f>
        <v>RUBY</v>
      </c>
      <c r="P1680" s="25" t="str">
        <f>IF(ISTEXT(E1680),"",IF(ISBLANK(E1680),"",IF(ISTEXT(D1680),"",IF(A1675="Invoice No. : ",INDEX(Sheet2!G$14:G$154,MATCH(B1675,Sheet2!A$14:A$154,0)),P1679))))</f>
        <v>EDDUBA, GERALDINE MAGARAO</v>
      </c>
      <c r="Q1680" s="25">
        <f t="shared" si="103"/>
        <v>128023.12</v>
      </c>
    </row>
    <row r="1681" ht="15" spans="1:17">
      <c r="A1681" s="24" t="s">
        <v>643</v>
      </c>
      <c r="B1681" s="24" t="s">
        <v>644</v>
      </c>
      <c r="C1681" s="13">
        <v>1</v>
      </c>
      <c r="D1681" s="13">
        <v>8</v>
      </c>
      <c r="E1681" s="13">
        <v>8</v>
      </c>
      <c r="F1681" s="25">
        <f t="shared" ref="F1681:F1744" si="104">IF(ISTEXT(E1681),"",IF(ISBLANK(E1681),"",IF(ISTEXT(D1681),"",IF(A1676="Invoice No. : ",B1676,F1680))))</f>
        <v>2146383</v>
      </c>
      <c r="G1681" s="25">
        <f>IF(ISTEXT(E1681),"",IF(ISBLANK(E1681),"",IF(ISTEXT(D1681),"",IF(A1676="Invoice No. : ",INDEX(Sheet2!F$14:F$154,MATCH(B1676,Sheet2!A$14:A$154,0)),G1680))))</f>
        <v>31844</v>
      </c>
      <c r="H1681" s="25" t="str">
        <f t="shared" ref="H1681:H1744" si="105">IF(ISTEXT(E1681),"",IF(ISBLANK(E1681),"",IF(ISTEXT(D1681),"",IF(A1676="Invoice No. : ",TEXT(B1677,"mm/dd/yyyy"),H1680))))</f>
        <v>01/28/2023</v>
      </c>
      <c r="I1681" s="25" t="str">
        <f>IF(ISTEXT(E1681),"",IF(ISBLANK(E1681),"",IF(ISTEXT(D1681),"",IF(A1676="Invoice No. : ",TEXT(INDEX(Sheet2!C$14:C$154,MATCH(B1676,Sheet2!A$14:A$154,0)),"hh:mm:ss"),I1680))))</f>
        <v>12:12:49</v>
      </c>
      <c r="J1681" s="25">
        <f t="shared" ref="J1681:J1744" si="106">IF(D1682="Invoice Amount",E1682,IF(ISBLANK(D1681),"",J1682))</f>
        <v>3501.75</v>
      </c>
      <c r="K1681" s="25">
        <f>IF(ISBLANK(G1681),"",IF(ISTEXT(G1681),"",INDEX(Sheet2!H$14:H$154,MATCH(F1681,Sheet2!A$14:A$154,0))))</f>
        <v>3500</v>
      </c>
      <c r="L1681" s="25">
        <f>IF(ISBLANK(G1681),"",IF(ISTEXT(G1681),"",INDEX(Sheet2!I$14:I$154,MATCH(F1681,Sheet2!A$14:A$154,0))))</f>
        <v>1.75</v>
      </c>
      <c r="M1681" s="25" t="str">
        <f>IF(ISBLANK(G1681),"",IF(ISTEXT(G1681),"",IF(INDEX(Sheet2!H$14:H$154,MATCH(F1681,Sheet2!A$14:A$154,0))&lt;&gt;0,IF(INDEX(Sheet2!I$14:I$154,MATCH(F1681,Sheet2!A$14:A$154,0))&lt;&gt;0,"Loan","Loan"),"Cash")))</f>
        <v>Loan</v>
      </c>
      <c r="N1681" s="25">
        <f>IF(ISTEXT(E1681),"",IF(ISBLANK(E1681),"",IF(ISTEXT(D1681),"",IF(A1676="Invoice No. : ",INDEX(Sheet2!D$14:D$154,MATCH(B1676,Sheet2!A$14:A$154,0)),N1680))))</f>
        <v>2</v>
      </c>
      <c r="O1681" s="25" t="str">
        <f>IF(ISTEXT(E1681),"",IF(ISBLANK(E1681),"",IF(ISTEXT(D1681),"",IF(A1676="Invoice No. : ",INDEX(Sheet2!E$14:E$154,MATCH(B1676,Sheet2!A$14:A$154,0)),O1680))))</f>
        <v>RUBY</v>
      </c>
      <c r="P1681" s="25" t="str">
        <f>IF(ISTEXT(E1681),"",IF(ISBLANK(E1681),"",IF(ISTEXT(D1681),"",IF(A1676="Invoice No. : ",INDEX(Sheet2!G$14:G$154,MATCH(B1676,Sheet2!A$14:A$154,0)),P1680))))</f>
        <v>EDDUBA, GERALDINE MAGARAO</v>
      </c>
      <c r="Q1681" s="25">
        <f t="shared" ref="Q1681:Q1744" si="107">IF(ISBLANK(C1681),"",IF(ISNUMBER(C1681),VLOOKUP("Grand Total : ",D:E,2,FALSE),""))</f>
        <v>128023.12</v>
      </c>
    </row>
    <row r="1682" ht="15" spans="1:17">
      <c r="A1682" s="24" t="s">
        <v>1369</v>
      </c>
      <c r="B1682" s="24" t="s">
        <v>1370</v>
      </c>
      <c r="C1682" s="13">
        <v>4</v>
      </c>
      <c r="D1682" s="13">
        <v>111.5</v>
      </c>
      <c r="E1682" s="13">
        <v>446</v>
      </c>
      <c r="F1682" s="25">
        <f t="shared" si="104"/>
        <v>2146383</v>
      </c>
      <c r="G1682" s="25">
        <f>IF(ISTEXT(E1682),"",IF(ISBLANK(E1682),"",IF(ISTEXT(D1682),"",IF(A1677="Invoice No. : ",INDEX(Sheet2!F$14:F$154,MATCH(B1677,Sheet2!A$14:A$154,0)),G1681))))</f>
        <v>31844</v>
      </c>
      <c r="H1682" s="25" t="str">
        <f t="shared" si="105"/>
        <v>01/28/2023</v>
      </c>
      <c r="I1682" s="25" t="str">
        <f>IF(ISTEXT(E1682),"",IF(ISBLANK(E1682),"",IF(ISTEXT(D1682),"",IF(A1677="Invoice No. : ",TEXT(INDEX(Sheet2!C$14:C$154,MATCH(B1677,Sheet2!A$14:A$154,0)),"hh:mm:ss"),I1681))))</f>
        <v>12:12:49</v>
      </c>
      <c r="J1682" s="25">
        <f t="shared" si="106"/>
        <v>3501.75</v>
      </c>
      <c r="K1682" s="25">
        <f>IF(ISBLANK(G1682),"",IF(ISTEXT(G1682),"",INDEX(Sheet2!H$14:H$154,MATCH(F1682,Sheet2!A$14:A$154,0))))</f>
        <v>3500</v>
      </c>
      <c r="L1682" s="25">
        <f>IF(ISBLANK(G1682),"",IF(ISTEXT(G1682),"",INDEX(Sheet2!I$14:I$154,MATCH(F1682,Sheet2!A$14:A$154,0))))</f>
        <v>1.75</v>
      </c>
      <c r="M1682" s="25" t="str">
        <f>IF(ISBLANK(G1682),"",IF(ISTEXT(G1682),"",IF(INDEX(Sheet2!H$14:H$154,MATCH(F1682,Sheet2!A$14:A$154,0))&lt;&gt;0,IF(INDEX(Sheet2!I$14:I$154,MATCH(F1682,Sheet2!A$14:A$154,0))&lt;&gt;0,"Loan","Loan"),"Cash")))</f>
        <v>Loan</v>
      </c>
      <c r="N1682" s="25">
        <f>IF(ISTEXT(E1682),"",IF(ISBLANK(E1682),"",IF(ISTEXT(D1682),"",IF(A1677="Invoice No. : ",INDEX(Sheet2!D$14:D$154,MATCH(B1677,Sheet2!A$14:A$154,0)),N1681))))</f>
        <v>2</v>
      </c>
      <c r="O1682" s="25" t="str">
        <f>IF(ISTEXT(E1682),"",IF(ISBLANK(E1682),"",IF(ISTEXT(D1682),"",IF(A1677="Invoice No. : ",INDEX(Sheet2!E$14:E$154,MATCH(B1677,Sheet2!A$14:A$154,0)),O1681))))</f>
        <v>RUBY</v>
      </c>
      <c r="P1682" s="25" t="str">
        <f>IF(ISTEXT(E1682),"",IF(ISBLANK(E1682),"",IF(ISTEXT(D1682),"",IF(A1677="Invoice No. : ",INDEX(Sheet2!G$14:G$154,MATCH(B1677,Sheet2!A$14:A$154,0)),P1681))))</f>
        <v>EDDUBA, GERALDINE MAGARAO</v>
      </c>
      <c r="Q1682" s="25">
        <f t="shared" si="107"/>
        <v>128023.12</v>
      </c>
    </row>
    <row r="1683" ht="15" spans="1:17">
      <c r="A1683" s="24" t="s">
        <v>1371</v>
      </c>
      <c r="B1683" s="24" t="s">
        <v>1372</v>
      </c>
      <c r="C1683" s="13">
        <v>3</v>
      </c>
      <c r="D1683" s="13">
        <v>62.5</v>
      </c>
      <c r="E1683" s="13">
        <v>187.5</v>
      </c>
      <c r="F1683" s="25">
        <f t="shared" si="104"/>
        <v>2146383</v>
      </c>
      <c r="G1683" s="25">
        <f>IF(ISTEXT(E1683),"",IF(ISBLANK(E1683),"",IF(ISTEXT(D1683),"",IF(A1678="Invoice No. : ",INDEX(Sheet2!F$14:F$154,MATCH(B1678,Sheet2!A$14:A$154,0)),G1682))))</f>
        <v>31844</v>
      </c>
      <c r="H1683" s="25" t="str">
        <f t="shared" si="105"/>
        <v>01/28/2023</v>
      </c>
      <c r="I1683" s="25" t="str">
        <f>IF(ISTEXT(E1683),"",IF(ISBLANK(E1683),"",IF(ISTEXT(D1683),"",IF(A1678="Invoice No. : ",TEXT(INDEX(Sheet2!C$14:C$154,MATCH(B1678,Sheet2!A$14:A$154,0)),"hh:mm:ss"),I1682))))</f>
        <v>12:12:49</v>
      </c>
      <c r="J1683" s="25">
        <f t="shared" si="106"/>
        <v>3501.75</v>
      </c>
      <c r="K1683" s="25">
        <f>IF(ISBLANK(G1683),"",IF(ISTEXT(G1683),"",INDEX(Sheet2!H$14:H$154,MATCH(F1683,Sheet2!A$14:A$154,0))))</f>
        <v>3500</v>
      </c>
      <c r="L1683" s="25">
        <f>IF(ISBLANK(G1683),"",IF(ISTEXT(G1683),"",INDEX(Sheet2!I$14:I$154,MATCH(F1683,Sheet2!A$14:A$154,0))))</f>
        <v>1.75</v>
      </c>
      <c r="M1683" s="25" t="str">
        <f>IF(ISBLANK(G1683),"",IF(ISTEXT(G1683),"",IF(INDEX(Sheet2!H$14:H$154,MATCH(F1683,Sheet2!A$14:A$154,0))&lt;&gt;0,IF(INDEX(Sheet2!I$14:I$154,MATCH(F1683,Sheet2!A$14:A$154,0))&lt;&gt;0,"Loan","Loan"),"Cash")))</f>
        <v>Loan</v>
      </c>
      <c r="N1683" s="25">
        <f>IF(ISTEXT(E1683),"",IF(ISBLANK(E1683),"",IF(ISTEXT(D1683),"",IF(A1678="Invoice No. : ",INDEX(Sheet2!D$14:D$154,MATCH(B1678,Sheet2!A$14:A$154,0)),N1682))))</f>
        <v>2</v>
      </c>
      <c r="O1683" s="25" t="str">
        <f>IF(ISTEXT(E1683),"",IF(ISBLANK(E1683),"",IF(ISTEXT(D1683),"",IF(A1678="Invoice No. : ",INDEX(Sheet2!E$14:E$154,MATCH(B1678,Sheet2!A$14:A$154,0)),O1682))))</f>
        <v>RUBY</v>
      </c>
      <c r="P1683" s="25" t="str">
        <f>IF(ISTEXT(E1683),"",IF(ISBLANK(E1683),"",IF(ISTEXT(D1683),"",IF(A1678="Invoice No. : ",INDEX(Sheet2!G$14:G$154,MATCH(B1678,Sheet2!A$14:A$154,0)),P1682))))</f>
        <v>EDDUBA, GERALDINE MAGARAO</v>
      </c>
      <c r="Q1683" s="25">
        <f t="shared" si="107"/>
        <v>128023.12</v>
      </c>
    </row>
    <row r="1684" ht="15" spans="4:17">
      <c r="D1684" s="14" t="s">
        <v>18</v>
      </c>
      <c r="E1684" s="26">
        <v>3501.75</v>
      </c>
      <c r="F1684" s="25" t="str">
        <f t="shared" si="104"/>
        <v/>
      </c>
      <c r="G1684" s="25" t="str">
        <f>IF(ISTEXT(E1684),"",IF(ISBLANK(E1684),"",IF(ISTEXT(D1684),"",IF(A1679="Invoice No. : ",INDEX(Sheet2!F$14:F$154,MATCH(B1679,Sheet2!A$14:A$154,0)),G1683))))</f>
        <v/>
      </c>
      <c r="H1684" s="25" t="str">
        <f t="shared" si="105"/>
        <v/>
      </c>
      <c r="I1684" s="25" t="str">
        <f>IF(ISTEXT(E1684),"",IF(ISBLANK(E1684),"",IF(ISTEXT(D1684),"",IF(A1679="Invoice No. : ",TEXT(INDEX(Sheet2!C$14:C$154,MATCH(B1679,Sheet2!A$14:A$154,0)),"hh:mm:ss"),I1683))))</f>
        <v/>
      </c>
      <c r="J1684" s="25" t="str">
        <f t="shared" si="106"/>
        <v/>
      </c>
      <c r="K1684" s="25" t="str">
        <f>IF(ISBLANK(G1684),"",IF(ISTEXT(G1684),"",INDEX(Sheet2!H$14:H$154,MATCH(F1684,Sheet2!A$14:A$154,0))))</f>
        <v/>
      </c>
      <c r="L1684" s="25" t="str">
        <f>IF(ISBLANK(G1684),"",IF(ISTEXT(G1684),"",INDEX(Sheet2!I$14:I$154,MATCH(F1684,Sheet2!A$14:A$154,0))))</f>
        <v/>
      </c>
      <c r="M1684" s="25" t="str">
        <f>IF(ISBLANK(G1684),"",IF(ISTEXT(G1684),"",IF(INDEX(Sheet2!H$14:H$154,MATCH(F1684,Sheet2!A$14:A$154,0))&lt;&gt;0,IF(INDEX(Sheet2!I$14:I$154,MATCH(F1684,Sheet2!A$14:A$154,0))&lt;&gt;0,"Loan","Loan"),"Cash")))</f>
        <v/>
      </c>
      <c r="N1684" s="25" t="str">
        <f>IF(ISTEXT(E1684),"",IF(ISBLANK(E1684),"",IF(ISTEXT(D1684),"",IF(A1679="Invoice No. : ",INDEX(Sheet2!D$14:D$154,MATCH(B1679,Sheet2!A$14:A$154,0)),N1683))))</f>
        <v/>
      </c>
      <c r="O1684" s="25" t="str">
        <f>IF(ISTEXT(E1684),"",IF(ISBLANK(E1684),"",IF(ISTEXT(D1684),"",IF(A1679="Invoice No. : ",INDEX(Sheet2!E$14:E$154,MATCH(B1679,Sheet2!A$14:A$154,0)),O1683))))</f>
        <v/>
      </c>
      <c r="P1684" s="25" t="str">
        <f>IF(ISTEXT(E1684),"",IF(ISBLANK(E1684),"",IF(ISTEXT(D1684),"",IF(A1679="Invoice No. : ",INDEX(Sheet2!G$14:G$154,MATCH(B1679,Sheet2!A$14:A$154,0)),P1683))))</f>
        <v/>
      </c>
      <c r="Q1684" s="25" t="str">
        <f t="shared" si="107"/>
        <v/>
      </c>
    </row>
    <row r="1685" ht="15" spans="6:17">
      <c r="F1685" s="25" t="str">
        <f t="shared" si="104"/>
        <v/>
      </c>
      <c r="G1685" s="25" t="str">
        <f>IF(ISTEXT(E1685),"",IF(ISBLANK(E1685),"",IF(ISTEXT(D1685),"",IF(A1680="Invoice No. : ",INDEX(Sheet2!F$14:F$154,MATCH(B1680,Sheet2!A$14:A$154,0)),G1684))))</f>
        <v/>
      </c>
      <c r="H1685" s="25" t="str">
        <f t="shared" si="105"/>
        <v/>
      </c>
      <c r="I1685" s="25" t="str">
        <f>IF(ISTEXT(E1685),"",IF(ISBLANK(E1685),"",IF(ISTEXT(D1685),"",IF(A1680="Invoice No. : ",TEXT(INDEX(Sheet2!C$14:C$154,MATCH(B1680,Sheet2!A$14:A$154,0)),"hh:mm:ss"),I1684))))</f>
        <v/>
      </c>
      <c r="J1685" s="25" t="str">
        <f t="shared" si="106"/>
        <v/>
      </c>
      <c r="K1685" s="25" t="str">
        <f>IF(ISBLANK(G1685),"",IF(ISTEXT(G1685),"",INDEX(Sheet2!H$14:H$154,MATCH(F1685,Sheet2!A$14:A$154,0))))</f>
        <v/>
      </c>
      <c r="L1685" s="25" t="str">
        <f>IF(ISBLANK(G1685),"",IF(ISTEXT(G1685),"",INDEX(Sheet2!I$14:I$154,MATCH(F1685,Sheet2!A$14:A$154,0))))</f>
        <v/>
      </c>
      <c r="M1685" s="25" t="str">
        <f>IF(ISBLANK(G1685),"",IF(ISTEXT(G1685),"",IF(INDEX(Sheet2!H$14:H$154,MATCH(F1685,Sheet2!A$14:A$154,0))&lt;&gt;0,IF(INDEX(Sheet2!I$14:I$154,MATCH(F1685,Sheet2!A$14:A$154,0))&lt;&gt;0,"Loan","Loan"),"Cash")))</f>
        <v/>
      </c>
      <c r="N1685" s="25" t="str">
        <f>IF(ISTEXT(E1685),"",IF(ISBLANK(E1685),"",IF(ISTEXT(D1685),"",IF(A1680="Invoice No. : ",INDEX(Sheet2!D$14:D$154,MATCH(B1680,Sheet2!A$14:A$154,0)),N1684))))</f>
        <v/>
      </c>
      <c r="O1685" s="25" t="str">
        <f>IF(ISTEXT(E1685),"",IF(ISBLANK(E1685),"",IF(ISTEXT(D1685),"",IF(A1680="Invoice No. : ",INDEX(Sheet2!E$14:E$154,MATCH(B1680,Sheet2!A$14:A$154,0)),O1684))))</f>
        <v/>
      </c>
      <c r="P1685" s="25" t="str">
        <f>IF(ISTEXT(E1685),"",IF(ISBLANK(E1685),"",IF(ISTEXT(D1685),"",IF(A1680="Invoice No. : ",INDEX(Sheet2!G$14:G$154,MATCH(B1680,Sheet2!A$14:A$154,0)),P1684))))</f>
        <v/>
      </c>
      <c r="Q1685" s="25" t="str">
        <f t="shared" si="107"/>
        <v/>
      </c>
    </row>
    <row r="1686" ht="15" spans="6:17">
      <c r="F1686" s="25" t="str">
        <f t="shared" si="104"/>
        <v/>
      </c>
      <c r="G1686" s="25" t="str">
        <f>IF(ISTEXT(E1686),"",IF(ISBLANK(E1686),"",IF(ISTEXT(D1686),"",IF(A1681="Invoice No. : ",INDEX(Sheet2!F$14:F$154,MATCH(B1681,Sheet2!A$14:A$154,0)),G1685))))</f>
        <v/>
      </c>
      <c r="H1686" s="25" t="str">
        <f t="shared" si="105"/>
        <v/>
      </c>
      <c r="I1686" s="25" t="str">
        <f>IF(ISTEXT(E1686),"",IF(ISBLANK(E1686),"",IF(ISTEXT(D1686),"",IF(A1681="Invoice No. : ",TEXT(INDEX(Sheet2!C$14:C$154,MATCH(B1681,Sheet2!A$14:A$154,0)),"hh:mm:ss"),I1685))))</f>
        <v/>
      </c>
      <c r="J1686" s="25" t="str">
        <f t="shared" si="106"/>
        <v/>
      </c>
      <c r="K1686" s="25" t="str">
        <f>IF(ISBLANK(G1686),"",IF(ISTEXT(G1686),"",INDEX(Sheet2!H$14:H$154,MATCH(F1686,Sheet2!A$14:A$154,0))))</f>
        <v/>
      </c>
      <c r="L1686" s="25" t="str">
        <f>IF(ISBLANK(G1686),"",IF(ISTEXT(G1686),"",INDEX(Sheet2!I$14:I$154,MATCH(F1686,Sheet2!A$14:A$154,0))))</f>
        <v/>
      </c>
      <c r="M1686" s="25" t="str">
        <f>IF(ISBLANK(G1686),"",IF(ISTEXT(G1686),"",IF(INDEX(Sheet2!H$14:H$154,MATCH(F1686,Sheet2!A$14:A$154,0))&lt;&gt;0,IF(INDEX(Sheet2!I$14:I$154,MATCH(F1686,Sheet2!A$14:A$154,0))&lt;&gt;0,"Loan","Loan"),"Cash")))</f>
        <v/>
      </c>
      <c r="N1686" s="25" t="str">
        <f>IF(ISTEXT(E1686),"",IF(ISBLANK(E1686),"",IF(ISTEXT(D1686),"",IF(A1681="Invoice No. : ",INDEX(Sheet2!D$14:D$154,MATCH(B1681,Sheet2!A$14:A$154,0)),N1685))))</f>
        <v/>
      </c>
      <c r="O1686" s="25" t="str">
        <f>IF(ISTEXT(E1686),"",IF(ISBLANK(E1686),"",IF(ISTEXT(D1686),"",IF(A1681="Invoice No. : ",INDEX(Sheet2!E$14:E$154,MATCH(B1681,Sheet2!A$14:A$154,0)),O1685))))</f>
        <v/>
      </c>
      <c r="P1686" s="25" t="str">
        <f>IF(ISTEXT(E1686),"",IF(ISBLANK(E1686),"",IF(ISTEXT(D1686),"",IF(A1681="Invoice No. : ",INDEX(Sheet2!G$14:G$154,MATCH(B1681,Sheet2!A$14:A$154,0)),P1685))))</f>
        <v/>
      </c>
      <c r="Q1686" s="25" t="str">
        <f t="shared" si="107"/>
        <v/>
      </c>
    </row>
    <row r="1687" ht="15" spans="1:17">
      <c r="A1687" s="16" t="s">
        <v>4</v>
      </c>
      <c r="B1687" s="17">
        <v>2146384</v>
      </c>
      <c r="C1687" s="16" t="s">
        <v>5</v>
      </c>
      <c r="D1687" s="18" t="s">
        <v>598</v>
      </c>
      <c r="F1687" s="25" t="str">
        <f t="shared" si="104"/>
        <v/>
      </c>
      <c r="G1687" s="25" t="str">
        <f>IF(ISTEXT(E1687),"",IF(ISBLANK(E1687),"",IF(ISTEXT(D1687),"",IF(A1682="Invoice No. : ",INDEX(Sheet2!F$14:F$154,MATCH(B1682,Sheet2!A$14:A$154,0)),G1686))))</f>
        <v/>
      </c>
      <c r="H1687" s="25" t="str">
        <f t="shared" si="105"/>
        <v/>
      </c>
      <c r="I1687" s="25" t="str">
        <f>IF(ISTEXT(E1687),"",IF(ISBLANK(E1687),"",IF(ISTEXT(D1687),"",IF(A1682="Invoice No. : ",TEXT(INDEX(Sheet2!C$14:C$154,MATCH(B1682,Sheet2!A$14:A$154,0)),"hh:mm:ss"),I1686))))</f>
        <v/>
      </c>
      <c r="J1687" s="25" t="str">
        <f t="shared" si="106"/>
        <v/>
      </c>
      <c r="K1687" s="25" t="str">
        <f>IF(ISBLANK(G1687),"",IF(ISTEXT(G1687),"",INDEX(Sheet2!H$14:H$154,MATCH(F1687,Sheet2!A$14:A$154,0))))</f>
        <v/>
      </c>
      <c r="L1687" s="25" t="str">
        <f>IF(ISBLANK(G1687),"",IF(ISTEXT(G1687),"",INDEX(Sheet2!I$14:I$154,MATCH(F1687,Sheet2!A$14:A$154,0))))</f>
        <v/>
      </c>
      <c r="M1687" s="25" t="str">
        <f>IF(ISBLANK(G1687),"",IF(ISTEXT(G1687),"",IF(INDEX(Sheet2!H$14:H$154,MATCH(F1687,Sheet2!A$14:A$154,0))&lt;&gt;0,IF(INDEX(Sheet2!I$14:I$154,MATCH(F1687,Sheet2!A$14:A$154,0))&lt;&gt;0,"Loan","Loan"),"Cash")))</f>
        <v/>
      </c>
      <c r="N1687" s="25" t="str">
        <f>IF(ISTEXT(E1687),"",IF(ISBLANK(E1687),"",IF(ISTEXT(D1687),"",IF(A1682="Invoice No. : ",INDEX(Sheet2!D$14:D$154,MATCH(B1682,Sheet2!A$14:A$154,0)),N1686))))</f>
        <v/>
      </c>
      <c r="O1687" s="25" t="str">
        <f>IF(ISTEXT(E1687),"",IF(ISBLANK(E1687),"",IF(ISTEXT(D1687),"",IF(A1682="Invoice No. : ",INDEX(Sheet2!E$14:E$154,MATCH(B1682,Sheet2!A$14:A$154,0)),O1686))))</f>
        <v/>
      </c>
      <c r="P1687" s="25" t="str">
        <f>IF(ISTEXT(E1687),"",IF(ISBLANK(E1687),"",IF(ISTEXT(D1687),"",IF(A1682="Invoice No. : ",INDEX(Sheet2!G$14:G$154,MATCH(B1682,Sheet2!A$14:A$154,0)),P1686))))</f>
        <v/>
      </c>
      <c r="Q1687" s="25" t="str">
        <f t="shared" si="107"/>
        <v/>
      </c>
    </row>
    <row r="1688" ht="15" spans="1:17">
      <c r="A1688" s="16" t="s">
        <v>7</v>
      </c>
      <c r="B1688" s="19">
        <v>44954</v>
      </c>
      <c r="C1688" s="16" t="s">
        <v>8</v>
      </c>
      <c r="D1688" s="20">
        <v>2</v>
      </c>
      <c r="F1688" s="25" t="str">
        <f t="shared" si="104"/>
        <v/>
      </c>
      <c r="G1688" s="25" t="str">
        <f>IF(ISTEXT(E1688),"",IF(ISBLANK(E1688),"",IF(ISTEXT(D1688),"",IF(A1683="Invoice No. : ",INDEX(Sheet2!F$14:F$154,MATCH(B1683,Sheet2!A$14:A$154,0)),G1687))))</f>
        <v/>
      </c>
      <c r="H1688" s="25" t="str">
        <f t="shared" si="105"/>
        <v/>
      </c>
      <c r="I1688" s="25" t="str">
        <f>IF(ISTEXT(E1688),"",IF(ISBLANK(E1688),"",IF(ISTEXT(D1688),"",IF(A1683="Invoice No. : ",TEXT(INDEX(Sheet2!C$14:C$154,MATCH(B1683,Sheet2!A$14:A$154,0)),"hh:mm:ss"),I1687))))</f>
        <v/>
      </c>
      <c r="J1688" s="25" t="str">
        <f t="shared" si="106"/>
        <v/>
      </c>
      <c r="K1688" s="25" t="str">
        <f>IF(ISBLANK(G1688),"",IF(ISTEXT(G1688),"",INDEX(Sheet2!H$14:H$154,MATCH(F1688,Sheet2!A$14:A$154,0))))</f>
        <v/>
      </c>
      <c r="L1688" s="25" t="str">
        <f>IF(ISBLANK(G1688),"",IF(ISTEXT(G1688),"",INDEX(Sheet2!I$14:I$154,MATCH(F1688,Sheet2!A$14:A$154,0))))</f>
        <v/>
      </c>
      <c r="M1688" s="25" t="str">
        <f>IF(ISBLANK(G1688),"",IF(ISTEXT(G1688),"",IF(INDEX(Sheet2!H$14:H$154,MATCH(F1688,Sheet2!A$14:A$154,0))&lt;&gt;0,IF(INDEX(Sheet2!I$14:I$154,MATCH(F1688,Sheet2!A$14:A$154,0))&lt;&gt;0,"Loan","Loan"),"Cash")))</f>
        <v/>
      </c>
      <c r="N1688" s="25" t="str">
        <f>IF(ISTEXT(E1688),"",IF(ISBLANK(E1688),"",IF(ISTEXT(D1688),"",IF(A1683="Invoice No. : ",INDEX(Sheet2!D$14:D$154,MATCH(B1683,Sheet2!A$14:A$154,0)),N1687))))</f>
        <v/>
      </c>
      <c r="O1688" s="25" t="str">
        <f>IF(ISTEXT(E1688),"",IF(ISBLANK(E1688),"",IF(ISTEXT(D1688),"",IF(A1683="Invoice No. : ",INDEX(Sheet2!E$14:E$154,MATCH(B1683,Sheet2!A$14:A$154,0)),O1687))))</f>
        <v/>
      </c>
      <c r="P1688" s="25" t="str">
        <f>IF(ISTEXT(E1688),"",IF(ISBLANK(E1688),"",IF(ISTEXT(D1688),"",IF(A1683="Invoice No. : ",INDEX(Sheet2!G$14:G$154,MATCH(B1683,Sheet2!A$14:A$154,0)),P1687))))</f>
        <v/>
      </c>
      <c r="Q1688" s="25" t="str">
        <f t="shared" si="107"/>
        <v/>
      </c>
    </row>
    <row r="1689" ht="15" spans="6:17">
      <c r="F1689" s="25" t="str">
        <f t="shared" si="104"/>
        <v/>
      </c>
      <c r="G1689" s="25" t="str">
        <f>IF(ISTEXT(E1689),"",IF(ISBLANK(E1689),"",IF(ISTEXT(D1689),"",IF(A1684="Invoice No. : ",INDEX(Sheet2!F$14:F$154,MATCH(B1684,Sheet2!A$14:A$154,0)),G1688))))</f>
        <v/>
      </c>
      <c r="H1689" s="25" t="str">
        <f t="shared" si="105"/>
        <v/>
      </c>
      <c r="I1689" s="25" t="str">
        <f>IF(ISTEXT(E1689),"",IF(ISBLANK(E1689),"",IF(ISTEXT(D1689),"",IF(A1684="Invoice No. : ",TEXT(INDEX(Sheet2!C$14:C$154,MATCH(B1684,Sheet2!A$14:A$154,0)),"hh:mm:ss"),I1688))))</f>
        <v/>
      </c>
      <c r="J1689" s="25" t="str">
        <f t="shared" si="106"/>
        <v/>
      </c>
      <c r="K1689" s="25" t="str">
        <f>IF(ISBLANK(G1689),"",IF(ISTEXT(G1689),"",INDEX(Sheet2!H$14:H$154,MATCH(F1689,Sheet2!A$14:A$154,0))))</f>
        <v/>
      </c>
      <c r="L1689" s="25" t="str">
        <f>IF(ISBLANK(G1689),"",IF(ISTEXT(G1689),"",INDEX(Sheet2!I$14:I$154,MATCH(F1689,Sheet2!A$14:A$154,0))))</f>
        <v/>
      </c>
      <c r="M1689" s="25" t="str">
        <f>IF(ISBLANK(G1689),"",IF(ISTEXT(G1689),"",IF(INDEX(Sheet2!H$14:H$154,MATCH(F1689,Sheet2!A$14:A$154,0))&lt;&gt;0,IF(INDEX(Sheet2!I$14:I$154,MATCH(F1689,Sheet2!A$14:A$154,0))&lt;&gt;0,"Loan","Loan"),"Cash")))</f>
        <v/>
      </c>
      <c r="N1689" s="25" t="str">
        <f>IF(ISTEXT(E1689),"",IF(ISBLANK(E1689),"",IF(ISTEXT(D1689),"",IF(A1684="Invoice No. : ",INDEX(Sheet2!D$14:D$154,MATCH(B1684,Sheet2!A$14:A$154,0)),N1688))))</f>
        <v/>
      </c>
      <c r="O1689" s="25" t="str">
        <f>IF(ISTEXT(E1689),"",IF(ISBLANK(E1689),"",IF(ISTEXT(D1689),"",IF(A1684="Invoice No. : ",INDEX(Sheet2!E$14:E$154,MATCH(B1684,Sheet2!A$14:A$154,0)),O1688))))</f>
        <v/>
      </c>
      <c r="P1689" s="25" t="str">
        <f>IF(ISTEXT(E1689),"",IF(ISBLANK(E1689),"",IF(ISTEXT(D1689),"",IF(A1684="Invoice No. : ",INDEX(Sheet2!G$14:G$154,MATCH(B1684,Sheet2!A$14:A$154,0)),P1688))))</f>
        <v/>
      </c>
      <c r="Q1689" s="25" t="str">
        <f t="shared" si="107"/>
        <v/>
      </c>
    </row>
    <row r="1690" ht="15" spans="1:17">
      <c r="A1690" s="21" t="s">
        <v>9</v>
      </c>
      <c r="B1690" s="21" t="s">
        <v>10</v>
      </c>
      <c r="C1690" s="22" t="s">
        <v>11</v>
      </c>
      <c r="D1690" s="22" t="s">
        <v>12</v>
      </c>
      <c r="E1690" s="22" t="s">
        <v>13</v>
      </c>
      <c r="F1690" s="25" t="str">
        <f t="shared" si="104"/>
        <v/>
      </c>
      <c r="G1690" s="25" t="str">
        <f>IF(ISTEXT(E1690),"",IF(ISBLANK(E1690),"",IF(ISTEXT(D1690),"",IF(A1685="Invoice No. : ",INDEX(Sheet2!F$14:F$154,MATCH(B1685,Sheet2!A$14:A$154,0)),G1689))))</f>
        <v/>
      </c>
      <c r="H1690" s="25" t="str">
        <f t="shared" si="105"/>
        <v/>
      </c>
      <c r="I1690" s="25" t="str">
        <f>IF(ISTEXT(E1690),"",IF(ISBLANK(E1690),"",IF(ISTEXT(D1690),"",IF(A1685="Invoice No. : ",TEXT(INDEX(Sheet2!C$14:C$154,MATCH(B1685,Sheet2!A$14:A$154,0)),"hh:mm:ss"),I1689))))</f>
        <v/>
      </c>
      <c r="J1690" s="25" t="str">
        <f t="shared" si="106"/>
        <v/>
      </c>
      <c r="K1690" s="25" t="str">
        <f>IF(ISBLANK(G1690),"",IF(ISTEXT(G1690),"",INDEX(Sheet2!H$14:H$154,MATCH(F1690,Sheet2!A$14:A$154,0))))</f>
        <v/>
      </c>
      <c r="L1690" s="25" t="str">
        <f>IF(ISBLANK(G1690),"",IF(ISTEXT(G1690),"",INDEX(Sheet2!I$14:I$154,MATCH(F1690,Sheet2!A$14:A$154,0))))</f>
        <v/>
      </c>
      <c r="M1690" s="25" t="str">
        <f>IF(ISBLANK(G1690),"",IF(ISTEXT(G1690),"",IF(INDEX(Sheet2!H$14:H$154,MATCH(F1690,Sheet2!A$14:A$154,0))&lt;&gt;0,IF(INDEX(Sheet2!I$14:I$154,MATCH(F1690,Sheet2!A$14:A$154,0))&lt;&gt;0,"Loan","Loan"),"Cash")))</f>
        <v/>
      </c>
      <c r="N1690" s="25" t="str">
        <f>IF(ISTEXT(E1690),"",IF(ISBLANK(E1690),"",IF(ISTEXT(D1690),"",IF(A1685="Invoice No. : ",INDEX(Sheet2!D$14:D$154,MATCH(B1685,Sheet2!A$14:A$154,0)),N1689))))</f>
        <v/>
      </c>
      <c r="O1690" s="25" t="str">
        <f>IF(ISTEXT(E1690),"",IF(ISBLANK(E1690),"",IF(ISTEXT(D1690),"",IF(A1685="Invoice No. : ",INDEX(Sheet2!E$14:E$154,MATCH(B1685,Sheet2!A$14:A$154,0)),O1689))))</f>
        <v/>
      </c>
      <c r="P1690" s="25" t="str">
        <f>IF(ISTEXT(E1690),"",IF(ISBLANK(E1690),"",IF(ISTEXT(D1690),"",IF(A1685="Invoice No. : ",INDEX(Sheet2!G$14:G$154,MATCH(B1685,Sheet2!A$14:A$154,0)),P1689))))</f>
        <v/>
      </c>
      <c r="Q1690" s="25" t="str">
        <f t="shared" si="107"/>
        <v/>
      </c>
    </row>
    <row r="1691" ht="15" spans="6:17">
      <c r="F1691" s="25" t="str">
        <f t="shared" si="104"/>
        <v/>
      </c>
      <c r="G1691" s="25" t="str">
        <f>IF(ISTEXT(E1691),"",IF(ISBLANK(E1691),"",IF(ISTEXT(D1691),"",IF(A1686="Invoice No. : ",INDEX(Sheet2!F$14:F$154,MATCH(B1686,Sheet2!A$14:A$154,0)),G1690))))</f>
        <v/>
      </c>
      <c r="H1691" s="25" t="str">
        <f t="shared" si="105"/>
        <v/>
      </c>
      <c r="I1691" s="25" t="str">
        <f>IF(ISTEXT(E1691),"",IF(ISBLANK(E1691),"",IF(ISTEXT(D1691),"",IF(A1686="Invoice No. : ",TEXT(INDEX(Sheet2!C$14:C$154,MATCH(B1686,Sheet2!A$14:A$154,0)),"hh:mm:ss"),I1690))))</f>
        <v/>
      </c>
      <c r="J1691" s="25" t="str">
        <f t="shared" si="106"/>
        <v/>
      </c>
      <c r="K1691" s="25" t="str">
        <f>IF(ISBLANK(G1691),"",IF(ISTEXT(G1691),"",INDEX(Sheet2!H$14:H$154,MATCH(F1691,Sheet2!A$14:A$154,0))))</f>
        <v/>
      </c>
      <c r="L1691" s="25" t="str">
        <f>IF(ISBLANK(G1691),"",IF(ISTEXT(G1691),"",INDEX(Sheet2!I$14:I$154,MATCH(F1691,Sheet2!A$14:A$154,0))))</f>
        <v/>
      </c>
      <c r="M1691" s="25" t="str">
        <f>IF(ISBLANK(G1691),"",IF(ISTEXT(G1691),"",IF(INDEX(Sheet2!H$14:H$154,MATCH(F1691,Sheet2!A$14:A$154,0))&lt;&gt;0,IF(INDEX(Sheet2!I$14:I$154,MATCH(F1691,Sheet2!A$14:A$154,0))&lt;&gt;0,"Loan","Loan"),"Cash")))</f>
        <v/>
      </c>
      <c r="N1691" s="25" t="str">
        <f>IF(ISTEXT(E1691),"",IF(ISBLANK(E1691),"",IF(ISTEXT(D1691),"",IF(A1686="Invoice No. : ",INDEX(Sheet2!D$14:D$154,MATCH(B1686,Sheet2!A$14:A$154,0)),N1690))))</f>
        <v/>
      </c>
      <c r="O1691" s="25" t="str">
        <f>IF(ISTEXT(E1691),"",IF(ISBLANK(E1691),"",IF(ISTEXT(D1691),"",IF(A1686="Invoice No. : ",INDEX(Sheet2!E$14:E$154,MATCH(B1686,Sheet2!A$14:A$154,0)),O1690))))</f>
        <v/>
      </c>
      <c r="P1691" s="25" t="str">
        <f>IF(ISTEXT(E1691),"",IF(ISBLANK(E1691),"",IF(ISTEXT(D1691),"",IF(A1686="Invoice No. : ",INDEX(Sheet2!G$14:G$154,MATCH(B1686,Sheet2!A$14:A$154,0)),P1690))))</f>
        <v/>
      </c>
      <c r="Q1691" s="25" t="str">
        <f t="shared" si="107"/>
        <v/>
      </c>
    </row>
    <row r="1692" ht="15" spans="1:17">
      <c r="A1692" s="24" t="s">
        <v>290</v>
      </c>
      <c r="B1692" s="24" t="s">
        <v>291</v>
      </c>
      <c r="C1692" s="13">
        <v>4</v>
      </c>
      <c r="D1692" s="13">
        <v>32</v>
      </c>
      <c r="E1692" s="13">
        <v>128</v>
      </c>
      <c r="F1692" s="25">
        <f t="shared" si="104"/>
        <v>2146384</v>
      </c>
      <c r="G1692" s="25">
        <f>IF(ISTEXT(E1692),"",IF(ISBLANK(E1692),"",IF(ISTEXT(D1692),"",IF(A1687="Invoice No. : ",INDEX(Sheet2!F$14:F$154,MATCH(B1687,Sheet2!A$14:A$154,0)),G1691))))</f>
        <v>34254</v>
      </c>
      <c r="H1692" s="25" t="str">
        <f t="shared" si="105"/>
        <v>01/28/2023</v>
      </c>
      <c r="I1692" s="25" t="str">
        <f>IF(ISTEXT(E1692),"",IF(ISBLANK(E1692),"",IF(ISTEXT(D1692),"",IF(A1687="Invoice No. : ",TEXT(INDEX(Sheet2!C$14:C$154,MATCH(B1687,Sheet2!A$14:A$154,0)),"hh:mm:ss"),I1691))))</f>
        <v>12:19:17</v>
      </c>
      <c r="J1692" s="25">
        <f t="shared" si="106"/>
        <v>1537.25</v>
      </c>
      <c r="K1692" s="25">
        <f>IF(ISBLANK(G1692),"",IF(ISTEXT(G1692),"",INDEX(Sheet2!H$14:H$154,MATCH(F1692,Sheet2!A$14:A$154,0))))</f>
        <v>0</v>
      </c>
      <c r="L1692" s="25">
        <f>IF(ISBLANK(G1692),"",IF(ISTEXT(G1692),"",INDEX(Sheet2!I$14:I$154,MATCH(F1692,Sheet2!A$14:A$154,0))))</f>
        <v>1537.25</v>
      </c>
      <c r="M1692" s="25" t="str">
        <f>IF(ISBLANK(G1692),"",IF(ISTEXT(G1692),"",IF(INDEX(Sheet2!H$14:H$154,MATCH(F1692,Sheet2!A$14:A$154,0))&lt;&gt;0,IF(INDEX(Sheet2!I$14:I$154,MATCH(F1692,Sheet2!A$14:A$154,0))&lt;&gt;0,"Loan","Loan"),"Cash")))</f>
        <v>Cash</v>
      </c>
      <c r="N1692" s="25">
        <f>IF(ISTEXT(E1692),"",IF(ISBLANK(E1692),"",IF(ISTEXT(D1692),"",IF(A1687="Invoice No. : ",INDEX(Sheet2!D$14:D$154,MATCH(B1687,Sheet2!A$14:A$154,0)),N1691))))</f>
        <v>2</v>
      </c>
      <c r="O1692" s="25" t="str">
        <f>IF(ISTEXT(E1692),"",IF(ISBLANK(E1692),"",IF(ISTEXT(D1692),"",IF(A1687="Invoice No. : ",INDEX(Sheet2!E$14:E$154,MATCH(B1687,Sheet2!A$14:A$154,0)),O1691))))</f>
        <v>RUBY</v>
      </c>
      <c r="P1692" s="25" t="str">
        <f>IF(ISTEXT(E1692),"",IF(ISBLANK(E1692),"",IF(ISTEXT(D1692),"",IF(A1687="Invoice No. : ",INDEX(Sheet2!G$14:G$154,MATCH(B1687,Sheet2!A$14:A$154,0)),P1691))))</f>
        <v>EDDUBA, FRANK PINACHING</v>
      </c>
      <c r="Q1692" s="25">
        <f t="shared" si="107"/>
        <v>128023.12</v>
      </c>
    </row>
    <row r="1693" ht="15" spans="1:17">
      <c r="A1693" s="24" t="s">
        <v>611</v>
      </c>
      <c r="B1693" s="24" t="s">
        <v>612</v>
      </c>
      <c r="C1693" s="13">
        <v>2</v>
      </c>
      <c r="D1693" s="13">
        <v>61</v>
      </c>
      <c r="E1693" s="13">
        <v>122</v>
      </c>
      <c r="F1693" s="25">
        <f t="shared" si="104"/>
        <v>2146384</v>
      </c>
      <c r="G1693" s="25">
        <f>IF(ISTEXT(E1693),"",IF(ISBLANK(E1693),"",IF(ISTEXT(D1693),"",IF(A1688="Invoice No. : ",INDEX(Sheet2!F$14:F$154,MATCH(B1688,Sheet2!A$14:A$154,0)),G1692))))</f>
        <v>34254</v>
      </c>
      <c r="H1693" s="25" t="str">
        <f t="shared" si="105"/>
        <v>01/28/2023</v>
      </c>
      <c r="I1693" s="25" t="str">
        <f>IF(ISTEXT(E1693),"",IF(ISBLANK(E1693),"",IF(ISTEXT(D1693),"",IF(A1688="Invoice No. : ",TEXT(INDEX(Sheet2!C$14:C$154,MATCH(B1688,Sheet2!A$14:A$154,0)),"hh:mm:ss"),I1692))))</f>
        <v>12:19:17</v>
      </c>
      <c r="J1693" s="25">
        <f t="shared" si="106"/>
        <v>1537.25</v>
      </c>
      <c r="K1693" s="25">
        <f>IF(ISBLANK(G1693),"",IF(ISTEXT(G1693),"",INDEX(Sheet2!H$14:H$154,MATCH(F1693,Sheet2!A$14:A$154,0))))</f>
        <v>0</v>
      </c>
      <c r="L1693" s="25">
        <f>IF(ISBLANK(G1693),"",IF(ISTEXT(G1693),"",INDEX(Sheet2!I$14:I$154,MATCH(F1693,Sheet2!A$14:A$154,0))))</f>
        <v>1537.25</v>
      </c>
      <c r="M1693" s="25" t="str">
        <f>IF(ISBLANK(G1693),"",IF(ISTEXT(G1693),"",IF(INDEX(Sheet2!H$14:H$154,MATCH(F1693,Sheet2!A$14:A$154,0))&lt;&gt;0,IF(INDEX(Sheet2!I$14:I$154,MATCH(F1693,Sheet2!A$14:A$154,0))&lt;&gt;0,"Loan","Loan"),"Cash")))</f>
        <v>Cash</v>
      </c>
      <c r="N1693" s="25">
        <f>IF(ISTEXT(E1693),"",IF(ISBLANK(E1693),"",IF(ISTEXT(D1693),"",IF(A1688="Invoice No. : ",INDEX(Sheet2!D$14:D$154,MATCH(B1688,Sheet2!A$14:A$154,0)),N1692))))</f>
        <v>2</v>
      </c>
      <c r="O1693" s="25" t="str">
        <f>IF(ISTEXT(E1693),"",IF(ISBLANK(E1693),"",IF(ISTEXT(D1693),"",IF(A1688="Invoice No. : ",INDEX(Sheet2!E$14:E$154,MATCH(B1688,Sheet2!A$14:A$154,0)),O1692))))</f>
        <v>RUBY</v>
      </c>
      <c r="P1693" s="25" t="str">
        <f>IF(ISTEXT(E1693),"",IF(ISBLANK(E1693),"",IF(ISTEXT(D1693),"",IF(A1688="Invoice No. : ",INDEX(Sheet2!G$14:G$154,MATCH(B1688,Sheet2!A$14:A$154,0)),P1692))))</f>
        <v>EDDUBA, FRANK PINACHING</v>
      </c>
      <c r="Q1693" s="25">
        <f t="shared" si="107"/>
        <v>128023.12</v>
      </c>
    </row>
    <row r="1694" ht="15" spans="1:17">
      <c r="A1694" s="24" t="s">
        <v>1345</v>
      </c>
      <c r="B1694" s="24" t="s">
        <v>1346</v>
      </c>
      <c r="C1694" s="13">
        <v>1</v>
      </c>
      <c r="D1694" s="13">
        <v>44</v>
      </c>
      <c r="E1694" s="13">
        <v>44</v>
      </c>
      <c r="F1694" s="25">
        <f t="shared" si="104"/>
        <v>2146384</v>
      </c>
      <c r="G1694" s="25">
        <f>IF(ISTEXT(E1694),"",IF(ISBLANK(E1694),"",IF(ISTEXT(D1694),"",IF(A1689="Invoice No. : ",INDEX(Sheet2!F$14:F$154,MATCH(B1689,Sheet2!A$14:A$154,0)),G1693))))</f>
        <v>34254</v>
      </c>
      <c r="H1694" s="25" t="str">
        <f t="shared" si="105"/>
        <v>01/28/2023</v>
      </c>
      <c r="I1694" s="25" t="str">
        <f>IF(ISTEXT(E1694),"",IF(ISBLANK(E1694),"",IF(ISTEXT(D1694),"",IF(A1689="Invoice No. : ",TEXT(INDEX(Sheet2!C$14:C$154,MATCH(B1689,Sheet2!A$14:A$154,0)),"hh:mm:ss"),I1693))))</f>
        <v>12:19:17</v>
      </c>
      <c r="J1694" s="25">
        <f t="shared" si="106"/>
        <v>1537.25</v>
      </c>
      <c r="K1694" s="25">
        <f>IF(ISBLANK(G1694),"",IF(ISTEXT(G1694),"",INDEX(Sheet2!H$14:H$154,MATCH(F1694,Sheet2!A$14:A$154,0))))</f>
        <v>0</v>
      </c>
      <c r="L1694" s="25">
        <f>IF(ISBLANK(G1694),"",IF(ISTEXT(G1694),"",INDEX(Sheet2!I$14:I$154,MATCH(F1694,Sheet2!A$14:A$154,0))))</f>
        <v>1537.25</v>
      </c>
      <c r="M1694" s="25" t="str">
        <f>IF(ISBLANK(G1694),"",IF(ISTEXT(G1694),"",IF(INDEX(Sheet2!H$14:H$154,MATCH(F1694,Sheet2!A$14:A$154,0))&lt;&gt;0,IF(INDEX(Sheet2!I$14:I$154,MATCH(F1694,Sheet2!A$14:A$154,0))&lt;&gt;0,"Loan","Loan"),"Cash")))</f>
        <v>Cash</v>
      </c>
      <c r="N1694" s="25">
        <f>IF(ISTEXT(E1694),"",IF(ISBLANK(E1694),"",IF(ISTEXT(D1694),"",IF(A1689="Invoice No. : ",INDEX(Sheet2!D$14:D$154,MATCH(B1689,Sheet2!A$14:A$154,0)),N1693))))</f>
        <v>2</v>
      </c>
      <c r="O1694" s="25" t="str">
        <f>IF(ISTEXT(E1694),"",IF(ISBLANK(E1694),"",IF(ISTEXT(D1694),"",IF(A1689="Invoice No. : ",INDEX(Sheet2!E$14:E$154,MATCH(B1689,Sheet2!A$14:A$154,0)),O1693))))</f>
        <v>RUBY</v>
      </c>
      <c r="P1694" s="25" t="str">
        <f>IF(ISTEXT(E1694),"",IF(ISBLANK(E1694),"",IF(ISTEXT(D1694),"",IF(A1689="Invoice No. : ",INDEX(Sheet2!G$14:G$154,MATCH(B1689,Sheet2!A$14:A$154,0)),P1693))))</f>
        <v>EDDUBA, FRANK PINACHING</v>
      </c>
      <c r="Q1694" s="25">
        <f t="shared" si="107"/>
        <v>128023.12</v>
      </c>
    </row>
    <row r="1695" ht="15" spans="1:17">
      <c r="A1695" s="24" t="s">
        <v>1373</v>
      </c>
      <c r="B1695" s="24" t="s">
        <v>1374</v>
      </c>
      <c r="C1695" s="13">
        <v>3</v>
      </c>
      <c r="D1695" s="13">
        <v>15.75</v>
      </c>
      <c r="E1695" s="13">
        <v>47.25</v>
      </c>
      <c r="F1695" s="25">
        <f t="shared" si="104"/>
        <v>2146384</v>
      </c>
      <c r="G1695" s="25">
        <f>IF(ISTEXT(E1695),"",IF(ISBLANK(E1695),"",IF(ISTEXT(D1695),"",IF(A1690="Invoice No. : ",INDEX(Sheet2!F$14:F$154,MATCH(B1690,Sheet2!A$14:A$154,0)),G1694))))</f>
        <v>34254</v>
      </c>
      <c r="H1695" s="25" t="str">
        <f t="shared" si="105"/>
        <v>01/28/2023</v>
      </c>
      <c r="I1695" s="25" t="str">
        <f>IF(ISTEXT(E1695),"",IF(ISBLANK(E1695),"",IF(ISTEXT(D1695),"",IF(A1690="Invoice No. : ",TEXT(INDEX(Sheet2!C$14:C$154,MATCH(B1690,Sheet2!A$14:A$154,0)),"hh:mm:ss"),I1694))))</f>
        <v>12:19:17</v>
      </c>
      <c r="J1695" s="25">
        <f t="shared" si="106"/>
        <v>1537.25</v>
      </c>
      <c r="K1695" s="25">
        <f>IF(ISBLANK(G1695),"",IF(ISTEXT(G1695),"",INDEX(Sheet2!H$14:H$154,MATCH(F1695,Sheet2!A$14:A$154,0))))</f>
        <v>0</v>
      </c>
      <c r="L1695" s="25">
        <f>IF(ISBLANK(G1695),"",IF(ISTEXT(G1695),"",INDEX(Sheet2!I$14:I$154,MATCH(F1695,Sheet2!A$14:A$154,0))))</f>
        <v>1537.25</v>
      </c>
      <c r="M1695" s="25" t="str">
        <f>IF(ISBLANK(G1695),"",IF(ISTEXT(G1695),"",IF(INDEX(Sheet2!H$14:H$154,MATCH(F1695,Sheet2!A$14:A$154,0))&lt;&gt;0,IF(INDEX(Sheet2!I$14:I$154,MATCH(F1695,Sheet2!A$14:A$154,0))&lt;&gt;0,"Loan","Loan"),"Cash")))</f>
        <v>Cash</v>
      </c>
      <c r="N1695" s="25">
        <f>IF(ISTEXT(E1695),"",IF(ISBLANK(E1695),"",IF(ISTEXT(D1695),"",IF(A1690="Invoice No. : ",INDEX(Sheet2!D$14:D$154,MATCH(B1690,Sheet2!A$14:A$154,0)),N1694))))</f>
        <v>2</v>
      </c>
      <c r="O1695" s="25" t="str">
        <f>IF(ISTEXT(E1695),"",IF(ISBLANK(E1695),"",IF(ISTEXT(D1695),"",IF(A1690="Invoice No. : ",INDEX(Sheet2!E$14:E$154,MATCH(B1690,Sheet2!A$14:A$154,0)),O1694))))</f>
        <v>RUBY</v>
      </c>
      <c r="P1695" s="25" t="str">
        <f>IF(ISTEXT(E1695),"",IF(ISBLANK(E1695),"",IF(ISTEXT(D1695),"",IF(A1690="Invoice No. : ",INDEX(Sheet2!G$14:G$154,MATCH(B1690,Sheet2!A$14:A$154,0)),P1694))))</f>
        <v>EDDUBA, FRANK PINACHING</v>
      </c>
      <c r="Q1695" s="25">
        <f t="shared" si="107"/>
        <v>128023.12</v>
      </c>
    </row>
    <row r="1696" ht="15" spans="1:17">
      <c r="A1696" s="24" t="s">
        <v>1375</v>
      </c>
      <c r="B1696" s="24" t="s">
        <v>1376</v>
      </c>
      <c r="C1696" s="13">
        <v>1</v>
      </c>
      <c r="D1696" s="13">
        <v>27.75</v>
      </c>
      <c r="E1696" s="13">
        <v>27.75</v>
      </c>
      <c r="F1696" s="25">
        <f t="shared" si="104"/>
        <v>2146384</v>
      </c>
      <c r="G1696" s="25">
        <f>IF(ISTEXT(E1696),"",IF(ISBLANK(E1696),"",IF(ISTEXT(D1696),"",IF(A1691="Invoice No. : ",INDEX(Sheet2!F$14:F$154,MATCH(B1691,Sheet2!A$14:A$154,0)),G1695))))</f>
        <v>34254</v>
      </c>
      <c r="H1696" s="25" t="str">
        <f t="shared" si="105"/>
        <v>01/28/2023</v>
      </c>
      <c r="I1696" s="25" t="str">
        <f>IF(ISTEXT(E1696),"",IF(ISBLANK(E1696),"",IF(ISTEXT(D1696),"",IF(A1691="Invoice No. : ",TEXT(INDEX(Sheet2!C$14:C$154,MATCH(B1691,Sheet2!A$14:A$154,0)),"hh:mm:ss"),I1695))))</f>
        <v>12:19:17</v>
      </c>
      <c r="J1696" s="25">
        <f t="shared" si="106"/>
        <v>1537.25</v>
      </c>
      <c r="K1696" s="25">
        <f>IF(ISBLANK(G1696),"",IF(ISTEXT(G1696),"",INDEX(Sheet2!H$14:H$154,MATCH(F1696,Sheet2!A$14:A$154,0))))</f>
        <v>0</v>
      </c>
      <c r="L1696" s="25">
        <f>IF(ISBLANK(G1696),"",IF(ISTEXT(G1696),"",INDEX(Sheet2!I$14:I$154,MATCH(F1696,Sheet2!A$14:A$154,0))))</f>
        <v>1537.25</v>
      </c>
      <c r="M1696" s="25" t="str">
        <f>IF(ISBLANK(G1696),"",IF(ISTEXT(G1696),"",IF(INDEX(Sheet2!H$14:H$154,MATCH(F1696,Sheet2!A$14:A$154,0))&lt;&gt;0,IF(INDEX(Sheet2!I$14:I$154,MATCH(F1696,Sheet2!A$14:A$154,0))&lt;&gt;0,"Loan","Loan"),"Cash")))</f>
        <v>Cash</v>
      </c>
      <c r="N1696" s="25">
        <f>IF(ISTEXT(E1696),"",IF(ISBLANK(E1696),"",IF(ISTEXT(D1696),"",IF(A1691="Invoice No. : ",INDEX(Sheet2!D$14:D$154,MATCH(B1691,Sheet2!A$14:A$154,0)),N1695))))</f>
        <v>2</v>
      </c>
      <c r="O1696" s="25" t="str">
        <f>IF(ISTEXT(E1696),"",IF(ISBLANK(E1696),"",IF(ISTEXT(D1696),"",IF(A1691="Invoice No. : ",INDEX(Sheet2!E$14:E$154,MATCH(B1691,Sheet2!A$14:A$154,0)),O1695))))</f>
        <v>RUBY</v>
      </c>
      <c r="P1696" s="25" t="str">
        <f>IF(ISTEXT(E1696),"",IF(ISBLANK(E1696),"",IF(ISTEXT(D1696),"",IF(A1691="Invoice No. : ",INDEX(Sheet2!G$14:G$154,MATCH(B1691,Sheet2!A$14:A$154,0)),P1695))))</f>
        <v>EDDUBA, FRANK PINACHING</v>
      </c>
      <c r="Q1696" s="25">
        <f t="shared" si="107"/>
        <v>128023.12</v>
      </c>
    </row>
    <row r="1697" ht="15" spans="1:17">
      <c r="A1697" s="24" t="s">
        <v>1377</v>
      </c>
      <c r="B1697" s="24" t="s">
        <v>1378</v>
      </c>
      <c r="C1697" s="13">
        <v>2</v>
      </c>
      <c r="D1697" s="13">
        <v>38.25</v>
      </c>
      <c r="E1697" s="13">
        <v>76.5</v>
      </c>
      <c r="F1697" s="25">
        <f t="shared" si="104"/>
        <v>2146384</v>
      </c>
      <c r="G1697" s="25">
        <f>IF(ISTEXT(E1697),"",IF(ISBLANK(E1697),"",IF(ISTEXT(D1697),"",IF(A1692="Invoice No. : ",INDEX(Sheet2!F$14:F$154,MATCH(B1692,Sheet2!A$14:A$154,0)),G1696))))</f>
        <v>34254</v>
      </c>
      <c r="H1697" s="25" t="str">
        <f t="shared" si="105"/>
        <v>01/28/2023</v>
      </c>
      <c r="I1697" s="25" t="str">
        <f>IF(ISTEXT(E1697),"",IF(ISBLANK(E1697),"",IF(ISTEXT(D1697),"",IF(A1692="Invoice No. : ",TEXT(INDEX(Sheet2!C$14:C$154,MATCH(B1692,Sheet2!A$14:A$154,0)),"hh:mm:ss"),I1696))))</f>
        <v>12:19:17</v>
      </c>
      <c r="J1697" s="25">
        <f t="shared" si="106"/>
        <v>1537.25</v>
      </c>
      <c r="K1697" s="25">
        <f>IF(ISBLANK(G1697),"",IF(ISTEXT(G1697),"",INDEX(Sheet2!H$14:H$154,MATCH(F1697,Sheet2!A$14:A$154,0))))</f>
        <v>0</v>
      </c>
      <c r="L1697" s="25">
        <f>IF(ISBLANK(G1697),"",IF(ISTEXT(G1697),"",INDEX(Sheet2!I$14:I$154,MATCH(F1697,Sheet2!A$14:A$154,0))))</f>
        <v>1537.25</v>
      </c>
      <c r="M1697" s="25" t="str">
        <f>IF(ISBLANK(G1697),"",IF(ISTEXT(G1697),"",IF(INDEX(Sheet2!H$14:H$154,MATCH(F1697,Sheet2!A$14:A$154,0))&lt;&gt;0,IF(INDEX(Sheet2!I$14:I$154,MATCH(F1697,Sheet2!A$14:A$154,0))&lt;&gt;0,"Loan","Loan"),"Cash")))</f>
        <v>Cash</v>
      </c>
      <c r="N1697" s="25">
        <f>IF(ISTEXT(E1697),"",IF(ISBLANK(E1697),"",IF(ISTEXT(D1697),"",IF(A1692="Invoice No. : ",INDEX(Sheet2!D$14:D$154,MATCH(B1692,Sheet2!A$14:A$154,0)),N1696))))</f>
        <v>2</v>
      </c>
      <c r="O1697" s="25" t="str">
        <f>IF(ISTEXT(E1697),"",IF(ISBLANK(E1697),"",IF(ISTEXT(D1697),"",IF(A1692="Invoice No. : ",INDEX(Sheet2!E$14:E$154,MATCH(B1692,Sheet2!A$14:A$154,0)),O1696))))</f>
        <v>RUBY</v>
      </c>
      <c r="P1697" s="25" t="str">
        <f>IF(ISTEXT(E1697),"",IF(ISBLANK(E1697),"",IF(ISTEXT(D1697),"",IF(A1692="Invoice No. : ",INDEX(Sheet2!G$14:G$154,MATCH(B1692,Sheet2!A$14:A$154,0)),P1696))))</f>
        <v>EDDUBA, FRANK PINACHING</v>
      </c>
      <c r="Q1697" s="25">
        <f t="shared" si="107"/>
        <v>128023.12</v>
      </c>
    </row>
    <row r="1698" ht="15" spans="1:17">
      <c r="A1698" s="24" t="s">
        <v>1078</v>
      </c>
      <c r="B1698" s="24" t="s">
        <v>1079</v>
      </c>
      <c r="C1698" s="13">
        <v>5</v>
      </c>
      <c r="D1698" s="13">
        <v>20</v>
      </c>
      <c r="E1698" s="13">
        <v>100</v>
      </c>
      <c r="F1698" s="25">
        <f t="shared" si="104"/>
        <v>2146384</v>
      </c>
      <c r="G1698" s="25">
        <f>IF(ISTEXT(E1698),"",IF(ISBLANK(E1698),"",IF(ISTEXT(D1698),"",IF(A1693="Invoice No. : ",INDEX(Sheet2!F$14:F$154,MATCH(B1693,Sheet2!A$14:A$154,0)),G1697))))</f>
        <v>34254</v>
      </c>
      <c r="H1698" s="25" t="str">
        <f t="shared" si="105"/>
        <v>01/28/2023</v>
      </c>
      <c r="I1698" s="25" t="str">
        <f>IF(ISTEXT(E1698),"",IF(ISBLANK(E1698),"",IF(ISTEXT(D1698),"",IF(A1693="Invoice No. : ",TEXT(INDEX(Sheet2!C$14:C$154,MATCH(B1693,Sheet2!A$14:A$154,0)),"hh:mm:ss"),I1697))))</f>
        <v>12:19:17</v>
      </c>
      <c r="J1698" s="25">
        <f t="shared" si="106"/>
        <v>1537.25</v>
      </c>
      <c r="K1698" s="25">
        <f>IF(ISBLANK(G1698),"",IF(ISTEXT(G1698),"",INDEX(Sheet2!H$14:H$154,MATCH(F1698,Sheet2!A$14:A$154,0))))</f>
        <v>0</v>
      </c>
      <c r="L1698" s="25">
        <f>IF(ISBLANK(G1698),"",IF(ISTEXT(G1698),"",INDEX(Sheet2!I$14:I$154,MATCH(F1698,Sheet2!A$14:A$154,0))))</f>
        <v>1537.25</v>
      </c>
      <c r="M1698" s="25" t="str">
        <f>IF(ISBLANK(G1698),"",IF(ISTEXT(G1698),"",IF(INDEX(Sheet2!H$14:H$154,MATCH(F1698,Sheet2!A$14:A$154,0))&lt;&gt;0,IF(INDEX(Sheet2!I$14:I$154,MATCH(F1698,Sheet2!A$14:A$154,0))&lt;&gt;0,"Loan","Loan"),"Cash")))</f>
        <v>Cash</v>
      </c>
      <c r="N1698" s="25">
        <f>IF(ISTEXT(E1698),"",IF(ISBLANK(E1698),"",IF(ISTEXT(D1698),"",IF(A1693="Invoice No. : ",INDEX(Sheet2!D$14:D$154,MATCH(B1693,Sheet2!A$14:A$154,0)),N1697))))</f>
        <v>2</v>
      </c>
      <c r="O1698" s="25" t="str">
        <f>IF(ISTEXT(E1698),"",IF(ISBLANK(E1698),"",IF(ISTEXT(D1698),"",IF(A1693="Invoice No. : ",INDEX(Sheet2!E$14:E$154,MATCH(B1693,Sheet2!A$14:A$154,0)),O1697))))</f>
        <v>RUBY</v>
      </c>
      <c r="P1698" s="25" t="str">
        <f>IF(ISTEXT(E1698),"",IF(ISBLANK(E1698),"",IF(ISTEXT(D1698),"",IF(A1693="Invoice No. : ",INDEX(Sheet2!G$14:G$154,MATCH(B1693,Sheet2!A$14:A$154,0)),P1697))))</f>
        <v>EDDUBA, FRANK PINACHING</v>
      </c>
      <c r="Q1698" s="25">
        <f t="shared" si="107"/>
        <v>128023.12</v>
      </c>
    </row>
    <row r="1699" ht="15" spans="1:17">
      <c r="A1699" s="24" t="s">
        <v>1379</v>
      </c>
      <c r="B1699" s="24" t="s">
        <v>1380</v>
      </c>
      <c r="C1699" s="13">
        <v>2</v>
      </c>
      <c r="D1699" s="13">
        <v>26.25</v>
      </c>
      <c r="E1699" s="13">
        <v>52.5</v>
      </c>
      <c r="F1699" s="25">
        <f t="shared" si="104"/>
        <v>2146384</v>
      </c>
      <c r="G1699" s="25">
        <f>IF(ISTEXT(E1699),"",IF(ISBLANK(E1699),"",IF(ISTEXT(D1699),"",IF(A1694="Invoice No. : ",INDEX(Sheet2!F$14:F$154,MATCH(B1694,Sheet2!A$14:A$154,0)),G1698))))</f>
        <v>34254</v>
      </c>
      <c r="H1699" s="25" t="str">
        <f t="shared" si="105"/>
        <v>01/28/2023</v>
      </c>
      <c r="I1699" s="25" t="str">
        <f>IF(ISTEXT(E1699),"",IF(ISBLANK(E1699),"",IF(ISTEXT(D1699),"",IF(A1694="Invoice No. : ",TEXT(INDEX(Sheet2!C$14:C$154,MATCH(B1694,Sheet2!A$14:A$154,0)),"hh:mm:ss"),I1698))))</f>
        <v>12:19:17</v>
      </c>
      <c r="J1699" s="25">
        <f t="shared" si="106"/>
        <v>1537.25</v>
      </c>
      <c r="K1699" s="25">
        <f>IF(ISBLANK(G1699),"",IF(ISTEXT(G1699),"",INDEX(Sheet2!H$14:H$154,MATCH(F1699,Sheet2!A$14:A$154,0))))</f>
        <v>0</v>
      </c>
      <c r="L1699" s="25">
        <f>IF(ISBLANK(G1699),"",IF(ISTEXT(G1699),"",INDEX(Sheet2!I$14:I$154,MATCH(F1699,Sheet2!A$14:A$154,0))))</f>
        <v>1537.25</v>
      </c>
      <c r="M1699" s="25" t="str">
        <f>IF(ISBLANK(G1699),"",IF(ISTEXT(G1699),"",IF(INDEX(Sheet2!H$14:H$154,MATCH(F1699,Sheet2!A$14:A$154,0))&lt;&gt;0,IF(INDEX(Sheet2!I$14:I$154,MATCH(F1699,Sheet2!A$14:A$154,0))&lt;&gt;0,"Loan","Loan"),"Cash")))</f>
        <v>Cash</v>
      </c>
      <c r="N1699" s="25">
        <f>IF(ISTEXT(E1699),"",IF(ISBLANK(E1699),"",IF(ISTEXT(D1699),"",IF(A1694="Invoice No. : ",INDEX(Sheet2!D$14:D$154,MATCH(B1694,Sheet2!A$14:A$154,0)),N1698))))</f>
        <v>2</v>
      </c>
      <c r="O1699" s="25" t="str">
        <f>IF(ISTEXT(E1699),"",IF(ISBLANK(E1699),"",IF(ISTEXT(D1699),"",IF(A1694="Invoice No. : ",INDEX(Sheet2!E$14:E$154,MATCH(B1694,Sheet2!A$14:A$154,0)),O1698))))</f>
        <v>RUBY</v>
      </c>
      <c r="P1699" s="25" t="str">
        <f>IF(ISTEXT(E1699),"",IF(ISBLANK(E1699),"",IF(ISTEXT(D1699),"",IF(A1694="Invoice No. : ",INDEX(Sheet2!G$14:G$154,MATCH(B1694,Sheet2!A$14:A$154,0)),P1698))))</f>
        <v>EDDUBA, FRANK PINACHING</v>
      </c>
      <c r="Q1699" s="25">
        <f t="shared" si="107"/>
        <v>128023.12</v>
      </c>
    </row>
    <row r="1700" ht="15" spans="1:17">
      <c r="A1700" s="24" t="s">
        <v>728</v>
      </c>
      <c r="B1700" s="24" t="s">
        <v>729</v>
      </c>
      <c r="C1700" s="13">
        <v>1</v>
      </c>
      <c r="D1700" s="13">
        <v>104</v>
      </c>
      <c r="E1700" s="13">
        <v>104</v>
      </c>
      <c r="F1700" s="25">
        <f t="shared" si="104"/>
        <v>2146384</v>
      </c>
      <c r="G1700" s="25">
        <f>IF(ISTEXT(E1700),"",IF(ISBLANK(E1700),"",IF(ISTEXT(D1700),"",IF(A1695="Invoice No. : ",INDEX(Sheet2!F$14:F$154,MATCH(B1695,Sheet2!A$14:A$154,0)),G1699))))</f>
        <v>34254</v>
      </c>
      <c r="H1700" s="25" t="str">
        <f t="shared" si="105"/>
        <v>01/28/2023</v>
      </c>
      <c r="I1700" s="25" t="str">
        <f>IF(ISTEXT(E1700),"",IF(ISBLANK(E1700),"",IF(ISTEXT(D1700),"",IF(A1695="Invoice No. : ",TEXT(INDEX(Sheet2!C$14:C$154,MATCH(B1695,Sheet2!A$14:A$154,0)),"hh:mm:ss"),I1699))))</f>
        <v>12:19:17</v>
      </c>
      <c r="J1700" s="25">
        <f t="shared" si="106"/>
        <v>1537.25</v>
      </c>
      <c r="K1700" s="25">
        <f>IF(ISBLANK(G1700),"",IF(ISTEXT(G1700),"",INDEX(Sheet2!H$14:H$154,MATCH(F1700,Sheet2!A$14:A$154,0))))</f>
        <v>0</v>
      </c>
      <c r="L1700" s="25">
        <f>IF(ISBLANK(G1700),"",IF(ISTEXT(G1700),"",INDEX(Sheet2!I$14:I$154,MATCH(F1700,Sheet2!A$14:A$154,0))))</f>
        <v>1537.25</v>
      </c>
      <c r="M1700" s="25" t="str">
        <f>IF(ISBLANK(G1700),"",IF(ISTEXT(G1700),"",IF(INDEX(Sheet2!H$14:H$154,MATCH(F1700,Sheet2!A$14:A$154,0))&lt;&gt;0,IF(INDEX(Sheet2!I$14:I$154,MATCH(F1700,Sheet2!A$14:A$154,0))&lt;&gt;0,"Loan","Loan"),"Cash")))</f>
        <v>Cash</v>
      </c>
      <c r="N1700" s="25">
        <f>IF(ISTEXT(E1700),"",IF(ISBLANK(E1700),"",IF(ISTEXT(D1700),"",IF(A1695="Invoice No. : ",INDEX(Sheet2!D$14:D$154,MATCH(B1695,Sheet2!A$14:A$154,0)),N1699))))</f>
        <v>2</v>
      </c>
      <c r="O1700" s="25" t="str">
        <f>IF(ISTEXT(E1700),"",IF(ISBLANK(E1700),"",IF(ISTEXT(D1700),"",IF(A1695="Invoice No. : ",INDEX(Sheet2!E$14:E$154,MATCH(B1695,Sheet2!A$14:A$154,0)),O1699))))</f>
        <v>RUBY</v>
      </c>
      <c r="P1700" s="25" t="str">
        <f>IF(ISTEXT(E1700),"",IF(ISBLANK(E1700),"",IF(ISTEXT(D1700),"",IF(A1695="Invoice No. : ",INDEX(Sheet2!G$14:G$154,MATCH(B1695,Sheet2!A$14:A$154,0)),P1699))))</f>
        <v>EDDUBA, FRANK PINACHING</v>
      </c>
      <c r="Q1700" s="25">
        <f t="shared" si="107"/>
        <v>128023.12</v>
      </c>
    </row>
    <row r="1701" ht="15" spans="1:17">
      <c r="A1701" s="24" t="s">
        <v>1381</v>
      </c>
      <c r="B1701" s="24" t="s">
        <v>1382</v>
      </c>
      <c r="C1701" s="13">
        <v>1</v>
      </c>
      <c r="D1701" s="13">
        <v>57.25</v>
      </c>
      <c r="E1701" s="13">
        <v>57.25</v>
      </c>
      <c r="F1701" s="25">
        <f t="shared" si="104"/>
        <v>2146384</v>
      </c>
      <c r="G1701" s="25">
        <f>IF(ISTEXT(E1701),"",IF(ISBLANK(E1701),"",IF(ISTEXT(D1701),"",IF(A1696="Invoice No. : ",INDEX(Sheet2!F$14:F$154,MATCH(B1696,Sheet2!A$14:A$154,0)),G1700))))</f>
        <v>34254</v>
      </c>
      <c r="H1701" s="25" t="str">
        <f t="shared" si="105"/>
        <v>01/28/2023</v>
      </c>
      <c r="I1701" s="25" t="str">
        <f>IF(ISTEXT(E1701),"",IF(ISBLANK(E1701),"",IF(ISTEXT(D1701),"",IF(A1696="Invoice No. : ",TEXT(INDEX(Sheet2!C$14:C$154,MATCH(B1696,Sheet2!A$14:A$154,0)),"hh:mm:ss"),I1700))))</f>
        <v>12:19:17</v>
      </c>
      <c r="J1701" s="25">
        <f t="shared" si="106"/>
        <v>1537.25</v>
      </c>
      <c r="K1701" s="25">
        <f>IF(ISBLANK(G1701),"",IF(ISTEXT(G1701),"",INDEX(Sheet2!H$14:H$154,MATCH(F1701,Sheet2!A$14:A$154,0))))</f>
        <v>0</v>
      </c>
      <c r="L1701" s="25">
        <f>IF(ISBLANK(G1701),"",IF(ISTEXT(G1701),"",INDEX(Sheet2!I$14:I$154,MATCH(F1701,Sheet2!A$14:A$154,0))))</f>
        <v>1537.25</v>
      </c>
      <c r="M1701" s="25" t="str">
        <f>IF(ISBLANK(G1701),"",IF(ISTEXT(G1701),"",IF(INDEX(Sheet2!H$14:H$154,MATCH(F1701,Sheet2!A$14:A$154,0))&lt;&gt;0,IF(INDEX(Sheet2!I$14:I$154,MATCH(F1701,Sheet2!A$14:A$154,0))&lt;&gt;0,"Loan","Loan"),"Cash")))</f>
        <v>Cash</v>
      </c>
      <c r="N1701" s="25">
        <f>IF(ISTEXT(E1701),"",IF(ISBLANK(E1701),"",IF(ISTEXT(D1701),"",IF(A1696="Invoice No. : ",INDEX(Sheet2!D$14:D$154,MATCH(B1696,Sheet2!A$14:A$154,0)),N1700))))</f>
        <v>2</v>
      </c>
      <c r="O1701" s="25" t="str">
        <f>IF(ISTEXT(E1701),"",IF(ISBLANK(E1701),"",IF(ISTEXT(D1701),"",IF(A1696="Invoice No. : ",INDEX(Sheet2!E$14:E$154,MATCH(B1696,Sheet2!A$14:A$154,0)),O1700))))</f>
        <v>RUBY</v>
      </c>
      <c r="P1701" s="25" t="str">
        <f>IF(ISTEXT(E1701),"",IF(ISBLANK(E1701),"",IF(ISTEXT(D1701),"",IF(A1696="Invoice No. : ",INDEX(Sheet2!G$14:G$154,MATCH(B1696,Sheet2!A$14:A$154,0)),P1700))))</f>
        <v>EDDUBA, FRANK PINACHING</v>
      </c>
      <c r="Q1701" s="25">
        <f t="shared" si="107"/>
        <v>128023.12</v>
      </c>
    </row>
    <row r="1702" ht="15" spans="1:17">
      <c r="A1702" s="24" t="s">
        <v>1279</v>
      </c>
      <c r="B1702" s="24" t="s">
        <v>1280</v>
      </c>
      <c r="C1702" s="13">
        <v>1</v>
      </c>
      <c r="D1702" s="13">
        <v>70.75</v>
      </c>
      <c r="E1702" s="13">
        <v>70.75</v>
      </c>
      <c r="F1702" s="25">
        <f t="shared" si="104"/>
        <v>2146384</v>
      </c>
      <c r="G1702" s="25">
        <f>IF(ISTEXT(E1702),"",IF(ISBLANK(E1702),"",IF(ISTEXT(D1702),"",IF(A1697="Invoice No. : ",INDEX(Sheet2!F$14:F$154,MATCH(B1697,Sheet2!A$14:A$154,0)),G1701))))</f>
        <v>34254</v>
      </c>
      <c r="H1702" s="25" t="str">
        <f t="shared" si="105"/>
        <v>01/28/2023</v>
      </c>
      <c r="I1702" s="25" t="str">
        <f>IF(ISTEXT(E1702),"",IF(ISBLANK(E1702),"",IF(ISTEXT(D1702),"",IF(A1697="Invoice No. : ",TEXT(INDEX(Sheet2!C$14:C$154,MATCH(B1697,Sheet2!A$14:A$154,0)),"hh:mm:ss"),I1701))))</f>
        <v>12:19:17</v>
      </c>
      <c r="J1702" s="25">
        <f t="shared" si="106"/>
        <v>1537.25</v>
      </c>
      <c r="K1702" s="25">
        <f>IF(ISBLANK(G1702),"",IF(ISTEXT(G1702),"",INDEX(Sheet2!H$14:H$154,MATCH(F1702,Sheet2!A$14:A$154,0))))</f>
        <v>0</v>
      </c>
      <c r="L1702" s="25">
        <f>IF(ISBLANK(G1702),"",IF(ISTEXT(G1702),"",INDEX(Sheet2!I$14:I$154,MATCH(F1702,Sheet2!A$14:A$154,0))))</f>
        <v>1537.25</v>
      </c>
      <c r="M1702" s="25" t="str">
        <f>IF(ISBLANK(G1702),"",IF(ISTEXT(G1702),"",IF(INDEX(Sheet2!H$14:H$154,MATCH(F1702,Sheet2!A$14:A$154,0))&lt;&gt;0,IF(INDEX(Sheet2!I$14:I$154,MATCH(F1702,Sheet2!A$14:A$154,0))&lt;&gt;0,"Loan","Loan"),"Cash")))</f>
        <v>Cash</v>
      </c>
      <c r="N1702" s="25">
        <f>IF(ISTEXT(E1702),"",IF(ISBLANK(E1702),"",IF(ISTEXT(D1702),"",IF(A1697="Invoice No. : ",INDEX(Sheet2!D$14:D$154,MATCH(B1697,Sheet2!A$14:A$154,0)),N1701))))</f>
        <v>2</v>
      </c>
      <c r="O1702" s="25" t="str">
        <f>IF(ISTEXT(E1702),"",IF(ISBLANK(E1702),"",IF(ISTEXT(D1702),"",IF(A1697="Invoice No. : ",INDEX(Sheet2!E$14:E$154,MATCH(B1697,Sheet2!A$14:A$154,0)),O1701))))</f>
        <v>RUBY</v>
      </c>
      <c r="P1702" s="25" t="str">
        <f>IF(ISTEXT(E1702),"",IF(ISBLANK(E1702),"",IF(ISTEXT(D1702),"",IF(A1697="Invoice No. : ",INDEX(Sheet2!G$14:G$154,MATCH(B1697,Sheet2!A$14:A$154,0)),P1701))))</f>
        <v>EDDUBA, FRANK PINACHING</v>
      </c>
      <c r="Q1702" s="25">
        <f t="shared" si="107"/>
        <v>128023.12</v>
      </c>
    </row>
    <row r="1703" ht="15" spans="1:17">
      <c r="A1703" s="24" t="s">
        <v>1383</v>
      </c>
      <c r="B1703" s="24" t="s">
        <v>329</v>
      </c>
      <c r="C1703" s="13">
        <v>1</v>
      </c>
      <c r="D1703" s="13">
        <v>49.5</v>
      </c>
      <c r="E1703" s="13">
        <v>49.5</v>
      </c>
      <c r="F1703" s="25">
        <f t="shared" si="104"/>
        <v>2146384</v>
      </c>
      <c r="G1703" s="25">
        <f>IF(ISTEXT(E1703),"",IF(ISBLANK(E1703),"",IF(ISTEXT(D1703),"",IF(A1698="Invoice No. : ",INDEX(Sheet2!F$14:F$154,MATCH(B1698,Sheet2!A$14:A$154,0)),G1702))))</f>
        <v>34254</v>
      </c>
      <c r="H1703" s="25" t="str">
        <f t="shared" si="105"/>
        <v>01/28/2023</v>
      </c>
      <c r="I1703" s="25" t="str">
        <f>IF(ISTEXT(E1703),"",IF(ISBLANK(E1703),"",IF(ISTEXT(D1703),"",IF(A1698="Invoice No. : ",TEXT(INDEX(Sheet2!C$14:C$154,MATCH(B1698,Sheet2!A$14:A$154,0)),"hh:mm:ss"),I1702))))</f>
        <v>12:19:17</v>
      </c>
      <c r="J1703" s="25">
        <f t="shared" si="106"/>
        <v>1537.25</v>
      </c>
      <c r="K1703" s="25">
        <f>IF(ISBLANK(G1703),"",IF(ISTEXT(G1703),"",INDEX(Sheet2!H$14:H$154,MATCH(F1703,Sheet2!A$14:A$154,0))))</f>
        <v>0</v>
      </c>
      <c r="L1703" s="25">
        <f>IF(ISBLANK(G1703),"",IF(ISTEXT(G1703),"",INDEX(Sheet2!I$14:I$154,MATCH(F1703,Sheet2!A$14:A$154,0))))</f>
        <v>1537.25</v>
      </c>
      <c r="M1703" s="25" t="str">
        <f>IF(ISBLANK(G1703),"",IF(ISTEXT(G1703),"",IF(INDEX(Sheet2!H$14:H$154,MATCH(F1703,Sheet2!A$14:A$154,0))&lt;&gt;0,IF(INDEX(Sheet2!I$14:I$154,MATCH(F1703,Sheet2!A$14:A$154,0))&lt;&gt;0,"Loan","Loan"),"Cash")))</f>
        <v>Cash</v>
      </c>
      <c r="N1703" s="25">
        <f>IF(ISTEXT(E1703),"",IF(ISBLANK(E1703),"",IF(ISTEXT(D1703),"",IF(A1698="Invoice No. : ",INDEX(Sheet2!D$14:D$154,MATCH(B1698,Sheet2!A$14:A$154,0)),N1702))))</f>
        <v>2</v>
      </c>
      <c r="O1703" s="25" t="str">
        <f>IF(ISTEXT(E1703),"",IF(ISBLANK(E1703),"",IF(ISTEXT(D1703),"",IF(A1698="Invoice No. : ",INDEX(Sheet2!E$14:E$154,MATCH(B1698,Sheet2!A$14:A$154,0)),O1702))))</f>
        <v>RUBY</v>
      </c>
      <c r="P1703" s="25" t="str">
        <f>IF(ISTEXT(E1703),"",IF(ISBLANK(E1703),"",IF(ISTEXT(D1703),"",IF(A1698="Invoice No. : ",INDEX(Sheet2!G$14:G$154,MATCH(B1698,Sheet2!A$14:A$154,0)),P1702))))</f>
        <v>EDDUBA, FRANK PINACHING</v>
      </c>
      <c r="Q1703" s="25">
        <f t="shared" si="107"/>
        <v>128023.12</v>
      </c>
    </row>
    <row r="1704" ht="15" spans="1:17">
      <c r="A1704" s="24" t="s">
        <v>1384</v>
      </c>
      <c r="B1704" s="24" t="s">
        <v>1385</v>
      </c>
      <c r="C1704" s="13">
        <v>2</v>
      </c>
      <c r="D1704" s="13">
        <v>26.25</v>
      </c>
      <c r="E1704" s="13">
        <v>52.5</v>
      </c>
      <c r="F1704" s="25">
        <f t="shared" si="104"/>
        <v>2146384</v>
      </c>
      <c r="G1704" s="25">
        <f>IF(ISTEXT(E1704),"",IF(ISBLANK(E1704),"",IF(ISTEXT(D1704),"",IF(A1699="Invoice No. : ",INDEX(Sheet2!F$14:F$154,MATCH(B1699,Sheet2!A$14:A$154,0)),G1703))))</f>
        <v>34254</v>
      </c>
      <c r="H1704" s="25" t="str">
        <f t="shared" si="105"/>
        <v>01/28/2023</v>
      </c>
      <c r="I1704" s="25" t="str">
        <f>IF(ISTEXT(E1704),"",IF(ISBLANK(E1704),"",IF(ISTEXT(D1704),"",IF(A1699="Invoice No. : ",TEXT(INDEX(Sheet2!C$14:C$154,MATCH(B1699,Sheet2!A$14:A$154,0)),"hh:mm:ss"),I1703))))</f>
        <v>12:19:17</v>
      </c>
      <c r="J1704" s="25">
        <f t="shared" si="106"/>
        <v>1537.25</v>
      </c>
      <c r="K1704" s="25">
        <f>IF(ISBLANK(G1704),"",IF(ISTEXT(G1704),"",INDEX(Sheet2!H$14:H$154,MATCH(F1704,Sheet2!A$14:A$154,0))))</f>
        <v>0</v>
      </c>
      <c r="L1704" s="25">
        <f>IF(ISBLANK(G1704),"",IF(ISTEXT(G1704),"",INDEX(Sheet2!I$14:I$154,MATCH(F1704,Sheet2!A$14:A$154,0))))</f>
        <v>1537.25</v>
      </c>
      <c r="M1704" s="25" t="str">
        <f>IF(ISBLANK(G1704),"",IF(ISTEXT(G1704),"",IF(INDEX(Sheet2!H$14:H$154,MATCH(F1704,Sheet2!A$14:A$154,0))&lt;&gt;0,IF(INDEX(Sheet2!I$14:I$154,MATCH(F1704,Sheet2!A$14:A$154,0))&lt;&gt;0,"Loan","Loan"),"Cash")))</f>
        <v>Cash</v>
      </c>
      <c r="N1704" s="25">
        <f>IF(ISTEXT(E1704),"",IF(ISBLANK(E1704),"",IF(ISTEXT(D1704),"",IF(A1699="Invoice No. : ",INDEX(Sheet2!D$14:D$154,MATCH(B1699,Sheet2!A$14:A$154,0)),N1703))))</f>
        <v>2</v>
      </c>
      <c r="O1704" s="25" t="str">
        <f>IF(ISTEXT(E1704),"",IF(ISBLANK(E1704),"",IF(ISTEXT(D1704),"",IF(A1699="Invoice No. : ",INDEX(Sheet2!E$14:E$154,MATCH(B1699,Sheet2!A$14:A$154,0)),O1703))))</f>
        <v>RUBY</v>
      </c>
      <c r="P1704" s="25" t="str">
        <f>IF(ISTEXT(E1704),"",IF(ISBLANK(E1704),"",IF(ISTEXT(D1704),"",IF(A1699="Invoice No. : ",INDEX(Sheet2!G$14:G$154,MATCH(B1699,Sheet2!A$14:A$154,0)),P1703))))</f>
        <v>EDDUBA, FRANK PINACHING</v>
      </c>
      <c r="Q1704" s="25">
        <f t="shared" si="107"/>
        <v>128023.12</v>
      </c>
    </row>
    <row r="1705" ht="15" spans="1:17">
      <c r="A1705" s="24" t="s">
        <v>426</v>
      </c>
      <c r="B1705" s="24" t="s">
        <v>427</v>
      </c>
      <c r="C1705" s="13">
        <v>1</v>
      </c>
      <c r="D1705" s="13">
        <v>65</v>
      </c>
      <c r="E1705" s="13">
        <v>65</v>
      </c>
      <c r="F1705" s="25">
        <f t="shared" si="104"/>
        <v>2146384</v>
      </c>
      <c r="G1705" s="25">
        <f>IF(ISTEXT(E1705),"",IF(ISBLANK(E1705),"",IF(ISTEXT(D1705),"",IF(A1700="Invoice No. : ",INDEX(Sheet2!F$14:F$154,MATCH(B1700,Sheet2!A$14:A$154,0)),G1704))))</f>
        <v>34254</v>
      </c>
      <c r="H1705" s="25" t="str">
        <f t="shared" si="105"/>
        <v>01/28/2023</v>
      </c>
      <c r="I1705" s="25" t="str">
        <f>IF(ISTEXT(E1705),"",IF(ISBLANK(E1705),"",IF(ISTEXT(D1705),"",IF(A1700="Invoice No. : ",TEXT(INDEX(Sheet2!C$14:C$154,MATCH(B1700,Sheet2!A$14:A$154,0)),"hh:mm:ss"),I1704))))</f>
        <v>12:19:17</v>
      </c>
      <c r="J1705" s="25">
        <f t="shared" si="106"/>
        <v>1537.25</v>
      </c>
      <c r="K1705" s="25">
        <f>IF(ISBLANK(G1705),"",IF(ISTEXT(G1705),"",INDEX(Sheet2!H$14:H$154,MATCH(F1705,Sheet2!A$14:A$154,0))))</f>
        <v>0</v>
      </c>
      <c r="L1705" s="25">
        <f>IF(ISBLANK(G1705),"",IF(ISTEXT(G1705),"",INDEX(Sheet2!I$14:I$154,MATCH(F1705,Sheet2!A$14:A$154,0))))</f>
        <v>1537.25</v>
      </c>
      <c r="M1705" s="25" t="str">
        <f>IF(ISBLANK(G1705),"",IF(ISTEXT(G1705),"",IF(INDEX(Sheet2!H$14:H$154,MATCH(F1705,Sheet2!A$14:A$154,0))&lt;&gt;0,IF(INDEX(Sheet2!I$14:I$154,MATCH(F1705,Sheet2!A$14:A$154,0))&lt;&gt;0,"Loan","Loan"),"Cash")))</f>
        <v>Cash</v>
      </c>
      <c r="N1705" s="25">
        <f>IF(ISTEXT(E1705),"",IF(ISBLANK(E1705),"",IF(ISTEXT(D1705),"",IF(A1700="Invoice No. : ",INDEX(Sheet2!D$14:D$154,MATCH(B1700,Sheet2!A$14:A$154,0)),N1704))))</f>
        <v>2</v>
      </c>
      <c r="O1705" s="25" t="str">
        <f>IF(ISTEXT(E1705),"",IF(ISBLANK(E1705),"",IF(ISTEXT(D1705),"",IF(A1700="Invoice No. : ",INDEX(Sheet2!E$14:E$154,MATCH(B1700,Sheet2!A$14:A$154,0)),O1704))))</f>
        <v>RUBY</v>
      </c>
      <c r="P1705" s="25" t="str">
        <f>IF(ISTEXT(E1705),"",IF(ISBLANK(E1705),"",IF(ISTEXT(D1705),"",IF(A1700="Invoice No. : ",INDEX(Sheet2!G$14:G$154,MATCH(B1700,Sheet2!A$14:A$154,0)),P1704))))</f>
        <v>EDDUBA, FRANK PINACHING</v>
      </c>
      <c r="Q1705" s="25">
        <f t="shared" si="107"/>
        <v>128023.12</v>
      </c>
    </row>
    <row r="1706" ht="15" spans="1:17">
      <c r="A1706" s="24" t="s">
        <v>1386</v>
      </c>
      <c r="B1706" s="24" t="s">
        <v>1387</v>
      </c>
      <c r="C1706" s="13">
        <v>1</v>
      </c>
      <c r="D1706" s="13">
        <v>37.75</v>
      </c>
      <c r="E1706" s="13">
        <v>37.75</v>
      </c>
      <c r="F1706" s="25">
        <f t="shared" si="104"/>
        <v>2146384</v>
      </c>
      <c r="G1706" s="25">
        <f>IF(ISTEXT(E1706),"",IF(ISBLANK(E1706),"",IF(ISTEXT(D1706),"",IF(A1701="Invoice No. : ",INDEX(Sheet2!F$14:F$154,MATCH(B1701,Sheet2!A$14:A$154,0)),G1705))))</f>
        <v>34254</v>
      </c>
      <c r="H1706" s="25" t="str">
        <f t="shared" si="105"/>
        <v>01/28/2023</v>
      </c>
      <c r="I1706" s="25" t="str">
        <f>IF(ISTEXT(E1706),"",IF(ISBLANK(E1706),"",IF(ISTEXT(D1706),"",IF(A1701="Invoice No. : ",TEXT(INDEX(Sheet2!C$14:C$154,MATCH(B1701,Sheet2!A$14:A$154,0)),"hh:mm:ss"),I1705))))</f>
        <v>12:19:17</v>
      </c>
      <c r="J1706" s="25">
        <f t="shared" si="106"/>
        <v>1537.25</v>
      </c>
      <c r="K1706" s="25">
        <f>IF(ISBLANK(G1706),"",IF(ISTEXT(G1706),"",INDEX(Sheet2!H$14:H$154,MATCH(F1706,Sheet2!A$14:A$154,0))))</f>
        <v>0</v>
      </c>
      <c r="L1706" s="25">
        <f>IF(ISBLANK(G1706),"",IF(ISTEXT(G1706),"",INDEX(Sheet2!I$14:I$154,MATCH(F1706,Sheet2!A$14:A$154,0))))</f>
        <v>1537.25</v>
      </c>
      <c r="M1706" s="25" t="str">
        <f>IF(ISBLANK(G1706),"",IF(ISTEXT(G1706),"",IF(INDEX(Sheet2!H$14:H$154,MATCH(F1706,Sheet2!A$14:A$154,0))&lt;&gt;0,IF(INDEX(Sheet2!I$14:I$154,MATCH(F1706,Sheet2!A$14:A$154,0))&lt;&gt;0,"Loan","Loan"),"Cash")))</f>
        <v>Cash</v>
      </c>
      <c r="N1706" s="25">
        <f>IF(ISTEXT(E1706),"",IF(ISBLANK(E1706),"",IF(ISTEXT(D1706),"",IF(A1701="Invoice No. : ",INDEX(Sheet2!D$14:D$154,MATCH(B1701,Sheet2!A$14:A$154,0)),N1705))))</f>
        <v>2</v>
      </c>
      <c r="O1706" s="25" t="str">
        <f>IF(ISTEXT(E1706),"",IF(ISBLANK(E1706),"",IF(ISTEXT(D1706),"",IF(A1701="Invoice No. : ",INDEX(Sheet2!E$14:E$154,MATCH(B1701,Sheet2!A$14:A$154,0)),O1705))))</f>
        <v>RUBY</v>
      </c>
      <c r="P1706" s="25" t="str">
        <f>IF(ISTEXT(E1706),"",IF(ISBLANK(E1706),"",IF(ISTEXT(D1706),"",IF(A1701="Invoice No. : ",INDEX(Sheet2!G$14:G$154,MATCH(B1701,Sheet2!A$14:A$154,0)),P1705))))</f>
        <v>EDDUBA, FRANK PINACHING</v>
      </c>
      <c r="Q1706" s="25">
        <f t="shared" si="107"/>
        <v>128023.12</v>
      </c>
    </row>
    <row r="1707" ht="15" spans="1:17">
      <c r="A1707" s="24" t="s">
        <v>1388</v>
      </c>
      <c r="B1707" s="24" t="s">
        <v>1389</v>
      </c>
      <c r="C1707" s="13">
        <v>2</v>
      </c>
      <c r="D1707" s="13">
        <v>23.75</v>
      </c>
      <c r="E1707" s="13">
        <v>47.5</v>
      </c>
      <c r="F1707" s="25">
        <f t="shared" si="104"/>
        <v>2146384</v>
      </c>
      <c r="G1707" s="25">
        <f>IF(ISTEXT(E1707),"",IF(ISBLANK(E1707),"",IF(ISTEXT(D1707),"",IF(A1702="Invoice No. : ",INDEX(Sheet2!F$14:F$154,MATCH(B1702,Sheet2!A$14:A$154,0)),G1706))))</f>
        <v>34254</v>
      </c>
      <c r="H1707" s="25" t="str">
        <f t="shared" si="105"/>
        <v>01/28/2023</v>
      </c>
      <c r="I1707" s="25" t="str">
        <f>IF(ISTEXT(E1707),"",IF(ISBLANK(E1707),"",IF(ISTEXT(D1707),"",IF(A1702="Invoice No. : ",TEXT(INDEX(Sheet2!C$14:C$154,MATCH(B1702,Sheet2!A$14:A$154,0)),"hh:mm:ss"),I1706))))</f>
        <v>12:19:17</v>
      </c>
      <c r="J1707" s="25">
        <f t="shared" si="106"/>
        <v>1537.25</v>
      </c>
      <c r="K1707" s="25">
        <f>IF(ISBLANK(G1707),"",IF(ISTEXT(G1707),"",INDEX(Sheet2!H$14:H$154,MATCH(F1707,Sheet2!A$14:A$154,0))))</f>
        <v>0</v>
      </c>
      <c r="L1707" s="25">
        <f>IF(ISBLANK(G1707),"",IF(ISTEXT(G1707),"",INDEX(Sheet2!I$14:I$154,MATCH(F1707,Sheet2!A$14:A$154,0))))</f>
        <v>1537.25</v>
      </c>
      <c r="M1707" s="25" t="str">
        <f>IF(ISBLANK(G1707),"",IF(ISTEXT(G1707),"",IF(INDEX(Sheet2!H$14:H$154,MATCH(F1707,Sheet2!A$14:A$154,0))&lt;&gt;0,IF(INDEX(Sheet2!I$14:I$154,MATCH(F1707,Sheet2!A$14:A$154,0))&lt;&gt;0,"Loan","Loan"),"Cash")))</f>
        <v>Cash</v>
      </c>
      <c r="N1707" s="25">
        <f>IF(ISTEXT(E1707),"",IF(ISBLANK(E1707),"",IF(ISTEXT(D1707),"",IF(A1702="Invoice No. : ",INDEX(Sheet2!D$14:D$154,MATCH(B1702,Sheet2!A$14:A$154,0)),N1706))))</f>
        <v>2</v>
      </c>
      <c r="O1707" s="25" t="str">
        <f>IF(ISTEXT(E1707),"",IF(ISBLANK(E1707),"",IF(ISTEXT(D1707),"",IF(A1702="Invoice No. : ",INDEX(Sheet2!E$14:E$154,MATCH(B1702,Sheet2!A$14:A$154,0)),O1706))))</f>
        <v>RUBY</v>
      </c>
      <c r="P1707" s="25" t="str">
        <f>IF(ISTEXT(E1707),"",IF(ISBLANK(E1707),"",IF(ISTEXT(D1707),"",IF(A1702="Invoice No. : ",INDEX(Sheet2!G$14:G$154,MATCH(B1702,Sheet2!A$14:A$154,0)),P1706))))</f>
        <v>EDDUBA, FRANK PINACHING</v>
      </c>
      <c r="Q1707" s="25">
        <f t="shared" si="107"/>
        <v>128023.12</v>
      </c>
    </row>
    <row r="1708" ht="15" spans="1:17">
      <c r="A1708" s="24" t="s">
        <v>1390</v>
      </c>
      <c r="B1708" s="24" t="s">
        <v>1391</v>
      </c>
      <c r="C1708" s="13">
        <v>5</v>
      </c>
      <c r="D1708" s="13">
        <v>22</v>
      </c>
      <c r="E1708" s="13">
        <v>110</v>
      </c>
      <c r="F1708" s="25">
        <f t="shared" si="104"/>
        <v>2146384</v>
      </c>
      <c r="G1708" s="25">
        <f>IF(ISTEXT(E1708),"",IF(ISBLANK(E1708),"",IF(ISTEXT(D1708),"",IF(A1703="Invoice No. : ",INDEX(Sheet2!F$14:F$154,MATCH(B1703,Sheet2!A$14:A$154,0)),G1707))))</f>
        <v>34254</v>
      </c>
      <c r="H1708" s="25" t="str">
        <f t="shared" si="105"/>
        <v>01/28/2023</v>
      </c>
      <c r="I1708" s="25" t="str">
        <f>IF(ISTEXT(E1708),"",IF(ISBLANK(E1708),"",IF(ISTEXT(D1708),"",IF(A1703="Invoice No. : ",TEXT(INDEX(Sheet2!C$14:C$154,MATCH(B1703,Sheet2!A$14:A$154,0)),"hh:mm:ss"),I1707))))</f>
        <v>12:19:17</v>
      </c>
      <c r="J1708" s="25">
        <f t="shared" si="106"/>
        <v>1537.25</v>
      </c>
      <c r="K1708" s="25">
        <f>IF(ISBLANK(G1708),"",IF(ISTEXT(G1708),"",INDEX(Sheet2!H$14:H$154,MATCH(F1708,Sheet2!A$14:A$154,0))))</f>
        <v>0</v>
      </c>
      <c r="L1708" s="25">
        <f>IF(ISBLANK(G1708),"",IF(ISTEXT(G1708),"",INDEX(Sheet2!I$14:I$154,MATCH(F1708,Sheet2!A$14:A$154,0))))</f>
        <v>1537.25</v>
      </c>
      <c r="M1708" s="25" t="str">
        <f>IF(ISBLANK(G1708),"",IF(ISTEXT(G1708),"",IF(INDEX(Sheet2!H$14:H$154,MATCH(F1708,Sheet2!A$14:A$154,0))&lt;&gt;0,IF(INDEX(Sheet2!I$14:I$154,MATCH(F1708,Sheet2!A$14:A$154,0))&lt;&gt;0,"Loan","Loan"),"Cash")))</f>
        <v>Cash</v>
      </c>
      <c r="N1708" s="25">
        <f>IF(ISTEXT(E1708),"",IF(ISBLANK(E1708),"",IF(ISTEXT(D1708),"",IF(A1703="Invoice No. : ",INDEX(Sheet2!D$14:D$154,MATCH(B1703,Sheet2!A$14:A$154,0)),N1707))))</f>
        <v>2</v>
      </c>
      <c r="O1708" s="25" t="str">
        <f>IF(ISTEXT(E1708),"",IF(ISBLANK(E1708),"",IF(ISTEXT(D1708),"",IF(A1703="Invoice No. : ",INDEX(Sheet2!E$14:E$154,MATCH(B1703,Sheet2!A$14:A$154,0)),O1707))))</f>
        <v>RUBY</v>
      </c>
      <c r="P1708" s="25" t="str">
        <f>IF(ISTEXT(E1708),"",IF(ISBLANK(E1708),"",IF(ISTEXT(D1708),"",IF(A1703="Invoice No. : ",INDEX(Sheet2!G$14:G$154,MATCH(B1703,Sheet2!A$14:A$154,0)),P1707))))</f>
        <v>EDDUBA, FRANK PINACHING</v>
      </c>
      <c r="Q1708" s="25">
        <f t="shared" si="107"/>
        <v>128023.12</v>
      </c>
    </row>
    <row r="1709" ht="15" spans="1:17">
      <c r="A1709" s="24" t="s">
        <v>641</v>
      </c>
      <c r="B1709" s="24" t="s">
        <v>642</v>
      </c>
      <c r="C1709" s="13">
        <v>2</v>
      </c>
      <c r="D1709" s="13">
        <v>25</v>
      </c>
      <c r="E1709" s="13">
        <v>50</v>
      </c>
      <c r="F1709" s="25">
        <f t="shared" si="104"/>
        <v>2146384</v>
      </c>
      <c r="G1709" s="25">
        <f>IF(ISTEXT(E1709),"",IF(ISBLANK(E1709),"",IF(ISTEXT(D1709),"",IF(A1704="Invoice No. : ",INDEX(Sheet2!F$14:F$154,MATCH(B1704,Sheet2!A$14:A$154,0)),G1708))))</f>
        <v>34254</v>
      </c>
      <c r="H1709" s="25" t="str">
        <f t="shared" si="105"/>
        <v>01/28/2023</v>
      </c>
      <c r="I1709" s="25" t="str">
        <f>IF(ISTEXT(E1709),"",IF(ISBLANK(E1709),"",IF(ISTEXT(D1709),"",IF(A1704="Invoice No. : ",TEXT(INDEX(Sheet2!C$14:C$154,MATCH(B1704,Sheet2!A$14:A$154,0)),"hh:mm:ss"),I1708))))</f>
        <v>12:19:17</v>
      </c>
      <c r="J1709" s="25">
        <f t="shared" si="106"/>
        <v>1537.25</v>
      </c>
      <c r="K1709" s="25">
        <f>IF(ISBLANK(G1709),"",IF(ISTEXT(G1709),"",INDEX(Sheet2!H$14:H$154,MATCH(F1709,Sheet2!A$14:A$154,0))))</f>
        <v>0</v>
      </c>
      <c r="L1709" s="25">
        <f>IF(ISBLANK(G1709),"",IF(ISTEXT(G1709),"",INDEX(Sheet2!I$14:I$154,MATCH(F1709,Sheet2!A$14:A$154,0))))</f>
        <v>1537.25</v>
      </c>
      <c r="M1709" s="25" t="str">
        <f>IF(ISBLANK(G1709),"",IF(ISTEXT(G1709),"",IF(INDEX(Sheet2!H$14:H$154,MATCH(F1709,Sheet2!A$14:A$154,0))&lt;&gt;0,IF(INDEX(Sheet2!I$14:I$154,MATCH(F1709,Sheet2!A$14:A$154,0))&lt;&gt;0,"Loan","Loan"),"Cash")))</f>
        <v>Cash</v>
      </c>
      <c r="N1709" s="25">
        <f>IF(ISTEXT(E1709),"",IF(ISBLANK(E1709),"",IF(ISTEXT(D1709),"",IF(A1704="Invoice No. : ",INDEX(Sheet2!D$14:D$154,MATCH(B1704,Sheet2!A$14:A$154,0)),N1708))))</f>
        <v>2</v>
      </c>
      <c r="O1709" s="25" t="str">
        <f>IF(ISTEXT(E1709),"",IF(ISBLANK(E1709),"",IF(ISTEXT(D1709),"",IF(A1704="Invoice No. : ",INDEX(Sheet2!E$14:E$154,MATCH(B1704,Sheet2!A$14:A$154,0)),O1708))))</f>
        <v>RUBY</v>
      </c>
      <c r="P1709" s="25" t="str">
        <f>IF(ISTEXT(E1709),"",IF(ISBLANK(E1709),"",IF(ISTEXT(D1709),"",IF(A1704="Invoice No. : ",INDEX(Sheet2!G$14:G$154,MATCH(B1704,Sheet2!A$14:A$154,0)),P1708))))</f>
        <v>EDDUBA, FRANK PINACHING</v>
      </c>
      <c r="Q1709" s="25">
        <f t="shared" si="107"/>
        <v>128023.12</v>
      </c>
    </row>
    <row r="1710" ht="15" spans="1:17">
      <c r="A1710" s="24" t="s">
        <v>140</v>
      </c>
      <c r="B1710" s="24" t="s">
        <v>141</v>
      </c>
      <c r="C1710" s="13">
        <v>2</v>
      </c>
      <c r="D1710" s="13">
        <v>85</v>
      </c>
      <c r="E1710" s="13">
        <v>170</v>
      </c>
      <c r="F1710" s="25">
        <f t="shared" si="104"/>
        <v>2146384</v>
      </c>
      <c r="G1710" s="25">
        <f>IF(ISTEXT(E1710),"",IF(ISBLANK(E1710),"",IF(ISTEXT(D1710),"",IF(A1705="Invoice No. : ",INDEX(Sheet2!F$14:F$154,MATCH(B1705,Sheet2!A$14:A$154,0)),G1709))))</f>
        <v>34254</v>
      </c>
      <c r="H1710" s="25" t="str">
        <f t="shared" si="105"/>
        <v>01/28/2023</v>
      </c>
      <c r="I1710" s="25" t="str">
        <f>IF(ISTEXT(E1710),"",IF(ISBLANK(E1710),"",IF(ISTEXT(D1710),"",IF(A1705="Invoice No. : ",TEXT(INDEX(Sheet2!C$14:C$154,MATCH(B1705,Sheet2!A$14:A$154,0)),"hh:mm:ss"),I1709))))</f>
        <v>12:19:17</v>
      </c>
      <c r="J1710" s="25">
        <f t="shared" si="106"/>
        <v>1537.25</v>
      </c>
      <c r="K1710" s="25">
        <f>IF(ISBLANK(G1710),"",IF(ISTEXT(G1710),"",INDEX(Sheet2!H$14:H$154,MATCH(F1710,Sheet2!A$14:A$154,0))))</f>
        <v>0</v>
      </c>
      <c r="L1710" s="25">
        <f>IF(ISBLANK(G1710),"",IF(ISTEXT(G1710),"",INDEX(Sheet2!I$14:I$154,MATCH(F1710,Sheet2!A$14:A$154,0))))</f>
        <v>1537.25</v>
      </c>
      <c r="M1710" s="25" t="str">
        <f>IF(ISBLANK(G1710),"",IF(ISTEXT(G1710),"",IF(INDEX(Sheet2!H$14:H$154,MATCH(F1710,Sheet2!A$14:A$154,0))&lt;&gt;0,IF(INDEX(Sheet2!I$14:I$154,MATCH(F1710,Sheet2!A$14:A$154,0))&lt;&gt;0,"Loan","Loan"),"Cash")))</f>
        <v>Cash</v>
      </c>
      <c r="N1710" s="25">
        <f>IF(ISTEXT(E1710),"",IF(ISBLANK(E1710),"",IF(ISTEXT(D1710),"",IF(A1705="Invoice No. : ",INDEX(Sheet2!D$14:D$154,MATCH(B1705,Sheet2!A$14:A$154,0)),N1709))))</f>
        <v>2</v>
      </c>
      <c r="O1710" s="25" t="str">
        <f>IF(ISTEXT(E1710),"",IF(ISBLANK(E1710),"",IF(ISTEXT(D1710),"",IF(A1705="Invoice No. : ",INDEX(Sheet2!E$14:E$154,MATCH(B1705,Sheet2!A$14:A$154,0)),O1709))))</f>
        <v>RUBY</v>
      </c>
      <c r="P1710" s="25" t="str">
        <f>IF(ISTEXT(E1710),"",IF(ISBLANK(E1710),"",IF(ISTEXT(D1710),"",IF(A1705="Invoice No. : ",INDEX(Sheet2!G$14:G$154,MATCH(B1705,Sheet2!A$14:A$154,0)),P1709))))</f>
        <v>EDDUBA, FRANK PINACHING</v>
      </c>
      <c r="Q1710" s="25">
        <f t="shared" si="107"/>
        <v>128023.12</v>
      </c>
    </row>
    <row r="1711" ht="15" spans="1:17">
      <c r="A1711" s="24" t="s">
        <v>372</v>
      </c>
      <c r="B1711" s="24" t="s">
        <v>373</v>
      </c>
      <c r="C1711" s="13">
        <v>1</v>
      </c>
      <c r="D1711" s="13">
        <v>93</v>
      </c>
      <c r="E1711" s="13">
        <v>93</v>
      </c>
      <c r="F1711" s="25">
        <f t="shared" si="104"/>
        <v>2146384</v>
      </c>
      <c r="G1711" s="25">
        <f>IF(ISTEXT(E1711),"",IF(ISBLANK(E1711),"",IF(ISTEXT(D1711),"",IF(A1706="Invoice No. : ",INDEX(Sheet2!F$14:F$154,MATCH(B1706,Sheet2!A$14:A$154,0)),G1710))))</f>
        <v>34254</v>
      </c>
      <c r="H1711" s="25" t="str">
        <f t="shared" si="105"/>
        <v>01/28/2023</v>
      </c>
      <c r="I1711" s="25" t="str">
        <f>IF(ISTEXT(E1711),"",IF(ISBLANK(E1711),"",IF(ISTEXT(D1711),"",IF(A1706="Invoice No. : ",TEXT(INDEX(Sheet2!C$14:C$154,MATCH(B1706,Sheet2!A$14:A$154,0)),"hh:mm:ss"),I1710))))</f>
        <v>12:19:17</v>
      </c>
      <c r="J1711" s="25">
        <f t="shared" si="106"/>
        <v>1537.25</v>
      </c>
      <c r="K1711" s="25">
        <f>IF(ISBLANK(G1711),"",IF(ISTEXT(G1711),"",INDEX(Sheet2!H$14:H$154,MATCH(F1711,Sheet2!A$14:A$154,0))))</f>
        <v>0</v>
      </c>
      <c r="L1711" s="25">
        <f>IF(ISBLANK(G1711),"",IF(ISTEXT(G1711),"",INDEX(Sheet2!I$14:I$154,MATCH(F1711,Sheet2!A$14:A$154,0))))</f>
        <v>1537.25</v>
      </c>
      <c r="M1711" s="25" t="str">
        <f>IF(ISBLANK(G1711),"",IF(ISTEXT(G1711),"",IF(INDEX(Sheet2!H$14:H$154,MATCH(F1711,Sheet2!A$14:A$154,0))&lt;&gt;0,IF(INDEX(Sheet2!I$14:I$154,MATCH(F1711,Sheet2!A$14:A$154,0))&lt;&gt;0,"Loan","Loan"),"Cash")))</f>
        <v>Cash</v>
      </c>
      <c r="N1711" s="25">
        <f>IF(ISTEXT(E1711),"",IF(ISBLANK(E1711),"",IF(ISTEXT(D1711),"",IF(A1706="Invoice No. : ",INDEX(Sheet2!D$14:D$154,MATCH(B1706,Sheet2!A$14:A$154,0)),N1710))))</f>
        <v>2</v>
      </c>
      <c r="O1711" s="25" t="str">
        <f>IF(ISTEXT(E1711),"",IF(ISBLANK(E1711),"",IF(ISTEXT(D1711),"",IF(A1706="Invoice No. : ",INDEX(Sheet2!E$14:E$154,MATCH(B1706,Sheet2!A$14:A$154,0)),O1710))))</f>
        <v>RUBY</v>
      </c>
      <c r="P1711" s="25" t="str">
        <f>IF(ISTEXT(E1711),"",IF(ISBLANK(E1711),"",IF(ISTEXT(D1711),"",IF(A1706="Invoice No. : ",INDEX(Sheet2!G$14:G$154,MATCH(B1706,Sheet2!A$14:A$154,0)),P1710))))</f>
        <v>EDDUBA, FRANK PINACHING</v>
      </c>
      <c r="Q1711" s="25">
        <f t="shared" si="107"/>
        <v>128023.12</v>
      </c>
    </row>
    <row r="1712" ht="15" spans="1:17">
      <c r="A1712" s="24" t="s">
        <v>643</v>
      </c>
      <c r="B1712" s="24" t="s">
        <v>644</v>
      </c>
      <c r="C1712" s="13">
        <v>4</v>
      </c>
      <c r="D1712" s="13">
        <v>8</v>
      </c>
      <c r="E1712" s="13">
        <v>32</v>
      </c>
      <c r="F1712" s="25">
        <f t="shared" si="104"/>
        <v>2146384</v>
      </c>
      <c r="G1712" s="25">
        <f>IF(ISTEXT(E1712),"",IF(ISBLANK(E1712),"",IF(ISTEXT(D1712),"",IF(A1707="Invoice No. : ",INDEX(Sheet2!F$14:F$154,MATCH(B1707,Sheet2!A$14:A$154,0)),G1711))))</f>
        <v>34254</v>
      </c>
      <c r="H1712" s="25" t="str">
        <f t="shared" si="105"/>
        <v>01/28/2023</v>
      </c>
      <c r="I1712" s="25" t="str">
        <f>IF(ISTEXT(E1712),"",IF(ISBLANK(E1712),"",IF(ISTEXT(D1712),"",IF(A1707="Invoice No. : ",TEXT(INDEX(Sheet2!C$14:C$154,MATCH(B1707,Sheet2!A$14:A$154,0)),"hh:mm:ss"),I1711))))</f>
        <v>12:19:17</v>
      </c>
      <c r="J1712" s="25">
        <f t="shared" si="106"/>
        <v>1537.25</v>
      </c>
      <c r="K1712" s="25">
        <f>IF(ISBLANK(G1712),"",IF(ISTEXT(G1712),"",INDEX(Sheet2!H$14:H$154,MATCH(F1712,Sheet2!A$14:A$154,0))))</f>
        <v>0</v>
      </c>
      <c r="L1712" s="25">
        <f>IF(ISBLANK(G1712),"",IF(ISTEXT(G1712),"",INDEX(Sheet2!I$14:I$154,MATCH(F1712,Sheet2!A$14:A$154,0))))</f>
        <v>1537.25</v>
      </c>
      <c r="M1712" s="25" t="str">
        <f>IF(ISBLANK(G1712),"",IF(ISTEXT(G1712),"",IF(INDEX(Sheet2!H$14:H$154,MATCH(F1712,Sheet2!A$14:A$154,0))&lt;&gt;0,IF(INDEX(Sheet2!I$14:I$154,MATCH(F1712,Sheet2!A$14:A$154,0))&lt;&gt;0,"Loan","Loan"),"Cash")))</f>
        <v>Cash</v>
      </c>
      <c r="N1712" s="25">
        <f>IF(ISTEXT(E1712),"",IF(ISBLANK(E1712),"",IF(ISTEXT(D1712),"",IF(A1707="Invoice No. : ",INDEX(Sheet2!D$14:D$154,MATCH(B1707,Sheet2!A$14:A$154,0)),N1711))))</f>
        <v>2</v>
      </c>
      <c r="O1712" s="25" t="str">
        <f>IF(ISTEXT(E1712),"",IF(ISBLANK(E1712),"",IF(ISTEXT(D1712),"",IF(A1707="Invoice No. : ",INDEX(Sheet2!E$14:E$154,MATCH(B1707,Sheet2!A$14:A$154,0)),O1711))))</f>
        <v>RUBY</v>
      </c>
      <c r="P1712" s="25" t="str">
        <f>IF(ISTEXT(E1712),"",IF(ISBLANK(E1712),"",IF(ISTEXT(D1712),"",IF(A1707="Invoice No. : ",INDEX(Sheet2!G$14:G$154,MATCH(B1707,Sheet2!A$14:A$154,0)),P1711))))</f>
        <v>EDDUBA, FRANK PINACHING</v>
      </c>
      <c r="Q1712" s="25">
        <f t="shared" si="107"/>
        <v>128023.12</v>
      </c>
    </row>
    <row r="1713" ht="15" spans="4:17">
      <c r="D1713" s="14" t="s">
        <v>18</v>
      </c>
      <c r="E1713" s="26">
        <v>1537.25</v>
      </c>
      <c r="F1713" s="25" t="str">
        <f t="shared" si="104"/>
        <v/>
      </c>
      <c r="G1713" s="25" t="str">
        <f>IF(ISTEXT(E1713),"",IF(ISBLANK(E1713),"",IF(ISTEXT(D1713),"",IF(A1708="Invoice No. : ",INDEX(Sheet2!F$14:F$154,MATCH(B1708,Sheet2!A$14:A$154,0)),G1712))))</f>
        <v/>
      </c>
      <c r="H1713" s="25" t="str">
        <f t="shared" si="105"/>
        <v/>
      </c>
      <c r="I1713" s="25" t="str">
        <f>IF(ISTEXT(E1713),"",IF(ISBLANK(E1713),"",IF(ISTEXT(D1713),"",IF(A1708="Invoice No. : ",TEXT(INDEX(Sheet2!C$14:C$154,MATCH(B1708,Sheet2!A$14:A$154,0)),"hh:mm:ss"),I1712))))</f>
        <v/>
      </c>
      <c r="J1713" s="25" t="str">
        <f t="shared" si="106"/>
        <v/>
      </c>
      <c r="K1713" s="25" t="str">
        <f>IF(ISBLANK(G1713),"",IF(ISTEXT(G1713),"",INDEX(Sheet2!H$14:H$154,MATCH(F1713,Sheet2!A$14:A$154,0))))</f>
        <v/>
      </c>
      <c r="L1713" s="25" t="str">
        <f>IF(ISBLANK(G1713),"",IF(ISTEXT(G1713),"",INDEX(Sheet2!I$14:I$154,MATCH(F1713,Sheet2!A$14:A$154,0))))</f>
        <v/>
      </c>
      <c r="M1713" s="25" t="str">
        <f>IF(ISBLANK(G1713),"",IF(ISTEXT(G1713),"",IF(INDEX(Sheet2!H$14:H$154,MATCH(F1713,Sheet2!A$14:A$154,0))&lt;&gt;0,IF(INDEX(Sheet2!I$14:I$154,MATCH(F1713,Sheet2!A$14:A$154,0))&lt;&gt;0,"Loan","Loan"),"Cash")))</f>
        <v/>
      </c>
      <c r="N1713" s="25" t="str">
        <f>IF(ISTEXT(E1713),"",IF(ISBLANK(E1713),"",IF(ISTEXT(D1713),"",IF(A1708="Invoice No. : ",INDEX(Sheet2!D$14:D$154,MATCH(B1708,Sheet2!A$14:A$154,0)),N1712))))</f>
        <v/>
      </c>
      <c r="O1713" s="25" t="str">
        <f>IF(ISTEXT(E1713),"",IF(ISBLANK(E1713),"",IF(ISTEXT(D1713),"",IF(A1708="Invoice No. : ",INDEX(Sheet2!E$14:E$154,MATCH(B1708,Sheet2!A$14:A$154,0)),O1712))))</f>
        <v/>
      </c>
      <c r="P1713" s="25" t="str">
        <f>IF(ISTEXT(E1713),"",IF(ISBLANK(E1713),"",IF(ISTEXT(D1713),"",IF(A1708="Invoice No. : ",INDEX(Sheet2!G$14:G$154,MATCH(B1708,Sheet2!A$14:A$154,0)),P1712))))</f>
        <v/>
      </c>
      <c r="Q1713" s="25" t="str">
        <f t="shared" si="107"/>
        <v/>
      </c>
    </row>
    <row r="1714" ht="15" spans="6:17">
      <c r="F1714" s="25" t="str">
        <f t="shared" si="104"/>
        <v/>
      </c>
      <c r="G1714" s="25" t="str">
        <f>IF(ISTEXT(E1714),"",IF(ISBLANK(E1714),"",IF(ISTEXT(D1714),"",IF(A1709="Invoice No. : ",INDEX(Sheet2!F$14:F$154,MATCH(B1709,Sheet2!A$14:A$154,0)),G1713))))</f>
        <v/>
      </c>
      <c r="H1714" s="25" t="str">
        <f t="shared" si="105"/>
        <v/>
      </c>
      <c r="I1714" s="25" t="str">
        <f>IF(ISTEXT(E1714),"",IF(ISBLANK(E1714),"",IF(ISTEXT(D1714),"",IF(A1709="Invoice No. : ",TEXT(INDEX(Sheet2!C$14:C$154,MATCH(B1709,Sheet2!A$14:A$154,0)),"hh:mm:ss"),I1713))))</f>
        <v/>
      </c>
      <c r="J1714" s="25" t="str">
        <f t="shared" si="106"/>
        <v/>
      </c>
      <c r="K1714" s="25" t="str">
        <f>IF(ISBLANK(G1714),"",IF(ISTEXT(G1714),"",INDEX(Sheet2!H$14:H$154,MATCH(F1714,Sheet2!A$14:A$154,0))))</f>
        <v/>
      </c>
      <c r="L1714" s="25" t="str">
        <f>IF(ISBLANK(G1714),"",IF(ISTEXT(G1714),"",INDEX(Sheet2!I$14:I$154,MATCH(F1714,Sheet2!A$14:A$154,0))))</f>
        <v/>
      </c>
      <c r="M1714" s="25" t="str">
        <f>IF(ISBLANK(G1714),"",IF(ISTEXT(G1714),"",IF(INDEX(Sheet2!H$14:H$154,MATCH(F1714,Sheet2!A$14:A$154,0))&lt;&gt;0,IF(INDEX(Sheet2!I$14:I$154,MATCH(F1714,Sheet2!A$14:A$154,0))&lt;&gt;0,"Loan","Loan"),"Cash")))</f>
        <v/>
      </c>
      <c r="N1714" s="25" t="str">
        <f>IF(ISTEXT(E1714),"",IF(ISBLANK(E1714),"",IF(ISTEXT(D1714),"",IF(A1709="Invoice No. : ",INDEX(Sheet2!D$14:D$154,MATCH(B1709,Sheet2!A$14:A$154,0)),N1713))))</f>
        <v/>
      </c>
      <c r="O1714" s="25" t="str">
        <f>IF(ISTEXT(E1714),"",IF(ISBLANK(E1714),"",IF(ISTEXT(D1714),"",IF(A1709="Invoice No. : ",INDEX(Sheet2!E$14:E$154,MATCH(B1709,Sheet2!A$14:A$154,0)),O1713))))</f>
        <v/>
      </c>
      <c r="P1714" s="25" t="str">
        <f>IF(ISTEXT(E1714),"",IF(ISBLANK(E1714),"",IF(ISTEXT(D1714),"",IF(A1709="Invoice No. : ",INDEX(Sheet2!G$14:G$154,MATCH(B1709,Sheet2!A$14:A$154,0)),P1713))))</f>
        <v/>
      </c>
      <c r="Q1714" s="25" t="str">
        <f t="shared" si="107"/>
        <v/>
      </c>
    </row>
    <row r="1715" ht="15" spans="6:17">
      <c r="F1715" s="25" t="str">
        <f t="shared" si="104"/>
        <v/>
      </c>
      <c r="G1715" s="25" t="str">
        <f>IF(ISTEXT(E1715),"",IF(ISBLANK(E1715),"",IF(ISTEXT(D1715),"",IF(A1710="Invoice No. : ",INDEX(Sheet2!F$14:F$154,MATCH(B1710,Sheet2!A$14:A$154,0)),G1714))))</f>
        <v/>
      </c>
      <c r="H1715" s="25" t="str">
        <f t="shared" si="105"/>
        <v/>
      </c>
      <c r="I1715" s="25" t="str">
        <f>IF(ISTEXT(E1715),"",IF(ISBLANK(E1715),"",IF(ISTEXT(D1715),"",IF(A1710="Invoice No. : ",TEXT(INDEX(Sheet2!C$14:C$154,MATCH(B1710,Sheet2!A$14:A$154,0)),"hh:mm:ss"),I1714))))</f>
        <v/>
      </c>
      <c r="J1715" s="25" t="str">
        <f t="shared" si="106"/>
        <v/>
      </c>
      <c r="K1715" s="25" t="str">
        <f>IF(ISBLANK(G1715),"",IF(ISTEXT(G1715),"",INDEX(Sheet2!H$14:H$154,MATCH(F1715,Sheet2!A$14:A$154,0))))</f>
        <v/>
      </c>
      <c r="L1715" s="25" t="str">
        <f>IF(ISBLANK(G1715),"",IF(ISTEXT(G1715),"",INDEX(Sheet2!I$14:I$154,MATCH(F1715,Sheet2!A$14:A$154,0))))</f>
        <v/>
      </c>
      <c r="M1715" s="25" t="str">
        <f>IF(ISBLANK(G1715),"",IF(ISTEXT(G1715),"",IF(INDEX(Sheet2!H$14:H$154,MATCH(F1715,Sheet2!A$14:A$154,0))&lt;&gt;0,IF(INDEX(Sheet2!I$14:I$154,MATCH(F1715,Sheet2!A$14:A$154,0))&lt;&gt;0,"Loan","Loan"),"Cash")))</f>
        <v/>
      </c>
      <c r="N1715" s="25" t="str">
        <f>IF(ISTEXT(E1715),"",IF(ISBLANK(E1715),"",IF(ISTEXT(D1715),"",IF(A1710="Invoice No. : ",INDEX(Sheet2!D$14:D$154,MATCH(B1710,Sheet2!A$14:A$154,0)),N1714))))</f>
        <v/>
      </c>
      <c r="O1715" s="25" t="str">
        <f>IF(ISTEXT(E1715),"",IF(ISBLANK(E1715),"",IF(ISTEXT(D1715),"",IF(A1710="Invoice No. : ",INDEX(Sheet2!E$14:E$154,MATCH(B1710,Sheet2!A$14:A$154,0)),O1714))))</f>
        <v/>
      </c>
      <c r="P1715" s="25" t="str">
        <f>IF(ISTEXT(E1715),"",IF(ISBLANK(E1715),"",IF(ISTEXT(D1715),"",IF(A1710="Invoice No. : ",INDEX(Sheet2!G$14:G$154,MATCH(B1710,Sheet2!A$14:A$154,0)),P1714))))</f>
        <v/>
      </c>
      <c r="Q1715" s="25" t="str">
        <f t="shared" si="107"/>
        <v/>
      </c>
    </row>
    <row r="1716" ht="15" spans="1:17">
      <c r="A1716" s="16" t="s">
        <v>4</v>
      </c>
      <c r="B1716" s="17">
        <v>2146385</v>
      </c>
      <c r="C1716" s="16" t="s">
        <v>5</v>
      </c>
      <c r="D1716" s="18" t="s">
        <v>598</v>
      </c>
      <c r="F1716" s="25" t="str">
        <f t="shared" si="104"/>
        <v/>
      </c>
      <c r="G1716" s="25" t="str">
        <f>IF(ISTEXT(E1716),"",IF(ISBLANK(E1716),"",IF(ISTEXT(D1716),"",IF(A1711="Invoice No. : ",INDEX(Sheet2!F$14:F$154,MATCH(B1711,Sheet2!A$14:A$154,0)),G1715))))</f>
        <v/>
      </c>
      <c r="H1716" s="25" t="str">
        <f t="shared" si="105"/>
        <v/>
      </c>
      <c r="I1716" s="25" t="str">
        <f>IF(ISTEXT(E1716),"",IF(ISBLANK(E1716),"",IF(ISTEXT(D1716),"",IF(A1711="Invoice No. : ",TEXT(INDEX(Sheet2!C$14:C$154,MATCH(B1711,Sheet2!A$14:A$154,0)),"hh:mm:ss"),I1715))))</f>
        <v/>
      </c>
      <c r="J1716" s="25" t="str">
        <f t="shared" si="106"/>
        <v/>
      </c>
      <c r="K1716" s="25" t="str">
        <f>IF(ISBLANK(G1716),"",IF(ISTEXT(G1716),"",INDEX(Sheet2!H$14:H$154,MATCH(F1716,Sheet2!A$14:A$154,0))))</f>
        <v/>
      </c>
      <c r="L1716" s="25" t="str">
        <f>IF(ISBLANK(G1716),"",IF(ISTEXT(G1716),"",INDEX(Sheet2!I$14:I$154,MATCH(F1716,Sheet2!A$14:A$154,0))))</f>
        <v/>
      </c>
      <c r="M1716" s="25" t="str">
        <f>IF(ISBLANK(G1716),"",IF(ISTEXT(G1716),"",IF(INDEX(Sheet2!H$14:H$154,MATCH(F1716,Sheet2!A$14:A$154,0))&lt;&gt;0,IF(INDEX(Sheet2!I$14:I$154,MATCH(F1716,Sheet2!A$14:A$154,0))&lt;&gt;0,"Loan","Loan"),"Cash")))</f>
        <v/>
      </c>
      <c r="N1716" s="25" t="str">
        <f>IF(ISTEXT(E1716),"",IF(ISBLANK(E1716),"",IF(ISTEXT(D1716),"",IF(A1711="Invoice No. : ",INDEX(Sheet2!D$14:D$154,MATCH(B1711,Sheet2!A$14:A$154,0)),N1715))))</f>
        <v/>
      </c>
      <c r="O1716" s="25" t="str">
        <f>IF(ISTEXT(E1716),"",IF(ISBLANK(E1716),"",IF(ISTEXT(D1716),"",IF(A1711="Invoice No. : ",INDEX(Sheet2!E$14:E$154,MATCH(B1711,Sheet2!A$14:A$154,0)),O1715))))</f>
        <v/>
      </c>
      <c r="P1716" s="25" t="str">
        <f>IF(ISTEXT(E1716),"",IF(ISBLANK(E1716),"",IF(ISTEXT(D1716),"",IF(A1711="Invoice No. : ",INDEX(Sheet2!G$14:G$154,MATCH(B1711,Sheet2!A$14:A$154,0)),P1715))))</f>
        <v/>
      </c>
      <c r="Q1716" s="25" t="str">
        <f t="shared" si="107"/>
        <v/>
      </c>
    </row>
    <row r="1717" ht="15" spans="1:17">
      <c r="A1717" s="16" t="s">
        <v>7</v>
      </c>
      <c r="B1717" s="19">
        <v>44954</v>
      </c>
      <c r="C1717" s="16" t="s">
        <v>8</v>
      </c>
      <c r="D1717" s="20">
        <v>2</v>
      </c>
      <c r="F1717" s="25" t="str">
        <f t="shared" si="104"/>
        <v/>
      </c>
      <c r="G1717" s="25" t="str">
        <f>IF(ISTEXT(E1717),"",IF(ISBLANK(E1717),"",IF(ISTEXT(D1717),"",IF(A1712="Invoice No. : ",INDEX(Sheet2!F$14:F$154,MATCH(B1712,Sheet2!A$14:A$154,0)),G1716))))</f>
        <v/>
      </c>
      <c r="H1717" s="25" t="str">
        <f t="shared" si="105"/>
        <v/>
      </c>
      <c r="I1717" s="25" t="str">
        <f>IF(ISTEXT(E1717),"",IF(ISBLANK(E1717),"",IF(ISTEXT(D1717),"",IF(A1712="Invoice No. : ",TEXT(INDEX(Sheet2!C$14:C$154,MATCH(B1712,Sheet2!A$14:A$154,0)),"hh:mm:ss"),I1716))))</f>
        <v/>
      </c>
      <c r="J1717" s="25" t="str">
        <f t="shared" si="106"/>
        <v/>
      </c>
      <c r="K1717" s="25" t="str">
        <f>IF(ISBLANK(G1717),"",IF(ISTEXT(G1717),"",INDEX(Sheet2!H$14:H$154,MATCH(F1717,Sheet2!A$14:A$154,0))))</f>
        <v/>
      </c>
      <c r="L1717" s="25" t="str">
        <f>IF(ISBLANK(G1717),"",IF(ISTEXT(G1717),"",INDEX(Sheet2!I$14:I$154,MATCH(F1717,Sheet2!A$14:A$154,0))))</f>
        <v/>
      </c>
      <c r="M1717" s="25" t="str">
        <f>IF(ISBLANK(G1717),"",IF(ISTEXT(G1717),"",IF(INDEX(Sheet2!H$14:H$154,MATCH(F1717,Sheet2!A$14:A$154,0))&lt;&gt;0,IF(INDEX(Sheet2!I$14:I$154,MATCH(F1717,Sheet2!A$14:A$154,0))&lt;&gt;0,"Loan","Loan"),"Cash")))</f>
        <v/>
      </c>
      <c r="N1717" s="25" t="str">
        <f>IF(ISTEXT(E1717),"",IF(ISBLANK(E1717),"",IF(ISTEXT(D1717),"",IF(A1712="Invoice No. : ",INDEX(Sheet2!D$14:D$154,MATCH(B1712,Sheet2!A$14:A$154,0)),N1716))))</f>
        <v/>
      </c>
      <c r="O1717" s="25" t="str">
        <f>IF(ISTEXT(E1717),"",IF(ISBLANK(E1717),"",IF(ISTEXT(D1717),"",IF(A1712="Invoice No. : ",INDEX(Sheet2!E$14:E$154,MATCH(B1712,Sheet2!A$14:A$154,0)),O1716))))</f>
        <v/>
      </c>
      <c r="P1717" s="25" t="str">
        <f>IF(ISTEXT(E1717),"",IF(ISBLANK(E1717),"",IF(ISTEXT(D1717),"",IF(A1712="Invoice No. : ",INDEX(Sheet2!G$14:G$154,MATCH(B1712,Sheet2!A$14:A$154,0)),P1716))))</f>
        <v/>
      </c>
      <c r="Q1717" s="25" t="str">
        <f t="shared" si="107"/>
        <v/>
      </c>
    </row>
    <row r="1718" ht="15" spans="6:17">
      <c r="F1718" s="25" t="str">
        <f t="shared" si="104"/>
        <v/>
      </c>
      <c r="G1718" s="25" t="str">
        <f>IF(ISTEXT(E1718),"",IF(ISBLANK(E1718),"",IF(ISTEXT(D1718),"",IF(A1713="Invoice No. : ",INDEX(Sheet2!F$14:F$154,MATCH(B1713,Sheet2!A$14:A$154,0)),G1717))))</f>
        <v/>
      </c>
      <c r="H1718" s="25" t="str">
        <f t="shared" si="105"/>
        <v/>
      </c>
      <c r="I1718" s="25" t="str">
        <f>IF(ISTEXT(E1718),"",IF(ISBLANK(E1718),"",IF(ISTEXT(D1718),"",IF(A1713="Invoice No. : ",TEXT(INDEX(Sheet2!C$14:C$154,MATCH(B1713,Sheet2!A$14:A$154,0)),"hh:mm:ss"),I1717))))</f>
        <v/>
      </c>
      <c r="J1718" s="25" t="str">
        <f t="shared" si="106"/>
        <v/>
      </c>
      <c r="K1718" s="25" t="str">
        <f>IF(ISBLANK(G1718),"",IF(ISTEXT(G1718),"",INDEX(Sheet2!H$14:H$154,MATCH(F1718,Sheet2!A$14:A$154,0))))</f>
        <v/>
      </c>
      <c r="L1718" s="25" t="str">
        <f>IF(ISBLANK(G1718),"",IF(ISTEXT(G1718),"",INDEX(Sheet2!I$14:I$154,MATCH(F1718,Sheet2!A$14:A$154,0))))</f>
        <v/>
      </c>
      <c r="M1718" s="25" t="str">
        <f>IF(ISBLANK(G1718),"",IF(ISTEXT(G1718),"",IF(INDEX(Sheet2!H$14:H$154,MATCH(F1718,Sheet2!A$14:A$154,0))&lt;&gt;0,IF(INDEX(Sheet2!I$14:I$154,MATCH(F1718,Sheet2!A$14:A$154,0))&lt;&gt;0,"Loan","Loan"),"Cash")))</f>
        <v/>
      </c>
      <c r="N1718" s="25" t="str">
        <f>IF(ISTEXT(E1718),"",IF(ISBLANK(E1718),"",IF(ISTEXT(D1718),"",IF(A1713="Invoice No. : ",INDEX(Sheet2!D$14:D$154,MATCH(B1713,Sheet2!A$14:A$154,0)),N1717))))</f>
        <v/>
      </c>
      <c r="O1718" s="25" t="str">
        <f>IF(ISTEXT(E1718),"",IF(ISBLANK(E1718),"",IF(ISTEXT(D1718),"",IF(A1713="Invoice No. : ",INDEX(Sheet2!E$14:E$154,MATCH(B1713,Sheet2!A$14:A$154,0)),O1717))))</f>
        <v/>
      </c>
      <c r="P1718" s="25" t="str">
        <f>IF(ISTEXT(E1718),"",IF(ISBLANK(E1718),"",IF(ISTEXT(D1718),"",IF(A1713="Invoice No. : ",INDEX(Sheet2!G$14:G$154,MATCH(B1713,Sheet2!A$14:A$154,0)),P1717))))</f>
        <v/>
      </c>
      <c r="Q1718" s="25" t="str">
        <f t="shared" si="107"/>
        <v/>
      </c>
    </row>
    <row r="1719" ht="15" spans="1:17">
      <c r="A1719" s="21" t="s">
        <v>9</v>
      </c>
      <c r="B1719" s="21" t="s">
        <v>10</v>
      </c>
      <c r="C1719" s="22" t="s">
        <v>11</v>
      </c>
      <c r="D1719" s="22" t="s">
        <v>12</v>
      </c>
      <c r="E1719" s="22" t="s">
        <v>13</v>
      </c>
      <c r="F1719" s="25" t="str">
        <f t="shared" si="104"/>
        <v/>
      </c>
      <c r="G1719" s="25" t="str">
        <f>IF(ISTEXT(E1719),"",IF(ISBLANK(E1719),"",IF(ISTEXT(D1719),"",IF(A1714="Invoice No. : ",INDEX(Sheet2!F$14:F$154,MATCH(B1714,Sheet2!A$14:A$154,0)),G1718))))</f>
        <v/>
      </c>
      <c r="H1719" s="25" t="str">
        <f t="shared" si="105"/>
        <v/>
      </c>
      <c r="I1719" s="25" t="str">
        <f>IF(ISTEXT(E1719),"",IF(ISBLANK(E1719),"",IF(ISTEXT(D1719),"",IF(A1714="Invoice No. : ",TEXT(INDEX(Sheet2!C$14:C$154,MATCH(B1714,Sheet2!A$14:A$154,0)),"hh:mm:ss"),I1718))))</f>
        <v/>
      </c>
      <c r="J1719" s="25" t="str">
        <f t="shared" si="106"/>
        <v/>
      </c>
      <c r="K1719" s="25" t="str">
        <f>IF(ISBLANK(G1719),"",IF(ISTEXT(G1719),"",INDEX(Sheet2!H$14:H$154,MATCH(F1719,Sheet2!A$14:A$154,0))))</f>
        <v/>
      </c>
      <c r="L1719" s="25" t="str">
        <f>IF(ISBLANK(G1719),"",IF(ISTEXT(G1719),"",INDEX(Sheet2!I$14:I$154,MATCH(F1719,Sheet2!A$14:A$154,0))))</f>
        <v/>
      </c>
      <c r="M1719" s="25" t="str">
        <f>IF(ISBLANK(G1719),"",IF(ISTEXT(G1719),"",IF(INDEX(Sheet2!H$14:H$154,MATCH(F1719,Sheet2!A$14:A$154,0))&lt;&gt;0,IF(INDEX(Sheet2!I$14:I$154,MATCH(F1719,Sheet2!A$14:A$154,0))&lt;&gt;0,"Loan","Loan"),"Cash")))</f>
        <v/>
      </c>
      <c r="N1719" s="25" t="str">
        <f>IF(ISTEXT(E1719),"",IF(ISBLANK(E1719),"",IF(ISTEXT(D1719),"",IF(A1714="Invoice No. : ",INDEX(Sheet2!D$14:D$154,MATCH(B1714,Sheet2!A$14:A$154,0)),N1718))))</f>
        <v/>
      </c>
      <c r="O1719" s="25" t="str">
        <f>IF(ISTEXT(E1719),"",IF(ISBLANK(E1719),"",IF(ISTEXT(D1719),"",IF(A1714="Invoice No. : ",INDEX(Sheet2!E$14:E$154,MATCH(B1714,Sheet2!A$14:A$154,0)),O1718))))</f>
        <v/>
      </c>
      <c r="P1719" s="25" t="str">
        <f>IF(ISTEXT(E1719),"",IF(ISBLANK(E1719),"",IF(ISTEXT(D1719),"",IF(A1714="Invoice No. : ",INDEX(Sheet2!G$14:G$154,MATCH(B1714,Sheet2!A$14:A$154,0)),P1718))))</f>
        <v/>
      </c>
      <c r="Q1719" s="25" t="str">
        <f t="shared" si="107"/>
        <v/>
      </c>
    </row>
    <row r="1720" ht="15" spans="6:17">
      <c r="F1720" s="25" t="str">
        <f t="shared" si="104"/>
        <v/>
      </c>
      <c r="G1720" s="25" t="str">
        <f>IF(ISTEXT(E1720),"",IF(ISBLANK(E1720),"",IF(ISTEXT(D1720),"",IF(A1715="Invoice No. : ",INDEX(Sheet2!F$14:F$154,MATCH(B1715,Sheet2!A$14:A$154,0)),G1719))))</f>
        <v/>
      </c>
      <c r="H1720" s="25" t="str">
        <f t="shared" si="105"/>
        <v/>
      </c>
      <c r="I1720" s="25" t="str">
        <f>IF(ISTEXT(E1720),"",IF(ISBLANK(E1720),"",IF(ISTEXT(D1720),"",IF(A1715="Invoice No. : ",TEXT(INDEX(Sheet2!C$14:C$154,MATCH(B1715,Sheet2!A$14:A$154,0)),"hh:mm:ss"),I1719))))</f>
        <v/>
      </c>
      <c r="J1720" s="25" t="str">
        <f t="shared" si="106"/>
        <v/>
      </c>
      <c r="K1720" s="25" t="str">
        <f>IF(ISBLANK(G1720),"",IF(ISTEXT(G1720),"",INDEX(Sheet2!H$14:H$154,MATCH(F1720,Sheet2!A$14:A$154,0))))</f>
        <v/>
      </c>
      <c r="L1720" s="25" t="str">
        <f>IF(ISBLANK(G1720),"",IF(ISTEXT(G1720),"",INDEX(Sheet2!I$14:I$154,MATCH(F1720,Sheet2!A$14:A$154,0))))</f>
        <v/>
      </c>
      <c r="M1720" s="25" t="str">
        <f>IF(ISBLANK(G1720),"",IF(ISTEXT(G1720),"",IF(INDEX(Sheet2!H$14:H$154,MATCH(F1720,Sheet2!A$14:A$154,0))&lt;&gt;0,IF(INDEX(Sheet2!I$14:I$154,MATCH(F1720,Sheet2!A$14:A$154,0))&lt;&gt;0,"Loan","Loan"),"Cash")))</f>
        <v/>
      </c>
      <c r="N1720" s="25" t="str">
        <f>IF(ISTEXT(E1720),"",IF(ISBLANK(E1720),"",IF(ISTEXT(D1720),"",IF(A1715="Invoice No. : ",INDEX(Sheet2!D$14:D$154,MATCH(B1715,Sheet2!A$14:A$154,0)),N1719))))</f>
        <v/>
      </c>
      <c r="O1720" s="25" t="str">
        <f>IF(ISTEXT(E1720),"",IF(ISBLANK(E1720),"",IF(ISTEXT(D1720),"",IF(A1715="Invoice No. : ",INDEX(Sheet2!E$14:E$154,MATCH(B1715,Sheet2!A$14:A$154,0)),O1719))))</f>
        <v/>
      </c>
      <c r="P1720" s="25" t="str">
        <f>IF(ISTEXT(E1720),"",IF(ISBLANK(E1720),"",IF(ISTEXT(D1720),"",IF(A1715="Invoice No. : ",INDEX(Sheet2!G$14:G$154,MATCH(B1715,Sheet2!A$14:A$154,0)),P1719))))</f>
        <v/>
      </c>
      <c r="Q1720" s="25" t="str">
        <f t="shared" si="107"/>
        <v/>
      </c>
    </row>
    <row r="1721" ht="15" spans="1:17">
      <c r="A1721" s="24" t="s">
        <v>50</v>
      </c>
      <c r="B1721" s="24" t="s">
        <v>51</v>
      </c>
      <c r="C1721" s="13">
        <v>1</v>
      </c>
      <c r="D1721" s="13">
        <v>1020</v>
      </c>
      <c r="E1721" s="13">
        <v>1020</v>
      </c>
      <c r="F1721" s="25">
        <f t="shared" si="104"/>
        <v>2146385</v>
      </c>
      <c r="G1721" s="25">
        <f>IF(ISTEXT(E1721),"",IF(ISBLANK(E1721),"",IF(ISTEXT(D1721),"",IF(A1716="Invoice No. : ",INDEX(Sheet2!F$14:F$154,MATCH(B1716,Sheet2!A$14:A$154,0)),G1720))))</f>
        <v>34254</v>
      </c>
      <c r="H1721" s="25" t="str">
        <f t="shared" si="105"/>
        <v>01/28/2023</v>
      </c>
      <c r="I1721" s="25" t="str">
        <f>IF(ISTEXT(E1721),"",IF(ISBLANK(E1721),"",IF(ISTEXT(D1721),"",IF(A1716="Invoice No. : ",TEXT(INDEX(Sheet2!C$14:C$154,MATCH(B1716,Sheet2!A$14:A$154,0)),"hh:mm:ss"),I1720))))</f>
        <v>12:20:26</v>
      </c>
      <c r="J1721" s="25">
        <f t="shared" si="106"/>
        <v>1020</v>
      </c>
      <c r="K1721" s="25">
        <f>IF(ISBLANK(G1721),"",IF(ISTEXT(G1721),"",INDEX(Sheet2!H$14:H$154,MATCH(F1721,Sheet2!A$14:A$154,0))))</f>
        <v>0</v>
      </c>
      <c r="L1721" s="25">
        <f>IF(ISBLANK(G1721),"",IF(ISTEXT(G1721),"",INDEX(Sheet2!I$14:I$154,MATCH(F1721,Sheet2!A$14:A$154,0))))</f>
        <v>1020</v>
      </c>
      <c r="M1721" s="25" t="str">
        <f>IF(ISBLANK(G1721),"",IF(ISTEXT(G1721),"",IF(INDEX(Sheet2!H$14:H$154,MATCH(F1721,Sheet2!A$14:A$154,0))&lt;&gt;0,IF(INDEX(Sheet2!I$14:I$154,MATCH(F1721,Sheet2!A$14:A$154,0))&lt;&gt;0,"Loan","Loan"),"Cash")))</f>
        <v>Cash</v>
      </c>
      <c r="N1721" s="25">
        <f>IF(ISTEXT(E1721),"",IF(ISBLANK(E1721),"",IF(ISTEXT(D1721),"",IF(A1716="Invoice No. : ",INDEX(Sheet2!D$14:D$154,MATCH(B1716,Sheet2!A$14:A$154,0)),N1720))))</f>
        <v>2</v>
      </c>
      <c r="O1721" s="25" t="str">
        <f>IF(ISTEXT(E1721),"",IF(ISBLANK(E1721),"",IF(ISTEXT(D1721),"",IF(A1716="Invoice No. : ",INDEX(Sheet2!E$14:E$154,MATCH(B1716,Sheet2!A$14:A$154,0)),O1720))))</f>
        <v>RUBY</v>
      </c>
      <c r="P1721" s="25" t="str">
        <f>IF(ISTEXT(E1721),"",IF(ISBLANK(E1721),"",IF(ISTEXT(D1721),"",IF(A1716="Invoice No. : ",INDEX(Sheet2!G$14:G$154,MATCH(B1716,Sheet2!A$14:A$154,0)),P1720))))</f>
        <v>EDDUBA, FRANK PINACHING</v>
      </c>
      <c r="Q1721" s="25">
        <f t="shared" si="107"/>
        <v>128023.12</v>
      </c>
    </row>
    <row r="1722" ht="15" spans="4:17">
      <c r="D1722" s="14" t="s">
        <v>18</v>
      </c>
      <c r="E1722" s="26">
        <v>1020</v>
      </c>
      <c r="F1722" s="25" t="str">
        <f t="shared" si="104"/>
        <v/>
      </c>
      <c r="G1722" s="25" t="str">
        <f>IF(ISTEXT(E1722),"",IF(ISBLANK(E1722),"",IF(ISTEXT(D1722),"",IF(A1717="Invoice No. : ",INDEX(Sheet2!F$14:F$154,MATCH(B1717,Sheet2!A$14:A$154,0)),G1721))))</f>
        <v/>
      </c>
      <c r="H1722" s="25" t="str">
        <f t="shared" si="105"/>
        <v/>
      </c>
      <c r="I1722" s="25" t="str">
        <f>IF(ISTEXT(E1722),"",IF(ISBLANK(E1722),"",IF(ISTEXT(D1722),"",IF(A1717="Invoice No. : ",TEXT(INDEX(Sheet2!C$14:C$154,MATCH(B1717,Sheet2!A$14:A$154,0)),"hh:mm:ss"),I1721))))</f>
        <v/>
      </c>
      <c r="J1722" s="25" t="str">
        <f t="shared" si="106"/>
        <v/>
      </c>
      <c r="K1722" s="25" t="str">
        <f>IF(ISBLANK(G1722),"",IF(ISTEXT(G1722),"",INDEX(Sheet2!H$14:H$154,MATCH(F1722,Sheet2!A$14:A$154,0))))</f>
        <v/>
      </c>
      <c r="L1722" s="25" t="str">
        <f>IF(ISBLANK(G1722),"",IF(ISTEXT(G1722),"",INDEX(Sheet2!I$14:I$154,MATCH(F1722,Sheet2!A$14:A$154,0))))</f>
        <v/>
      </c>
      <c r="M1722" s="25" t="str">
        <f>IF(ISBLANK(G1722),"",IF(ISTEXT(G1722),"",IF(INDEX(Sheet2!H$14:H$154,MATCH(F1722,Sheet2!A$14:A$154,0))&lt;&gt;0,IF(INDEX(Sheet2!I$14:I$154,MATCH(F1722,Sheet2!A$14:A$154,0))&lt;&gt;0,"Loan","Loan"),"Cash")))</f>
        <v/>
      </c>
      <c r="N1722" s="25" t="str">
        <f>IF(ISTEXT(E1722),"",IF(ISBLANK(E1722),"",IF(ISTEXT(D1722),"",IF(A1717="Invoice No. : ",INDEX(Sheet2!D$14:D$154,MATCH(B1717,Sheet2!A$14:A$154,0)),N1721))))</f>
        <v/>
      </c>
      <c r="O1722" s="25" t="str">
        <f>IF(ISTEXT(E1722),"",IF(ISBLANK(E1722),"",IF(ISTEXT(D1722),"",IF(A1717="Invoice No. : ",INDEX(Sheet2!E$14:E$154,MATCH(B1717,Sheet2!A$14:A$154,0)),O1721))))</f>
        <v/>
      </c>
      <c r="P1722" s="25" t="str">
        <f>IF(ISTEXT(E1722),"",IF(ISBLANK(E1722),"",IF(ISTEXT(D1722),"",IF(A1717="Invoice No. : ",INDEX(Sheet2!G$14:G$154,MATCH(B1717,Sheet2!A$14:A$154,0)),P1721))))</f>
        <v/>
      </c>
      <c r="Q1722" s="25" t="str">
        <f t="shared" si="107"/>
        <v/>
      </c>
    </row>
    <row r="1723" ht="15" spans="4:17">
      <c r="D1723" s="14" t="s">
        <v>1392</v>
      </c>
      <c r="E1723" s="26">
        <v>128023.12</v>
      </c>
      <c r="F1723" s="25" t="str">
        <f t="shared" si="104"/>
        <v/>
      </c>
      <c r="G1723" s="25" t="str">
        <f>IF(ISTEXT(E1723),"",IF(ISBLANK(E1723),"",IF(ISTEXT(D1723),"",IF(A1718="Invoice No. : ",INDEX(Sheet2!F$14:F$154,MATCH(B1718,Sheet2!A$14:A$154,0)),G1722))))</f>
        <v/>
      </c>
      <c r="H1723" s="25" t="str">
        <f t="shared" si="105"/>
        <v/>
      </c>
      <c r="I1723" s="25" t="str">
        <f>IF(ISTEXT(E1723),"",IF(ISBLANK(E1723),"",IF(ISTEXT(D1723),"",IF(A1718="Invoice No. : ",TEXT(INDEX(Sheet2!C$14:C$154,MATCH(B1718,Sheet2!A$14:A$154,0)),"hh:mm:ss"),I1722))))</f>
        <v/>
      </c>
      <c r="J1723" s="25" t="str">
        <f t="shared" si="106"/>
        <v/>
      </c>
      <c r="K1723" s="25" t="str">
        <f>IF(ISBLANK(G1723),"",IF(ISTEXT(G1723),"",INDEX(Sheet2!H$14:H$154,MATCH(F1723,Sheet2!A$14:A$154,0))))</f>
        <v/>
      </c>
      <c r="L1723" s="25" t="str">
        <f>IF(ISBLANK(G1723),"",IF(ISTEXT(G1723),"",INDEX(Sheet2!I$14:I$154,MATCH(F1723,Sheet2!A$14:A$154,0))))</f>
        <v/>
      </c>
      <c r="M1723" s="25" t="str">
        <f>IF(ISBLANK(G1723),"",IF(ISTEXT(G1723),"",IF(INDEX(Sheet2!H$14:H$154,MATCH(F1723,Sheet2!A$14:A$154,0))&lt;&gt;0,IF(INDEX(Sheet2!I$14:I$154,MATCH(F1723,Sheet2!A$14:A$154,0))&lt;&gt;0,"Loan","Loan"),"Cash")))</f>
        <v/>
      </c>
      <c r="N1723" s="25" t="str">
        <f>IF(ISTEXT(E1723),"",IF(ISBLANK(E1723),"",IF(ISTEXT(D1723),"",IF(A1718="Invoice No. : ",INDEX(Sheet2!D$14:D$154,MATCH(B1718,Sheet2!A$14:A$154,0)),N1722))))</f>
        <v/>
      </c>
      <c r="O1723" s="25" t="str">
        <f>IF(ISTEXT(E1723),"",IF(ISBLANK(E1723),"",IF(ISTEXT(D1723),"",IF(A1718="Invoice No. : ",INDEX(Sheet2!E$14:E$154,MATCH(B1718,Sheet2!A$14:A$154,0)),O1722))))</f>
        <v/>
      </c>
      <c r="P1723" s="25" t="str">
        <f>IF(ISTEXT(E1723),"",IF(ISBLANK(E1723),"",IF(ISTEXT(D1723),"",IF(A1718="Invoice No. : ",INDEX(Sheet2!G$14:G$154,MATCH(B1718,Sheet2!A$14:A$154,0)),P1722))))</f>
        <v/>
      </c>
      <c r="Q1723" s="25" t="str">
        <f t="shared" si="107"/>
        <v/>
      </c>
    </row>
    <row r="1724" ht="15" spans="6:17">
      <c r="F1724" s="25" t="str">
        <f t="shared" si="104"/>
        <v/>
      </c>
      <c r="G1724" s="25" t="str">
        <f>IF(ISTEXT(E1724),"",IF(ISBLANK(E1724),"",IF(ISTEXT(D1724),"",IF(A1719="Invoice No. : ",INDEX(Sheet2!F$14:F$154,MATCH(B1719,Sheet2!A$14:A$154,0)),G1723))))</f>
        <v/>
      </c>
      <c r="H1724" s="25" t="str">
        <f t="shared" si="105"/>
        <v/>
      </c>
      <c r="I1724" s="25" t="str">
        <f>IF(ISTEXT(E1724),"",IF(ISBLANK(E1724),"",IF(ISTEXT(D1724),"",IF(A1719="Invoice No. : ",TEXT(INDEX(Sheet2!C$14:C$154,MATCH(B1719,Sheet2!A$14:A$154,0)),"hh:mm:ss"),I1723))))</f>
        <v/>
      </c>
      <c r="J1724" s="25" t="str">
        <f t="shared" si="106"/>
        <v/>
      </c>
      <c r="K1724" s="25" t="str">
        <f>IF(ISBLANK(G1724),"",IF(ISTEXT(G1724),"",INDEX(Sheet2!H$14:H$154,MATCH(F1724,Sheet2!A$14:A$154,0))))</f>
        <v/>
      </c>
      <c r="L1724" s="25" t="str">
        <f>IF(ISBLANK(G1724),"",IF(ISTEXT(G1724),"",INDEX(Sheet2!I$14:I$154,MATCH(F1724,Sheet2!A$14:A$154,0))))</f>
        <v/>
      </c>
      <c r="M1724" s="25" t="str">
        <f>IF(ISBLANK(G1724),"",IF(ISTEXT(G1724),"",IF(INDEX(Sheet2!H$14:H$154,MATCH(F1724,Sheet2!A$14:A$154,0))&lt;&gt;0,IF(INDEX(Sheet2!I$14:I$154,MATCH(F1724,Sheet2!A$14:A$154,0))&lt;&gt;0,"Loan","Loan"),"Cash")))</f>
        <v/>
      </c>
      <c r="N1724" s="25" t="str">
        <f>IF(ISTEXT(E1724),"",IF(ISBLANK(E1724),"",IF(ISTEXT(D1724),"",IF(A1719="Invoice No. : ",INDEX(Sheet2!D$14:D$154,MATCH(B1719,Sheet2!A$14:A$154,0)),N1723))))</f>
        <v/>
      </c>
      <c r="O1724" s="25" t="str">
        <f>IF(ISTEXT(E1724),"",IF(ISBLANK(E1724),"",IF(ISTEXT(D1724),"",IF(A1719="Invoice No. : ",INDEX(Sheet2!E$14:E$154,MATCH(B1719,Sheet2!A$14:A$154,0)),O1723))))</f>
        <v/>
      </c>
      <c r="P1724" s="25" t="str">
        <f>IF(ISTEXT(E1724),"",IF(ISBLANK(E1724),"",IF(ISTEXT(D1724),"",IF(A1719="Invoice No. : ",INDEX(Sheet2!G$14:G$154,MATCH(B1719,Sheet2!A$14:A$154,0)),P1723))))</f>
        <v/>
      </c>
      <c r="Q1724" s="25" t="str">
        <f t="shared" si="107"/>
        <v/>
      </c>
    </row>
    <row r="1725" ht="15" spans="6:17">
      <c r="F1725" s="25" t="str">
        <f t="shared" si="104"/>
        <v/>
      </c>
      <c r="G1725" s="25" t="str">
        <f>IF(ISTEXT(E1725),"",IF(ISBLANK(E1725),"",IF(ISTEXT(D1725),"",IF(A1720="Invoice No. : ",INDEX(Sheet2!F$14:F$154,MATCH(B1720,Sheet2!A$14:A$154,0)),G1724))))</f>
        <v/>
      </c>
      <c r="H1725" s="25" t="str">
        <f t="shared" si="105"/>
        <v/>
      </c>
      <c r="I1725" s="25" t="str">
        <f>IF(ISTEXT(E1725),"",IF(ISBLANK(E1725),"",IF(ISTEXT(D1725),"",IF(A1720="Invoice No. : ",TEXT(INDEX(Sheet2!C$14:C$154,MATCH(B1720,Sheet2!A$14:A$154,0)),"hh:mm:ss"),I1724))))</f>
        <v/>
      </c>
      <c r="J1725" s="25" t="str">
        <f t="shared" si="106"/>
        <v/>
      </c>
      <c r="K1725" s="25" t="str">
        <f>IF(ISBLANK(G1725),"",IF(ISTEXT(G1725),"",INDEX(Sheet2!H$14:H$154,MATCH(F1725,Sheet2!A$14:A$154,0))))</f>
        <v/>
      </c>
      <c r="L1725" s="25" t="str">
        <f>IF(ISBLANK(G1725),"",IF(ISTEXT(G1725),"",INDEX(Sheet2!I$14:I$154,MATCH(F1725,Sheet2!A$14:A$154,0))))</f>
        <v/>
      </c>
      <c r="M1725" s="25" t="str">
        <f>IF(ISBLANK(G1725),"",IF(ISTEXT(G1725),"",IF(INDEX(Sheet2!H$14:H$154,MATCH(F1725,Sheet2!A$14:A$154,0))&lt;&gt;0,IF(INDEX(Sheet2!I$14:I$154,MATCH(F1725,Sheet2!A$14:A$154,0))&lt;&gt;0,"Loan","Loan"),"Cash")))</f>
        <v/>
      </c>
      <c r="N1725" s="25" t="str">
        <f>IF(ISTEXT(E1725),"",IF(ISBLANK(E1725),"",IF(ISTEXT(D1725),"",IF(A1720="Invoice No. : ",INDEX(Sheet2!D$14:D$154,MATCH(B1720,Sheet2!A$14:A$154,0)),N1724))))</f>
        <v/>
      </c>
      <c r="O1725" s="25" t="str">
        <f>IF(ISTEXT(E1725),"",IF(ISBLANK(E1725),"",IF(ISTEXT(D1725),"",IF(A1720="Invoice No. : ",INDEX(Sheet2!E$14:E$154,MATCH(B1720,Sheet2!A$14:A$154,0)),O1724))))</f>
        <v/>
      </c>
      <c r="P1725" s="25" t="str">
        <f>IF(ISTEXT(E1725),"",IF(ISBLANK(E1725),"",IF(ISTEXT(D1725),"",IF(A1720="Invoice No. : ",INDEX(Sheet2!G$14:G$154,MATCH(B1720,Sheet2!A$14:A$154,0)),P1724))))</f>
        <v/>
      </c>
      <c r="Q1725" s="25" t="str">
        <f t="shared" si="107"/>
        <v/>
      </c>
    </row>
    <row r="1726" ht="15" spans="6:17">
      <c r="F1726" s="25" t="str">
        <f t="shared" si="104"/>
        <v/>
      </c>
      <c r="G1726" s="25" t="str">
        <f>IF(ISTEXT(E1726),"",IF(ISBLANK(E1726),"",IF(ISTEXT(D1726),"",IF(A1721="Invoice No. : ",INDEX(Sheet2!F$14:F$154,MATCH(B1721,Sheet2!A$14:A$154,0)),G1725))))</f>
        <v/>
      </c>
      <c r="H1726" s="25" t="str">
        <f t="shared" si="105"/>
        <v/>
      </c>
      <c r="I1726" s="25" t="str">
        <f>IF(ISTEXT(E1726),"",IF(ISBLANK(E1726),"",IF(ISTEXT(D1726),"",IF(A1721="Invoice No. : ",TEXT(INDEX(Sheet2!C$14:C$154,MATCH(B1721,Sheet2!A$14:A$154,0)),"hh:mm:ss"),I1725))))</f>
        <v/>
      </c>
      <c r="J1726" s="25" t="str">
        <f t="shared" si="106"/>
        <v/>
      </c>
      <c r="K1726" s="25" t="str">
        <f>IF(ISBLANK(G1726),"",IF(ISTEXT(G1726),"",INDEX(Sheet2!H$14:H$154,MATCH(F1726,Sheet2!A$14:A$154,0))))</f>
        <v/>
      </c>
      <c r="L1726" s="25" t="str">
        <f>IF(ISBLANK(G1726),"",IF(ISTEXT(G1726),"",INDEX(Sheet2!I$14:I$154,MATCH(F1726,Sheet2!A$14:A$154,0))))</f>
        <v/>
      </c>
      <c r="M1726" s="25" t="str">
        <f>IF(ISBLANK(G1726),"",IF(ISTEXT(G1726),"",IF(INDEX(Sheet2!H$14:H$154,MATCH(F1726,Sheet2!A$14:A$154,0))&lt;&gt;0,IF(INDEX(Sheet2!I$14:I$154,MATCH(F1726,Sheet2!A$14:A$154,0))&lt;&gt;0,"Loan","Loan"),"Cash")))</f>
        <v/>
      </c>
      <c r="N1726" s="25" t="str">
        <f>IF(ISTEXT(E1726),"",IF(ISBLANK(E1726),"",IF(ISTEXT(D1726),"",IF(A1721="Invoice No. : ",INDEX(Sheet2!D$14:D$154,MATCH(B1721,Sheet2!A$14:A$154,0)),N1725))))</f>
        <v/>
      </c>
      <c r="O1726" s="25" t="str">
        <f>IF(ISTEXT(E1726),"",IF(ISBLANK(E1726),"",IF(ISTEXT(D1726),"",IF(A1721="Invoice No. : ",INDEX(Sheet2!E$14:E$154,MATCH(B1721,Sheet2!A$14:A$154,0)),O1725))))</f>
        <v/>
      </c>
      <c r="P1726" s="25" t="str">
        <f>IF(ISTEXT(E1726),"",IF(ISBLANK(E1726),"",IF(ISTEXT(D1726),"",IF(A1721="Invoice No. : ",INDEX(Sheet2!G$14:G$154,MATCH(B1721,Sheet2!A$14:A$154,0)),P1725))))</f>
        <v/>
      </c>
      <c r="Q1726" s="25" t="str">
        <f t="shared" si="107"/>
        <v/>
      </c>
    </row>
    <row r="1727" ht="15" spans="6:17">
      <c r="F1727" s="25" t="str">
        <f t="shared" si="104"/>
        <v/>
      </c>
      <c r="G1727" s="25" t="str">
        <f>IF(ISTEXT(E1727),"",IF(ISBLANK(E1727),"",IF(ISTEXT(D1727),"",IF(A1722="Invoice No. : ",INDEX(Sheet2!F$14:F$154,MATCH(B1722,Sheet2!A$14:A$154,0)),G1726))))</f>
        <v/>
      </c>
      <c r="H1727" s="25" t="str">
        <f t="shared" si="105"/>
        <v/>
      </c>
      <c r="I1727" s="25" t="str">
        <f>IF(ISTEXT(E1727),"",IF(ISBLANK(E1727),"",IF(ISTEXT(D1727),"",IF(A1722="Invoice No. : ",TEXT(INDEX(Sheet2!C$14:C$154,MATCH(B1722,Sheet2!A$14:A$154,0)),"hh:mm:ss"),I1726))))</f>
        <v/>
      </c>
      <c r="J1727" s="25" t="str">
        <f t="shared" si="106"/>
        <v/>
      </c>
      <c r="K1727" s="25" t="str">
        <f>IF(ISBLANK(G1727),"",IF(ISTEXT(G1727),"",INDEX(Sheet2!H$14:H$154,MATCH(F1727,Sheet2!A$14:A$154,0))))</f>
        <v/>
      </c>
      <c r="L1727" s="25" t="str">
        <f>IF(ISBLANK(G1727),"",IF(ISTEXT(G1727),"",INDEX(Sheet2!I$14:I$154,MATCH(F1727,Sheet2!A$14:A$154,0))))</f>
        <v/>
      </c>
      <c r="M1727" s="25" t="str">
        <f>IF(ISBLANK(G1727),"",IF(ISTEXT(G1727),"",IF(INDEX(Sheet2!H$14:H$154,MATCH(F1727,Sheet2!A$14:A$154,0))&lt;&gt;0,IF(INDEX(Sheet2!I$14:I$154,MATCH(F1727,Sheet2!A$14:A$154,0))&lt;&gt;0,"Loan","Loan"),"Cash")))</f>
        <v/>
      </c>
      <c r="N1727" s="25" t="str">
        <f>IF(ISTEXT(E1727),"",IF(ISBLANK(E1727),"",IF(ISTEXT(D1727),"",IF(A1722="Invoice No. : ",INDEX(Sheet2!D$14:D$154,MATCH(B1722,Sheet2!A$14:A$154,0)),N1726))))</f>
        <v/>
      </c>
      <c r="O1727" s="25" t="str">
        <f>IF(ISTEXT(E1727),"",IF(ISBLANK(E1727),"",IF(ISTEXT(D1727),"",IF(A1722="Invoice No. : ",INDEX(Sheet2!E$14:E$154,MATCH(B1722,Sheet2!A$14:A$154,0)),O1726))))</f>
        <v/>
      </c>
      <c r="P1727" s="25" t="str">
        <f>IF(ISTEXT(E1727),"",IF(ISBLANK(E1727),"",IF(ISTEXT(D1727),"",IF(A1722="Invoice No. : ",INDEX(Sheet2!G$14:G$154,MATCH(B1722,Sheet2!A$14:A$154,0)),P1726))))</f>
        <v/>
      </c>
      <c r="Q1727" s="25" t="str">
        <f t="shared" si="107"/>
        <v/>
      </c>
    </row>
    <row r="1728" ht="15" spans="6:17">
      <c r="F1728" s="25" t="str">
        <f t="shared" si="104"/>
        <v/>
      </c>
      <c r="G1728" s="25" t="str">
        <f>IF(ISTEXT(E1728),"",IF(ISBLANK(E1728),"",IF(ISTEXT(D1728),"",IF(A1723="Invoice No. : ",INDEX(Sheet2!F$14:F$154,MATCH(B1723,Sheet2!A$14:A$154,0)),G1727))))</f>
        <v/>
      </c>
      <c r="H1728" s="25" t="str">
        <f t="shared" si="105"/>
        <v/>
      </c>
      <c r="I1728" s="25" t="str">
        <f>IF(ISTEXT(E1728),"",IF(ISBLANK(E1728),"",IF(ISTEXT(D1728),"",IF(A1723="Invoice No. : ",TEXT(INDEX(Sheet2!C$14:C$154,MATCH(B1723,Sheet2!A$14:A$154,0)),"hh:mm:ss"),I1727))))</f>
        <v/>
      </c>
      <c r="J1728" s="25" t="str">
        <f t="shared" si="106"/>
        <v/>
      </c>
      <c r="K1728" s="25" t="str">
        <f>IF(ISBLANK(G1728),"",IF(ISTEXT(G1728),"",INDEX(Sheet2!H$14:H$154,MATCH(F1728,Sheet2!A$14:A$154,0))))</f>
        <v/>
      </c>
      <c r="L1728" s="25" t="str">
        <f>IF(ISBLANK(G1728),"",IF(ISTEXT(G1728),"",INDEX(Sheet2!I$14:I$154,MATCH(F1728,Sheet2!A$14:A$154,0))))</f>
        <v/>
      </c>
      <c r="M1728" s="25" t="str">
        <f>IF(ISBLANK(G1728),"",IF(ISTEXT(G1728),"",IF(INDEX(Sheet2!H$14:H$154,MATCH(F1728,Sheet2!A$14:A$154,0))&lt;&gt;0,IF(INDEX(Sheet2!I$14:I$154,MATCH(F1728,Sheet2!A$14:A$154,0))&lt;&gt;0,"Loan","Loan"),"Cash")))</f>
        <v/>
      </c>
      <c r="N1728" s="25" t="str">
        <f>IF(ISTEXT(E1728),"",IF(ISBLANK(E1728),"",IF(ISTEXT(D1728),"",IF(A1723="Invoice No. : ",INDEX(Sheet2!D$14:D$154,MATCH(B1723,Sheet2!A$14:A$154,0)),N1727))))</f>
        <v/>
      </c>
      <c r="O1728" s="25" t="str">
        <f>IF(ISTEXT(E1728),"",IF(ISBLANK(E1728),"",IF(ISTEXT(D1728),"",IF(A1723="Invoice No. : ",INDEX(Sheet2!E$14:E$154,MATCH(B1723,Sheet2!A$14:A$154,0)),O1727))))</f>
        <v/>
      </c>
      <c r="P1728" s="25" t="str">
        <f>IF(ISTEXT(E1728),"",IF(ISBLANK(E1728),"",IF(ISTEXT(D1728),"",IF(A1723="Invoice No. : ",INDEX(Sheet2!G$14:G$154,MATCH(B1723,Sheet2!A$14:A$154,0)),P1727))))</f>
        <v/>
      </c>
      <c r="Q1728" s="25" t="str">
        <f t="shared" si="107"/>
        <v/>
      </c>
    </row>
    <row r="1729" ht="15" spans="6:17">
      <c r="F1729" s="25" t="str">
        <f t="shared" si="104"/>
        <v/>
      </c>
      <c r="G1729" s="25" t="str">
        <f>IF(ISTEXT(E1729),"",IF(ISBLANK(E1729),"",IF(ISTEXT(D1729),"",IF(A1724="Invoice No. : ",INDEX(Sheet2!F$14:F$154,MATCH(B1724,Sheet2!A$14:A$154,0)),G1728))))</f>
        <v/>
      </c>
      <c r="H1729" s="25" t="str">
        <f t="shared" si="105"/>
        <v/>
      </c>
      <c r="I1729" s="25" t="str">
        <f>IF(ISTEXT(E1729),"",IF(ISBLANK(E1729),"",IF(ISTEXT(D1729),"",IF(A1724="Invoice No. : ",TEXT(INDEX(Sheet2!C$14:C$154,MATCH(B1724,Sheet2!A$14:A$154,0)),"hh:mm:ss"),I1728))))</f>
        <v/>
      </c>
      <c r="J1729" s="25" t="str">
        <f t="shared" si="106"/>
        <v/>
      </c>
      <c r="K1729" s="25" t="str">
        <f>IF(ISBLANK(G1729),"",IF(ISTEXT(G1729),"",INDEX(Sheet2!H$14:H$154,MATCH(F1729,Sheet2!A$14:A$154,0))))</f>
        <v/>
      </c>
      <c r="L1729" s="25" t="str">
        <f>IF(ISBLANK(G1729),"",IF(ISTEXT(G1729),"",INDEX(Sheet2!I$14:I$154,MATCH(F1729,Sheet2!A$14:A$154,0))))</f>
        <v/>
      </c>
      <c r="M1729" s="25" t="str">
        <f>IF(ISBLANK(G1729),"",IF(ISTEXT(G1729),"",IF(INDEX(Sheet2!H$14:H$154,MATCH(F1729,Sheet2!A$14:A$154,0))&lt;&gt;0,IF(INDEX(Sheet2!I$14:I$154,MATCH(F1729,Sheet2!A$14:A$154,0))&lt;&gt;0,"Loan","Loan"),"Cash")))</f>
        <v/>
      </c>
      <c r="N1729" s="25" t="str">
        <f>IF(ISTEXT(E1729),"",IF(ISBLANK(E1729),"",IF(ISTEXT(D1729),"",IF(A1724="Invoice No. : ",INDEX(Sheet2!D$14:D$154,MATCH(B1724,Sheet2!A$14:A$154,0)),N1728))))</f>
        <v/>
      </c>
      <c r="O1729" s="25" t="str">
        <f>IF(ISTEXT(E1729),"",IF(ISBLANK(E1729),"",IF(ISTEXT(D1729),"",IF(A1724="Invoice No. : ",INDEX(Sheet2!E$14:E$154,MATCH(B1724,Sheet2!A$14:A$154,0)),O1728))))</f>
        <v/>
      </c>
      <c r="P1729" s="25" t="str">
        <f>IF(ISTEXT(E1729),"",IF(ISBLANK(E1729),"",IF(ISTEXT(D1729),"",IF(A1724="Invoice No. : ",INDEX(Sheet2!G$14:G$154,MATCH(B1724,Sheet2!A$14:A$154,0)),P1728))))</f>
        <v/>
      </c>
      <c r="Q1729" s="25" t="str">
        <f t="shared" si="107"/>
        <v/>
      </c>
    </row>
    <row r="1730" ht="15" spans="6:17">
      <c r="F1730" s="25" t="str">
        <f t="shared" si="104"/>
        <v/>
      </c>
      <c r="G1730" s="25" t="str">
        <f>IF(ISTEXT(E1730),"",IF(ISBLANK(E1730),"",IF(ISTEXT(D1730),"",IF(A1725="Invoice No. : ",INDEX(Sheet2!F$14:F$154,MATCH(B1725,Sheet2!A$14:A$154,0)),G1729))))</f>
        <v/>
      </c>
      <c r="H1730" s="25" t="str">
        <f t="shared" si="105"/>
        <v/>
      </c>
      <c r="I1730" s="25" t="str">
        <f>IF(ISTEXT(E1730),"",IF(ISBLANK(E1730),"",IF(ISTEXT(D1730),"",IF(A1725="Invoice No. : ",TEXT(INDEX(Sheet2!C$14:C$154,MATCH(B1725,Sheet2!A$14:A$154,0)),"hh:mm:ss"),I1729))))</f>
        <v/>
      </c>
      <c r="J1730" s="25" t="str">
        <f t="shared" si="106"/>
        <v/>
      </c>
      <c r="K1730" s="25" t="str">
        <f>IF(ISBLANK(G1730),"",IF(ISTEXT(G1730),"",INDEX(Sheet2!H$14:H$154,MATCH(F1730,Sheet2!A$14:A$154,0))))</f>
        <v/>
      </c>
      <c r="L1730" s="25" t="str">
        <f>IF(ISBLANK(G1730),"",IF(ISTEXT(G1730),"",INDEX(Sheet2!I$14:I$154,MATCH(F1730,Sheet2!A$14:A$154,0))))</f>
        <v/>
      </c>
      <c r="M1730" s="25" t="str">
        <f>IF(ISBLANK(G1730),"",IF(ISTEXT(G1730),"",IF(INDEX(Sheet2!H$14:H$154,MATCH(F1730,Sheet2!A$14:A$154,0))&lt;&gt;0,IF(INDEX(Sheet2!I$14:I$154,MATCH(F1730,Sheet2!A$14:A$154,0))&lt;&gt;0,"Loan","Loan"),"Cash")))</f>
        <v/>
      </c>
      <c r="N1730" s="25" t="str">
        <f>IF(ISTEXT(E1730),"",IF(ISBLANK(E1730),"",IF(ISTEXT(D1730),"",IF(A1725="Invoice No. : ",INDEX(Sheet2!D$14:D$154,MATCH(B1725,Sheet2!A$14:A$154,0)),N1729))))</f>
        <v/>
      </c>
      <c r="O1730" s="25" t="str">
        <f>IF(ISTEXT(E1730),"",IF(ISBLANK(E1730),"",IF(ISTEXT(D1730),"",IF(A1725="Invoice No. : ",INDEX(Sheet2!E$14:E$154,MATCH(B1725,Sheet2!A$14:A$154,0)),O1729))))</f>
        <v/>
      </c>
      <c r="P1730" s="25" t="str">
        <f>IF(ISTEXT(E1730),"",IF(ISBLANK(E1730),"",IF(ISTEXT(D1730),"",IF(A1725="Invoice No. : ",INDEX(Sheet2!G$14:G$154,MATCH(B1725,Sheet2!A$14:A$154,0)),P1729))))</f>
        <v/>
      </c>
      <c r="Q1730" s="25" t="str">
        <f t="shared" si="107"/>
        <v/>
      </c>
    </row>
    <row r="1731" ht="15" spans="6:17">
      <c r="F1731" s="25" t="str">
        <f t="shared" si="104"/>
        <v/>
      </c>
      <c r="G1731" s="25" t="str">
        <f>IF(ISTEXT(E1731),"",IF(ISBLANK(E1731),"",IF(ISTEXT(D1731),"",IF(A1726="Invoice No. : ",INDEX(Sheet2!F$14:F$154,MATCH(B1726,Sheet2!A$14:A$154,0)),G1730))))</f>
        <v/>
      </c>
      <c r="H1731" s="25" t="str">
        <f t="shared" si="105"/>
        <v/>
      </c>
      <c r="I1731" s="25" t="str">
        <f>IF(ISTEXT(E1731),"",IF(ISBLANK(E1731),"",IF(ISTEXT(D1731),"",IF(A1726="Invoice No. : ",TEXT(INDEX(Sheet2!C$14:C$154,MATCH(B1726,Sheet2!A$14:A$154,0)),"hh:mm:ss"),I1730))))</f>
        <v/>
      </c>
      <c r="J1731" s="25" t="str">
        <f t="shared" si="106"/>
        <v/>
      </c>
      <c r="K1731" s="25" t="str">
        <f>IF(ISBLANK(G1731),"",IF(ISTEXT(G1731),"",INDEX(Sheet2!H$14:H$154,MATCH(F1731,Sheet2!A$14:A$154,0))))</f>
        <v/>
      </c>
      <c r="L1731" s="25" t="str">
        <f>IF(ISBLANK(G1731),"",IF(ISTEXT(G1731),"",INDEX(Sheet2!I$14:I$154,MATCH(F1731,Sheet2!A$14:A$154,0))))</f>
        <v/>
      </c>
      <c r="M1731" s="25" t="str">
        <f>IF(ISBLANK(G1731),"",IF(ISTEXT(G1731),"",IF(INDEX(Sheet2!H$14:H$154,MATCH(F1731,Sheet2!A$14:A$154,0))&lt;&gt;0,IF(INDEX(Sheet2!I$14:I$154,MATCH(F1731,Sheet2!A$14:A$154,0))&lt;&gt;0,"Loan","Loan"),"Cash")))</f>
        <v/>
      </c>
      <c r="N1731" s="25" t="str">
        <f>IF(ISTEXT(E1731),"",IF(ISBLANK(E1731),"",IF(ISTEXT(D1731),"",IF(A1726="Invoice No. : ",INDEX(Sheet2!D$14:D$154,MATCH(B1726,Sheet2!A$14:A$154,0)),N1730))))</f>
        <v/>
      </c>
      <c r="O1731" s="25" t="str">
        <f>IF(ISTEXT(E1731),"",IF(ISBLANK(E1731),"",IF(ISTEXT(D1731),"",IF(A1726="Invoice No. : ",INDEX(Sheet2!E$14:E$154,MATCH(B1726,Sheet2!A$14:A$154,0)),O1730))))</f>
        <v/>
      </c>
      <c r="P1731" s="25" t="str">
        <f>IF(ISTEXT(E1731),"",IF(ISBLANK(E1731),"",IF(ISTEXT(D1731),"",IF(A1726="Invoice No. : ",INDEX(Sheet2!G$14:G$154,MATCH(B1726,Sheet2!A$14:A$154,0)),P1730))))</f>
        <v/>
      </c>
      <c r="Q1731" s="25" t="str">
        <f t="shared" si="107"/>
        <v/>
      </c>
    </row>
    <row r="1732" ht="15" spans="6:17">
      <c r="F1732" s="25" t="str">
        <f t="shared" si="104"/>
        <v/>
      </c>
      <c r="G1732" s="25" t="str">
        <f>IF(ISTEXT(E1732),"",IF(ISBLANK(E1732),"",IF(ISTEXT(D1732),"",IF(A1727="Invoice No. : ",INDEX(Sheet2!F$14:F$154,MATCH(B1727,Sheet2!A$14:A$154,0)),G1731))))</f>
        <v/>
      </c>
      <c r="H1732" s="25" t="str">
        <f t="shared" si="105"/>
        <v/>
      </c>
      <c r="I1732" s="25" t="str">
        <f>IF(ISTEXT(E1732),"",IF(ISBLANK(E1732),"",IF(ISTEXT(D1732),"",IF(A1727="Invoice No. : ",TEXT(INDEX(Sheet2!C$14:C$154,MATCH(B1727,Sheet2!A$14:A$154,0)),"hh:mm:ss"),I1731))))</f>
        <v/>
      </c>
      <c r="J1732" s="25" t="str">
        <f t="shared" si="106"/>
        <v/>
      </c>
      <c r="K1732" s="25" t="str">
        <f>IF(ISBLANK(G1732),"",IF(ISTEXT(G1732),"",INDEX(Sheet2!H$14:H$154,MATCH(F1732,Sheet2!A$14:A$154,0))))</f>
        <v/>
      </c>
      <c r="L1732" s="25" t="str">
        <f>IF(ISBLANK(G1732),"",IF(ISTEXT(G1732),"",INDEX(Sheet2!I$14:I$154,MATCH(F1732,Sheet2!A$14:A$154,0))))</f>
        <v/>
      </c>
      <c r="M1732" s="25" t="str">
        <f>IF(ISBLANK(G1732),"",IF(ISTEXT(G1732),"",IF(INDEX(Sheet2!H$14:H$154,MATCH(F1732,Sheet2!A$14:A$154,0))&lt;&gt;0,IF(INDEX(Sheet2!I$14:I$154,MATCH(F1732,Sheet2!A$14:A$154,0))&lt;&gt;0,"Loan","Loan"),"Cash")))</f>
        <v/>
      </c>
      <c r="N1732" s="25" t="str">
        <f>IF(ISTEXT(E1732),"",IF(ISBLANK(E1732),"",IF(ISTEXT(D1732),"",IF(A1727="Invoice No. : ",INDEX(Sheet2!D$14:D$154,MATCH(B1727,Sheet2!A$14:A$154,0)),N1731))))</f>
        <v/>
      </c>
      <c r="O1732" s="25" t="str">
        <f>IF(ISTEXT(E1732),"",IF(ISBLANK(E1732),"",IF(ISTEXT(D1732),"",IF(A1727="Invoice No. : ",INDEX(Sheet2!E$14:E$154,MATCH(B1727,Sheet2!A$14:A$154,0)),O1731))))</f>
        <v/>
      </c>
      <c r="P1732" s="25" t="str">
        <f>IF(ISTEXT(E1732),"",IF(ISBLANK(E1732),"",IF(ISTEXT(D1732),"",IF(A1727="Invoice No. : ",INDEX(Sheet2!G$14:G$154,MATCH(B1727,Sheet2!A$14:A$154,0)),P1731))))</f>
        <v/>
      </c>
      <c r="Q1732" s="25" t="str">
        <f t="shared" si="107"/>
        <v/>
      </c>
    </row>
    <row r="1733" ht="15" spans="6:17">
      <c r="F1733" s="25" t="str">
        <f t="shared" si="104"/>
        <v/>
      </c>
      <c r="G1733" s="25" t="str">
        <f>IF(ISTEXT(E1733),"",IF(ISBLANK(E1733),"",IF(ISTEXT(D1733),"",IF(A1728="Invoice No. : ",INDEX(Sheet2!F$14:F$154,MATCH(B1728,Sheet2!A$14:A$154,0)),G1732))))</f>
        <v/>
      </c>
      <c r="H1733" s="25" t="str">
        <f t="shared" si="105"/>
        <v/>
      </c>
      <c r="I1733" s="25" t="str">
        <f>IF(ISTEXT(E1733),"",IF(ISBLANK(E1733),"",IF(ISTEXT(D1733),"",IF(A1728="Invoice No. : ",TEXT(INDEX(Sheet2!C$14:C$154,MATCH(B1728,Sheet2!A$14:A$154,0)),"hh:mm:ss"),I1732))))</f>
        <v/>
      </c>
      <c r="J1733" s="25" t="str">
        <f t="shared" si="106"/>
        <v/>
      </c>
      <c r="K1733" s="25" t="str">
        <f>IF(ISBLANK(G1733),"",IF(ISTEXT(G1733),"",INDEX(Sheet2!H$14:H$154,MATCH(F1733,Sheet2!A$14:A$154,0))))</f>
        <v/>
      </c>
      <c r="L1733" s="25" t="str">
        <f>IF(ISBLANK(G1733),"",IF(ISTEXT(G1733),"",INDEX(Sheet2!I$14:I$154,MATCH(F1733,Sheet2!A$14:A$154,0))))</f>
        <v/>
      </c>
      <c r="M1733" s="25" t="str">
        <f>IF(ISBLANK(G1733),"",IF(ISTEXT(G1733),"",IF(INDEX(Sheet2!H$14:H$154,MATCH(F1733,Sheet2!A$14:A$154,0))&lt;&gt;0,IF(INDEX(Sheet2!I$14:I$154,MATCH(F1733,Sheet2!A$14:A$154,0))&lt;&gt;0,"Loan","Loan"),"Cash")))</f>
        <v/>
      </c>
      <c r="N1733" s="25" t="str">
        <f>IF(ISTEXT(E1733),"",IF(ISBLANK(E1733),"",IF(ISTEXT(D1733),"",IF(A1728="Invoice No. : ",INDEX(Sheet2!D$14:D$154,MATCH(B1728,Sheet2!A$14:A$154,0)),N1732))))</f>
        <v/>
      </c>
      <c r="O1733" s="25" t="str">
        <f>IF(ISTEXT(E1733),"",IF(ISBLANK(E1733),"",IF(ISTEXT(D1733),"",IF(A1728="Invoice No. : ",INDEX(Sheet2!E$14:E$154,MATCH(B1728,Sheet2!A$14:A$154,0)),O1732))))</f>
        <v/>
      </c>
      <c r="P1733" s="25" t="str">
        <f>IF(ISTEXT(E1733),"",IF(ISBLANK(E1733),"",IF(ISTEXT(D1733),"",IF(A1728="Invoice No. : ",INDEX(Sheet2!G$14:G$154,MATCH(B1728,Sheet2!A$14:A$154,0)),P1732))))</f>
        <v/>
      </c>
      <c r="Q1733" s="25" t="str">
        <f t="shared" si="107"/>
        <v/>
      </c>
    </row>
    <row r="1734" ht="15" spans="6:17">
      <c r="F1734" s="25" t="str">
        <f t="shared" si="104"/>
        <v/>
      </c>
      <c r="G1734" s="25" t="str">
        <f>IF(ISTEXT(E1734),"",IF(ISBLANK(E1734),"",IF(ISTEXT(D1734),"",IF(A1729="Invoice No. : ",INDEX(Sheet2!F$14:F$154,MATCH(B1729,Sheet2!A$14:A$154,0)),G1733))))</f>
        <v/>
      </c>
      <c r="H1734" s="25" t="str">
        <f t="shared" si="105"/>
        <v/>
      </c>
      <c r="I1734" s="25" t="str">
        <f>IF(ISTEXT(E1734),"",IF(ISBLANK(E1734),"",IF(ISTEXT(D1734),"",IF(A1729="Invoice No. : ",TEXT(INDEX(Sheet2!C$14:C$154,MATCH(B1729,Sheet2!A$14:A$154,0)),"hh:mm:ss"),I1733))))</f>
        <v/>
      </c>
      <c r="J1734" s="25" t="str">
        <f t="shared" si="106"/>
        <v/>
      </c>
      <c r="K1734" s="25" t="str">
        <f>IF(ISBLANK(G1734),"",IF(ISTEXT(G1734),"",INDEX(Sheet2!H$14:H$154,MATCH(F1734,Sheet2!A$14:A$154,0))))</f>
        <v/>
      </c>
      <c r="L1734" s="25" t="str">
        <f>IF(ISBLANK(G1734),"",IF(ISTEXT(G1734),"",INDEX(Sheet2!I$14:I$154,MATCH(F1734,Sheet2!A$14:A$154,0))))</f>
        <v/>
      </c>
      <c r="M1734" s="25" t="str">
        <f>IF(ISBLANK(G1734),"",IF(ISTEXT(G1734),"",IF(INDEX(Sheet2!H$14:H$154,MATCH(F1734,Sheet2!A$14:A$154,0))&lt;&gt;0,IF(INDEX(Sheet2!I$14:I$154,MATCH(F1734,Sheet2!A$14:A$154,0))&lt;&gt;0,"Loan","Loan"),"Cash")))</f>
        <v/>
      </c>
      <c r="N1734" s="25" t="str">
        <f>IF(ISTEXT(E1734),"",IF(ISBLANK(E1734),"",IF(ISTEXT(D1734),"",IF(A1729="Invoice No. : ",INDEX(Sheet2!D$14:D$154,MATCH(B1729,Sheet2!A$14:A$154,0)),N1733))))</f>
        <v/>
      </c>
      <c r="O1734" s="25" t="str">
        <f>IF(ISTEXT(E1734),"",IF(ISBLANK(E1734),"",IF(ISTEXT(D1734),"",IF(A1729="Invoice No. : ",INDEX(Sheet2!E$14:E$154,MATCH(B1729,Sheet2!A$14:A$154,0)),O1733))))</f>
        <v/>
      </c>
      <c r="P1734" s="25" t="str">
        <f>IF(ISTEXT(E1734),"",IF(ISBLANK(E1734),"",IF(ISTEXT(D1734),"",IF(A1729="Invoice No. : ",INDEX(Sheet2!G$14:G$154,MATCH(B1729,Sheet2!A$14:A$154,0)),P1733))))</f>
        <v/>
      </c>
      <c r="Q1734" s="25" t="str">
        <f t="shared" si="107"/>
        <v/>
      </c>
    </row>
    <row r="1735" ht="15" spans="6:17">
      <c r="F1735" s="25" t="str">
        <f t="shared" si="104"/>
        <v/>
      </c>
      <c r="G1735" s="25" t="str">
        <f>IF(ISTEXT(E1735),"",IF(ISBLANK(E1735),"",IF(ISTEXT(D1735),"",IF(A1730="Invoice No. : ",INDEX(Sheet2!F$14:F$154,MATCH(B1730,Sheet2!A$14:A$154,0)),G1734))))</f>
        <v/>
      </c>
      <c r="H1735" s="25" t="str">
        <f t="shared" si="105"/>
        <v/>
      </c>
      <c r="I1735" s="25" t="str">
        <f>IF(ISTEXT(E1735),"",IF(ISBLANK(E1735),"",IF(ISTEXT(D1735),"",IF(A1730="Invoice No. : ",TEXT(INDEX(Sheet2!C$14:C$154,MATCH(B1730,Sheet2!A$14:A$154,0)),"hh:mm:ss"),I1734))))</f>
        <v/>
      </c>
      <c r="J1735" s="25" t="str">
        <f t="shared" si="106"/>
        <v/>
      </c>
      <c r="K1735" s="25" t="str">
        <f>IF(ISBLANK(G1735),"",IF(ISTEXT(G1735),"",INDEX(Sheet2!H$14:H$154,MATCH(F1735,Sheet2!A$14:A$154,0))))</f>
        <v/>
      </c>
      <c r="L1735" s="25" t="str">
        <f>IF(ISBLANK(G1735),"",IF(ISTEXT(G1735),"",INDEX(Sheet2!I$14:I$154,MATCH(F1735,Sheet2!A$14:A$154,0))))</f>
        <v/>
      </c>
      <c r="M1735" s="25" t="str">
        <f>IF(ISBLANK(G1735),"",IF(ISTEXT(G1735),"",IF(INDEX(Sheet2!H$14:H$154,MATCH(F1735,Sheet2!A$14:A$154,0))&lt;&gt;0,IF(INDEX(Sheet2!I$14:I$154,MATCH(F1735,Sheet2!A$14:A$154,0))&lt;&gt;0,"Loan","Loan"),"Cash")))</f>
        <v/>
      </c>
      <c r="N1735" s="25" t="str">
        <f>IF(ISTEXT(E1735),"",IF(ISBLANK(E1735),"",IF(ISTEXT(D1735),"",IF(A1730="Invoice No. : ",INDEX(Sheet2!D$14:D$154,MATCH(B1730,Sheet2!A$14:A$154,0)),N1734))))</f>
        <v/>
      </c>
      <c r="O1735" s="25" t="str">
        <f>IF(ISTEXT(E1735),"",IF(ISBLANK(E1735),"",IF(ISTEXT(D1735),"",IF(A1730="Invoice No. : ",INDEX(Sheet2!E$14:E$154,MATCH(B1730,Sheet2!A$14:A$154,0)),O1734))))</f>
        <v/>
      </c>
      <c r="P1735" s="25" t="str">
        <f>IF(ISTEXT(E1735),"",IF(ISBLANK(E1735),"",IF(ISTEXT(D1735),"",IF(A1730="Invoice No. : ",INDEX(Sheet2!G$14:G$154,MATCH(B1730,Sheet2!A$14:A$154,0)),P1734))))</f>
        <v/>
      </c>
      <c r="Q1735" s="25" t="str">
        <f t="shared" si="107"/>
        <v/>
      </c>
    </row>
    <row r="1736" ht="15" spans="6:17">
      <c r="F1736" s="25" t="str">
        <f t="shared" si="104"/>
        <v/>
      </c>
      <c r="G1736" s="25" t="str">
        <f>IF(ISTEXT(E1736),"",IF(ISBLANK(E1736),"",IF(ISTEXT(D1736),"",IF(A1731="Invoice No. : ",INDEX(Sheet2!F$14:F$154,MATCH(B1731,Sheet2!A$14:A$154,0)),G1735))))</f>
        <v/>
      </c>
      <c r="H1736" s="25" t="str">
        <f t="shared" si="105"/>
        <v/>
      </c>
      <c r="I1736" s="25" t="str">
        <f>IF(ISTEXT(E1736),"",IF(ISBLANK(E1736),"",IF(ISTEXT(D1736),"",IF(A1731="Invoice No. : ",TEXT(INDEX(Sheet2!C$14:C$154,MATCH(B1731,Sheet2!A$14:A$154,0)),"hh:mm:ss"),I1735))))</f>
        <v/>
      </c>
      <c r="J1736" s="25" t="str">
        <f t="shared" si="106"/>
        <v/>
      </c>
      <c r="K1736" s="25" t="str">
        <f>IF(ISBLANK(G1736),"",IF(ISTEXT(G1736),"",INDEX(Sheet2!H$14:H$154,MATCH(F1736,Sheet2!A$14:A$154,0))))</f>
        <v/>
      </c>
      <c r="L1736" s="25" t="str">
        <f>IF(ISBLANK(G1736),"",IF(ISTEXT(G1736),"",INDEX(Sheet2!I$14:I$154,MATCH(F1736,Sheet2!A$14:A$154,0))))</f>
        <v/>
      </c>
      <c r="M1736" s="25" t="str">
        <f>IF(ISBLANK(G1736),"",IF(ISTEXT(G1736),"",IF(INDEX(Sheet2!H$14:H$154,MATCH(F1736,Sheet2!A$14:A$154,0))&lt;&gt;0,IF(INDEX(Sheet2!I$14:I$154,MATCH(F1736,Sheet2!A$14:A$154,0))&lt;&gt;0,"Loan","Loan"),"Cash")))</f>
        <v/>
      </c>
      <c r="N1736" s="25" t="str">
        <f>IF(ISTEXT(E1736),"",IF(ISBLANK(E1736),"",IF(ISTEXT(D1736),"",IF(A1731="Invoice No. : ",INDEX(Sheet2!D$14:D$154,MATCH(B1731,Sheet2!A$14:A$154,0)),N1735))))</f>
        <v/>
      </c>
      <c r="O1736" s="25" t="str">
        <f>IF(ISTEXT(E1736),"",IF(ISBLANK(E1736),"",IF(ISTEXT(D1736),"",IF(A1731="Invoice No. : ",INDEX(Sheet2!E$14:E$154,MATCH(B1731,Sheet2!A$14:A$154,0)),O1735))))</f>
        <v/>
      </c>
      <c r="P1736" s="25" t="str">
        <f>IF(ISTEXT(E1736),"",IF(ISBLANK(E1736),"",IF(ISTEXT(D1736),"",IF(A1731="Invoice No. : ",INDEX(Sheet2!G$14:G$154,MATCH(B1731,Sheet2!A$14:A$154,0)),P1735))))</f>
        <v/>
      </c>
      <c r="Q1736" s="25" t="str">
        <f t="shared" si="107"/>
        <v/>
      </c>
    </row>
    <row r="1737" ht="15" spans="6:17">
      <c r="F1737" s="25" t="str">
        <f t="shared" si="104"/>
        <v/>
      </c>
      <c r="G1737" s="25" t="str">
        <f>IF(ISTEXT(E1737),"",IF(ISBLANK(E1737),"",IF(ISTEXT(D1737),"",IF(A1732="Invoice No. : ",INDEX(Sheet2!F$14:F$154,MATCH(B1732,Sheet2!A$14:A$154,0)),G1736))))</f>
        <v/>
      </c>
      <c r="H1737" s="25" t="str">
        <f t="shared" si="105"/>
        <v/>
      </c>
      <c r="I1737" s="25" t="str">
        <f>IF(ISTEXT(E1737),"",IF(ISBLANK(E1737),"",IF(ISTEXT(D1737),"",IF(A1732="Invoice No. : ",TEXT(INDEX(Sheet2!C$14:C$154,MATCH(B1732,Sheet2!A$14:A$154,0)),"hh:mm:ss"),I1736))))</f>
        <v/>
      </c>
      <c r="J1737" s="25" t="str">
        <f t="shared" si="106"/>
        <v/>
      </c>
      <c r="K1737" s="25" t="str">
        <f>IF(ISBLANK(G1737),"",IF(ISTEXT(G1737),"",INDEX(Sheet2!H$14:H$154,MATCH(F1737,Sheet2!A$14:A$154,0))))</f>
        <v/>
      </c>
      <c r="L1737" s="25" t="str">
        <f>IF(ISBLANK(G1737),"",IF(ISTEXT(G1737),"",INDEX(Sheet2!I$14:I$154,MATCH(F1737,Sheet2!A$14:A$154,0))))</f>
        <v/>
      </c>
      <c r="M1737" s="25" t="str">
        <f>IF(ISBLANK(G1737),"",IF(ISTEXT(G1737),"",IF(INDEX(Sheet2!H$14:H$154,MATCH(F1737,Sheet2!A$14:A$154,0))&lt;&gt;0,IF(INDEX(Sheet2!I$14:I$154,MATCH(F1737,Sheet2!A$14:A$154,0))&lt;&gt;0,"Loan","Loan"),"Cash")))</f>
        <v/>
      </c>
      <c r="N1737" s="25" t="str">
        <f>IF(ISTEXT(E1737),"",IF(ISBLANK(E1737),"",IF(ISTEXT(D1737),"",IF(A1732="Invoice No. : ",INDEX(Sheet2!D$14:D$154,MATCH(B1732,Sheet2!A$14:A$154,0)),N1736))))</f>
        <v/>
      </c>
      <c r="O1737" s="25" t="str">
        <f>IF(ISTEXT(E1737),"",IF(ISBLANK(E1737),"",IF(ISTEXT(D1737),"",IF(A1732="Invoice No. : ",INDEX(Sheet2!E$14:E$154,MATCH(B1732,Sheet2!A$14:A$154,0)),O1736))))</f>
        <v/>
      </c>
      <c r="P1737" s="25" t="str">
        <f>IF(ISTEXT(E1737),"",IF(ISBLANK(E1737),"",IF(ISTEXT(D1737),"",IF(A1732="Invoice No. : ",INDEX(Sheet2!G$14:G$154,MATCH(B1732,Sheet2!A$14:A$154,0)),P1736))))</f>
        <v/>
      </c>
      <c r="Q1737" s="25" t="str">
        <f t="shared" si="107"/>
        <v/>
      </c>
    </row>
    <row r="1738" ht="15" spans="6:17">
      <c r="F1738" s="25" t="str">
        <f t="shared" si="104"/>
        <v/>
      </c>
      <c r="G1738" s="25" t="str">
        <f>IF(ISTEXT(E1738),"",IF(ISBLANK(E1738),"",IF(ISTEXT(D1738),"",IF(A1733="Invoice No. : ",INDEX(Sheet2!F$14:F$154,MATCH(B1733,Sheet2!A$14:A$154,0)),G1737))))</f>
        <v/>
      </c>
      <c r="H1738" s="25" t="str">
        <f t="shared" si="105"/>
        <v/>
      </c>
      <c r="I1738" s="25" t="str">
        <f>IF(ISTEXT(E1738),"",IF(ISBLANK(E1738),"",IF(ISTEXT(D1738),"",IF(A1733="Invoice No. : ",TEXT(INDEX(Sheet2!C$14:C$154,MATCH(B1733,Sheet2!A$14:A$154,0)),"hh:mm:ss"),I1737))))</f>
        <v/>
      </c>
      <c r="J1738" s="25" t="str">
        <f t="shared" si="106"/>
        <v/>
      </c>
      <c r="K1738" s="25" t="str">
        <f>IF(ISBLANK(G1738),"",IF(ISTEXT(G1738),"",INDEX(Sheet2!H$14:H$154,MATCH(F1738,Sheet2!A$14:A$154,0))))</f>
        <v/>
      </c>
      <c r="L1738" s="25" t="str">
        <f>IF(ISBLANK(G1738),"",IF(ISTEXT(G1738),"",INDEX(Sheet2!I$14:I$154,MATCH(F1738,Sheet2!A$14:A$154,0))))</f>
        <v/>
      </c>
      <c r="M1738" s="25" t="str">
        <f>IF(ISBLANK(G1738),"",IF(ISTEXT(G1738),"",IF(INDEX(Sheet2!H$14:H$154,MATCH(F1738,Sheet2!A$14:A$154,0))&lt;&gt;0,IF(INDEX(Sheet2!I$14:I$154,MATCH(F1738,Sheet2!A$14:A$154,0))&lt;&gt;0,"Loan","Loan"),"Cash")))</f>
        <v/>
      </c>
      <c r="N1738" s="25" t="str">
        <f>IF(ISTEXT(E1738),"",IF(ISBLANK(E1738),"",IF(ISTEXT(D1738),"",IF(A1733="Invoice No. : ",INDEX(Sheet2!D$14:D$154,MATCH(B1733,Sheet2!A$14:A$154,0)),N1737))))</f>
        <v/>
      </c>
      <c r="O1738" s="25" t="str">
        <f>IF(ISTEXT(E1738),"",IF(ISBLANK(E1738),"",IF(ISTEXT(D1738),"",IF(A1733="Invoice No. : ",INDEX(Sheet2!E$14:E$154,MATCH(B1733,Sheet2!A$14:A$154,0)),O1737))))</f>
        <v/>
      </c>
      <c r="P1738" s="25" t="str">
        <f>IF(ISTEXT(E1738),"",IF(ISBLANK(E1738),"",IF(ISTEXT(D1738),"",IF(A1733="Invoice No. : ",INDEX(Sheet2!G$14:G$154,MATCH(B1733,Sheet2!A$14:A$154,0)),P1737))))</f>
        <v/>
      </c>
      <c r="Q1738" s="25" t="str">
        <f t="shared" si="107"/>
        <v/>
      </c>
    </row>
    <row r="1739" ht="15" spans="6:17">
      <c r="F1739" s="25" t="str">
        <f t="shared" si="104"/>
        <v/>
      </c>
      <c r="G1739" s="25" t="str">
        <f>IF(ISTEXT(E1739),"",IF(ISBLANK(E1739),"",IF(ISTEXT(D1739),"",IF(A1734="Invoice No. : ",INDEX(Sheet2!F$14:F$154,MATCH(B1734,Sheet2!A$14:A$154,0)),G1738))))</f>
        <v/>
      </c>
      <c r="H1739" s="25" t="str">
        <f t="shared" si="105"/>
        <v/>
      </c>
      <c r="I1739" s="25" t="str">
        <f>IF(ISTEXT(E1739),"",IF(ISBLANK(E1739),"",IF(ISTEXT(D1739),"",IF(A1734="Invoice No. : ",TEXT(INDEX(Sheet2!C$14:C$154,MATCH(B1734,Sheet2!A$14:A$154,0)),"hh:mm:ss"),I1738))))</f>
        <v/>
      </c>
      <c r="J1739" s="25" t="str">
        <f t="shared" si="106"/>
        <v/>
      </c>
      <c r="K1739" s="25" t="str">
        <f>IF(ISBLANK(G1739),"",IF(ISTEXT(G1739),"",INDEX(Sheet2!H$14:H$154,MATCH(F1739,Sheet2!A$14:A$154,0))))</f>
        <v/>
      </c>
      <c r="L1739" s="25" t="str">
        <f>IF(ISBLANK(G1739),"",IF(ISTEXT(G1739),"",INDEX(Sheet2!I$14:I$154,MATCH(F1739,Sheet2!A$14:A$154,0))))</f>
        <v/>
      </c>
      <c r="M1739" s="25" t="str">
        <f>IF(ISBLANK(G1739),"",IF(ISTEXT(G1739),"",IF(INDEX(Sheet2!H$14:H$154,MATCH(F1739,Sheet2!A$14:A$154,0))&lt;&gt;0,IF(INDEX(Sheet2!I$14:I$154,MATCH(F1739,Sheet2!A$14:A$154,0))&lt;&gt;0,"Loan","Loan"),"Cash")))</f>
        <v/>
      </c>
      <c r="N1739" s="25" t="str">
        <f>IF(ISTEXT(E1739),"",IF(ISBLANK(E1739),"",IF(ISTEXT(D1739),"",IF(A1734="Invoice No. : ",INDEX(Sheet2!D$14:D$154,MATCH(B1734,Sheet2!A$14:A$154,0)),N1738))))</f>
        <v/>
      </c>
      <c r="O1739" s="25" t="str">
        <f>IF(ISTEXT(E1739),"",IF(ISBLANK(E1739),"",IF(ISTEXT(D1739),"",IF(A1734="Invoice No. : ",INDEX(Sheet2!E$14:E$154,MATCH(B1734,Sheet2!A$14:A$154,0)),O1738))))</f>
        <v/>
      </c>
      <c r="P1739" s="25" t="str">
        <f>IF(ISTEXT(E1739),"",IF(ISBLANK(E1739),"",IF(ISTEXT(D1739),"",IF(A1734="Invoice No. : ",INDEX(Sheet2!G$14:G$154,MATCH(B1734,Sheet2!A$14:A$154,0)),P1738))))</f>
        <v/>
      </c>
      <c r="Q1739" s="25" t="str">
        <f t="shared" si="107"/>
        <v/>
      </c>
    </row>
    <row r="1740" ht="15" spans="6:17">
      <c r="F1740" s="25" t="str">
        <f t="shared" si="104"/>
        <v/>
      </c>
      <c r="G1740" s="25" t="str">
        <f>IF(ISTEXT(E1740),"",IF(ISBLANK(E1740),"",IF(ISTEXT(D1740),"",IF(A1735="Invoice No. : ",INDEX(Sheet2!F$14:F$154,MATCH(B1735,Sheet2!A$14:A$154,0)),G1739))))</f>
        <v/>
      </c>
      <c r="H1740" s="25" t="str">
        <f t="shared" si="105"/>
        <v/>
      </c>
      <c r="I1740" s="25" t="str">
        <f>IF(ISTEXT(E1740),"",IF(ISBLANK(E1740),"",IF(ISTEXT(D1740),"",IF(A1735="Invoice No. : ",TEXT(INDEX(Sheet2!C$14:C$154,MATCH(B1735,Sheet2!A$14:A$154,0)),"hh:mm:ss"),I1739))))</f>
        <v/>
      </c>
      <c r="J1740" s="25" t="str">
        <f t="shared" si="106"/>
        <v/>
      </c>
      <c r="K1740" s="25" t="str">
        <f>IF(ISBLANK(G1740),"",IF(ISTEXT(G1740),"",INDEX(Sheet2!H$14:H$154,MATCH(F1740,Sheet2!A$14:A$154,0))))</f>
        <v/>
      </c>
      <c r="L1740" s="25" t="str">
        <f>IF(ISBLANK(G1740),"",IF(ISTEXT(G1740),"",INDEX(Sheet2!I$14:I$154,MATCH(F1740,Sheet2!A$14:A$154,0))))</f>
        <v/>
      </c>
      <c r="M1740" s="25" t="str">
        <f>IF(ISBLANK(G1740),"",IF(ISTEXT(G1740),"",IF(INDEX(Sheet2!H$14:H$154,MATCH(F1740,Sheet2!A$14:A$154,0))&lt;&gt;0,IF(INDEX(Sheet2!I$14:I$154,MATCH(F1740,Sheet2!A$14:A$154,0))&lt;&gt;0,"Loan","Loan"),"Cash")))</f>
        <v/>
      </c>
      <c r="N1740" s="25" t="str">
        <f>IF(ISTEXT(E1740),"",IF(ISBLANK(E1740),"",IF(ISTEXT(D1740),"",IF(A1735="Invoice No. : ",INDEX(Sheet2!D$14:D$154,MATCH(B1735,Sheet2!A$14:A$154,0)),N1739))))</f>
        <v/>
      </c>
      <c r="O1740" s="25" t="str">
        <f>IF(ISTEXT(E1740),"",IF(ISBLANK(E1740),"",IF(ISTEXT(D1740),"",IF(A1735="Invoice No. : ",INDEX(Sheet2!E$14:E$154,MATCH(B1735,Sheet2!A$14:A$154,0)),O1739))))</f>
        <v/>
      </c>
      <c r="P1740" s="25" t="str">
        <f>IF(ISTEXT(E1740),"",IF(ISBLANK(E1740),"",IF(ISTEXT(D1740),"",IF(A1735="Invoice No. : ",INDEX(Sheet2!G$14:G$154,MATCH(B1735,Sheet2!A$14:A$154,0)),P1739))))</f>
        <v/>
      </c>
      <c r="Q1740" s="25" t="str">
        <f t="shared" si="107"/>
        <v/>
      </c>
    </row>
    <row r="1741" ht="15" spans="6:17">
      <c r="F1741" s="25" t="str">
        <f t="shared" si="104"/>
        <v/>
      </c>
      <c r="G1741" s="25" t="str">
        <f>IF(ISTEXT(E1741),"",IF(ISBLANK(E1741),"",IF(ISTEXT(D1741),"",IF(A1736="Invoice No. : ",INDEX(Sheet2!F$14:F$154,MATCH(B1736,Sheet2!A$14:A$154,0)),G1740))))</f>
        <v/>
      </c>
      <c r="H1741" s="25" t="str">
        <f t="shared" si="105"/>
        <v/>
      </c>
      <c r="I1741" s="25" t="str">
        <f>IF(ISTEXT(E1741),"",IF(ISBLANK(E1741),"",IF(ISTEXT(D1741),"",IF(A1736="Invoice No. : ",TEXT(INDEX(Sheet2!C$14:C$154,MATCH(B1736,Sheet2!A$14:A$154,0)),"hh:mm:ss"),I1740))))</f>
        <v/>
      </c>
      <c r="J1741" s="25" t="str">
        <f t="shared" si="106"/>
        <v/>
      </c>
      <c r="K1741" s="25" t="str">
        <f>IF(ISBLANK(G1741),"",IF(ISTEXT(G1741),"",INDEX(Sheet2!H$14:H$154,MATCH(F1741,Sheet2!A$14:A$154,0))))</f>
        <v/>
      </c>
      <c r="L1741" s="25" t="str">
        <f>IF(ISBLANK(G1741),"",IF(ISTEXT(G1741),"",INDEX(Sheet2!I$14:I$154,MATCH(F1741,Sheet2!A$14:A$154,0))))</f>
        <v/>
      </c>
      <c r="M1741" s="25" t="str">
        <f>IF(ISBLANK(G1741),"",IF(ISTEXT(G1741),"",IF(INDEX(Sheet2!H$14:H$154,MATCH(F1741,Sheet2!A$14:A$154,0))&lt;&gt;0,IF(INDEX(Sheet2!I$14:I$154,MATCH(F1741,Sheet2!A$14:A$154,0))&lt;&gt;0,"Loan","Loan"),"Cash")))</f>
        <v/>
      </c>
      <c r="N1741" s="25" t="str">
        <f>IF(ISTEXT(E1741),"",IF(ISBLANK(E1741),"",IF(ISTEXT(D1741),"",IF(A1736="Invoice No. : ",INDEX(Sheet2!D$14:D$154,MATCH(B1736,Sheet2!A$14:A$154,0)),N1740))))</f>
        <v/>
      </c>
      <c r="O1741" s="25" t="str">
        <f>IF(ISTEXT(E1741),"",IF(ISBLANK(E1741),"",IF(ISTEXT(D1741),"",IF(A1736="Invoice No. : ",INDEX(Sheet2!E$14:E$154,MATCH(B1736,Sheet2!A$14:A$154,0)),O1740))))</f>
        <v/>
      </c>
      <c r="P1741" s="25" t="str">
        <f>IF(ISTEXT(E1741),"",IF(ISBLANK(E1741),"",IF(ISTEXT(D1741),"",IF(A1736="Invoice No. : ",INDEX(Sheet2!G$14:G$154,MATCH(B1736,Sheet2!A$14:A$154,0)),P1740))))</f>
        <v/>
      </c>
      <c r="Q1741" s="25" t="str">
        <f t="shared" si="107"/>
        <v/>
      </c>
    </row>
    <row r="1742" ht="15" spans="6:17">
      <c r="F1742" s="25" t="str">
        <f t="shared" si="104"/>
        <v/>
      </c>
      <c r="G1742" s="25" t="str">
        <f>IF(ISTEXT(E1742),"",IF(ISBLANK(E1742),"",IF(ISTEXT(D1742),"",IF(A1737="Invoice No. : ",INDEX(Sheet2!F$14:F$154,MATCH(B1737,Sheet2!A$14:A$154,0)),G1741))))</f>
        <v/>
      </c>
      <c r="H1742" s="25" t="str">
        <f t="shared" si="105"/>
        <v/>
      </c>
      <c r="I1742" s="25" t="str">
        <f>IF(ISTEXT(E1742),"",IF(ISBLANK(E1742),"",IF(ISTEXT(D1742),"",IF(A1737="Invoice No. : ",TEXT(INDEX(Sheet2!C$14:C$154,MATCH(B1737,Sheet2!A$14:A$154,0)),"hh:mm:ss"),I1741))))</f>
        <v/>
      </c>
      <c r="J1742" s="25" t="str">
        <f t="shared" si="106"/>
        <v/>
      </c>
      <c r="K1742" s="25" t="str">
        <f>IF(ISBLANK(G1742),"",IF(ISTEXT(G1742),"",INDEX(Sheet2!H$14:H$154,MATCH(F1742,Sheet2!A$14:A$154,0))))</f>
        <v/>
      </c>
      <c r="L1742" s="25" t="str">
        <f>IF(ISBLANK(G1742),"",IF(ISTEXT(G1742),"",INDEX(Sheet2!I$14:I$154,MATCH(F1742,Sheet2!A$14:A$154,0))))</f>
        <v/>
      </c>
      <c r="M1742" s="25" t="str">
        <f>IF(ISBLANK(G1742),"",IF(ISTEXT(G1742),"",IF(INDEX(Sheet2!H$14:H$154,MATCH(F1742,Sheet2!A$14:A$154,0))&lt;&gt;0,IF(INDEX(Sheet2!I$14:I$154,MATCH(F1742,Sheet2!A$14:A$154,0))&lt;&gt;0,"Loan","Loan"),"Cash")))</f>
        <v/>
      </c>
      <c r="N1742" s="25" t="str">
        <f>IF(ISTEXT(E1742),"",IF(ISBLANK(E1742),"",IF(ISTEXT(D1742),"",IF(A1737="Invoice No. : ",INDEX(Sheet2!D$14:D$154,MATCH(B1737,Sheet2!A$14:A$154,0)),N1741))))</f>
        <v/>
      </c>
      <c r="O1742" s="25" t="str">
        <f>IF(ISTEXT(E1742),"",IF(ISBLANK(E1742),"",IF(ISTEXT(D1742),"",IF(A1737="Invoice No. : ",INDEX(Sheet2!E$14:E$154,MATCH(B1737,Sheet2!A$14:A$154,0)),O1741))))</f>
        <v/>
      </c>
      <c r="P1742" s="25" t="str">
        <f>IF(ISTEXT(E1742),"",IF(ISBLANK(E1742),"",IF(ISTEXT(D1742),"",IF(A1737="Invoice No. : ",INDEX(Sheet2!G$14:G$154,MATCH(B1737,Sheet2!A$14:A$154,0)),P1741))))</f>
        <v/>
      </c>
      <c r="Q1742" s="25" t="str">
        <f t="shared" si="107"/>
        <v/>
      </c>
    </row>
    <row r="1743" ht="15" spans="6:17">
      <c r="F1743" s="25" t="str">
        <f t="shared" si="104"/>
        <v/>
      </c>
      <c r="G1743" s="25" t="str">
        <f>IF(ISTEXT(E1743),"",IF(ISBLANK(E1743),"",IF(ISTEXT(D1743),"",IF(A1738="Invoice No. : ",INDEX(Sheet2!F$14:F$154,MATCH(B1738,Sheet2!A$14:A$154,0)),G1742))))</f>
        <v/>
      </c>
      <c r="H1743" s="25" t="str">
        <f t="shared" si="105"/>
        <v/>
      </c>
      <c r="I1743" s="25" t="str">
        <f>IF(ISTEXT(E1743),"",IF(ISBLANK(E1743),"",IF(ISTEXT(D1743),"",IF(A1738="Invoice No. : ",TEXT(INDEX(Sheet2!C$14:C$154,MATCH(B1738,Sheet2!A$14:A$154,0)),"hh:mm:ss"),I1742))))</f>
        <v/>
      </c>
      <c r="J1743" s="25" t="str">
        <f t="shared" si="106"/>
        <v/>
      </c>
      <c r="K1743" s="25" t="str">
        <f>IF(ISBLANK(G1743),"",IF(ISTEXT(G1743),"",INDEX(Sheet2!H$14:H$154,MATCH(F1743,Sheet2!A$14:A$154,0))))</f>
        <v/>
      </c>
      <c r="L1743" s="25" t="str">
        <f>IF(ISBLANK(G1743),"",IF(ISTEXT(G1743),"",INDEX(Sheet2!I$14:I$154,MATCH(F1743,Sheet2!A$14:A$154,0))))</f>
        <v/>
      </c>
      <c r="M1743" s="25" t="str">
        <f>IF(ISBLANK(G1743),"",IF(ISTEXT(G1743),"",IF(INDEX(Sheet2!H$14:H$154,MATCH(F1743,Sheet2!A$14:A$154,0))&lt;&gt;0,IF(INDEX(Sheet2!I$14:I$154,MATCH(F1743,Sheet2!A$14:A$154,0))&lt;&gt;0,"Loan","Loan"),"Cash")))</f>
        <v/>
      </c>
      <c r="N1743" s="25" t="str">
        <f>IF(ISTEXT(E1743),"",IF(ISBLANK(E1743),"",IF(ISTEXT(D1743),"",IF(A1738="Invoice No. : ",INDEX(Sheet2!D$14:D$154,MATCH(B1738,Sheet2!A$14:A$154,0)),N1742))))</f>
        <v/>
      </c>
      <c r="O1743" s="25" t="str">
        <f>IF(ISTEXT(E1743),"",IF(ISBLANK(E1743),"",IF(ISTEXT(D1743),"",IF(A1738="Invoice No. : ",INDEX(Sheet2!E$14:E$154,MATCH(B1738,Sheet2!A$14:A$154,0)),O1742))))</f>
        <v/>
      </c>
      <c r="P1743" s="25" t="str">
        <f>IF(ISTEXT(E1743),"",IF(ISBLANK(E1743),"",IF(ISTEXT(D1743),"",IF(A1738="Invoice No. : ",INDEX(Sheet2!G$14:G$154,MATCH(B1738,Sheet2!A$14:A$154,0)),P1742))))</f>
        <v/>
      </c>
      <c r="Q1743" s="25" t="str">
        <f t="shared" si="107"/>
        <v/>
      </c>
    </row>
    <row r="1744" ht="15" spans="6:17">
      <c r="F1744" s="25" t="str">
        <f t="shared" si="104"/>
        <v/>
      </c>
      <c r="G1744" s="25" t="str">
        <f>IF(ISTEXT(E1744),"",IF(ISBLANK(E1744),"",IF(ISTEXT(D1744),"",IF(A1739="Invoice No. : ",INDEX(Sheet2!F$14:F$154,MATCH(B1739,Sheet2!A$14:A$154,0)),G1743))))</f>
        <v/>
      </c>
      <c r="H1744" s="25" t="str">
        <f t="shared" si="105"/>
        <v/>
      </c>
      <c r="I1744" s="25" t="str">
        <f>IF(ISTEXT(E1744),"",IF(ISBLANK(E1744),"",IF(ISTEXT(D1744),"",IF(A1739="Invoice No. : ",TEXT(INDEX(Sheet2!C$14:C$154,MATCH(B1739,Sheet2!A$14:A$154,0)),"hh:mm:ss"),I1743))))</f>
        <v/>
      </c>
      <c r="J1744" s="25" t="str">
        <f t="shared" si="106"/>
        <v/>
      </c>
      <c r="K1744" s="25" t="str">
        <f>IF(ISBLANK(G1744),"",IF(ISTEXT(G1744),"",INDEX(Sheet2!H$14:H$154,MATCH(F1744,Sheet2!A$14:A$154,0))))</f>
        <v/>
      </c>
      <c r="L1744" s="25" t="str">
        <f>IF(ISBLANK(G1744),"",IF(ISTEXT(G1744),"",INDEX(Sheet2!I$14:I$154,MATCH(F1744,Sheet2!A$14:A$154,0))))</f>
        <v/>
      </c>
      <c r="M1744" s="25" t="str">
        <f>IF(ISBLANK(G1744),"",IF(ISTEXT(G1744),"",IF(INDEX(Sheet2!H$14:H$154,MATCH(F1744,Sheet2!A$14:A$154,0))&lt;&gt;0,IF(INDEX(Sheet2!I$14:I$154,MATCH(F1744,Sheet2!A$14:A$154,0))&lt;&gt;0,"Loan","Loan"),"Cash")))</f>
        <v/>
      </c>
      <c r="N1744" s="25" t="str">
        <f>IF(ISTEXT(E1744),"",IF(ISBLANK(E1744),"",IF(ISTEXT(D1744),"",IF(A1739="Invoice No. : ",INDEX(Sheet2!D$14:D$154,MATCH(B1739,Sheet2!A$14:A$154,0)),N1743))))</f>
        <v/>
      </c>
      <c r="O1744" s="25" t="str">
        <f>IF(ISTEXT(E1744),"",IF(ISBLANK(E1744),"",IF(ISTEXT(D1744),"",IF(A1739="Invoice No. : ",INDEX(Sheet2!E$14:E$154,MATCH(B1739,Sheet2!A$14:A$154,0)),O1743))))</f>
        <v/>
      </c>
      <c r="P1744" s="25" t="str">
        <f>IF(ISTEXT(E1744),"",IF(ISBLANK(E1744),"",IF(ISTEXT(D1744),"",IF(A1739="Invoice No. : ",INDEX(Sheet2!G$14:G$154,MATCH(B1739,Sheet2!A$14:A$154,0)),P1743))))</f>
        <v/>
      </c>
      <c r="Q1744" s="25" t="str">
        <f t="shared" si="107"/>
        <v/>
      </c>
    </row>
    <row r="1745" ht="15" spans="6:17">
      <c r="F1745" s="25" t="str">
        <f t="shared" ref="F1745:F1808" si="108">IF(ISTEXT(E1745),"",IF(ISBLANK(E1745),"",IF(ISTEXT(D1745),"",IF(A1740="Invoice No. : ",B1740,F1744))))</f>
        <v/>
      </c>
      <c r="G1745" s="25" t="str">
        <f>IF(ISTEXT(E1745),"",IF(ISBLANK(E1745),"",IF(ISTEXT(D1745),"",IF(A1740="Invoice No. : ",INDEX(Sheet2!F$14:F$154,MATCH(B1740,Sheet2!A$14:A$154,0)),G1744))))</f>
        <v/>
      </c>
      <c r="H1745" s="25" t="str">
        <f t="shared" ref="H1745:H1808" si="109">IF(ISTEXT(E1745),"",IF(ISBLANK(E1745),"",IF(ISTEXT(D1745),"",IF(A1740="Invoice No. : ",TEXT(B1741,"mm/dd/yyyy"),H1744))))</f>
        <v/>
      </c>
      <c r="I1745" s="25" t="str">
        <f>IF(ISTEXT(E1745),"",IF(ISBLANK(E1745),"",IF(ISTEXT(D1745),"",IF(A1740="Invoice No. : ",TEXT(INDEX(Sheet2!C$14:C$154,MATCH(B1740,Sheet2!A$14:A$154,0)),"hh:mm:ss"),I1744))))</f>
        <v/>
      </c>
      <c r="J1745" s="25" t="str">
        <f t="shared" ref="J1745:J1808" si="110">IF(D1746="Invoice Amount",E1746,IF(ISBLANK(D1745),"",J1746))</f>
        <v/>
      </c>
      <c r="K1745" s="25" t="str">
        <f>IF(ISBLANK(G1745),"",IF(ISTEXT(G1745),"",INDEX(Sheet2!H$14:H$154,MATCH(F1745,Sheet2!A$14:A$154,0))))</f>
        <v/>
      </c>
      <c r="L1745" s="25" t="str">
        <f>IF(ISBLANK(G1745),"",IF(ISTEXT(G1745),"",INDEX(Sheet2!I$14:I$154,MATCH(F1745,Sheet2!A$14:A$154,0))))</f>
        <v/>
      </c>
      <c r="M1745" s="25" t="str">
        <f>IF(ISBLANK(G1745),"",IF(ISTEXT(G1745),"",IF(INDEX(Sheet2!H$14:H$154,MATCH(F1745,Sheet2!A$14:A$154,0))&lt;&gt;0,IF(INDEX(Sheet2!I$14:I$154,MATCH(F1745,Sheet2!A$14:A$154,0))&lt;&gt;0,"Loan","Loan"),"Cash")))</f>
        <v/>
      </c>
      <c r="N1745" s="25" t="str">
        <f>IF(ISTEXT(E1745),"",IF(ISBLANK(E1745),"",IF(ISTEXT(D1745),"",IF(A1740="Invoice No. : ",INDEX(Sheet2!D$14:D$154,MATCH(B1740,Sheet2!A$14:A$154,0)),N1744))))</f>
        <v/>
      </c>
      <c r="O1745" s="25" t="str">
        <f>IF(ISTEXT(E1745),"",IF(ISBLANK(E1745),"",IF(ISTEXT(D1745),"",IF(A1740="Invoice No. : ",INDEX(Sheet2!E$14:E$154,MATCH(B1740,Sheet2!A$14:A$154,0)),O1744))))</f>
        <v/>
      </c>
      <c r="P1745" s="25" t="str">
        <f>IF(ISTEXT(E1745),"",IF(ISBLANK(E1745),"",IF(ISTEXT(D1745),"",IF(A1740="Invoice No. : ",INDEX(Sheet2!G$14:G$154,MATCH(B1740,Sheet2!A$14:A$154,0)),P1744))))</f>
        <v/>
      </c>
      <c r="Q1745" s="25" t="str">
        <f t="shared" ref="Q1745:Q1808" si="111">IF(ISBLANK(C1745),"",IF(ISNUMBER(C1745),VLOOKUP("Grand Total : ",D:E,2,FALSE),""))</f>
        <v/>
      </c>
    </row>
    <row r="1746" ht="15" spans="6:17">
      <c r="F1746" s="25" t="str">
        <f t="shared" si="108"/>
        <v/>
      </c>
      <c r="G1746" s="25" t="str">
        <f>IF(ISTEXT(E1746),"",IF(ISBLANK(E1746),"",IF(ISTEXT(D1746),"",IF(A1741="Invoice No. : ",INDEX(Sheet2!F$14:F$154,MATCH(B1741,Sheet2!A$14:A$154,0)),G1745))))</f>
        <v/>
      </c>
      <c r="H1746" s="25" t="str">
        <f t="shared" si="109"/>
        <v/>
      </c>
      <c r="I1746" s="25" t="str">
        <f>IF(ISTEXT(E1746),"",IF(ISBLANK(E1746),"",IF(ISTEXT(D1746),"",IF(A1741="Invoice No. : ",TEXT(INDEX(Sheet2!C$14:C$154,MATCH(B1741,Sheet2!A$14:A$154,0)),"hh:mm:ss"),I1745))))</f>
        <v/>
      </c>
      <c r="J1746" s="25" t="str">
        <f t="shared" si="110"/>
        <v/>
      </c>
      <c r="K1746" s="25" t="str">
        <f>IF(ISBLANK(G1746),"",IF(ISTEXT(G1746),"",INDEX(Sheet2!H$14:H$154,MATCH(F1746,Sheet2!A$14:A$154,0))))</f>
        <v/>
      </c>
      <c r="L1746" s="25" t="str">
        <f>IF(ISBLANK(G1746),"",IF(ISTEXT(G1746),"",INDEX(Sheet2!I$14:I$154,MATCH(F1746,Sheet2!A$14:A$154,0))))</f>
        <v/>
      </c>
      <c r="M1746" s="25" t="str">
        <f>IF(ISBLANK(G1746),"",IF(ISTEXT(G1746),"",IF(INDEX(Sheet2!H$14:H$154,MATCH(F1746,Sheet2!A$14:A$154,0))&lt;&gt;0,IF(INDEX(Sheet2!I$14:I$154,MATCH(F1746,Sheet2!A$14:A$154,0))&lt;&gt;0,"Loan","Loan"),"Cash")))</f>
        <v/>
      </c>
      <c r="N1746" s="25" t="str">
        <f>IF(ISTEXT(E1746),"",IF(ISBLANK(E1746),"",IF(ISTEXT(D1746),"",IF(A1741="Invoice No. : ",INDEX(Sheet2!D$14:D$154,MATCH(B1741,Sheet2!A$14:A$154,0)),N1745))))</f>
        <v/>
      </c>
      <c r="O1746" s="25" t="str">
        <f>IF(ISTEXT(E1746),"",IF(ISBLANK(E1746),"",IF(ISTEXT(D1746),"",IF(A1741="Invoice No. : ",INDEX(Sheet2!E$14:E$154,MATCH(B1741,Sheet2!A$14:A$154,0)),O1745))))</f>
        <v/>
      </c>
      <c r="P1746" s="25" t="str">
        <f>IF(ISTEXT(E1746),"",IF(ISBLANK(E1746),"",IF(ISTEXT(D1746),"",IF(A1741="Invoice No. : ",INDEX(Sheet2!G$14:G$154,MATCH(B1741,Sheet2!A$14:A$154,0)),P1745))))</f>
        <v/>
      </c>
      <c r="Q1746" s="25" t="str">
        <f t="shared" si="111"/>
        <v/>
      </c>
    </row>
    <row r="1747" ht="15" spans="6:17">
      <c r="F1747" s="25" t="str">
        <f t="shared" si="108"/>
        <v/>
      </c>
      <c r="G1747" s="25" t="str">
        <f>IF(ISTEXT(E1747),"",IF(ISBLANK(E1747),"",IF(ISTEXT(D1747),"",IF(A1742="Invoice No. : ",INDEX(Sheet2!F$14:F$154,MATCH(B1742,Sheet2!A$14:A$154,0)),G1746))))</f>
        <v/>
      </c>
      <c r="H1747" s="25" t="str">
        <f t="shared" si="109"/>
        <v/>
      </c>
      <c r="I1747" s="25" t="str">
        <f>IF(ISTEXT(E1747),"",IF(ISBLANK(E1747),"",IF(ISTEXT(D1747),"",IF(A1742="Invoice No. : ",TEXT(INDEX(Sheet2!C$14:C$154,MATCH(B1742,Sheet2!A$14:A$154,0)),"hh:mm:ss"),I1746))))</f>
        <v/>
      </c>
      <c r="J1747" s="25" t="str">
        <f t="shared" si="110"/>
        <v/>
      </c>
      <c r="K1747" s="25" t="str">
        <f>IF(ISBLANK(G1747),"",IF(ISTEXT(G1747),"",INDEX(Sheet2!H$14:H$154,MATCH(F1747,Sheet2!A$14:A$154,0))))</f>
        <v/>
      </c>
      <c r="L1747" s="25" t="str">
        <f>IF(ISBLANK(G1747),"",IF(ISTEXT(G1747),"",INDEX(Sheet2!I$14:I$154,MATCH(F1747,Sheet2!A$14:A$154,0))))</f>
        <v/>
      </c>
      <c r="M1747" s="25" t="str">
        <f>IF(ISBLANK(G1747),"",IF(ISTEXT(G1747),"",IF(INDEX(Sheet2!H$14:H$154,MATCH(F1747,Sheet2!A$14:A$154,0))&lt;&gt;0,IF(INDEX(Sheet2!I$14:I$154,MATCH(F1747,Sheet2!A$14:A$154,0))&lt;&gt;0,"Loan","Loan"),"Cash")))</f>
        <v/>
      </c>
      <c r="N1747" s="25" t="str">
        <f>IF(ISTEXT(E1747),"",IF(ISBLANK(E1747),"",IF(ISTEXT(D1747),"",IF(A1742="Invoice No. : ",INDEX(Sheet2!D$14:D$154,MATCH(B1742,Sheet2!A$14:A$154,0)),N1746))))</f>
        <v/>
      </c>
      <c r="O1747" s="25" t="str">
        <f>IF(ISTEXT(E1747),"",IF(ISBLANK(E1747),"",IF(ISTEXT(D1747),"",IF(A1742="Invoice No. : ",INDEX(Sheet2!E$14:E$154,MATCH(B1742,Sheet2!A$14:A$154,0)),O1746))))</f>
        <v/>
      </c>
      <c r="P1747" s="25" t="str">
        <f>IF(ISTEXT(E1747),"",IF(ISBLANK(E1747),"",IF(ISTEXT(D1747),"",IF(A1742="Invoice No. : ",INDEX(Sheet2!G$14:G$154,MATCH(B1742,Sheet2!A$14:A$154,0)),P1746))))</f>
        <v/>
      </c>
      <c r="Q1747" s="25" t="str">
        <f t="shared" si="111"/>
        <v/>
      </c>
    </row>
    <row r="1748" ht="15" spans="6:17">
      <c r="F1748" s="25" t="str">
        <f t="shared" si="108"/>
        <v/>
      </c>
      <c r="G1748" s="25" t="str">
        <f>IF(ISTEXT(E1748),"",IF(ISBLANK(E1748),"",IF(ISTEXT(D1748),"",IF(A1743="Invoice No. : ",INDEX(Sheet2!F$14:F$154,MATCH(B1743,Sheet2!A$14:A$154,0)),G1747))))</f>
        <v/>
      </c>
      <c r="H1748" s="25" t="str">
        <f t="shared" si="109"/>
        <v/>
      </c>
      <c r="I1748" s="25" t="str">
        <f>IF(ISTEXT(E1748),"",IF(ISBLANK(E1748),"",IF(ISTEXT(D1748),"",IF(A1743="Invoice No. : ",TEXT(INDEX(Sheet2!C$14:C$154,MATCH(B1743,Sheet2!A$14:A$154,0)),"hh:mm:ss"),I1747))))</f>
        <v/>
      </c>
      <c r="J1748" s="25" t="str">
        <f t="shared" si="110"/>
        <v/>
      </c>
      <c r="K1748" s="25" t="str">
        <f>IF(ISBLANK(G1748),"",IF(ISTEXT(G1748),"",INDEX(Sheet2!H$14:H$154,MATCH(F1748,Sheet2!A$14:A$154,0))))</f>
        <v/>
      </c>
      <c r="L1748" s="25" t="str">
        <f>IF(ISBLANK(G1748),"",IF(ISTEXT(G1748),"",INDEX(Sheet2!I$14:I$154,MATCH(F1748,Sheet2!A$14:A$154,0))))</f>
        <v/>
      </c>
      <c r="M1748" s="25" t="str">
        <f>IF(ISBLANK(G1748),"",IF(ISTEXT(G1748),"",IF(INDEX(Sheet2!H$14:H$154,MATCH(F1748,Sheet2!A$14:A$154,0))&lt;&gt;0,IF(INDEX(Sheet2!I$14:I$154,MATCH(F1748,Sheet2!A$14:A$154,0))&lt;&gt;0,"Loan","Loan"),"Cash")))</f>
        <v/>
      </c>
      <c r="N1748" s="25" t="str">
        <f>IF(ISTEXT(E1748),"",IF(ISBLANK(E1748),"",IF(ISTEXT(D1748),"",IF(A1743="Invoice No. : ",INDEX(Sheet2!D$14:D$154,MATCH(B1743,Sheet2!A$14:A$154,0)),N1747))))</f>
        <v/>
      </c>
      <c r="O1748" s="25" t="str">
        <f>IF(ISTEXT(E1748),"",IF(ISBLANK(E1748),"",IF(ISTEXT(D1748),"",IF(A1743="Invoice No. : ",INDEX(Sheet2!E$14:E$154,MATCH(B1743,Sheet2!A$14:A$154,0)),O1747))))</f>
        <v/>
      </c>
      <c r="P1748" s="25" t="str">
        <f>IF(ISTEXT(E1748),"",IF(ISBLANK(E1748),"",IF(ISTEXT(D1748),"",IF(A1743="Invoice No. : ",INDEX(Sheet2!G$14:G$154,MATCH(B1743,Sheet2!A$14:A$154,0)),P1747))))</f>
        <v/>
      </c>
      <c r="Q1748" s="25" t="str">
        <f t="shared" si="111"/>
        <v/>
      </c>
    </row>
    <row r="1749" ht="15" spans="6:17">
      <c r="F1749" s="25" t="str">
        <f t="shared" si="108"/>
        <v/>
      </c>
      <c r="G1749" s="25" t="str">
        <f>IF(ISTEXT(E1749),"",IF(ISBLANK(E1749),"",IF(ISTEXT(D1749),"",IF(A1744="Invoice No. : ",INDEX(Sheet2!F$14:F$154,MATCH(B1744,Sheet2!A$14:A$154,0)),G1748))))</f>
        <v/>
      </c>
      <c r="H1749" s="25" t="str">
        <f t="shared" si="109"/>
        <v/>
      </c>
      <c r="I1749" s="25" t="str">
        <f>IF(ISTEXT(E1749),"",IF(ISBLANK(E1749),"",IF(ISTEXT(D1749),"",IF(A1744="Invoice No. : ",TEXT(INDEX(Sheet2!C$14:C$154,MATCH(B1744,Sheet2!A$14:A$154,0)),"hh:mm:ss"),I1748))))</f>
        <v/>
      </c>
      <c r="J1749" s="25" t="str">
        <f t="shared" si="110"/>
        <v/>
      </c>
      <c r="K1749" s="25" t="str">
        <f>IF(ISBLANK(G1749),"",IF(ISTEXT(G1749),"",INDEX(Sheet2!H$14:H$154,MATCH(F1749,Sheet2!A$14:A$154,0))))</f>
        <v/>
      </c>
      <c r="L1749" s="25" t="str">
        <f>IF(ISBLANK(G1749),"",IF(ISTEXT(G1749),"",INDEX(Sheet2!I$14:I$154,MATCH(F1749,Sheet2!A$14:A$154,0))))</f>
        <v/>
      </c>
      <c r="M1749" s="25" t="str">
        <f>IF(ISBLANK(G1749),"",IF(ISTEXT(G1749),"",IF(INDEX(Sheet2!H$14:H$154,MATCH(F1749,Sheet2!A$14:A$154,0))&lt;&gt;0,IF(INDEX(Sheet2!I$14:I$154,MATCH(F1749,Sheet2!A$14:A$154,0))&lt;&gt;0,"Loan","Loan"),"Cash")))</f>
        <v/>
      </c>
      <c r="N1749" s="25" t="str">
        <f>IF(ISTEXT(E1749),"",IF(ISBLANK(E1749),"",IF(ISTEXT(D1749),"",IF(A1744="Invoice No. : ",INDEX(Sheet2!D$14:D$154,MATCH(B1744,Sheet2!A$14:A$154,0)),N1748))))</f>
        <v/>
      </c>
      <c r="O1749" s="25" t="str">
        <f>IF(ISTEXT(E1749),"",IF(ISBLANK(E1749),"",IF(ISTEXT(D1749),"",IF(A1744="Invoice No. : ",INDEX(Sheet2!E$14:E$154,MATCH(B1744,Sheet2!A$14:A$154,0)),O1748))))</f>
        <v/>
      </c>
      <c r="P1749" s="25" t="str">
        <f>IF(ISTEXT(E1749),"",IF(ISBLANK(E1749),"",IF(ISTEXT(D1749),"",IF(A1744="Invoice No. : ",INDEX(Sheet2!G$14:G$154,MATCH(B1744,Sheet2!A$14:A$154,0)),P1748))))</f>
        <v/>
      </c>
      <c r="Q1749" s="25" t="str">
        <f t="shared" si="111"/>
        <v/>
      </c>
    </row>
    <row r="1750" ht="15" spans="6:17">
      <c r="F1750" s="25" t="str">
        <f t="shared" si="108"/>
        <v/>
      </c>
      <c r="G1750" s="25" t="str">
        <f>IF(ISTEXT(E1750),"",IF(ISBLANK(E1750),"",IF(ISTEXT(D1750),"",IF(A1745="Invoice No. : ",INDEX(Sheet2!F$14:F$154,MATCH(B1745,Sheet2!A$14:A$154,0)),G1749))))</f>
        <v/>
      </c>
      <c r="H1750" s="25" t="str">
        <f t="shared" si="109"/>
        <v/>
      </c>
      <c r="I1750" s="25" t="str">
        <f>IF(ISTEXT(E1750),"",IF(ISBLANK(E1750),"",IF(ISTEXT(D1750),"",IF(A1745="Invoice No. : ",TEXT(INDEX(Sheet2!C$14:C$154,MATCH(B1745,Sheet2!A$14:A$154,0)),"hh:mm:ss"),I1749))))</f>
        <v/>
      </c>
      <c r="J1750" s="25" t="str">
        <f t="shared" si="110"/>
        <v/>
      </c>
      <c r="K1750" s="25" t="str">
        <f>IF(ISBLANK(G1750),"",IF(ISTEXT(G1750),"",INDEX(Sheet2!H$14:H$154,MATCH(F1750,Sheet2!A$14:A$154,0))))</f>
        <v/>
      </c>
      <c r="L1750" s="25" t="str">
        <f>IF(ISBLANK(G1750),"",IF(ISTEXT(G1750),"",INDEX(Sheet2!I$14:I$154,MATCH(F1750,Sheet2!A$14:A$154,0))))</f>
        <v/>
      </c>
      <c r="M1750" s="25" t="str">
        <f>IF(ISBLANK(G1750),"",IF(ISTEXT(G1750),"",IF(INDEX(Sheet2!H$14:H$154,MATCH(F1750,Sheet2!A$14:A$154,0))&lt;&gt;0,IF(INDEX(Sheet2!I$14:I$154,MATCH(F1750,Sheet2!A$14:A$154,0))&lt;&gt;0,"Loan","Loan"),"Cash")))</f>
        <v/>
      </c>
      <c r="N1750" s="25" t="str">
        <f>IF(ISTEXT(E1750),"",IF(ISBLANK(E1750),"",IF(ISTEXT(D1750),"",IF(A1745="Invoice No. : ",INDEX(Sheet2!D$14:D$154,MATCH(B1745,Sheet2!A$14:A$154,0)),N1749))))</f>
        <v/>
      </c>
      <c r="O1750" s="25" t="str">
        <f>IF(ISTEXT(E1750),"",IF(ISBLANK(E1750),"",IF(ISTEXT(D1750),"",IF(A1745="Invoice No. : ",INDEX(Sheet2!E$14:E$154,MATCH(B1745,Sheet2!A$14:A$154,0)),O1749))))</f>
        <v/>
      </c>
      <c r="P1750" s="25" t="str">
        <f>IF(ISTEXT(E1750),"",IF(ISBLANK(E1750),"",IF(ISTEXT(D1750),"",IF(A1745="Invoice No. : ",INDEX(Sheet2!G$14:G$154,MATCH(B1745,Sheet2!A$14:A$154,0)),P1749))))</f>
        <v/>
      </c>
      <c r="Q1750" s="25" t="str">
        <f t="shared" si="111"/>
        <v/>
      </c>
    </row>
    <row r="1751" ht="15" spans="6:17">
      <c r="F1751" s="25" t="str">
        <f t="shared" si="108"/>
        <v/>
      </c>
      <c r="G1751" s="25" t="str">
        <f>IF(ISTEXT(E1751),"",IF(ISBLANK(E1751),"",IF(ISTEXT(D1751),"",IF(A1746="Invoice No. : ",INDEX(Sheet2!F$14:F$154,MATCH(B1746,Sheet2!A$14:A$154,0)),G1750))))</f>
        <v/>
      </c>
      <c r="H1751" s="25" t="str">
        <f t="shared" si="109"/>
        <v/>
      </c>
      <c r="I1751" s="25" t="str">
        <f>IF(ISTEXT(E1751),"",IF(ISBLANK(E1751),"",IF(ISTEXT(D1751),"",IF(A1746="Invoice No. : ",TEXT(INDEX(Sheet2!C$14:C$154,MATCH(B1746,Sheet2!A$14:A$154,0)),"hh:mm:ss"),I1750))))</f>
        <v/>
      </c>
      <c r="J1751" s="25" t="str">
        <f t="shared" si="110"/>
        <v/>
      </c>
      <c r="K1751" s="25" t="str">
        <f>IF(ISBLANK(G1751),"",IF(ISTEXT(G1751),"",INDEX(Sheet2!H$14:H$154,MATCH(F1751,Sheet2!A$14:A$154,0))))</f>
        <v/>
      </c>
      <c r="L1751" s="25" t="str">
        <f>IF(ISBLANK(G1751),"",IF(ISTEXT(G1751),"",INDEX(Sheet2!I$14:I$154,MATCH(F1751,Sheet2!A$14:A$154,0))))</f>
        <v/>
      </c>
      <c r="M1751" s="25" t="str">
        <f>IF(ISBLANK(G1751),"",IF(ISTEXT(G1751),"",IF(INDEX(Sheet2!H$14:H$154,MATCH(F1751,Sheet2!A$14:A$154,0))&lt;&gt;0,IF(INDEX(Sheet2!I$14:I$154,MATCH(F1751,Sheet2!A$14:A$154,0))&lt;&gt;0,"Loan","Loan"),"Cash")))</f>
        <v/>
      </c>
      <c r="N1751" s="25" t="str">
        <f>IF(ISTEXT(E1751),"",IF(ISBLANK(E1751),"",IF(ISTEXT(D1751),"",IF(A1746="Invoice No. : ",INDEX(Sheet2!D$14:D$154,MATCH(B1746,Sheet2!A$14:A$154,0)),N1750))))</f>
        <v/>
      </c>
      <c r="O1751" s="25" t="str">
        <f>IF(ISTEXT(E1751),"",IF(ISBLANK(E1751),"",IF(ISTEXT(D1751),"",IF(A1746="Invoice No. : ",INDEX(Sheet2!E$14:E$154,MATCH(B1746,Sheet2!A$14:A$154,0)),O1750))))</f>
        <v/>
      </c>
      <c r="P1751" s="25" t="str">
        <f>IF(ISTEXT(E1751),"",IF(ISBLANK(E1751),"",IF(ISTEXT(D1751),"",IF(A1746="Invoice No. : ",INDEX(Sheet2!G$14:G$154,MATCH(B1746,Sheet2!A$14:A$154,0)),P1750))))</f>
        <v/>
      </c>
      <c r="Q1751" s="25" t="str">
        <f t="shared" si="111"/>
        <v/>
      </c>
    </row>
    <row r="1752" ht="15" spans="6:17">
      <c r="F1752" s="25" t="str">
        <f t="shared" si="108"/>
        <v/>
      </c>
      <c r="G1752" s="25" t="str">
        <f>IF(ISTEXT(E1752),"",IF(ISBLANK(E1752),"",IF(ISTEXT(D1752),"",IF(A1747="Invoice No. : ",INDEX(Sheet2!F$14:F$154,MATCH(B1747,Sheet2!A$14:A$154,0)),G1751))))</f>
        <v/>
      </c>
      <c r="H1752" s="25" t="str">
        <f t="shared" si="109"/>
        <v/>
      </c>
      <c r="I1752" s="25" t="str">
        <f>IF(ISTEXT(E1752),"",IF(ISBLANK(E1752),"",IF(ISTEXT(D1752),"",IF(A1747="Invoice No. : ",TEXT(INDEX(Sheet2!C$14:C$154,MATCH(B1747,Sheet2!A$14:A$154,0)),"hh:mm:ss"),I1751))))</f>
        <v/>
      </c>
      <c r="J1752" s="25" t="str">
        <f t="shared" si="110"/>
        <v/>
      </c>
      <c r="K1752" s="25" t="str">
        <f>IF(ISBLANK(G1752),"",IF(ISTEXT(G1752),"",INDEX(Sheet2!H$14:H$154,MATCH(F1752,Sheet2!A$14:A$154,0))))</f>
        <v/>
      </c>
      <c r="L1752" s="25" t="str">
        <f>IF(ISBLANK(G1752),"",IF(ISTEXT(G1752),"",INDEX(Sheet2!I$14:I$154,MATCH(F1752,Sheet2!A$14:A$154,0))))</f>
        <v/>
      </c>
      <c r="M1752" s="25" t="str">
        <f>IF(ISBLANK(G1752),"",IF(ISTEXT(G1752),"",IF(INDEX(Sheet2!H$14:H$154,MATCH(F1752,Sheet2!A$14:A$154,0))&lt;&gt;0,IF(INDEX(Sheet2!I$14:I$154,MATCH(F1752,Sheet2!A$14:A$154,0))&lt;&gt;0,"Loan","Loan"),"Cash")))</f>
        <v/>
      </c>
      <c r="N1752" s="25" t="str">
        <f>IF(ISTEXT(E1752),"",IF(ISBLANK(E1752),"",IF(ISTEXT(D1752),"",IF(A1747="Invoice No. : ",INDEX(Sheet2!D$14:D$154,MATCH(B1747,Sheet2!A$14:A$154,0)),N1751))))</f>
        <v/>
      </c>
      <c r="O1752" s="25" t="str">
        <f>IF(ISTEXT(E1752),"",IF(ISBLANK(E1752),"",IF(ISTEXT(D1752),"",IF(A1747="Invoice No. : ",INDEX(Sheet2!E$14:E$154,MATCH(B1747,Sheet2!A$14:A$154,0)),O1751))))</f>
        <v/>
      </c>
      <c r="P1752" s="25" t="str">
        <f>IF(ISTEXT(E1752),"",IF(ISBLANK(E1752),"",IF(ISTEXT(D1752),"",IF(A1747="Invoice No. : ",INDEX(Sheet2!G$14:G$154,MATCH(B1747,Sheet2!A$14:A$154,0)),P1751))))</f>
        <v/>
      </c>
      <c r="Q1752" s="25" t="str">
        <f t="shared" si="111"/>
        <v/>
      </c>
    </row>
    <row r="1753" ht="15" spans="6:17">
      <c r="F1753" s="25" t="str">
        <f t="shared" si="108"/>
        <v/>
      </c>
      <c r="G1753" s="25" t="str">
        <f>IF(ISTEXT(E1753),"",IF(ISBLANK(E1753),"",IF(ISTEXT(D1753),"",IF(A1748="Invoice No. : ",INDEX(Sheet2!F$14:F$154,MATCH(B1748,Sheet2!A$14:A$154,0)),G1752))))</f>
        <v/>
      </c>
      <c r="H1753" s="25" t="str">
        <f t="shared" si="109"/>
        <v/>
      </c>
      <c r="I1753" s="25" t="str">
        <f>IF(ISTEXT(E1753),"",IF(ISBLANK(E1753),"",IF(ISTEXT(D1753),"",IF(A1748="Invoice No. : ",TEXT(INDEX(Sheet2!C$14:C$154,MATCH(B1748,Sheet2!A$14:A$154,0)),"hh:mm:ss"),I1752))))</f>
        <v/>
      </c>
      <c r="J1753" s="25" t="str">
        <f t="shared" si="110"/>
        <v/>
      </c>
      <c r="K1753" s="25" t="str">
        <f>IF(ISBLANK(G1753),"",IF(ISTEXT(G1753),"",INDEX(Sheet2!H$14:H$154,MATCH(F1753,Sheet2!A$14:A$154,0))))</f>
        <v/>
      </c>
      <c r="L1753" s="25" t="str">
        <f>IF(ISBLANK(G1753),"",IF(ISTEXT(G1753),"",INDEX(Sheet2!I$14:I$154,MATCH(F1753,Sheet2!A$14:A$154,0))))</f>
        <v/>
      </c>
      <c r="M1753" s="25" t="str">
        <f>IF(ISBLANK(G1753),"",IF(ISTEXT(G1753),"",IF(INDEX(Sheet2!H$14:H$154,MATCH(F1753,Sheet2!A$14:A$154,0))&lt;&gt;0,IF(INDEX(Sheet2!I$14:I$154,MATCH(F1753,Sheet2!A$14:A$154,0))&lt;&gt;0,"Loan","Loan"),"Cash")))</f>
        <v/>
      </c>
      <c r="N1753" s="25" t="str">
        <f>IF(ISTEXT(E1753),"",IF(ISBLANK(E1753),"",IF(ISTEXT(D1753),"",IF(A1748="Invoice No. : ",INDEX(Sheet2!D$14:D$154,MATCH(B1748,Sheet2!A$14:A$154,0)),N1752))))</f>
        <v/>
      </c>
      <c r="O1753" s="25" t="str">
        <f>IF(ISTEXT(E1753),"",IF(ISBLANK(E1753),"",IF(ISTEXT(D1753),"",IF(A1748="Invoice No. : ",INDEX(Sheet2!E$14:E$154,MATCH(B1748,Sheet2!A$14:A$154,0)),O1752))))</f>
        <v/>
      </c>
      <c r="P1753" s="25" t="str">
        <f>IF(ISTEXT(E1753),"",IF(ISBLANK(E1753),"",IF(ISTEXT(D1753),"",IF(A1748="Invoice No. : ",INDEX(Sheet2!G$14:G$154,MATCH(B1748,Sheet2!A$14:A$154,0)),P1752))))</f>
        <v/>
      </c>
      <c r="Q1753" s="25" t="str">
        <f t="shared" si="111"/>
        <v/>
      </c>
    </row>
    <row r="1754" ht="15" spans="6:17">
      <c r="F1754" s="25" t="str">
        <f t="shared" si="108"/>
        <v/>
      </c>
      <c r="G1754" s="25" t="str">
        <f>IF(ISTEXT(E1754),"",IF(ISBLANK(E1754),"",IF(ISTEXT(D1754),"",IF(A1749="Invoice No. : ",INDEX(Sheet2!F$14:F$154,MATCH(B1749,Sheet2!A$14:A$154,0)),G1753))))</f>
        <v/>
      </c>
      <c r="H1754" s="25" t="str">
        <f t="shared" si="109"/>
        <v/>
      </c>
      <c r="I1754" s="25" t="str">
        <f>IF(ISTEXT(E1754),"",IF(ISBLANK(E1754),"",IF(ISTEXT(D1754),"",IF(A1749="Invoice No. : ",TEXT(INDEX(Sheet2!C$14:C$154,MATCH(B1749,Sheet2!A$14:A$154,0)),"hh:mm:ss"),I1753))))</f>
        <v/>
      </c>
      <c r="J1754" s="25" t="str">
        <f t="shared" si="110"/>
        <v/>
      </c>
      <c r="K1754" s="25" t="str">
        <f>IF(ISBLANK(G1754),"",IF(ISTEXT(G1754),"",INDEX(Sheet2!H$14:H$154,MATCH(F1754,Sheet2!A$14:A$154,0))))</f>
        <v/>
      </c>
      <c r="L1754" s="25" t="str">
        <f>IF(ISBLANK(G1754),"",IF(ISTEXT(G1754),"",INDEX(Sheet2!I$14:I$154,MATCH(F1754,Sheet2!A$14:A$154,0))))</f>
        <v/>
      </c>
      <c r="M1754" s="25" t="str">
        <f>IF(ISBLANK(G1754),"",IF(ISTEXT(G1754),"",IF(INDEX(Sheet2!H$14:H$154,MATCH(F1754,Sheet2!A$14:A$154,0))&lt;&gt;0,IF(INDEX(Sheet2!I$14:I$154,MATCH(F1754,Sheet2!A$14:A$154,0))&lt;&gt;0,"Loan","Loan"),"Cash")))</f>
        <v/>
      </c>
      <c r="N1754" s="25" t="str">
        <f>IF(ISTEXT(E1754),"",IF(ISBLANK(E1754),"",IF(ISTEXT(D1754),"",IF(A1749="Invoice No. : ",INDEX(Sheet2!D$14:D$154,MATCH(B1749,Sheet2!A$14:A$154,0)),N1753))))</f>
        <v/>
      </c>
      <c r="O1754" s="25" t="str">
        <f>IF(ISTEXT(E1754),"",IF(ISBLANK(E1754),"",IF(ISTEXT(D1754),"",IF(A1749="Invoice No. : ",INDEX(Sheet2!E$14:E$154,MATCH(B1749,Sheet2!A$14:A$154,0)),O1753))))</f>
        <v/>
      </c>
      <c r="P1754" s="25" t="str">
        <f>IF(ISTEXT(E1754),"",IF(ISBLANK(E1754),"",IF(ISTEXT(D1754),"",IF(A1749="Invoice No. : ",INDEX(Sheet2!G$14:G$154,MATCH(B1749,Sheet2!A$14:A$154,0)),P1753))))</f>
        <v/>
      </c>
      <c r="Q1754" s="25" t="str">
        <f t="shared" si="111"/>
        <v/>
      </c>
    </row>
    <row r="1755" ht="15" spans="6:17">
      <c r="F1755" s="25" t="str">
        <f t="shared" si="108"/>
        <v/>
      </c>
      <c r="G1755" s="25" t="str">
        <f>IF(ISTEXT(E1755),"",IF(ISBLANK(E1755),"",IF(ISTEXT(D1755),"",IF(A1750="Invoice No. : ",INDEX(Sheet2!F$14:F$154,MATCH(B1750,Sheet2!A$14:A$154,0)),G1754))))</f>
        <v/>
      </c>
      <c r="H1755" s="25" t="str">
        <f t="shared" si="109"/>
        <v/>
      </c>
      <c r="I1755" s="25" t="str">
        <f>IF(ISTEXT(E1755),"",IF(ISBLANK(E1755),"",IF(ISTEXT(D1755),"",IF(A1750="Invoice No. : ",TEXT(INDEX(Sheet2!C$14:C$154,MATCH(B1750,Sheet2!A$14:A$154,0)),"hh:mm:ss"),I1754))))</f>
        <v/>
      </c>
      <c r="J1755" s="25" t="str">
        <f t="shared" si="110"/>
        <v/>
      </c>
      <c r="K1755" s="25" t="str">
        <f>IF(ISBLANK(G1755),"",IF(ISTEXT(G1755),"",INDEX(Sheet2!H$14:H$154,MATCH(F1755,Sheet2!A$14:A$154,0))))</f>
        <v/>
      </c>
      <c r="L1755" s="25" t="str">
        <f>IF(ISBLANK(G1755),"",IF(ISTEXT(G1755),"",INDEX(Sheet2!I$14:I$154,MATCH(F1755,Sheet2!A$14:A$154,0))))</f>
        <v/>
      </c>
      <c r="M1755" s="25" t="str">
        <f>IF(ISBLANK(G1755),"",IF(ISTEXT(G1755),"",IF(INDEX(Sheet2!H$14:H$154,MATCH(F1755,Sheet2!A$14:A$154,0))&lt;&gt;0,IF(INDEX(Sheet2!I$14:I$154,MATCH(F1755,Sheet2!A$14:A$154,0))&lt;&gt;0,"Loan","Loan"),"Cash")))</f>
        <v/>
      </c>
      <c r="N1755" s="25" t="str">
        <f>IF(ISTEXT(E1755),"",IF(ISBLANK(E1755),"",IF(ISTEXT(D1755),"",IF(A1750="Invoice No. : ",INDEX(Sheet2!D$14:D$154,MATCH(B1750,Sheet2!A$14:A$154,0)),N1754))))</f>
        <v/>
      </c>
      <c r="O1755" s="25" t="str">
        <f>IF(ISTEXT(E1755),"",IF(ISBLANK(E1755),"",IF(ISTEXT(D1755),"",IF(A1750="Invoice No. : ",INDEX(Sheet2!E$14:E$154,MATCH(B1750,Sheet2!A$14:A$154,0)),O1754))))</f>
        <v/>
      </c>
      <c r="P1755" s="25" t="str">
        <f>IF(ISTEXT(E1755),"",IF(ISBLANK(E1755),"",IF(ISTEXT(D1755),"",IF(A1750="Invoice No. : ",INDEX(Sheet2!G$14:G$154,MATCH(B1750,Sheet2!A$14:A$154,0)),P1754))))</f>
        <v/>
      </c>
      <c r="Q1755" s="25" t="str">
        <f t="shared" si="111"/>
        <v/>
      </c>
    </row>
    <row r="1756" ht="15" spans="6:17">
      <c r="F1756" s="25" t="str">
        <f t="shared" si="108"/>
        <v/>
      </c>
      <c r="G1756" s="25" t="str">
        <f>IF(ISTEXT(E1756),"",IF(ISBLANK(E1756),"",IF(ISTEXT(D1756),"",IF(A1751="Invoice No. : ",INDEX(Sheet2!F$14:F$154,MATCH(B1751,Sheet2!A$14:A$154,0)),G1755))))</f>
        <v/>
      </c>
      <c r="H1756" s="25" t="str">
        <f t="shared" si="109"/>
        <v/>
      </c>
      <c r="I1756" s="25" t="str">
        <f>IF(ISTEXT(E1756),"",IF(ISBLANK(E1756),"",IF(ISTEXT(D1756),"",IF(A1751="Invoice No. : ",TEXT(INDEX(Sheet2!C$14:C$154,MATCH(B1751,Sheet2!A$14:A$154,0)),"hh:mm:ss"),I1755))))</f>
        <v/>
      </c>
      <c r="J1756" s="25" t="str">
        <f t="shared" si="110"/>
        <v/>
      </c>
      <c r="K1756" s="25" t="str">
        <f>IF(ISBLANK(G1756),"",IF(ISTEXT(G1756),"",INDEX(Sheet2!H$14:H$154,MATCH(F1756,Sheet2!A$14:A$154,0))))</f>
        <v/>
      </c>
      <c r="L1756" s="25" t="str">
        <f>IF(ISBLANK(G1756),"",IF(ISTEXT(G1756),"",INDEX(Sheet2!I$14:I$154,MATCH(F1756,Sheet2!A$14:A$154,0))))</f>
        <v/>
      </c>
      <c r="M1756" s="25" t="str">
        <f>IF(ISBLANK(G1756),"",IF(ISTEXT(G1756),"",IF(INDEX(Sheet2!H$14:H$154,MATCH(F1756,Sheet2!A$14:A$154,0))&lt;&gt;0,IF(INDEX(Sheet2!I$14:I$154,MATCH(F1756,Sheet2!A$14:A$154,0))&lt;&gt;0,"Loan","Loan"),"Cash")))</f>
        <v/>
      </c>
      <c r="N1756" s="25" t="str">
        <f>IF(ISTEXT(E1756),"",IF(ISBLANK(E1756),"",IF(ISTEXT(D1756),"",IF(A1751="Invoice No. : ",INDEX(Sheet2!D$14:D$154,MATCH(B1751,Sheet2!A$14:A$154,0)),N1755))))</f>
        <v/>
      </c>
      <c r="O1756" s="25" t="str">
        <f>IF(ISTEXT(E1756),"",IF(ISBLANK(E1756),"",IF(ISTEXT(D1756),"",IF(A1751="Invoice No. : ",INDEX(Sheet2!E$14:E$154,MATCH(B1751,Sheet2!A$14:A$154,0)),O1755))))</f>
        <v/>
      </c>
      <c r="P1756" s="25" t="str">
        <f>IF(ISTEXT(E1756),"",IF(ISBLANK(E1756),"",IF(ISTEXT(D1756),"",IF(A1751="Invoice No. : ",INDEX(Sheet2!G$14:G$154,MATCH(B1751,Sheet2!A$14:A$154,0)),P1755))))</f>
        <v/>
      </c>
      <c r="Q1756" s="25" t="str">
        <f t="shared" si="111"/>
        <v/>
      </c>
    </row>
    <row r="1757" ht="15" spans="6:17">
      <c r="F1757" s="25" t="str">
        <f t="shared" si="108"/>
        <v/>
      </c>
      <c r="G1757" s="25" t="str">
        <f>IF(ISTEXT(E1757),"",IF(ISBLANK(E1757),"",IF(ISTEXT(D1757),"",IF(A1752="Invoice No. : ",INDEX(Sheet2!F$14:F$154,MATCH(B1752,Sheet2!A$14:A$154,0)),G1756))))</f>
        <v/>
      </c>
      <c r="H1757" s="25" t="str">
        <f t="shared" si="109"/>
        <v/>
      </c>
      <c r="I1757" s="25" t="str">
        <f>IF(ISTEXT(E1757),"",IF(ISBLANK(E1757),"",IF(ISTEXT(D1757),"",IF(A1752="Invoice No. : ",TEXT(INDEX(Sheet2!C$14:C$154,MATCH(B1752,Sheet2!A$14:A$154,0)),"hh:mm:ss"),I1756))))</f>
        <v/>
      </c>
      <c r="J1757" s="25" t="str">
        <f t="shared" si="110"/>
        <v/>
      </c>
      <c r="K1757" s="25" t="str">
        <f>IF(ISBLANK(G1757),"",IF(ISTEXT(G1757),"",INDEX(Sheet2!H$14:H$154,MATCH(F1757,Sheet2!A$14:A$154,0))))</f>
        <v/>
      </c>
      <c r="L1757" s="25" t="str">
        <f>IF(ISBLANK(G1757),"",IF(ISTEXT(G1757),"",INDEX(Sheet2!I$14:I$154,MATCH(F1757,Sheet2!A$14:A$154,0))))</f>
        <v/>
      </c>
      <c r="M1757" s="25" t="str">
        <f>IF(ISBLANK(G1757),"",IF(ISTEXT(G1757),"",IF(INDEX(Sheet2!H$14:H$154,MATCH(F1757,Sheet2!A$14:A$154,0))&lt;&gt;0,IF(INDEX(Sheet2!I$14:I$154,MATCH(F1757,Sheet2!A$14:A$154,0))&lt;&gt;0,"Loan","Loan"),"Cash")))</f>
        <v/>
      </c>
      <c r="N1757" s="25" t="str">
        <f>IF(ISTEXT(E1757),"",IF(ISBLANK(E1757),"",IF(ISTEXT(D1757),"",IF(A1752="Invoice No. : ",INDEX(Sheet2!D$14:D$154,MATCH(B1752,Sheet2!A$14:A$154,0)),N1756))))</f>
        <v/>
      </c>
      <c r="O1757" s="25" t="str">
        <f>IF(ISTEXT(E1757),"",IF(ISBLANK(E1757),"",IF(ISTEXT(D1757),"",IF(A1752="Invoice No. : ",INDEX(Sheet2!E$14:E$154,MATCH(B1752,Sheet2!A$14:A$154,0)),O1756))))</f>
        <v/>
      </c>
      <c r="P1757" s="25" t="str">
        <f>IF(ISTEXT(E1757),"",IF(ISBLANK(E1757),"",IF(ISTEXT(D1757),"",IF(A1752="Invoice No. : ",INDEX(Sheet2!G$14:G$154,MATCH(B1752,Sheet2!A$14:A$154,0)),P1756))))</f>
        <v/>
      </c>
      <c r="Q1757" s="25" t="str">
        <f t="shared" si="111"/>
        <v/>
      </c>
    </row>
    <row r="1758" ht="15" spans="6:17">
      <c r="F1758" s="25" t="str">
        <f t="shared" si="108"/>
        <v/>
      </c>
      <c r="G1758" s="25" t="str">
        <f>IF(ISTEXT(E1758),"",IF(ISBLANK(E1758),"",IF(ISTEXT(D1758),"",IF(A1753="Invoice No. : ",INDEX(Sheet2!F$14:F$154,MATCH(B1753,Sheet2!A$14:A$154,0)),G1757))))</f>
        <v/>
      </c>
      <c r="H1758" s="25" t="str">
        <f t="shared" si="109"/>
        <v/>
      </c>
      <c r="I1758" s="25" t="str">
        <f>IF(ISTEXT(E1758),"",IF(ISBLANK(E1758),"",IF(ISTEXT(D1758),"",IF(A1753="Invoice No. : ",TEXT(INDEX(Sheet2!C$14:C$154,MATCH(B1753,Sheet2!A$14:A$154,0)),"hh:mm:ss"),I1757))))</f>
        <v/>
      </c>
      <c r="J1758" s="25" t="str">
        <f t="shared" si="110"/>
        <v/>
      </c>
      <c r="K1758" s="25" t="str">
        <f>IF(ISBLANK(G1758),"",IF(ISTEXT(G1758),"",INDEX(Sheet2!H$14:H$154,MATCH(F1758,Sheet2!A$14:A$154,0))))</f>
        <v/>
      </c>
      <c r="L1758" s="25" t="str">
        <f>IF(ISBLANK(G1758),"",IF(ISTEXT(G1758),"",INDEX(Sheet2!I$14:I$154,MATCH(F1758,Sheet2!A$14:A$154,0))))</f>
        <v/>
      </c>
      <c r="M1758" s="25" t="str">
        <f>IF(ISBLANK(G1758),"",IF(ISTEXT(G1758),"",IF(INDEX(Sheet2!H$14:H$154,MATCH(F1758,Sheet2!A$14:A$154,0))&lt;&gt;0,IF(INDEX(Sheet2!I$14:I$154,MATCH(F1758,Sheet2!A$14:A$154,0))&lt;&gt;0,"Loan","Loan"),"Cash")))</f>
        <v/>
      </c>
      <c r="N1758" s="25" t="str">
        <f>IF(ISTEXT(E1758),"",IF(ISBLANK(E1758),"",IF(ISTEXT(D1758),"",IF(A1753="Invoice No. : ",INDEX(Sheet2!D$14:D$154,MATCH(B1753,Sheet2!A$14:A$154,0)),N1757))))</f>
        <v/>
      </c>
      <c r="O1758" s="25" t="str">
        <f>IF(ISTEXT(E1758),"",IF(ISBLANK(E1758),"",IF(ISTEXT(D1758),"",IF(A1753="Invoice No. : ",INDEX(Sheet2!E$14:E$154,MATCH(B1753,Sheet2!A$14:A$154,0)),O1757))))</f>
        <v/>
      </c>
      <c r="P1758" s="25" t="str">
        <f>IF(ISTEXT(E1758),"",IF(ISBLANK(E1758),"",IF(ISTEXT(D1758),"",IF(A1753="Invoice No. : ",INDEX(Sheet2!G$14:G$154,MATCH(B1753,Sheet2!A$14:A$154,0)),P1757))))</f>
        <v/>
      </c>
      <c r="Q1758" s="25" t="str">
        <f t="shared" si="111"/>
        <v/>
      </c>
    </row>
    <row r="1759" ht="15" spans="6:17">
      <c r="F1759" s="25" t="str">
        <f t="shared" si="108"/>
        <v/>
      </c>
      <c r="G1759" s="25" t="str">
        <f>IF(ISTEXT(E1759),"",IF(ISBLANK(E1759),"",IF(ISTEXT(D1759),"",IF(A1754="Invoice No. : ",INDEX(Sheet2!F$14:F$154,MATCH(B1754,Sheet2!A$14:A$154,0)),G1758))))</f>
        <v/>
      </c>
      <c r="H1759" s="25" t="str">
        <f t="shared" si="109"/>
        <v/>
      </c>
      <c r="I1759" s="25" t="str">
        <f>IF(ISTEXT(E1759),"",IF(ISBLANK(E1759),"",IF(ISTEXT(D1759),"",IF(A1754="Invoice No. : ",TEXT(INDEX(Sheet2!C$14:C$154,MATCH(B1754,Sheet2!A$14:A$154,0)),"hh:mm:ss"),I1758))))</f>
        <v/>
      </c>
      <c r="J1759" s="25" t="str">
        <f t="shared" si="110"/>
        <v/>
      </c>
      <c r="K1759" s="25" t="str">
        <f>IF(ISBLANK(G1759),"",IF(ISTEXT(G1759),"",INDEX(Sheet2!H$14:H$154,MATCH(F1759,Sheet2!A$14:A$154,0))))</f>
        <v/>
      </c>
      <c r="L1759" s="25" t="str">
        <f>IF(ISBLANK(G1759),"",IF(ISTEXT(G1759),"",INDEX(Sheet2!I$14:I$154,MATCH(F1759,Sheet2!A$14:A$154,0))))</f>
        <v/>
      </c>
      <c r="M1759" s="25" t="str">
        <f>IF(ISBLANK(G1759),"",IF(ISTEXT(G1759),"",IF(INDEX(Sheet2!H$14:H$154,MATCH(F1759,Sheet2!A$14:A$154,0))&lt;&gt;0,IF(INDEX(Sheet2!I$14:I$154,MATCH(F1759,Sheet2!A$14:A$154,0))&lt;&gt;0,"Loan","Loan"),"Cash")))</f>
        <v/>
      </c>
      <c r="N1759" s="25" t="str">
        <f>IF(ISTEXT(E1759),"",IF(ISBLANK(E1759),"",IF(ISTEXT(D1759),"",IF(A1754="Invoice No. : ",INDEX(Sheet2!D$14:D$154,MATCH(B1754,Sheet2!A$14:A$154,0)),N1758))))</f>
        <v/>
      </c>
      <c r="O1759" s="25" t="str">
        <f>IF(ISTEXT(E1759),"",IF(ISBLANK(E1759),"",IF(ISTEXT(D1759),"",IF(A1754="Invoice No. : ",INDEX(Sheet2!E$14:E$154,MATCH(B1754,Sheet2!A$14:A$154,0)),O1758))))</f>
        <v/>
      </c>
      <c r="P1759" s="25" t="str">
        <f>IF(ISTEXT(E1759),"",IF(ISBLANK(E1759),"",IF(ISTEXT(D1759),"",IF(A1754="Invoice No. : ",INDEX(Sheet2!G$14:G$154,MATCH(B1754,Sheet2!A$14:A$154,0)),P1758))))</f>
        <v/>
      </c>
      <c r="Q1759" s="25" t="str">
        <f t="shared" si="111"/>
        <v/>
      </c>
    </row>
    <row r="1760" ht="15" spans="6:17">
      <c r="F1760" s="25" t="str">
        <f t="shared" si="108"/>
        <v/>
      </c>
      <c r="G1760" s="25" t="str">
        <f>IF(ISTEXT(E1760),"",IF(ISBLANK(E1760),"",IF(ISTEXT(D1760),"",IF(A1755="Invoice No. : ",INDEX(Sheet2!F$14:F$154,MATCH(B1755,Sheet2!A$14:A$154,0)),G1759))))</f>
        <v/>
      </c>
      <c r="H1760" s="25" t="str">
        <f t="shared" si="109"/>
        <v/>
      </c>
      <c r="I1760" s="25" t="str">
        <f>IF(ISTEXT(E1760),"",IF(ISBLANK(E1760),"",IF(ISTEXT(D1760),"",IF(A1755="Invoice No. : ",TEXT(INDEX(Sheet2!C$14:C$154,MATCH(B1755,Sheet2!A$14:A$154,0)),"hh:mm:ss"),I1759))))</f>
        <v/>
      </c>
      <c r="J1760" s="25" t="str">
        <f t="shared" si="110"/>
        <v/>
      </c>
      <c r="K1760" s="25" t="str">
        <f>IF(ISBLANK(G1760),"",IF(ISTEXT(G1760),"",INDEX(Sheet2!H$14:H$154,MATCH(F1760,Sheet2!A$14:A$154,0))))</f>
        <v/>
      </c>
      <c r="L1760" s="25" t="str">
        <f>IF(ISBLANK(G1760),"",IF(ISTEXT(G1760),"",INDEX(Sheet2!I$14:I$154,MATCH(F1760,Sheet2!A$14:A$154,0))))</f>
        <v/>
      </c>
      <c r="M1760" s="25" t="str">
        <f>IF(ISBLANK(G1760),"",IF(ISTEXT(G1760),"",IF(INDEX(Sheet2!H$14:H$154,MATCH(F1760,Sheet2!A$14:A$154,0))&lt;&gt;0,IF(INDEX(Sheet2!I$14:I$154,MATCH(F1760,Sheet2!A$14:A$154,0))&lt;&gt;0,"Loan","Loan"),"Cash")))</f>
        <v/>
      </c>
      <c r="N1760" s="25" t="str">
        <f>IF(ISTEXT(E1760),"",IF(ISBLANK(E1760),"",IF(ISTEXT(D1760),"",IF(A1755="Invoice No. : ",INDEX(Sheet2!D$14:D$154,MATCH(B1755,Sheet2!A$14:A$154,0)),N1759))))</f>
        <v/>
      </c>
      <c r="O1760" s="25" t="str">
        <f>IF(ISTEXT(E1760),"",IF(ISBLANK(E1760),"",IF(ISTEXT(D1760),"",IF(A1755="Invoice No. : ",INDEX(Sheet2!E$14:E$154,MATCH(B1755,Sheet2!A$14:A$154,0)),O1759))))</f>
        <v/>
      </c>
      <c r="P1760" s="25" t="str">
        <f>IF(ISTEXT(E1760),"",IF(ISBLANK(E1760),"",IF(ISTEXT(D1760),"",IF(A1755="Invoice No. : ",INDEX(Sheet2!G$14:G$154,MATCH(B1755,Sheet2!A$14:A$154,0)),P1759))))</f>
        <v/>
      </c>
      <c r="Q1760" s="25" t="str">
        <f t="shared" si="111"/>
        <v/>
      </c>
    </row>
    <row r="1761" ht="15" spans="6:17">
      <c r="F1761" s="25" t="str">
        <f t="shared" si="108"/>
        <v/>
      </c>
      <c r="G1761" s="25" t="str">
        <f>IF(ISTEXT(E1761),"",IF(ISBLANK(E1761),"",IF(ISTEXT(D1761),"",IF(A1756="Invoice No. : ",INDEX(Sheet2!F$14:F$154,MATCH(B1756,Sheet2!A$14:A$154,0)),G1760))))</f>
        <v/>
      </c>
      <c r="H1761" s="25" t="str">
        <f t="shared" si="109"/>
        <v/>
      </c>
      <c r="I1761" s="25" t="str">
        <f>IF(ISTEXT(E1761),"",IF(ISBLANK(E1761),"",IF(ISTEXT(D1761),"",IF(A1756="Invoice No. : ",TEXT(INDEX(Sheet2!C$14:C$154,MATCH(B1756,Sheet2!A$14:A$154,0)),"hh:mm:ss"),I1760))))</f>
        <v/>
      </c>
      <c r="J1761" s="25" t="str">
        <f t="shared" si="110"/>
        <v/>
      </c>
      <c r="K1761" s="25" t="str">
        <f>IF(ISBLANK(G1761),"",IF(ISTEXT(G1761),"",INDEX(Sheet2!H$14:H$154,MATCH(F1761,Sheet2!A$14:A$154,0))))</f>
        <v/>
      </c>
      <c r="L1761" s="25" t="str">
        <f>IF(ISBLANK(G1761),"",IF(ISTEXT(G1761),"",INDEX(Sheet2!I$14:I$154,MATCH(F1761,Sheet2!A$14:A$154,0))))</f>
        <v/>
      </c>
      <c r="M1761" s="25" t="str">
        <f>IF(ISBLANK(G1761),"",IF(ISTEXT(G1761),"",IF(INDEX(Sheet2!H$14:H$154,MATCH(F1761,Sheet2!A$14:A$154,0))&lt;&gt;0,IF(INDEX(Sheet2!I$14:I$154,MATCH(F1761,Sheet2!A$14:A$154,0))&lt;&gt;0,"Loan","Loan"),"Cash")))</f>
        <v/>
      </c>
      <c r="N1761" s="25" t="str">
        <f>IF(ISTEXT(E1761),"",IF(ISBLANK(E1761),"",IF(ISTEXT(D1761),"",IF(A1756="Invoice No. : ",INDEX(Sheet2!D$14:D$154,MATCH(B1756,Sheet2!A$14:A$154,0)),N1760))))</f>
        <v/>
      </c>
      <c r="O1761" s="25" t="str">
        <f>IF(ISTEXT(E1761),"",IF(ISBLANK(E1761),"",IF(ISTEXT(D1761),"",IF(A1756="Invoice No. : ",INDEX(Sheet2!E$14:E$154,MATCH(B1756,Sheet2!A$14:A$154,0)),O1760))))</f>
        <v/>
      </c>
      <c r="P1761" s="25" t="str">
        <f>IF(ISTEXT(E1761),"",IF(ISBLANK(E1761),"",IF(ISTEXT(D1761),"",IF(A1756="Invoice No. : ",INDEX(Sheet2!G$14:G$154,MATCH(B1756,Sheet2!A$14:A$154,0)),P1760))))</f>
        <v/>
      </c>
      <c r="Q1761" s="25" t="str">
        <f t="shared" si="111"/>
        <v/>
      </c>
    </row>
    <row r="1762" ht="15" spans="6:17">
      <c r="F1762" s="25" t="str">
        <f t="shared" si="108"/>
        <v/>
      </c>
      <c r="G1762" s="25" t="str">
        <f>IF(ISTEXT(E1762),"",IF(ISBLANK(E1762),"",IF(ISTEXT(D1762),"",IF(A1757="Invoice No. : ",INDEX(Sheet2!F$14:F$154,MATCH(B1757,Sheet2!A$14:A$154,0)),G1761))))</f>
        <v/>
      </c>
      <c r="H1762" s="25" t="str">
        <f t="shared" si="109"/>
        <v/>
      </c>
      <c r="I1762" s="25" t="str">
        <f>IF(ISTEXT(E1762),"",IF(ISBLANK(E1762),"",IF(ISTEXT(D1762),"",IF(A1757="Invoice No. : ",TEXT(INDEX(Sheet2!C$14:C$154,MATCH(B1757,Sheet2!A$14:A$154,0)),"hh:mm:ss"),I1761))))</f>
        <v/>
      </c>
      <c r="J1762" s="25" t="str">
        <f t="shared" si="110"/>
        <v/>
      </c>
      <c r="K1762" s="25" t="str">
        <f>IF(ISBLANK(G1762),"",IF(ISTEXT(G1762),"",INDEX(Sheet2!H$14:H$154,MATCH(F1762,Sheet2!A$14:A$154,0))))</f>
        <v/>
      </c>
      <c r="L1762" s="25" t="str">
        <f>IF(ISBLANK(G1762),"",IF(ISTEXT(G1762),"",INDEX(Sheet2!I$14:I$154,MATCH(F1762,Sheet2!A$14:A$154,0))))</f>
        <v/>
      </c>
      <c r="M1762" s="25" t="str">
        <f>IF(ISBLANK(G1762),"",IF(ISTEXT(G1762),"",IF(INDEX(Sheet2!H$14:H$154,MATCH(F1762,Sheet2!A$14:A$154,0))&lt;&gt;0,IF(INDEX(Sheet2!I$14:I$154,MATCH(F1762,Sheet2!A$14:A$154,0))&lt;&gt;0,"Loan","Loan"),"Cash")))</f>
        <v/>
      </c>
      <c r="N1762" s="25" t="str">
        <f>IF(ISTEXT(E1762),"",IF(ISBLANK(E1762),"",IF(ISTEXT(D1762),"",IF(A1757="Invoice No. : ",INDEX(Sheet2!D$14:D$154,MATCH(B1757,Sheet2!A$14:A$154,0)),N1761))))</f>
        <v/>
      </c>
      <c r="O1762" s="25" t="str">
        <f>IF(ISTEXT(E1762),"",IF(ISBLANK(E1762),"",IF(ISTEXT(D1762),"",IF(A1757="Invoice No. : ",INDEX(Sheet2!E$14:E$154,MATCH(B1757,Sheet2!A$14:A$154,0)),O1761))))</f>
        <v/>
      </c>
      <c r="P1762" s="25" t="str">
        <f>IF(ISTEXT(E1762),"",IF(ISBLANK(E1762),"",IF(ISTEXT(D1762),"",IF(A1757="Invoice No. : ",INDEX(Sheet2!G$14:G$154,MATCH(B1757,Sheet2!A$14:A$154,0)),P1761))))</f>
        <v/>
      </c>
      <c r="Q1762" s="25" t="str">
        <f t="shared" si="111"/>
        <v/>
      </c>
    </row>
    <row r="1763" ht="15" spans="6:17">
      <c r="F1763" s="25" t="str">
        <f t="shared" si="108"/>
        <v/>
      </c>
      <c r="G1763" s="25" t="str">
        <f>IF(ISTEXT(E1763),"",IF(ISBLANK(E1763),"",IF(ISTEXT(D1763),"",IF(A1758="Invoice No. : ",INDEX(Sheet2!F$14:F$154,MATCH(B1758,Sheet2!A$14:A$154,0)),G1762))))</f>
        <v/>
      </c>
      <c r="H1763" s="25" t="str">
        <f t="shared" si="109"/>
        <v/>
      </c>
      <c r="I1763" s="25" t="str">
        <f>IF(ISTEXT(E1763),"",IF(ISBLANK(E1763),"",IF(ISTEXT(D1763),"",IF(A1758="Invoice No. : ",TEXT(INDEX(Sheet2!C$14:C$154,MATCH(B1758,Sheet2!A$14:A$154,0)),"hh:mm:ss"),I1762))))</f>
        <v/>
      </c>
      <c r="J1763" s="25" t="str">
        <f t="shared" si="110"/>
        <v/>
      </c>
      <c r="K1763" s="25" t="str">
        <f>IF(ISBLANK(G1763),"",IF(ISTEXT(G1763),"",INDEX(Sheet2!H$14:H$154,MATCH(F1763,Sheet2!A$14:A$154,0))))</f>
        <v/>
      </c>
      <c r="L1763" s="25" t="str">
        <f>IF(ISBLANK(G1763),"",IF(ISTEXT(G1763),"",INDEX(Sheet2!I$14:I$154,MATCH(F1763,Sheet2!A$14:A$154,0))))</f>
        <v/>
      </c>
      <c r="M1763" s="25" t="str">
        <f>IF(ISBLANK(G1763),"",IF(ISTEXT(G1763),"",IF(INDEX(Sheet2!H$14:H$154,MATCH(F1763,Sheet2!A$14:A$154,0))&lt;&gt;0,IF(INDEX(Sheet2!I$14:I$154,MATCH(F1763,Sheet2!A$14:A$154,0))&lt;&gt;0,"Loan","Loan"),"Cash")))</f>
        <v/>
      </c>
      <c r="N1763" s="25" t="str">
        <f>IF(ISTEXT(E1763),"",IF(ISBLANK(E1763),"",IF(ISTEXT(D1763),"",IF(A1758="Invoice No. : ",INDEX(Sheet2!D$14:D$154,MATCH(B1758,Sheet2!A$14:A$154,0)),N1762))))</f>
        <v/>
      </c>
      <c r="O1763" s="25" t="str">
        <f>IF(ISTEXT(E1763),"",IF(ISBLANK(E1763),"",IF(ISTEXT(D1763),"",IF(A1758="Invoice No. : ",INDEX(Sheet2!E$14:E$154,MATCH(B1758,Sheet2!A$14:A$154,0)),O1762))))</f>
        <v/>
      </c>
      <c r="P1763" s="25" t="str">
        <f>IF(ISTEXT(E1763),"",IF(ISBLANK(E1763),"",IF(ISTEXT(D1763),"",IF(A1758="Invoice No. : ",INDEX(Sheet2!G$14:G$154,MATCH(B1758,Sheet2!A$14:A$154,0)),P1762))))</f>
        <v/>
      </c>
      <c r="Q1763" s="25" t="str">
        <f t="shared" si="111"/>
        <v/>
      </c>
    </row>
    <row r="1764" ht="15" spans="6:17">
      <c r="F1764" s="25" t="str">
        <f t="shared" si="108"/>
        <v/>
      </c>
      <c r="G1764" s="25" t="str">
        <f>IF(ISTEXT(E1764),"",IF(ISBLANK(E1764),"",IF(ISTEXT(D1764),"",IF(A1759="Invoice No. : ",INDEX(Sheet2!F$14:F$154,MATCH(B1759,Sheet2!A$14:A$154,0)),G1763))))</f>
        <v/>
      </c>
      <c r="H1764" s="25" t="str">
        <f t="shared" si="109"/>
        <v/>
      </c>
      <c r="I1764" s="25" t="str">
        <f>IF(ISTEXT(E1764),"",IF(ISBLANK(E1764),"",IF(ISTEXT(D1764),"",IF(A1759="Invoice No. : ",TEXT(INDEX(Sheet2!C$14:C$154,MATCH(B1759,Sheet2!A$14:A$154,0)),"hh:mm:ss"),I1763))))</f>
        <v/>
      </c>
      <c r="J1764" s="25" t="str">
        <f t="shared" si="110"/>
        <v/>
      </c>
      <c r="K1764" s="25" t="str">
        <f>IF(ISBLANK(G1764),"",IF(ISTEXT(G1764),"",INDEX(Sheet2!H$14:H$154,MATCH(F1764,Sheet2!A$14:A$154,0))))</f>
        <v/>
      </c>
      <c r="L1764" s="25" t="str">
        <f>IF(ISBLANK(G1764),"",IF(ISTEXT(G1764),"",INDEX(Sheet2!I$14:I$154,MATCH(F1764,Sheet2!A$14:A$154,0))))</f>
        <v/>
      </c>
      <c r="M1764" s="25" t="str">
        <f>IF(ISBLANK(G1764),"",IF(ISTEXT(G1764),"",IF(INDEX(Sheet2!H$14:H$154,MATCH(F1764,Sheet2!A$14:A$154,0))&lt;&gt;0,IF(INDEX(Sheet2!I$14:I$154,MATCH(F1764,Sheet2!A$14:A$154,0))&lt;&gt;0,"Loan","Loan"),"Cash")))</f>
        <v/>
      </c>
      <c r="N1764" s="25" t="str">
        <f>IF(ISTEXT(E1764),"",IF(ISBLANK(E1764),"",IF(ISTEXT(D1764),"",IF(A1759="Invoice No. : ",INDEX(Sheet2!D$14:D$154,MATCH(B1759,Sheet2!A$14:A$154,0)),N1763))))</f>
        <v/>
      </c>
      <c r="O1764" s="25" t="str">
        <f>IF(ISTEXT(E1764),"",IF(ISBLANK(E1764),"",IF(ISTEXT(D1764),"",IF(A1759="Invoice No. : ",INDEX(Sheet2!E$14:E$154,MATCH(B1759,Sheet2!A$14:A$154,0)),O1763))))</f>
        <v/>
      </c>
      <c r="P1764" s="25" t="str">
        <f>IF(ISTEXT(E1764),"",IF(ISBLANK(E1764),"",IF(ISTEXT(D1764),"",IF(A1759="Invoice No. : ",INDEX(Sheet2!G$14:G$154,MATCH(B1759,Sheet2!A$14:A$154,0)),P1763))))</f>
        <v/>
      </c>
      <c r="Q1764" s="25" t="str">
        <f t="shared" si="111"/>
        <v/>
      </c>
    </row>
    <row r="1765" ht="15" spans="6:17">
      <c r="F1765" s="25" t="str">
        <f t="shared" si="108"/>
        <v/>
      </c>
      <c r="G1765" s="25" t="str">
        <f>IF(ISTEXT(E1765),"",IF(ISBLANK(E1765),"",IF(ISTEXT(D1765),"",IF(A1760="Invoice No. : ",INDEX(Sheet2!F$14:F$154,MATCH(B1760,Sheet2!A$14:A$154,0)),G1764))))</f>
        <v/>
      </c>
      <c r="H1765" s="25" t="str">
        <f t="shared" si="109"/>
        <v/>
      </c>
      <c r="I1765" s="25" t="str">
        <f>IF(ISTEXT(E1765),"",IF(ISBLANK(E1765),"",IF(ISTEXT(D1765),"",IF(A1760="Invoice No. : ",TEXT(INDEX(Sheet2!C$14:C$154,MATCH(B1760,Sheet2!A$14:A$154,0)),"hh:mm:ss"),I1764))))</f>
        <v/>
      </c>
      <c r="J1765" s="25" t="str">
        <f t="shared" si="110"/>
        <v/>
      </c>
      <c r="K1765" s="25" t="str">
        <f>IF(ISBLANK(G1765),"",IF(ISTEXT(G1765),"",INDEX(Sheet2!H$14:H$154,MATCH(F1765,Sheet2!A$14:A$154,0))))</f>
        <v/>
      </c>
      <c r="L1765" s="25" t="str">
        <f>IF(ISBLANK(G1765),"",IF(ISTEXT(G1765),"",INDEX(Sheet2!I$14:I$154,MATCH(F1765,Sheet2!A$14:A$154,0))))</f>
        <v/>
      </c>
      <c r="M1765" s="25" t="str">
        <f>IF(ISBLANK(G1765),"",IF(ISTEXT(G1765),"",IF(INDEX(Sheet2!H$14:H$154,MATCH(F1765,Sheet2!A$14:A$154,0))&lt;&gt;0,IF(INDEX(Sheet2!I$14:I$154,MATCH(F1765,Sheet2!A$14:A$154,0))&lt;&gt;0,"Loan","Loan"),"Cash")))</f>
        <v/>
      </c>
      <c r="N1765" s="25" t="str">
        <f>IF(ISTEXT(E1765),"",IF(ISBLANK(E1765),"",IF(ISTEXT(D1765),"",IF(A1760="Invoice No. : ",INDEX(Sheet2!D$14:D$154,MATCH(B1760,Sheet2!A$14:A$154,0)),N1764))))</f>
        <v/>
      </c>
      <c r="O1765" s="25" t="str">
        <f>IF(ISTEXT(E1765),"",IF(ISBLANK(E1765),"",IF(ISTEXT(D1765),"",IF(A1760="Invoice No. : ",INDEX(Sheet2!E$14:E$154,MATCH(B1760,Sheet2!A$14:A$154,0)),O1764))))</f>
        <v/>
      </c>
      <c r="P1765" s="25" t="str">
        <f>IF(ISTEXT(E1765),"",IF(ISBLANK(E1765),"",IF(ISTEXT(D1765),"",IF(A1760="Invoice No. : ",INDEX(Sheet2!G$14:G$154,MATCH(B1760,Sheet2!A$14:A$154,0)),P1764))))</f>
        <v/>
      </c>
      <c r="Q1765" s="25" t="str">
        <f t="shared" si="111"/>
        <v/>
      </c>
    </row>
    <row r="1766" ht="15" spans="6:17">
      <c r="F1766" s="25" t="str">
        <f t="shared" si="108"/>
        <v/>
      </c>
      <c r="G1766" s="25" t="str">
        <f>IF(ISTEXT(E1766),"",IF(ISBLANK(E1766),"",IF(ISTEXT(D1766),"",IF(A1761="Invoice No. : ",INDEX(Sheet2!F$14:F$154,MATCH(B1761,Sheet2!A$14:A$154,0)),G1765))))</f>
        <v/>
      </c>
      <c r="H1766" s="25" t="str">
        <f t="shared" si="109"/>
        <v/>
      </c>
      <c r="I1766" s="25" t="str">
        <f>IF(ISTEXT(E1766),"",IF(ISBLANK(E1766),"",IF(ISTEXT(D1766),"",IF(A1761="Invoice No. : ",TEXT(INDEX(Sheet2!C$14:C$154,MATCH(B1761,Sheet2!A$14:A$154,0)),"hh:mm:ss"),I1765))))</f>
        <v/>
      </c>
      <c r="J1766" s="25" t="str">
        <f t="shared" si="110"/>
        <v/>
      </c>
      <c r="K1766" s="25" t="str">
        <f>IF(ISBLANK(G1766),"",IF(ISTEXT(G1766),"",INDEX(Sheet2!H$14:H$154,MATCH(F1766,Sheet2!A$14:A$154,0))))</f>
        <v/>
      </c>
      <c r="L1766" s="25" t="str">
        <f>IF(ISBLANK(G1766),"",IF(ISTEXT(G1766),"",INDEX(Sheet2!I$14:I$154,MATCH(F1766,Sheet2!A$14:A$154,0))))</f>
        <v/>
      </c>
      <c r="M1766" s="25" t="str">
        <f>IF(ISBLANK(G1766),"",IF(ISTEXT(G1766),"",IF(INDEX(Sheet2!H$14:H$154,MATCH(F1766,Sheet2!A$14:A$154,0))&lt;&gt;0,IF(INDEX(Sheet2!I$14:I$154,MATCH(F1766,Sheet2!A$14:A$154,0))&lt;&gt;0,"Loan","Loan"),"Cash")))</f>
        <v/>
      </c>
      <c r="N1766" s="25" t="str">
        <f>IF(ISTEXT(E1766),"",IF(ISBLANK(E1766),"",IF(ISTEXT(D1766),"",IF(A1761="Invoice No. : ",INDEX(Sheet2!D$14:D$154,MATCH(B1761,Sheet2!A$14:A$154,0)),N1765))))</f>
        <v/>
      </c>
      <c r="O1766" s="25" t="str">
        <f>IF(ISTEXT(E1766),"",IF(ISBLANK(E1766),"",IF(ISTEXT(D1766),"",IF(A1761="Invoice No. : ",INDEX(Sheet2!E$14:E$154,MATCH(B1761,Sheet2!A$14:A$154,0)),O1765))))</f>
        <v/>
      </c>
      <c r="P1766" s="25" t="str">
        <f>IF(ISTEXT(E1766),"",IF(ISBLANK(E1766),"",IF(ISTEXT(D1766),"",IF(A1761="Invoice No. : ",INDEX(Sheet2!G$14:G$154,MATCH(B1761,Sheet2!A$14:A$154,0)),P1765))))</f>
        <v/>
      </c>
      <c r="Q1766" s="25" t="str">
        <f t="shared" si="111"/>
        <v/>
      </c>
    </row>
    <row r="1767" ht="15" spans="6:17">
      <c r="F1767" s="25" t="str">
        <f t="shared" si="108"/>
        <v/>
      </c>
      <c r="G1767" s="25" t="str">
        <f>IF(ISTEXT(E1767),"",IF(ISBLANK(E1767),"",IF(ISTEXT(D1767),"",IF(A1762="Invoice No. : ",INDEX(Sheet2!F$14:F$154,MATCH(B1762,Sheet2!A$14:A$154,0)),G1766))))</f>
        <v/>
      </c>
      <c r="H1767" s="25" t="str">
        <f t="shared" si="109"/>
        <v/>
      </c>
      <c r="I1767" s="25" t="str">
        <f>IF(ISTEXT(E1767),"",IF(ISBLANK(E1767),"",IF(ISTEXT(D1767),"",IF(A1762="Invoice No. : ",TEXT(INDEX(Sheet2!C$14:C$154,MATCH(B1762,Sheet2!A$14:A$154,0)),"hh:mm:ss"),I1766))))</f>
        <v/>
      </c>
      <c r="J1767" s="25" t="str">
        <f t="shared" si="110"/>
        <v/>
      </c>
      <c r="K1767" s="25" t="str">
        <f>IF(ISBLANK(G1767),"",IF(ISTEXT(G1767),"",INDEX(Sheet2!H$14:H$154,MATCH(F1767,Sheet2!A$14:A$154,0))))</f>
        <v/>
      </c>
      <c r="L1767" s="25" t="str">
        <f>IF(ISBLANK(G1767),"",IF(ISTEXT(G1767),"",INDEX(Sheet2!I$14:I$154,MATCH(F1767,Sheet2!A$14:A$154,0))))</f>
        <v/>
      </c>
      <c r="M1767" s="25" t="str">
        <f>IF(ISBLANK(G1767),"",IF(ISTEXT(G1767),"",IF(INDEX(Sheet2!H$14:H$154,MATCH(F1767,Sheet2!A$14:A$154,0))&lt;&gt;0,IF(INDEX(Sheet2!I$14:I$154,MATCH(F1767,Sheet2!A$14:A$154,0))&lt;&gt;0,"Loan","Loan"),"Cash")))</f>
        <v/>
      </c>
      <c r="N1767" s="25" t="str">
        <f>IF(ISTEXT(E1767),"",IF(ISBLANK(E1767),"",IF(ISTEXT(D1767),"",IF(A1762="Invoice No. : ",INDEX(Sheet2!D$14:D$154,MATCH(B1762,Sheet2!A$14:A$154,0)),N1766))))</f>
        <v/>
      </c>
      <c r="O1767" s="25" t="str">
        <f>IF(ISTEXT(E1767),"",IF(ISBLANK(E1767),"",IF(ISTEXT(D1767),"",IF(A1762="Invoice No. : ",INDEX(Sheet2!E$14:E$154,MATCH(B1762,Sheet2!A$14:A$154,0)),O1766))))</f>
        <v/>
      </c>
      <c r="P1767" s="25" t="str">
        <f>IF(ISTEXT(E1767),"",IF(ISBLANK(E1767),"",IF(ISTEXT(D1767),"",IF(A1762="Invoice No. : ",INDEX(Sheet2!G$14:G$154,MATCH(B1762,Sheet2!A$14:A$154,0)),P1766))))</f>
        <v/>
      </c>
      <c r="Q1767" s="25" t="str">
        <f t="shared" si="111"/>
        <v/>
      </c>
    </row>
    <row r="1768" ht="15" spans="6:17">
      <c r="F1768" s="25" t="str">
        <f t="shared" si="108"/>
        <v/>
      </c>
      <c r="G1768" s="25" t="str">
        <f>IF(ISTEXT(E1768),"",IF(ISBLANK(E1768),"",IF(ISTEXT(D1768),"",IF(A1763="Invoice No. : ",INDEX(Sheet2!F$14:F$154,MATCH(B1763,Sheet2!A$14:A$154,0)),G1767))))</f>
        <v/>
      </c>
      <c r="H1768" s="25" t="str">
        <f t="shared" si="109"/>
        <v/>
      </c>
      <c r="I1768" s="25" t="str">
        <f>IF(ISTEXT(E1768),"",IF(ISBLANK(E1768),"",IF(ISTEXT(D1768),"",IF(A1763="Invoice No. : ",TEXT(INDEX(Sheet2!C$14:C$154,MATCH(B1763,Sheet2!A$14:A$154,0)),"hh:mm:ss"),I1767))))</f>
        <v/>
      </c>
      <c r="J1768" s="25" t="str">
        <f t="shared" si="110"/>
        <v/>
      </c>
      <c r="K1768" s="25" t="str">
        <f>IF(ISBLANK(G1768),"",IF(ISTEXT(G1768),"",INDEX(Sheet2!H$14:H$154,MATCH(F1768,Sheet2!A$14:A$154,0))))</f>
        <v/>
      </c>
      <c r="L1768" s="25" t="str">
        <f>IF(ISBLANK(G1768),"",IF(ISTEXT(G1768),"",INDEX(Sheet2!I$14:I$154,MATCH(F1768,Sheet2!A$14:A$154,0))))</f>
        <v/>
      </c>
      <c r="M1768" s="25" t="str">
        <f>IF(ISBLANK(G1768),"",IF(ISTEXT(G1768),"",IF(INDEX(Sheet2!H$14:H$154,MATCH(F1768,Sheet2!A$14:A$154,0))&lt;&gt;0,IF(INDEX(Sheet2!I$14:I$154,MATCH(F1768,Sheet2!A$14:A$154,0))&lt;&gt;0,"Loan","Loan"),"Cash")))</f>
        <v/>
      </c>
      <c r="N1768" s="25" t="str">
        <f>IF(ISTEXT(E1768),"",IF(ISBLANK(E1768),"",IF(ISTEXT(D1768),"",IF(A1763="Invoice No. : ",INDEX(Sheet2!D$14:D$154,MATCH(B1763,Sheet2!A$14:A$154,0)),N1767))))</f>
        <v/>
      </c>
      <c r="O1768" s="25" t="str">
        <f>IF(ISTEXT(E1768),"",IF(ISBLANK(E1768),"",IF(ISTEXT(D1768),"",IF(A1763="Invoice No. : ",INDEX(Sheet2!E$14:E$154,MATCH(B1763,Sheet2!A$14:A$154,0)),O1767))))</f>
        <v/>
      </c>
      <c r="P1768" s="25" t="str">
        <f>IF(ISTEXT(E1768),"",IF(ISBLANK(E1768),"",IF(ISTEXT(D1768),"",IF(A1763="Invoice No. : ",INDEX(Sheet2!G$14:G$154,MATCH(B1763,Sheet2!A$14:A$154,0)),P1767))))</f>
        <v/>
      </c>
      <c r="Q1768" s="25" t="str">
        <f t="shared" si="111"/>
        <v/>
      </c>
    </row>
    <row r="1769" ht="15" spans="6:17">
      <c r="F1769" s="25" t="str">
        <f t="shared" si="108"/>
        <v/>
      </c>
      <c r="G1769" s="25" t="str">
        <f>IF(ISTEXT(E1769),"",IF(ISBLANK(E1769),"",IF(ISTEXT(D1769),"",IF(A1764="Invoice No. : ",INDEX(Sheet2!F$14:F$154,MATCH(B1764,Sheet2!A$14:A$154,0)),G1768))))</f>
        <v/>
      </c>
      <c r="H1769" s="25" t="str">
        <f t="shared" si="109"/>
        <v/>
      </c>
      <c r="I1769" s="25" t="str">
        <f>IF(ISTEXT(E1769),"",IF(ISBLANK(E1769),"",IF(ISTEXT(D1769),"",IF(A1764="Invoice No. : ",TEXT(INDEX(Sheet2!C$14:C$154,MATCH(B1764,Sheet2!A$14:A$154,0)),"hh:mm:ss"),I1768))))</f>
        <v/>
      </c>
      <c r="J1769" s="25" t="str">
        <f t="shared" si="110"/>
        <v/>
      </c>
      <c r="K1769" s="25" t="str">
        <f>IF(ISBLANK(G1769),"",IF(ISTEXT(G1769),"",INDEX(Sheet2!H$14:H$154,MATCH(F1769,Sheet2!A$14:A$154,0))))</f>
        <v/>
      </c>
      <c r="L1769" s="25" t="str">
        <f>IF(ISBLANK(G1769),"",IF(ISTEXT(G1769),"",INDEX(Sheet2!I$14:I$154,MATCH(F1769,Sheet2!A$14:A$154,0))))</f>
        <v/>
      </c>
      <c r="M1769" s="25" t="str">
        <f>IF(ISBLANK(G1769),"",IF(ISTEXT(G1769),"",IF(INDEX(Sheet2!H$14:H$154,MATCH(F1769,Sheet2!A$14:A$154,0))&lt;&gt;0,IF(INDEX(Sheet2!I$14:I$154,MATCH(F1769,Sheet2!A$14:A$154,0))&lt;&gt;0,"Loan","Loan"),"Cash")))</f>
        <v/>
      </c>
      <c r="N1769" s="25" t="str">
        <f>IF(ISTEXT(E1769),"",IF(ISBLANK(E1769),"",IF(ISTEXT(D1769),"",IF(A1764="Invoice No. : ",INDEX(Sheet2!D$14:D$154,MATCH(B1764,Sheet2!A$14:A$154,0)),N1768))))</f>
        <v/>
      </c>
      <c r="O1769" s="25" t="str">
        <f>IF(ISTEXT(E1769),"",IF(ISBLANK(E1769),"",IF(ISTEXT(D1769),"",IF(A1764="Invoice No. : ",INDEX(Sheet2!E$14:E$154,MATCH(B1764,Sheet2!A$14:A$154,0)),O1768))))</f>
        <v/>
      </c>
      <c r="P1769" s="25" t="str">
        <f>IF(ISTEXT(E1769),"",IF(ISBLANK(E1769),"",IF(ISTEXT(D1769),"",IF(A1764="Invoice No. : ",INDEX(Sheet2!G$14:G$154,MATCH(B1764,Sheet2!A$14:A$154,0)),P1768))))</f>
        <v/>
      </c>
      <c r="Q1769" s="25" t="str">
        <f t="shared" si="111"/>
        <v/>
      </c>
    </row>
    <row r="1770" ht="15" spans="6:17">
      <c r="F1770" s="25" t="str">
        <f t="shared" si="108"/>
        <v/>
      </c>
      <c r="G1770" s="25" t="str">
        <f>IF(ISTEXT(E1770),"",IF(ISBLANK(E1770),"",IF(ISTEXT(D1770),"",IF(A1765="Invoice No. : ",INDEX(Sheet2!F$14:F$154,MATCH(B1765,Sheet2!A$14:A$154,0)),G1769))))</f>
        <v/>
      </c>
      <c r="H1770" s="25" t="str">
        <f t="shared" si="109"/>
        <v/>
      </c>
      <c r="I1770" s="25" t="str">
        <f>IF(ISTEXT(E1770),"",IF(ISBLANK(E1770),"",IF(ISTEXT(D1770),"",IF(A1765="Invoice No. : ",TEXT(INDEX(Sheet2!C$14:C$154,MATCH(B1765,Sheet2!A$14:A$154,0)),"hh:mm:ss"),I1769))))</f>
        <v/>
      </c>
      <c r="J1770" s="25" t="str">
        <f t="shared" si="110"/>
        <v/>
      </c>
      <c r="K1770" s="25" t="str">
        <f>IF(ISBLANK(G1770),"",IF(ISTEXT(G1770),"",INDEX(Sheet2!H$14:H$154,MATCH(F1770,Sheet2!A$14:A$154,0))))</f>
        <v/>
      </c>
      <c r="L1770" s="25" t="str">
        <f>IF(ISBLANK(G1770),"",IF(ISTEXT(G1770),"",INDEX(Sheet2!I$14:I$154,MATCH(F1770,Sheet2!A$14:A$154,0))))</f>
        <v/>
      </c>
      <c r="M1770" s="25" t="str">
        <f>IF(ISBLANK(G1770),"",IF(ISTEXT(G1770),"",IF(INDEX(Sheet2!H$14:H$154,MATCH(F1770,Sheet2!A$14:A$154,0))&lt;&gt;0,IF(INDEX(Sheet2!I$14:I$154,MATCH(F1770,Sheet2!A$14:A$154,0))&lt;&gt;0,"Loan","Loan"),"Cash")))</f>
        <v/>
      </c>
      <c r="N1770" s="25" t="str">
        <f>IF(ISTEXT(E1770),"",IF(ISBLANK(E1770),"",IF(ISTEXT(D1770),"",IF(A1765="Invoice No. : ",INDEX(Sheet2!D$14:D$154,MATCH(B1765,Sheet2!A$14:A$154,0)),N1769))))</f>
        <v/>
      </c>
      <c r="O1770" s="25" t="str">
        <f>IF(ISTEXT(E1770),"",IF(ISBLANK(E1770),"",IF(ISTEXT(D1770),"",IF(A1765="Invoice No. : ",INDEX(Sheet2!E$14:E$154,MATCH(B1765,Sheet2!A$14:A$154,0)),O1769))))</f>
        <v/>
      </c>
      <c r="P1770" s="25" t="str">
        <f>IF(ISTEXT(E1770),"",IF(ISBLANK(E1770),"",IF(ISTEXT(D1770),"",IF(A1765="Invoice No. : ",INDEX(Sheet2!G$14:G$154,MATCH(B1765,Sheet2!A$14:A$154,0)),P1769))))</f>
        <v/>
      </c>
      <c r="Q1770" s="25" t="str">
        <f t="shared" si="111"/>
        <v/>
      </c>
    </row>
    <row r="1771" ht="15" spans="6:17">
      <c r="F1771" s="25" t="str">
        <f t="shared" si="108"/>
        <v/>
      </c>
      <c r="G1771" s="25" t="str">
        <f>IF(ISTEXT(E1771),"",IF(ISBLANK(E1771),"",IF(ISTEXT(D1771),"",IF(A1766="Invoice No. : ",INDEX(Sheet2!F$14:F$154,MATCH(B1766,Sheet2!A$14:A$154,0)),G1770))))</f>
        <v/>
      </c>
      <c r="H1771" s="25" t="str">
        <f t="shared" si="109"/>
        <v/>
      </c>
      <c r="I1771" s="25" t="str">
        <f>IF(ISTEXT(E1771),"",IF(ISBLANK(E1771),"",IF(ISTEXT(D1771),"",IF(A1766="Invoice No. : ",TEXT(INDEX(Sheet2!C$14:C$154,MATCH(B1766,Sheet2!A$14:A$154,0)),"hh:mm:ss"),I1770))))</f>
        <v/>
      </c>
      <c r="J1771" s="25" t="str">
        <f t="shared" si="110"/>
        <v/>
      </c>
      <c r="K1771" s="25" t="str">
        <f>IF(ISBLANK(G1771),"",IF(ISTEXT(G1771),"",INDEX(Sheet2!H$14:H$154,MATCH(F1771,Sheet2!A$14:A$154,0))))</f>
        <v/>
      </c>
      <c r="L1771" s="25" t="str">
        <f>IF(ISBLANK(G1771),"",IF(ISTEXT(G1771),"",INDEX(Sheet2!I$14:I$154,MATCH(F1771,Sheet2!A$14:A$154,0))))</f>
        <v/>
      </c>
      <c r="M1771" s="25" t="str">
        <f>IF(ISBLANK(G1771),"",IF(ISTEXT(G1771),"",IF(INDEX(Sheet2!H$14:H$154,MATCH(F1771,Sheet2!A$14:A$154,0))&lt;&gt;0,IF(INDEX(Sheet2!I$14:I$154,MATCH(F1771,Sheet2!A$14:A$154,0))&lt;&gt;0,"Loan","Loan"),"Cash")))</f>
        <v/>
      </c>
      <c r="N1771" s="25" t="str">
        <f>IF(ISTEXT(E1771),"",IF(ISBLANK(E1771),"",IF(ISTEXT(D1771),"",IF(A1766="Invoice No. : ",INDEX(Sheet2!D$14:D$154,MATCH(B1766,Sheet2!A$14:A$154,0)),N1770))))</f>
        <v/>
      </c>
      <c r="O1771" s="25" t="str">
        <f>IF(ISTEXT(E1771),"",IF(ISBLANK(E1771),"",IF(ISTEXT(D1771),"",IF(A1766="Invoice No. : ",INDEX(Sheet2!E$14:E$154,MATCH(B1766,Sheet2!A$14:A$154,0)),O1770))))</f>
        <v/>
      </c>
      <c r="P1771" s="25" t="str">
        <f>IF(ISTEXT(E1771),"",IF(ISBLANK(E1771),"",IF(ISTEXT(D1771),"",IF(A1766="Invoice No. : ",INDEX(Sheet2!G$14:G$154,MATCH(B1766,Sheet2!A$14:A$154,0)),P1770))))</f>
        <v/>
      </c>
      <c r="Q1771" s="25" t="str">
        <f t="shared" si="111"/>
        <v/>
      </c>
    </row>
    <row r="1772" ht="15" spans="6:17">
      <c r="F1772" s="25" t="str">
        <f t="shared" si="108"/>
        <v/>
      </c>
      <c r="G1772" s="25" t="str">
        <f>IF(ISTEXT(E1772),"",IF(ISBLANK(E1772),"",IF(ISTEXT(D1772),"",IF(A1767="Invoice No. : ",INDEX(Sheet2!F$14:F$154,MATCH(B1767,Sheet2!A$14:A$154,0)),G1771))))</f>
        <v/>
      </c>
      <c r="H1772" s="25" t="str">
        <f t="shared" si="109"/>
        <v/>
      </c>
      <c r="I1772" s="25" t="str">
        <f>IF(ISTEXT(E1772),"",IF(ISBLANK(E1772),"",IF(ISTEXT(D1772),"",IF(A1767="Invoice No. : ",TEXT(INDEX(Sheet2!C$14:C$154,MATCH(B1767,Sheet2!A$14:A$154,0)),"hh:mm:ss"),I1771))))</f>
        <v/>
      </c>
      <c r="J1772" s="25" t="str">
        <f t="shared" si="110"/>
        <v/>
      </c>
      <c r="K1772" s="25" t="str">
        <f>IF(ISBLANK(G1772),"",IF(ISTEXT(G1772),"",INDEX(Sheet2!H$14:H$154,MATCH(F1772,Sheet2!A$14:A$154,0))))</f>
        <v/>
      </c>
      <c r="L1772" s="25" t="str">
        <f>IF(ISBLANK(G1772),"",IF(ISTEXT(G1772),"",INDEX(Sheet2!I$14:I$154,MATCH(F1772,Sheet2!A$14:A$154,0))))</f>
        <v/>
      </c>
      <c r="M1772" s="25" t="str">
        <f>IF(ISBLANK(G1772),"",IF(ISTEXT(G1772),"",IF(INDEX(Sheet2!H$14:H$154,MATCH(F1772,Sheet2!A$14:A$154,0))&lt;&gt;0,IF(INDEX(Sheet2!I$14:I$154,MATCH(F1772,Sheet2!A$14:A$154,0))&lt;&gt;0,"Loan","Loan"),"Cash")))</f>
        <v/>
      </c>
      <c r="N1772" s="25" t="str">
        <f>IF(ISTEXT(E1772),"",IF(ISBLANK(E1772),"",IF(ISTEXT(D1772),"",IF(A1767="Invoice No. : ",INDEX(Sheet2!D$14:D$154,MATCH(B1767,Sheet2!A$14:A$154,0)),N1771))))</f>
        <v/>
      </c>
      <c r="O1772" s="25" t="str">
        <f>IF(ISTEXT(E1772),"",IF(ISBLANK(E1772),"",IF(ISTEXT(D1772),"",IF(A1767="Invoice No. : ",INDEX(Sheet2!E$14:E$154,MATCH(B1767,Sheet2!A$14:A$154,0)),O1771))))</f>
        <v/>
      </c>
      <c r="P1772" s="25" t="str">
        <f>IF(ISTEXT(E1772),"",IF(ISBLANK(E1772),"",IF(ISTEXT(D1772),"",IF(A1767="Invoice No. : ",INDEX(Sheet2!G$14:G$154,MATCH(B1767,Sheet2!A$14:A$154,0)),P1771))))</f>
        <v/>
      </c>
      <c r="Q1772" s="25" t="str">
        <f t="shared" si="111"/>
        <v/>
      </c>
    </row>
    <row r="1773" ht="15" spans="6:17">
      <c r="F1773" s="25" t="str">
        <f t="shared" si="108"/>
        <v/>
      </c>
      <c r="G1773" s="25" t="str">
        <f>IF(ISTEXT(E1773),"",IF(ISBLANK(E1773),"",IF(ISTEXT(D1773),"",IF(A1768="Invoice No. : ",INDEX(Sheet2!F$14:F$154,MATCH(B1768,Sheet2!A$14:A$154,0)),G1772))))</f>
        <v/>
      </c>
      <c r="H1773" s="25" t="str">
        <f t="shared" si="109"/>
        <v/>
      </c>
      <c r="I1773" s="25" t="str">
        <f>IF(ISTEXT(E1773),"",IF(ISBLANK(E1773),"",IF(ISTEXT(D1773),"",IF(A1768="Invoice No. : ",TEXT(INDEX(Sheet2!C$14:C$154,MATCH(B1768,Sheet2!A$14:A$154,0)),"hh:mm:ss"),I1772))))</f>
        <v/>
      </c>
      <c r="J1773" s="25" t="str">
        <f t="shared" si="110"/>
        <v/>
      </c>
      <c r="K1773" s="25" t="str">
        <f>IF(ISBLANK(G1773),"",IF(ISTEXT(G1773),"",INDEX(Sheet2!H$14:H$154,MATCH(F1773,Sheet2!A$14:A$154,0))))</f>
        <v/>
      </c>
      <c r="L1773" s="25" t="str">
        <f>IF(ISBLANK(G1773),"",IF(ISTEXT(G1773),"",INDEX(Sheet2!I$14:I$154,MATCH(F1773,Sheet2!A$14:A$154,0))))</f>
        <v/>
      </c>
      <c r="M1773" s="25" t="str">
        <f>IF(ISBLANK(G1773),"",IF(ISTEXT(G1773),"",IF(INDEX(Sheet2!H$14:H$154,MATCH(F1773,Sheet2!A$14:A$154,0))&lt;&gt;0,IF(INDEX(Sheet2!I$14:I$154,MATCH(F1773,Sheet2!A$14:A$154,0))&lt;&gt;0,"Loan","Loan"),"Cash")))</f>
        <v/>
      </c>
      <c r="N1773" s="25" t="str">
        <f>IF(ISTEXT(E1773),"",IF(ISBLANK(E1773),"",IF(ISTEXT(D1773),"",IF(A1768="Invoice No. : ",INDEX(Sheet2!D$14:D$154,MATCH(B1768,Sheet2!A$14:A$154,0)),N1772))))</f>
        <v/>
      </c>
      <c r="O1773" s="25" t="str">
        <f>IF(ISTEXT(E1773),"",IF(ISBLANK(E1773),"",IF(ISTEXT(D1773),"",IF(A1768="Invoice No. : ",INDEX(Sheet2!E$14:E$154,MATCH(B1768,Sheet2!A$14:A$154,0)),O1772))))</f>
        <v/>
      </c>
      <c r="P1773" s="25" t="str">
        <f>IF(ISTEXT(E1773),"",IF(ISBLANK(E1773),"",IF(ISTEXT(D1773),"",IF(A1768="Invoice No. : ",INDEX(Sheet2!G$14:G$154,MATCH(B1768,Sheet2!A$14:A$154,0)),P1772))))</f>
        <v/>
      </c>
      <c r="Q1773" s="25" t="str">
        <f t="shared" si="111"/>
        <v/>
      </c>
    </row>
    <row r="1774" ht="15" spans="6:17">
      <c r="F1774" s="25" t="str">
        <f t="shared" si="108"/>
        <v/>
      </c>
      <c r="G1774" s="25" t="str">
        <f>IF(ISTEXT(E1774),"",IF(ISBLANK(E1774),"",IF(ISTEXT(D1774),"",IF(A1769="Invoice No. : ",INDEX(Sheet2!F$14:F$154,MATCH(B1769,Sheet2!A$14:A$154,0)),G1773))))</f>
        <v/>
      </c>
      <c r="H1774" s="25" t="str">
        <f t="shared" si="109"/>
        <v/>
      </c>
      <c r="I1774" s="25" t="str">
        <f>IF(ISTEXT(E1774),"",IF(ISBLANK(E1774),"",IF(ISTEXT(D1774),"",IF(A1769="Invoice No. : ",TEXT(INDEX(Sheet2!C$14:C$154,MATCH(B1769,Sheet2!A$14:A$154,0)),"hh:mm:ss"),I1773))))</f>
        <v/>
      </c>
      <c r="J1774" s="25" t="str">
        <f t="shared" si="110"/>
        <v/>
      </c>
      <c r="K1774" s="25" t="str">
        <f>IF(ISBLANK(G1774),"",IF(ISTEXT(G1774),"",INDEX(Sheet2!H$14:H$154,MATCH(F1774,Sheet2!A$14:A$154,0))))</f>
        <v/>
      </c>
      <c r="L1774" s="25" t="str">
        <f>IF(ISBLANK(G1774),"",IF(ISTEXT(G1774),"",INDEX(Sheet2!I$14:I$154,MATCH(F1774,Sheet2!A$14:A$154,0))))</f>
        <v/>
      </c>
      <c r="M1774" s="25" t="str">
        <f>IF(ISBLANK(G1774),"",IF(ISTEXT(G1774),"",IF(INDEX(Sheet2!H$14:H$154,MATCH(F1774,Sheet2!A$14:A$154,0))&lt;&gt;0,IF(INDEX(Sheet2!I$14:I$154,MATCH(F1774,Sheet2!A$14:A$154,0))&lt;&gt;0,"Loan","Loan"),"Cash")))</f>
        <v/>
      </c>
      <c r="N1774" s="25" t="str">
        <f>IF(ISTEXT(E1774),"",IF(ISBLANK(E1774),"",IF(ISTEXT(D1774),"",IF(A1769="Invoice No. : ",INDEX(Sheet2!D$14:D$154,MATCH(B1769,Sheet2!A$14:A$154,0)),N1773))))</f>
        <v/>
      </c>
      <c r="O1774" s="25" t="str">
        <f>IF(ISTEXT(E1774),"",IF(ISBLANK(E1774),"",IF(ISTEXT(D1774),"",IF(A1769="Invoice No. : ",INDEX(Sheet2!E$14:E$154,MATCH(B1769,Sheet2!A$14:A$154,0)),O1773))))</f>
        <v/>
      </c>
      <c r="P1774" s="25" t="str">
        <f>IF(ISTEXT(E1774),"",IF(ISBLANK(E1774),"",IF(ISTEXT(D1774),"",IF(A1769="Invoice No. : ",INDEX(Sheet2!G$14:G$154,MATCH(B1769,Sheet2!A$14:A$154,0)),P1773))))</f>
        <v/>
      </c>
      <c r="Q1774" s="25" t="str">
        <f t="shared" si="111"/>
        <v/>
      </c>
    </row>
    <row r="1775" ht="15" spans="6:17">
      <c r="F1775" s="25" t="str">
        <f t="shared" si="108"/>
        <v/>
      </c>
      <c r="G1775" s="25" t="str">
        <f>IF(ISTEXT(E1775),"",IF(ISBLANK(E1775),"",IF(ISTEXT(D1775),"",IF(A1770="Invoice No. : ",INDEX(Sheet2!F$14:F$154,MATCH(B1770,Sheet2!A$14:A$154,0)),G1774))))</f>
        <v/>
      </c>
      <c r="H1775" s="25" t="str">
        <f t="shared" si="109"/>
        <v/>
      </c>
      <c r="I1775" s="25" t="str">
        <f>IF(ISTEXT(E1775),"",IF(ISBLANK(E1775),"",IF(ISTEXT(D1775),"",IF(A1770="Invoice No. : ",TEXT(INDEX(Sheet2!C$14:C$154,MATCH(B1770,Sheet2!A$14:A$154,0)),"hh:mm:ss"),I1774))))</f>
        <v/>
      </c>
      <c r="J1775" s="25" t="str">
        <f t="shared" si="110"/>
        <v/>
      </c>
      <c r="K1775" s="25" t="str">
        <f>IF(ISBLANK(G1775),"",IF(ISTEXT(G1775),"",INDEX(Sheet2!H$14:H$154,MATCH(F1775,Sheet2!A$14:A$154,0))))</f>
        <v/>
      </c>
      <c r="L1775" s="25" t="str">
        <f>IF(ISBLANK(G1775),"",IF(ISTEXT(G1775),"",INDEX(Sheet2!I$14:I$154,MATCH(F1775,Sheet2!A$14:A$154,0))))</f>
        <v/>
      </c>
      <c r="M1775" s="25" t="str">
        <f>IF(ISBLANK(G1775),"",IF(ISTEXT(G1775),"",IF(INDEX(Sheet2!H$14:H$154,MATCH(F1775,Sheet2!A$14:A$154,0))&lt;&gt;0,IF(INDEX(Sheet2!I$14:I$154,MATCH(F1775,Sheet2!A$14:A$154,0))&lt;&gt;0,"Loan","Loan"),"Cash")))</f>
        <v/>
      </c>
      <c r="N1775" s="25" t="str">
        <f>IF(ISTEXT(E1775),"",IF(ISBLANK(E1775),"",IF(ISTEXT(D1775),"",IF(A1770="Invoice No. : ",INDEX(Sheet2!D$14:D$154,MATCH(B1770,Sheet2!A$14:A$154,0)),N1774))))</f>
        <v/>
      </c>
      <c r="O1775" s="25" t="str">
        <f>IF(ISTEXT(E1775),"",IF(ISBLANK(E1775),"",IF(ISTEXT(D1775),"",IF(A1770="Invoice No. : ",INDEX(Sheet2!E$14:E$154,MATCH(B1770,Sheet2!A$14:A$154,0)),O1774))))</f>
        <v/>
      </c>
      <c r="P1775" s="25" t="str">
        <f>IF(ISTEXT(E1775),"",IF(ISBLANK(E1775),"",IF(ISTEXT(D1775),"",IF(A1770="Invoice No. : ",INDEX(Sheet2!G$14:G$154,MATCH(B1770,Sheet2!A$14:A$154,0)),P1774))))</f>
        <v/>
      </c>
      <c r="Q1775" s="25" t="str">
        <f t="shared" si="111"/>
        <v/>
      </c>
    </row>
    <row r="1776" ht="15" spans="6:17">
      <c r="F1776" s="25" t="str">
        <f t="shared" si="108"/>
        <v/>
      </c>
      <c r="G1776" s="25" t="str">
        <f>IF(ISTEXT(E1776),"",IF(ISBLANK(E1776),"",IF(ISTEXT(D1776),"",IF(A1771="Invoice No. : ",INDEX(Sheet2!F$14:F$154,MATCH(B1771,Sheet2!A$14:A$154,0)),G1775))))</f>
        <v/>
      </c>
      <c r="H1776" s="25" t="str">
        <f t="shared" si="109"/>
        <v/>
      </c>
      <c r="I1776" s="25" t="str">
        <f>IF(ISTEXT(E1776),"",IF(ISBLANK(E1776),"",IF(ISTEXT(D1776),"",IF(A1771="Invoice No. : ",TEXT(INDEX(Sheet2!C$14:C$154,MATCH(B1771,Sheet2!A$14:A$154,0)),"hh:mm:ss"),I1775))))</f>
        <v/>
      </c>
      <c r="J1776" s="25" t="str">
        <f t="shared" si="110"/>
        <v/>
      </c>
      <c r="K1776" s="25" t="str">
        <f>IF(ISBLANK(G1776),"",IF(ISTEXT(G1776),"",INDEX(Sheet2!H$14:H$154,MATCH(F1776,Sheet2!A$14:A$154,0))))</f>
        <v/>
      </c>
      <c r="L1776" s="25" t="str">
        <f>IF(ISBLANK(G1776),"",IF(ISTEXT(G1776),"",INDEX(Sheet2!I$14:I$154,MATCH(F1776,Sheet2!A$14:A$154,0))))</f>
        <v/>
      </c>
      <c r="M1776" s="25" t="str">
        <f>IF(ISBLANK(G1776),"",IF(ISTEXT(G1776),"",IF(INDEX(Sheet2!H$14:H$154,MATCH(F1776,Sheet2!A$14:A$154,0))&lt;&gt;0,IF(INDEX(Sheet2!I$14:I$154,MATCH(F1776,Sheet2!A$14:A$154,0))&lt;&gt;0,"Loan","Loan"),"Cash")))</f>
        <v/>
      </c>
      <c r="N1776" s="25" t="str">
        <f>IF(ISTEXT(E1776),"",IF(ISBLANK(E1776),"",IF(ISTEXT(D1776),"",IF(A1771="Invoice No. : ",INDEX(Sheet2!D$14:D$154,MATCH(B1771,Sheet2!A$14:A$154,0)),N1775))))</f>
        <v/>
      </c>
      <c r="O1776" s="25" t="str">
        <f>IF(ISTEXT(E1776),"",IF(ISBLANK(E1776),"",IF(ISTEXT(D1776),"",IF(A1771="Invoice No. : ",INDEX(Sheet2!E$14:E$154,MATCH(B1771,Sheet2!A$14:A$154,0)),O1775))))</f>
        <v/>
      </c>
      <c r="P1776" s="25" t="str">
        <f>IF(ISTEXT(E1776),"",IF(ISBLANK(E1776),"",IF(ISTEXT(D1776),"",IF(A1771="Invoice No. : ",INDEX(Sheet2!G$14:G$154,MATCH(B1771,Sheet2!A$14:A$154,0)),P1775))))</f>
        <v/>
      </c>
      <c r="Q1776" s="25" t="str">
        <f t="shared" si="111"/>
        <v/>
      </c>
    </row>
    <row r="1777" ht="15" spans="6:17">
      <c r="F1777" s="25" t="str">
        <f t="shared" si="108"/>
        <v/>
      </c>
      <c r="G1777" s="25" t="str">
        <f>IF(ISTEXT(E1777),"",IF(ISBLANK(E1777),"",IF(ISTEXT(D1777),"",IF(A1772="Invoice No. : ",INDEX(Sheet2!F$14:F$154,MATCH(B1772,Sheet2!A$14:A$154,0)),G1776))))</f>
        <v/>
      </c>
      <c r="H1777" s="25" t="str">
        <f t="shared" si="109"/>
        <v/>
      </c>
      <c r="I1777" s="25" t="str">
        <f>IF(ISTEXT(E1777),"",IF(ISBLANK(E1777),"",IF(ISTEXT(D1777),"",IF(A1772="Invoice No. : ",TEXT(INDEX(Sheet2!C$14:C$154,MATCH(B1772,Sheet2!A$14:A$154,0)),"hh:mm:ss"),I1776))))</f>
        <v/>
      </c>
      <c r="J1777" s="25" t="str">
        <f t="shared" si="110"/>
        <v/>
      </c>
      <c r="K1777" s="25" t="str">
        <f>IF(ISBLANK(G1777),"",IF(ISTEXT(G1777),"",INDEX(Sheet2!H$14:H$154,MATCH(F1777,Sheet2!A$14:A$154,0))))</f>
        <v/>
      </c>
      <c r="L1777" s="25" t="str">
        <f>IF(ISBLANK(G1777),"",IF(ISTEXT(G1777),"",INDEX(Sheet2!I$14:I$154,MATCH(F1777,Sheet2!A$14:A$154,0))))</f>
        <v/>
      </c>
      <c r="M1777" s="25" t="str">
        <f>IF(ISBLANK(G1777),"",IF(ISTEXT(G1777),"",IF(INDEX(Sheet2!H$14:H$154,MATCH(F1777,Sheet2!A$14:A$154,0))&lt;&gt;0,IF(INDEX(Sheet2!I$14:I$154,MATCH(F1777,Sheet2!A$14:A$154,0))&lt;&gt;0,"Loan","Loan"),"Cash")))</f>
        <v/>
      </c>
      <c r="N1777" s="25" t="str">
        <f>IF(ISTEXT(E1777),"",IF(ISBLANK(E1777),"",IF(ISTEXT(D1777),"",IF(A1772="Invoice No. : ",INDEX(Sheet2!D$14:D$154,MATCH(B1772,Sheet2!A$14:A$154,0)),N1776))))</f>
        <v/>
      </c>
      <c r="O1777" s="25" t="str">
        <f>IF(ISTEXT(E1777),"",IF(ISBLANK(E1777),"",IF(ISTEXT(D1777),"",IF(A1772="Invoice No. : ",INDEX(Sheet2!E$14:E$154,MATCH(B1772,Sheet2!A$14:A$154,0)),O1776))))</f>
        <v/>
      </c>
      <c r="P1777" s="25" t="str">
        <f>IF(ISTEXT(E1777),"",IF(ISBLANK(E1777),"",IF(ISTEXT(D1777),"",IF(A1772="Invoice No. : ",INDEX(Sheet2!G$14:G$154,MATCH(B1772,Sheet2!A$14:A$154,0)),P1776))))</f>
        <v/>
      </c>
      <c r="Q1777" s="25" t="str">
        <f t="shared" si="111"/>
        <v/>
      </c>
    </row>
    <row r="1778" ht="15" spans="6:17">
      <c r="F1778" s="25" t="str">
        <f t="shared" si="108"/>
        <v/>
      </c>
      <c r="G1778" s="25" t="str">
        <f>IF(ISTEXT(E1778),"",IF(ISBLANK(E1778),"",IF(ISTEXT(D1778),"",IF(A1773="Invoice No. : ",INDEX(Sheet2!F$14:F$154,MATCH(B1773,Sheet2!A$14:A$154,0)),G1777))))</f>
        <v/>
      </c>
      <c r="H1778" s="25" t="str">
        <f t="shared" si="109"/>
        <v/>
      </c>
      <c r="I1778" s="25" t="str">
        <f>IF(ISTEXT(E1778),"",IF(ISBLANK(E1778),"",IF(ISTEXT(D1778),"",IF(A1773="Invoice No. : ",TEXT(INDEX(Sheet2!C$14:C$154,MATCH(B1773,Sheet2!A$14:A$154,0)),"hh:mm:ss"),I1777))))</f>
        <v/>
      </c>
      <c r="J1778" s="25" t="str">
        <f t="shared" si="110"/>
        <v/>
      </c>
      <c r="K1778" s="25" t="str">
        <f>IF(ISBLANK(G1778),"",IF(ISTEXT(G1778),"",INDEX(Sheet2!H$14:H$154,MATCH(F1778,Sheet2!A$14:A$154,0))))</f>
        <v/>
      </c>
      <c r="L1778" s="25" t="str">
        <f>IF(ISBLANK(G1778),"",IF(ISTEXT(G1778),"",INDEX(Sheet2!I$14:I$154,MATCH(F1778,Sheet2!A$14:A$154,0))))</f>
        <v/>
      </c>
      <c r="M1778" s="25" t="str">
        <f>IF(ISBLANK(G1778),"",IF(ISTEXT(G1778),"",IF(INDEX(Sheet2!H$14:H$154,MATCH(F1778,Sheet2!A$14:A$154,0))&lt;&gt;0,IF(INDEX(Sheet2!I$14:I$154,MATCH(F1778,Sheet2!A$14:A$154,0))&lt;&gt;0,"Loan","Loan"),"Cash")))</f>
        <v/>
      </c>
      <c r="N1778" s="25" t="str">
        <f>IF(ISTEXT(E1778),"",IF(ISBLANK(E1778),"",IF(ISTEXT(D1778),"",IF(A1773="Invoice No. : ",INDEX(Sheet2!D$14:D$154,MATCH(B1773,Sheet2!A$14:A$154,0)),N1777))))</f>
        <v/>
      </c>
      <c r="O1778" s="25" t="str">
        <f>IF(ISTEXT(E1778),"",IF(ISBLANK(E1778),"",IF(ISTEXT(D1778),"",IF(A1773="Invoice No. : ",INDEX(Sheet2!E$14:E$154,MATCH(B1773,Sheet2!A$14:A$154,0)),O1777))))</f>
        <v/>
      </c>
      <c r="P1778" s="25" t="str">
        <f>IF(ISTEXT(E1778),"",IF(ISBLANK(E1778),"",IF(ISTEXT(D1778),"",IF(A1773="Invoice No. : ",INDEX(Sheet2!G$14:G$154,MATCH(B1773,Sheet2!A$14:A$154,0)),P1777))))</f>
        <v/>
      </c>
      <c r="Q1778" s="25" t="str">
        <f t="shared" si="111"/>
        <v/>
      </c>
    </row>
    <row r="1779" ht="15" spans="6:17">
      <c r="F1779" s="25" t="str">
        <f t="shared" si="108"/>
        <v/>
      </c>
      <c r="G1779" s="25" t="str">
        <f>IF(ISTEXT(E1779),"",IF(ISBLANK(E1779),"",IF(ISTEXT(D1779),"",IF(A1774="Invoice No. : ",INDEX(Sheet2!F$14:F$154,MATCH(B1774,Sheet2!A$14:A$154,0)),G1778))))</f>
        <v/>
      </c>
      <c r="H1779" s="25" t="str">
        <f t="shared" si="109"/>
        <v/>
      </c>
      <c r="I1779" s="25" t="str">
        <f>IF(ISTEXT(E1779),"",IF(ISBLANK(E1779),"",IF(ISTEXT(D1779),"",IF(A1774="Invoice No. : ",TEXT(INDEX(Sheet2!C$14:C$154,MATCH(B1774,Sheet2!A$14:A$154,0)),"hh:mm:ss"),I1778))))</f>
        <v/>
      </c>
      <c r="J1779" s="25" t="str">
        <f t="shared" si="110"/>
        <v/>
      </c>
      <c r="K1779" s="25" t="str">
        <f>IF(ISBLANK(G1779),"",IF(ISTEXT(G1779),"",INDEX(Sheet2!H$14:H$154,MATCH(F1779,Sheet2!A$14:A$154,0))))</f>
        <v/>
      </c>
      <c r="L1779" s="25" t="str">
        <f>IF(ISBLANK(G1779),"",IF(ISTEXT(G1779),"",INDEX(Sheet2!I$14:I$154,MATCH(F1779,Sheet2!A$14:A$154,0))))</f>
        <v/>
      </c>
      <c r="M1779" s="25" t="str">
        <f>IF(ISBLANK(G1779),"",IF(ISTEXT(G1779),"",IF(INDEX(Sheet2!H$14:H$154,MATCH(F1779,Sheet2!A$14:A$154,0))&lt;&gt;0,IF(INDEX(Sheet2!I$14:I$154,MATCH(F1779,Sheet2!A$14:A$154,0))&lt;&gt;0,"Loan","Loan"),"Cash")))</f>
        <v/>
      </c>
      <c r="N1779" s="25" t="str">
        <f>IF(ISTEXT(E1779),"",IF(ISBLANK(E1779),"",IF(ISTEXT(D1779),"",IF(A1774="Invoice No. : ",INDEX(Sheet2!D$14:D$154,MATCH(B1774,Sheet2!A$14:A$154,0)),N1778))))</f>
        <v/>
      </c>
      <c r="O1779" s="25" t="str">
        <f>IF(ISTEXT(E1779),"",IF(ISBLANK(E1779),"",IF(ISTEXT(D1779),"",IF(A1774="Invoice No. : ",INDEX(Sheet2!E$14:E$154,MATCH(B1774,Sheet2!A$14:A$154,0)),O1778))))</f>
        <v/>
      </c>
      <c r="P1779" s="25" t="str">
        <f>IF(ISTEXT(E1779),"",IF(ISBLANK(E1779),"",IF(ISTEXT(D1779),"",IF(A1774="Invoice No. : ",INDEX(Sheet2!G$14:G$154,MATCH(B1774,Sheet2!A$14:A$154,0)),P1778))))</f>
        <v/>
      </c>
      <c r="Q1779" s="25" t="str">
        <f t="shared" si="111"/>
        <v/>
      </c>
    </row>
    <row r="1780" ht="15" spans="6:17">
      <c r="F1780" s="25" t="str">
        <f t="shared" si="108"/>
        <v/>
      </c>
      <c r="G1780" s="25" t="str">
        <f>IF(ISTEXT(E1780),"",IF(ISBLANK(E1780),"",IF(ISTEXT(D1780),"",IF(A1775="Invoice No. : ",INDEX(Sheet2!F$14:F$154,MATCH(B1775,Sheet2!A$14:A$154,0)),G1779))))</f>
        <v/>
      </c>
      <c r="H1780" s="25" t="str">
        <f t="shared" si="109"/>
        <v/>
      </c>
      <c r="I1780" s="25" t="str">
        <f>IF(ISTEXT(E1780),"",IF(ISBLANK(E1780),"",IF(ISTEXT(D1780),"",IF(A1775="Invoice No. : ",TEXT(INDEX(Sheet2!C$14:C$154,MATCH(B1775,Sheet2!A$14:A$154,0)),"hh:mm:ss"),I1779))))</f>
        <v/>
      </c>
      <c r="J1780" s="25" t="str">
        <f t="shared" si="110"/>
        <v/>
      </c>
      <c r="K1780" s="25" t="str">
        <f>IF(ISBLANK(G1780),"",IF(ISTEXT(G1780),"",INDEX(Sheet2!H$14:H$154,MATCH(F1780,Sheet2!A$14:A$154,0))))</f>
        <v/>
      </c>
      <c r="L1780" s="25" t="str">
        <f>IF(ISBLANK(G1780),"",IF(ISTEXT(G1780),"",INDEX(Sheet2!I$14:I$154,MATCH(F1780,Sheet2!A$14:A$154,0))))</f>
        <v/>
      </c>
      <c r="M1780" s="25" t="str">
        <f>IF(ISBLANK(G1780),"",IF(ISTEXT(G1780),"",IF(INDEX(Sheet2!H$14:H$154,MATCH(F1780,Sheet2!A$14:A$154,0))&lt;&gt;0,IF(INDEX(Sheet2!I$14:I$154,MATCH(F1780,Sheet2!A$14:A$154,0))&lt;&gt;0,"Loan","Loan"),"Cash")))</f>
        <v/>
      </c>
      <c r="N1780" s="25" t="str">
        <f>IF(ISTEXT(E1780),"",IF(ISBLANK(E1780),"",IF(ISTEXT(D1780),"",IF(A1775="Invoice No. : ",INDEX(Sheet2!D$14:D$154,MATCH(B1775,Sheet2!A$14:A$154,0)),N1779))))</f>
        <v/>
      </c>
      <c r="O1780" s="25" t="str">
        <f>IF(ISTEXT(E1780),"",IF(ISBLANK(E1780),"",IF(ISTEXT(D1780),"",IF(A1775="Invoice No. : ",INDEX(Sheet2!E$14:E$154,MATCH(B1775,Sheet2!A$14:A$154,0)),O1779))))</f>
        <v/>
      </c>
      <c r="P1780" s="25" t="str">
        <f>IF(ISTEXT(E1780),"",IF(ISBLANK(E1780),"",IF(ISTEXT(D1780),"",IF(A1775="Invoice No. : ",INDEX(Sheet2!G$14:G$154,MATCH(B1775,Sheet2!A$14:A$154,0)),P1779))))</f>
        <v/>
      </c>
      <c r="Q1780" s="25" t="str">
        <f t="shared" si="111"/>
        <v/>
      </c>
    </row>
    <row r="1781" ht="15" spans="6:17">
      <c r="F1781" s="25" t="str">
        <f t="shared" si="108"/>
        <v/>
      </c>
      <c r="G1781" s="25" t="str">
        <f>IF(ISTEXT(E1781),"",IF(ISBLANK(E1781),"",IF(ISTEXT(D1781),"",IF(A1776="Invoice No. : ",INDEX(Sheet2!F$14:F$154,MATCH(B1776,Sheet2!A$14:A$154,0)),G1780))))</f>
        <v/>
      </c>
      <c r="H1781" s="25" t="str">
        <f t="shared" si="109"/>
        <v/>
      </c>
      <c r="I1781" s="25" t="str">
        <f>IF(ISTEXT(E1781),"",IF(ISBLANK(E1781),"",IF(ISTEXT(D1781),"",IF(A1776="Invoice No. : ",TEXT(INDEX(Sheet2!C$14:C$154,MATCH(B1776,Sheet2!A$14:A$154,0)),"hh:mm:ss"),I1780))))</f>
        <v/>
      </c>
      <c r="J1781" s="25" t="str">
        <f t="shared" si="110"/>
        <v/>
      </c>
      <c r="K1781" s="25" t="str">
        <f>IF(ISBLANK(G1781),"",IF(ISTEXT(G1781),"",INDEX(Sheet2!H$14:H$154,MATCH(F1781,Sheet2!A$14:A$154,0))))</f>
        <v/>
      </c>
      <c r="L1781" s="25" t="str">
        <f>IF(ISBLANK(G1781),"",IF(ISTEXT(G1781),"",INDEX(Sheet2!I$14:I$154,MATCH(F1781,Sheet2!A$14:A$154,0))))</f>
        <v/>
      </c>
      <c r="M1781" s="25" t="str">
        <f>IF(ISBLANK(G1781),"",IF(ISTEXT(G1781),"",IF(INDEX(Sheet2!H$14:H$154,MATCH(F1781,Sheet2!A$14:A$154,0))&lt;&gt;0,IF(INDEX(Sheet2!I$14:I$154,MATCH(F1781,Sheet2!A$14:A$154,0))&lt;&gt;0,"Loan","Loan"),"Cash")))</f>
        <v/>
      </c>
      <c r="N1781" s="25" t="str">
        <f>IF(ISTEXT(E1781),"",IF(ISBLANK(E1781),"",IF(ISTEXT(D1781),"",IF(A1776="Invoice No. : ",INDEX(Sheet2!D$14:D$154,MATCH(B1776,Sheet2!A$14:A$154,0)),N1780))))</f>
        <v/>
      </c>
      <c r="O1781" s="25" t="str">
        <f>IF(ISTEXT(E1781),"",IF(ISBLANK(E1781),"",IF(ISTEXT(D1781),"",IF(A1776="Invoice No. : ",INDEX(Sheet2!E$14:E$154,MATCH(B1776,Sheet2!A$14:A$154,0)),O1780))))</f>
        <v/>
      </c>
      <c r="P1781" s="25" t="str">
        <f>IF(ISTEXT(E1781),"",IF(ISBLANK(E1781),"",IF(ISTEXT(D1781),"",IF(A1776="Invoice No. : ",INDEX(Sheet2!G$14:G$154,MATCH(B1776,Sheet2!A$14:A$154,0)),P1780))))</f>
        <v/>
      </c>
      <c r="Q1781" s="25" t="str">
        <f t="shared" si="111"/>
        <v/>
      </c>
    </row>
    <row r="1782" ht="15" spans="6:17">
      <c r="F1782" s="25" t="str">
        <f t="shared" si="108"/>
        <v/>
      </c>
      <c r="G1782" s="25" t="str">
        <f>IF(ISTEXT(E1782),"",IF(ISBLANK(E1782),"",IF(ISTEXT(D1782),"",IF(A1777="Invoice No. : ",INDEX(Sheet2!F$14:F$154,MATCH(B1777,Sheet2!A$14:A$154,0)),G1781))))</f>
        <v/>
      </c>
      <c r="H1782" s="25" t="str">
        <f t="shared" si="109"/>
        <v/>
      </c>
      <c r="I1782" s="25" t="str">
        <f>IF(ISTEXT(E1782),"",IF(ISBLANK(E1782),"",IF(ISTEXT(D1782),"",IF(A1777="Invoice No. : ",TEXT(INDEX(Sheet2!C$14:C$154,MATCH(B1777,Sheet2!A$14:A$154,0)),"hh:mm:ss"),I1781))))</f>
        <v/>
      </c>
      <c r="J1782" s="25" t="str">
        <f t="shared" si="110"/>
        <v/>
      </c>
      <c r="K1782" s="25" t="str">
        <f>IF(ISBLANK(G1782),"",IF(ISTEXT(G1782),"",INDEX(Sheet2!H$14:H$154,MATCH(F1782,Sheet2!A$14:A$154,0))))</f>
        <v/>
      </c>
      <c r="L1782" s="25" t="str">
        <f>IF(ISBLANK(G1782),"",IF(ISTEXT(G1782),"",INDEX(Sheet2!I$14:I$154,MATCH(F1782,Sheet2!A$14:A$154,0))))</f>
        <v/>
      </c>
      <c r="M1782" s="25" t="str">
        <f>IF(ISBLANK(G1782),"",IF(ISTEXT(G1782),"",IF(INDEX(Sheet2!H$14:H$154,MATCH(F1782,Sheet2!A$14:A$154,0))&lt;&gt;0,IF(INDEX(Sheet2!I$14:I$154,MATCH(F1782,Sheet2!A$14:A$154,0))&lt;&gt;0,"Loan","Loan"),"Cash")))</f>
        <v/>
      </c>
      <c r="N1782" s="25" t="str">
        <f>IF(ISTEXT(E1782),"",IF(ISBLANK(E1782),"",IF(ISTEXT(D1782),"",IF(A1777="Invoice No. : ",INDEX(Sheet2!D$14:D$154,MATCH(B1777,Sheet2!A$14:A$154,0)),N1781))))</f>
        <v/>
      </c>
      <c r="O1782" s="25" t="str">
        <f>IF(ISTEXT(E1782),"",IF(ISBLANK(E1782),"",IF(ISTEXT(D1782),"",IF(A1777="Invoice No. : ",INDEX(Sheet2!E$14:E$154,MATCH(B1777,Sheet2!A$14:A$154,0)),O1781))))</f>
        <v/>
      </c>
      <c r="P1782" s="25" t="str">
        <f>IF(ISTEXT(E1782),"",IF(ISBLANK(E1782),"",IF(ISTEXT(D1782),"",IF(A1777="Invoice No. : ",INDEX(Sheet2!G$14:G$154,MATCH(B1777,Sheet2!A$14:A$154,0)),P1781))))</f>
        <v/>
      </c>
      <c r="Q1782" s="25" t="str">
        <f t="shared" si="111"/>
        <v/>
      </c>
    </row>
    <row r="1783" ht="15" spans="6:17">
      <c r="F1783" s="25" t="str">
        <f t="shared" si="108"/>
        <v/>
      </c>
      <c r="G1783" s="25" t="str">
        <f>IF(ISTEXT(E1783),"",IF(ISBLANK(E1783),"",IF(ISTEXT(D1783),"",IF(A1778="Invoice No. : ",INDEX(Sheet2!F$14:F$154,MATCH(B1778,Sheet2!A$14:A$154,0)),G1782))))</f>
        <v/>
      </c>
      <c r="H1783" s="25" t="str">
        <f t="shared" si="109"/>
        <v/>
      </c>
      <c r="I1783" s="25" t="str">
        <f>IF(ISTEXT(E1783),"",IF(ISBLANK(E1783),"",IF(ISTEXT(D1783),"",IF(A1778="Invoice No. : ",TEXT(INDEX(Sheet2!C$14:C$154,MATCH(B1778,Sheet2!A$14:A$154,0)),"hh:mm:ss"),I1782))))</f>
        <v/>
      </c>
      <c r="J1783" s="25" t="str">
        <f t="shared" si="110"/>
        <v/>
      </c>
      <c r="K1783" s="25" t="str">
        <f>IF(ISBLANK(G1783),"",IF(ISTEXT(G1783),"",INDEX(Sheet2!H$14:H$154,MATCH(F1783,Sheet2!A$14:A$154,0))))</f>
        <v/>
      </c>
      <c r="L1783" s="25" t="str">
        <f>IF(ISBLANK(G1783),"",IF(ISTEXT(G1783),"",INDEX(Sheet2!I$14:I$154,MATCH(F1783,Sheet2!A$14:A$154,0))))</f>
        <v/>
      </c>
      <c r="M1783" s="25" t="str">
        <f>IF(ISBLANK(G1783),"",IF(ISTEXT(G1783),"",IF(INDEX(Sheet2!H$14:H$154,MATCH(F1783,Sheet2!A$14:A$154,0))&lt;&gt;0,IF(INDEX(Sheet2!I$14:I$154,MATCH(F1783,Sheet2!A$14:A$154,0))&lt;&gt;0,"Loan","Loan"),"Cash")))</f>
        <v/>
      </c>
      <c r="N1783" s="25" t="str">
        <f>IF(ISTEXT(E1783),"",IF(ISBLANK(E1783),"",IF(ISTEXT(D1783),"",IF(A1778="Invoice No. : ",INDEX(Sheet2!D$14:D$154,MATCH(B1778,Sheet2!A$14:A$154,0)),N1782))))</f>
        <v/>
      </c>
      <c r="O1783" s="25" t="str">
        <f>IF(ISTEXT(E1783),"",IF(ISBLANK(E1783),"",IF(ISTEXT(D1783),"",IF(A1778="Invoice No. : ",INDEX(Sheet2!E$14:E$154,MATCH(B1778,Sheet2!A$14:A$154,0)),O1782))))</f>
        <v/>
      </c>
      <c r="P1783" s="25" t="str">
        <f>IF(ISTEXT(E1783),"",IF(ISBLANK(E1783),"",IF(ISTEXT(D1783),"",IF(A1778="Invoice No. : ",INDEX(Sheet2!G$14:G$154,MATCH(B1778,Sheet2!A$14:A$154,0)),P1782))))</f>
        <v/>
      </c>
      <c r="Q1783" s="25" t="str">
        <f t="shared" si="111"/>
        <v/>
      </c>
    </row>
    <row r="1784" ht="15" spans="6:17">
      <c r="F1784" s="25" t="str">
        <f t="shared" si="108"/>
        <v/>
      </c>
      <c r="G1784" s="25" t="str">
        <f>IF(ISTEXT(E1784),"",IF(ISBLANK(E1784),"",IF(ISTEXT(D1784),"",IF(A1779="Invoice No. : ",INDEX(Sheet2!F$14:F$154,MATCH(B1779,Sheet2!A$14:A$154,0)),G1783))))</f>
        <v/>
      </c>
      <c r="H1784" s="25" t="str">
        <f t="shared" si="109"/>
        <v/>
      </c>
      <c r="I1784" s="25" t="str">
        <f>IF(ISTEXT(E1784),"",IF(ISBLANK(E1784),"",IF(ISTEXT(D1784),"",IF(A1779="Invoice No. : ",TEXT(INDEX(Sheet2!C$14:C$154,MATCH(B1779,Sheet2!A$14:A$154,0)),"hh:mm:ss"),I1783))))</f>
        <v/>
      </c>
      <c r="J1784" s="25" t="str">
        <f t="shared" si="110"/>
        <v/>
      </c>
      <c r="K1784" s="25" t="str">
        <f>IF(ISBLANK(G1784),"",IF(ISTEXT(G1784),"",INDEX(Sheet2!H$14:H$154,MATCH(F1784,Sheet2!A$14:A$154,0))))</f>
        <v/>
      </c>
      <c r="L1784" s="25" t="str">
        <f>IF(ISBLANK(G1784),"",IF(ISTEXT(G1784),"",INDEX(Sheet2!I$14:I$154,MATCH(F1784,Sheet2!A$14:A$154,0))))</f>
        <v/>
      </c>
      <c r="M1784" s="25" t="str">
        <f>IF(ISBLANK(G1784),"",IF(ISTEXT(G1784),"",IF(INDEX(Sheet2!H$14:H$154,MATCH(F1784,Sheet2!A$14:A$154,0))&lt;&gt;0,IF(INDEX(Sheet2!I$14:I$154,MATCH(F1784,Sheet2!A$14:A$154,0))&lt;&gt;0,"Loan","Loan"),"Cash")))</f>
        <v/>
      </c>
      <c r="N1784" s="25" t="str">
        <f>IF(ISTEXT(E1784),"",IF(ISBLANK(E1784),"",IF(ISTEXT(D1784),"",IF(A1779="Invoice No. : ",INDEX(Sheet2!D$14:D$154,MATCH(B1779,Sheet2!A$14:A$154,0)),N1783))))</f>
        <v/>
      </c>
      <c r="O1784" s="25" t="str">
        <f>IF(ISTEXT(E1784),"",IF(ISBLANK(E1784),"",IF(ISTEXT(D1784),"",IF(A1779="Invoice No. : ",INDEX(Sheet2!E$14:E$154,MATCH(B1779,Sheet2!A$14:A$154,0)),O1783))))</f>
        <v/>
      </c>
      <c r="P1784" s="25" t="str">
        <f>IF(ISTEXT(E1784),"",IF(ISBLANK(E1784),"",IF(ISTEXT(D1784),"",IF(A1779="Invoice No. : ",INDEX(Sheet2!G$14:G$154,MATCH(B1779,Sheet2!A$14:A$154,0)),P1783))))</f>
        <v/>
      </c>
      <c r="Q1784" s="25" t="str">
        <f t="shared" si="111"/>
        <v/>
      </c>
    </row>
    <row r="1785" ht="15" spans="6:17">
      <c r="F1785" s="25" t="str">
        <f t="shared" si="108"/>
        <v/>
      </c>
      <c r="G1785" s="25" t="str">
        <f>IF(ISTEXT(E1785),"",IF(ISBLANK(E1785),"",IF(ISTEXT(D1785),"",IF(A1780="Invoice No. : ",INDEX(Sheet2!F$14:F$154,MATCH(B1780,Sheet2!A$14:A$154,0)),G1784))))</f>
        <v/>
      </c>
      <c r="H1785" s="25" t="str">
        <f t="shared" si="109"/>
        <v/>
      </c>
      <c r="I1785" s="25" t="str">
        <f>IF(ISTEXT(E1785),"",IF(ISBLANK(E1785),"",IF(ISTEXT(D1785),"",IF(A1780="Invoice No. : ",TEXT(INDEX(Sheet2!C$14:C$154,MATCH(B1780,Sheet2!A$14:A$154,0)),"hh:mm:ss"),I1784))))</f>
        <v/>
      </c>
      <c r="J1785" s="25" t="str">
        <f t="shared" si="110"/>
        <v/>
      </c>
      <c r="K1785" s="25" t="str">
        <f>IF(ISBLANK(G1785),"",IF(ISTEXT(G1785),"",INDEX(Sheet2!H$14:H$154,MATCH(F1785,Sheet2!A$14:A$154,0))))</f>
        <v/>
      </c>
      <c r="L1785" s="25" t="str">
        <f>IF(ISBLANK(G1785),"",IF(ISTEXT(G1785),"",INDEX(Sheet2!I$14:I$154,MATCH(F1785,Sheet2!A$14:A$154,0))))</f>
        <v/>
      </c>
      <c r="M1785" s="25" t="str">
        <f>IF(ISBLANK(G1785),"",IF(ISTEXT(G1785),"",IF(INDEX(Sheet2!H$14:H$154,MATCH(F1785,Sheet2!A$14:A$154,0))&lt;&gt;0,IF(INDEX(Sheet2!I$14:I$154,MATCH(F1785,Sheet2!A$14:A$154,0))&lt;&gt;0,"Loan","Loan"),"Cash")))</f>
        <v/>
      </c>
      <c r="N1785" s="25" t="str">
        <f>IF(ISTEXT(E1785),"",IF(ISBLANK(E1785),"",IF(ISTEXT(D1785),"",IF(A1780="Invoice No. : ",INDEX(Sheet2!D$14:D$154,MATCH(B1780,Sheet2!A$14:A$154,0)),N1784))))</f>
        <v/>
      </c>
      <c r="O1785" s="25" t="str">
        <f>IF(ISTEXT(E1785),"",IF(ISBLANK(E1785),"",IF(ISTEXT(D1785),"",IF(A1780="Invoice No. : ",INDEX(Sheet2!E$14:E$154,MATCH(B1780,Sheet2!A$14:A$154,0)),O1784))))</f>
        <v/>
      </c>
      <c r="P1785" s="25" t="str">
        <f>IF(ISTEXT(E1785),"",IF(ISBLANK(E1785),"",IF(ISTEXT(D1785),"",IF(A1780="Invoice No. : ",INDEX(Sheet2!G$14:G$154,MATCH(B1780,Sheet2!A$14:A$154,0)),P1784))))</f>
        <v/>
      </c>
      <c r="Q1785" s="25" t="str">
        <f t="shared" si="111"/>
        <v/>
      </c>
    </row>
    <row r="1786" ht="15" spans="6:17">
      <c r="F1786" s="25" t="str">
        <f t="shared" si="108"/>
        <v/>
      </c>
      <c r="G1786" s="25" t="str">
        <f>IF(ISTEXT(E1786),"",IF(ISBLANK(E1786),"",IF(ISTEXT(D1786),"",IF(A1781="Invoice No. : ",INDEX(Sheet2!F$14:F$154,MATCH(B1781,Sheet2!A$14:A$154,0)),G1785))))</f>
        <v/>
      </c>
      <c r="H1786" s="25" t="str">
        <f t="shared" si="109"/>
        <v/>
      </c>
      <c r="I1786" s="25" t="str">
        <f>IF(ISTEXT(E1786),"",IF(ISBLANK(E1786),"",IF(ISTEXT(D1786),"",IF(A1781="Invoice No. : ",TEXT(INDEX(Sheet2!C$14:C$154,MATCH(B1781,Sheet2!A$14:A$154,0)),"hh:mm:ss"),I1785))))</f>
        <v/>
      </c>
      <c r="J1786" s="25" t="str">
        <f t="shared" si="110"/>
        <v/>
      </c>
      <c r="K1786" s="25" t="str">
        <f>IF(ISBLANK(G1786),"",IF(ISTEXT(G1786),"",INDEX(Sheet2!H$14:H$154,MATCH(F1786,Sheet2!A$14:A$154,0))))</f>
        <v/>
      </c>
      <c r="L1786" s="25" t="str">
        <f>IF(ISBLANK(G1786),"",IF(ISTEXT(G1786),"",INDEX(Sheet2!I$14:I$154,MATCH(F1786,Sheet2!A$14:A$154,0))))</f>
        <v/>
      </c>
      <c r="M1786" s="25" t="str">
        <f>IF(ISBLANK(G1786),"",IF(ISTEXT(G1786),"",IF(INDEX(Sheet2!H$14:H$154,MATCH(F1786,Sheet2!A$14:A$154,0))&lt;&gt;0,IF(INDEX(Sheet2!I$14:I$154,MATCH(F1786,Sheet2!A$14:A$154,0))&lt;&gt;0,"Loan","Loan"),"Cash")))</f>
        <v/>
      </c>
      <c r="N1786" s="25" t="str">
        <f>IF(ISTEXT(E1786),"",IF(ISBLANK(E1786),"",IF(ISTEXT(D1786),"",IF(A1781="Invoice No. : ",INDEX(Sheet2!D$14:D$154,MATCH(B1781,Sheet2!A$14:A$154,0)),N1785))))</f>
        <v/>
      </c>
      <c r="O1786" s="25" t="str">
        <f>IF(ISTEXT(E1786),"",IF(ISBLANK(E1786),"",IF(ISTEXT(D1786),"",IF(A1781="Invoice No. : ",INDEX(Sheet2!E$14:E$154,MATCH(B1781,Sheet2!A$14:A$154,0)),O1785))))</f>
        <v/>
      </c>
      <c r="P1786" s="25" t="str">
        <f>IF(ISTEXT(E1786),"",IF(ISBLANK(E1786),"",IF(ISTEXT(D1786),"",IF(A1781="Invoice No. : ",INDEX(Sheet2!G$14:G$154,MATCH(B1781,Sheet2!A$14:A$154,0)),P1785))))</f>
        <v/>
      </c>
      <c r="Q1786" s="25" t="str">
        <f t="shared" si="111"/>
        <v/>
      </c>
    </row>
    <row r="1787" ht="15" spans="6:17">
      <c r="F1787" s="25" t="str">
        <f t="shared" si="108"/>
        <v/>
      </c>
      <c r="G1787" s="25" t="str">
        <f>IF(ISTEXT(E1787),"",IF(ISBLANK(E1787),"",IF(ISTEXT(D1787),"",IF(A1782="Invoice No. : ",INDEX(Sheet2!F$14:F$154,MATCH(B1782,Sheet2!A$14:A$154,0)),G1786))))</f>
        <v/>
      </c>
      <c r="H1787" s="25" t="str">
        <f t="shared" si="109"/>
        <v/>
      </c>
      <c r="I1787" s="25" t="str">
        <f>IF(ISTEXT(E1787),"",IF(ISBLANK(E1787),"",IF(ISTEXT(D1787),"",IF(A1782="Invoice No. : ",TEXT(INDEX(Sheet2!C$14:C$154,MATCH(B1782,Sheet2!A$14:A$154,0)),"hh:mm:ss"),I1786))))</f>
        <v/>
      </c>
      <c r="J1787" s="25" t="str">
        <f t="shared" si="110"/>
        <v/>
      </c>
      <c r="K1787" s="25" t="str">
        <f>IF(ISBLANK(G1787),"",IF(ISTEXT(G1787),"",INDEX(Sheet2!H$14:H$154,MATCH(F1787,Sheet2!A$14:A$154,0))))</f>
        <v/>
      </c>
      <c r="L1787" s="25" t="str">
        <f>IF(ISBLANK(G1787),"",IF(ISTEXT(G1787),"",INDEX(Sheet2!I$14:I$154,MATCH(F1787,Sheet2!A$14:A$154,0))))</f>
        <v/>
      </c>
      <c r="M1787" s="25" t="str">
        <f>IF(ISBLANK(G1787),"",IF(ISTEXT(G1787),"",IF(INDEX(Sheet2!H$14:H$154,MATCH(F1787,Sheet2!A$14:A$154,0))&lt;&gt;0,IF(INDEX(Sheet2!I$14:I$154,MATCH(F1787,Sheet2!A$14:A$154,0))&lt;&gt;0,"Loan","Loan"),"Cash")))</f>
        <v/>
      </c>
      <c r="N1787" s="25" t="str">
        <f>IF(ISTEXT(E1787),"",IF(ISBLANK(E1787),"",IF(ISTEXT(D1787),"",IF(A1782="Invoice No. : ",INDEX(Sheet2!D$14:D$154,MATCH(B1782,Sheet2!A$14:A$154,0)),N1786))))</f>
        <v/>
      </c>
      <c r="O1787" s="25" t="str">
        <f>IF(ISTEXT(E1787),"",IF(ISBLANK(E1787),"",IF(ISTEXT(D1787),"",IF(A1782="Invoice No. : ",INDEX(Sheet2!E$14:E$154,MATCH(B1782,Sheet2!A$14:A$154,0)),O1786))))</f>
        <v/>
      </c>
      <c r="P1787" s="25" t="str">
        <f>IF(ISTEXT(E1787),"",IF(ISBLANK(E1787),"",IF(ISTEXT(D1787),"",IF(A1782="Invoice No. : ",INDEX(Sheet2!G$14:G$154,MATCH(B1782,Sheet2!A$14:A$154,0)),P1786))))</f>
        <v/>
      </c>
      <c r="Q1787" s="25" t="str">
        <f t="shared" si="111"/>
        <v/>
      </c>
    </row>
    <row r="1788" ht="15" spans="6:17">
      <c r="F1788" s="25" t="str">
        <f t="shared" si="108"/>
        <v/>
      </c>
      <c r="G1788" s="25" t="str">
        <f>IF(ISTEXT(E1788),"",IF(ISBLANK(E1788),"",IF(ISTEXT(D1788),"",IF(A1783="Invoice No. : ",INDEX(Sheet2!F$14:F$154,MATCH(B1783,Sheet2!A$14:A$154,0)),G1787))))</f>
        <v/>
      </c>
      <c r="H1788" s="25" t="str">
        <f t="shared" si="109"/>
        <v/>
      </c>
      <c r="I1788" s="25" t="str">
        <f>IF(ISTEXT(E1788),"",IF(ISBLANK(E1788),"",IF(ISTEXT(D1788),"",IF(A1783="Invoice No. : ",TEXT(INDEX(Sheet2!C$14:C$154,MATCH(B1783,Sheet2!A$14:A$154,0)),"hh:mm:ss"),I1787))))</f>
        <v/>
      </c>
      <c r="J1788" s="25" t="str">
        <f t="shared" si="110"/>
        <v/>
      </c>
      <c r="K1788" s="25" t="str">
        <f>IF(ISBLANK(G1788),"",IF(ISTEXT(G1788),"",INDEX(Sheet2!H$14:H$154,MATCH(F1788,Sheet2!A$14:A$154,0))))</f>
        <v/>
      </c>
      <c r="L1788" s="25" t="str">
        <f>IF(ISBLANK(G1788),"",IF(ISTEXT(G1788),"",INDEX(Sheet2!I$14:I$154,MATCH(F1788,Sheet2!A$14:A$154,0))))</f>
        <v/>
      </c>
      <c r="M1788" s="25" t="str">
        <f>IF(ISBLANK(G1788),"",IF(ISTEXT(G1788),"",IF(INDEX(Sheet2!H$14:H$154,MATCH(F1788,Sheet2!A$14:A$154,0))&lt;&gt;0,IF(INDEX(Sheet2!I$14:I$154,MATCH(F1788,Sheet2!A$14:A$154,0))&lt;&gt;0,"Loan","Loan"),"Cash")))</f>
        <v/>
      </c>
      <c r="N1788" s="25" t="str">
        <f>IF(ISTEXT(E1788),"",IF(ISBLANK(E1788),"",IF(ISTEXT(D1788),"",IF(A1783="Invoice No. : ",INDEX(Sheet2!D$14:D$154,MATCH(B1783,Sheet2!A$14:A$154,0)),N1787))))</f>
        <v/>
      </c>
      <c r="O1788" s="25" t="str">
        <f>IF(ISTEXT(E1788),"",IF(ISBLANK(E1788),"",IF(ISTEXT(D1788),"",IF(A1783="Invoice No. : ",INDEX(Sheet2!E$14:E$154,MATCH(B1783,Sheet2!A$14:A$154,0)),O1787))))</f>
        <v/>
      </c>
      <c r="P1788" s="25" t="str">
        <f>IF(ISTEXT(E1788),"",IF(ISBLANK(E1788),"",IF(ISTEXT(D1788),"",IF(A1783="Invoice No. : ",INDEX(Sheet2!G$14:G$154,MATCH(B1783,Sheet2!A$14:A$154,0)),P1787))))</f>
        <v/>
      </c>
      <c r="Q1788" s="25" t="str">
        <f t="shared" si="111"/>
        <v/>
      </c>
    </row>
    <row r="1789" ht="15" spans="6:17">
      <c r="F1789" s="25" t="str">
        <f t="shared" si="108"/>
        <v/>
      </c>
      <c r="G1789" s="25" t="str">
        <f>IF(ISTEXT(E1789),"",IF(ISBLANK(E1789),"",IF(ISTEXT(D1789),"",IF(A1784="Invoice No. : ",INDEX(Sheet2!F$14:F$154,MATCH(B1784,Sheet2!A$14:A$154,0)),G1788))))</f>
        <v/>
      </c>
      <c r="H1789" s="25" t="str">
        <f t="shared" si="109"/>
        <v/>
      </c>
      <c r="I1789" s="25" t="str">
        <f>IF(ISTEXT(E1789),"",IF(ISBLANK(E1789),"",IF(ISTEXT(D1789),"",IF(A1784="Invoice No. : ",TEXT(INDEX(Sheet2!C$14:C$154,MATCH(B1784,Sheet2!A$14:A$154,0)),"hh:mm:ss"),I1788))))</f>
        <v/>
      </c>
      <c r="J1789" s="25" t="str">
        <f t="shared" si="110"/>
        <v/>
      </c>
      <c r="K1789" s="25" t="str">
        <f>IF(ISBLANK(G1789),"",IF(ISTEXT(G1789),"",INDEX(Sheet2!H$14:H$154,MATCH(F1789,Sheet2!A$14:A$154,0))))</f>
        <v/>
      </c>
      <c r="L1789" s="25" t="str">
        <f>IF(ISBLANK(G1789),"",IF(ISTEXT(G1789),"",INDEX(Sheet2!I$14:I$154,MATCH(F1789,Sheet2!A$14:A$154,0))))</f>
        <v/>
      </c>
      <c r="M1789" s="25" t="str">
        <f>IF(ISBLANK(G1789),"",IF(ISTEXT(G1789),"",IF(INDEX(Sheet2!H$14:H$154,MATCH(F1789,Sheet2!A$14:A$154,0))&lt;&gt;0,IF(INDEX(Sheet2!I$14:I$154,MATCH(F1789,Sheet2!A$14:A$154,0))&lt;&gt;0,"Loan","Loan"),"Cash")))</f>
        <v/>
      </c>
      <c r="N1789" s="25" t="str">
        <f>IF(ISTEXT(E1789),"",IF(ISBLANK(E1789),"",IF(ISTEXT(D1789),"",IF(A1784="Invoice No. : ",INDEX(Sheet2!D$14:D$154,MATCH(B1784,Sheet2!A$14:A$154,0)),N1788))))</f>
        <v/>
      </c>
      <c r="O1789" s="25" t="str">
        <f>IF(ISTEXT(E1789),"",IF(ISBLANK(E1789),"",IF(ISTEXT(D1789),"",IF(A1784="Invoice No. : ",INDEX(Sheet2!E$14:E$154,MATCH(B1784,Sheet2!A$14:A$154,0)),O1788))))</f>
        <v/>
      </c>
      <c r="P1789" s="25" t="str">
        <f>IF(ISTEXT(E1789),"",IF(ISBLANK(E1789),"",IF(ISTEXT(D1789),"",IF(A1784="Invoice No. : ",INDEX(Sheet2!G$14:G$154,MATCH(B1784,Sheet2!A$14:A$154,0)),P1788))))</f>
        <v/>
      </c>
      <c r="Q1789" s="25" t="str">
        <f t="shared" si="111"/>
        <v/>
      </c>
    </row>
    <row r="1790" ht="15" spans="6:17">
      <c r="F1790" s="25" t="str">
        <f t="shared" si="108"/>
        <v/>
      </c>
      <c r="G1790" s="25" t="str">
        <f>IF(ISTEXT(E1790),"",IF(ISBLANK(E1790),"",IF(ISTEXT(D1790),"",IF(A1785="Invoice No. : ",INDEX(Sheet2!F$14:F$154,MATCH(B1785,Sheet2!A$14:A$154,0)),G1789))))</f>
        <v/>
      </c>
      <c r="H1790" s="25" t="str">
        <f t="shared" si="109"/>
        <v/>
      </c>
      <c r="I1790" s="25" t="str">
        <f>IF(ISTEXT(E1790),"",IF(ISBLANK(E1790),"",IF(ISTEXT(D1790),"",IF(A1785="Invoice No. : ",TEXT(INDEX(Sheet2!C$14:C$154,MATCH(B1785,Sheet2!A$14:A$154,0)),"hh:mm:ss"),I1789))))</f>
        <v/>
      </c>
      <c r="J1790" s="25" t="str">
        <f t="shared" si="110"/>
        <v/>
      </c>
      <c r="K1790" s="25" t="str">
        <f>IF(ISBLANK(G1790),"",IF(ISTEXT(G1790),"",INDEX(Sheet2!H$14:H$154,MATCH(F1790,Sheet2!A$14:A$154,0))))</f>
        <v/>
      </c>
      <c r="L1790" s="25" t="str">
        <f>IF(ISBLANK(G1790),"",IF(ISTEXT(G1790),"",INDEX(Sheet2!I$14:I$154,MATCH(F1790,Sheet2!A$14:A$154,0))))</f>
        <v/>
      </c>
      <c r="M1790" s="25" t="str">
        <f>IF(ISBLANK(G1790),"",IF(ISTEXT(G1790),"",IF(INDEX(Sheet2!H$14:H$154,MATCH(F1790,Sheet2!A$14:A$154,0))&lt;&gt;0,IF(INDEX(Sheet2!I$14:I$154,MATCH(F1790,Sheet2!A$14:A$154,0))&lt;&gt;0,"Loan","Loan"),"Cash")))</f>
        <v/>
      </c>
      <c r="N1790" s="25" t="str">
        <f>IF(ISTEXT(E1790),"",IF(ISBLANK(E1790),"",IF(ISTEXT(D1790),"",IF(A1785="Invoice No. : ",INDEX(Sheet2!D$14:D$154,MATCH(B1785,Sheet2!A$14:A$154,0)),N1789))))</f>
        <v/>
      </c>
      <c r="O1790" s="25" t="str">
        <f>IF(ISTEXT(E1790),"",IF(ISBLANK(E1790),"",IF(ISTEXT(D1790),"",IF(A1785="Invoice No. : ",INDEX(Sheet2!E$14:E$154,MATCH(B1785,Sheet2!A$14:A$154,0)),O1789))))</f>
        <v/>
      </c>
      <c r="P1790" s="25" t="str">
        <f>IF(ISTEXT(E1790),"",IF(ISBLANK(E1790),"",IF(ISTEXT(D1790),"",IF(A1785="Invoice No. : ",INDEX(Sheet2!G$14:G$154,MATCH(B1785,Sheet2!A$14:A$154,0)),P1789))))</f>
        <v/>
      </c>
      <c r="Q1790" s="25" t="str">
        <f t="shared" si="111"/>
        <v/>
      </c>
    </row>
    <row r="1791" ht="15" spans="6:17">
      <c r="F1791" s="25" t="str">
        <f t="shared" si="108"/>
        <v/>
      </c>
      <c r="G1791" s="25" t="str">
        <f>IF(ISTEXT(E1791),"",IF(ISBLANK(E1791),"",IF(ISTEXT(D1791),"",IF(A1786="Invoice No. : ",INDEX(Sheet2!F$14:F$154,MATCH(B1786,Sheet2!A$14:A$154,0)),G1790))))</f>
        <v/>
      </c>
      <c r="H1791" s="25" t="str">
        <f t="shared" si="109"/>
        <v/>
      </c>
      <c r="I1791" s="25" t="str">
        <f>IF(ISTEXT(E1791),"",IF(ISBLANK(E1791),"",IF(ISTEXT(D1791),"",IF(A1786="Invoice No. : ",TEXT(INDEX(Sheet2!C$14:C$154,MATCH(B1786,Sheet2!A$14:A$154,0)),"hh:mm:ss"),I1790))))</f>
        <v/>
      </c>
      <c r="J1791" s="25" t="str">
        <f t="shared" si="110"/>
        <v/>
      </c>
      <c r="K1791" s="25" t="str">
        <f>IF(ISBLANK(G1791),"",IF(ISTEXT(G1791),"",INDEX(Sheet2!H$14:H$154,MATCH(F1791,Sheet2!A$14:A$154,0))))</f>
        <v/>
      </c>
      <c r="L1791" s="25" t="str">
        <f>IF(ISBLANK(G1791),"",IF(ISTEXT(G1791),"",INDEX(Sheet2!I$14:I$154,MATCH(F1791,Sheet2!A$14:A$154,0))))</f>
        <v/>
      </c>
      <c r="M1791" s="25" t="str">
        <f>IF(ISBLANK(G1791),"",IF(ISTEXT(G1791),"",IF(INDEX(Sheet2!H$14:H$154,MATCH(F1791,Sheet2!A$14:A$154,0))&lt;&gt;0,IF(INDEX(Sheet2!I$14:I$154,MATCH(F1791,Sheet2!A$14:A$154,0))&lt;&gt;0,"Loan","Loan"),"Cash")))</f>
        <v/>
      </c>
      <c r="N1791" s="25" t="str">
        <f>IF(ISTEXT(E1791),"",IF(ISBLANK(E1791),"",IF(ISTEXT(D1791),"",IF(A1786="Invoice No. : ",INDEX(Sheet2!D$14:D$154,MATCH(B1786,Sheet2!A$14:A$154,0)),N1790))))</f>
        <v/>
      </c>
      <c r="O1791" s="25" t="str">
        <f>IF(ISTEXT(E1791),"",IF(ISBLANK(E1791),"",IF(ISTEXT(D1791),"",IF(A1786="Invoice No. : ",INDEX(Sheet2!E$14:E$154,MATCH(B1786,Sheet2!A$14:A$154,0)),O1790))))</f>
        <v/>
      </c>
      <c r="P1791" s="25" t="str">
        <f>IF(ISTEXT(E1791),"",IF(ISBLANK(E1791),"",IF(ISTEXT(D1791),"",IF(A1786="Invoice No. : ",INDEX(Sheet2!G$14:G$154,MATCH(B1786,Sheet2!A$14:A$154,0)),P1790))))</f>
        <v/>
      </c>
      <c r="Q1791" s="25" t="str">
        <f t="shared" si="111"/>
        <v/>
      </c>
    </row>
    <row r="1792" ht="15" spans="6:17">
      <c r="F1792" s="25" t="str">
        <f t="shared" si="108"/>
        <v/>
      </c>
      <c r="G1792" s="25" t="str">
        <f>IF(ISTEXT(E1792),"",IF(ISBLANK(E1792),"",IF(ISTEXT(D1792),"",IF(A1787="Invoice No. : ",INDEX(Sheet2!F$14:F$154,MATCH(B1787,Sheet2!A$14:A$154,0)),G1791))))</f>
        <v/>
      </c>
      <c r="H1792" s="25" t="str">
        <f t="shared" si="109"/>
        <v/>
      </c>
      <c r="I1792" s="25" t="str">
        <f>IF(ISTEXT(E1792),"",IF(ISBLANK(E1792),"",IF(ISTEXT(D1792),"",IF(A1787="Invoice No. : ",TEXT(INDEX(Sheet2!C$14:C$154,MATCH(B1787,Sheet2!A$14:A$154,0)),"hh:mm:ss"),I1791))))</f>
        <v/>
      </c>
      <c r="J1792" s="25" t="str">
        <f t="shared" si="110"/>
        <v/>
      </c>
      <c r="K1792" s="25" t="str">
        <f>IF(ISBLANK(G1792),"",IF(ISTEXT(G1792),"",INDEX(Sheet2!H$14:H$154,MATCH(F1792,Sheet2!A$14:A$154,0))))</f>
        <v/>
      </c>
      <c r="L1792" s="25" t="str">
        <f>IF(ISBLANK(G1792),"",IF(ISTEXT(G1792),"",INDEX(Sheet2!I$14:I$154,MATCH(F1792,Sheet2!A$14:A$154,0))))</f>
        <v/>
      </c>
      <c r="M1792" s="25" t="str">
        <f>IF(ISBLANK(G1792),"",IF(ISTEXT(G1792),"",IF(INDEX(Sheet2!H$14:H$154,MATCH(F1792,Sheet2!A$14:A$154,0))&lt;&gt;0,IF(INDEX(Sheet2!I$14:I$154,MATCH(F1792,Sheet2!A$14:A$154,0))&lt;&gt;0,"Loan","Loan"),"Cash")))</f>
        <v/>
      </c>
      <c r="N1792" s="25" t="str">
        <f>IF(ISTEXT(E1792),"",IF(ISBLANK(E1792),"",IF(ISTEXT(D1792),"",IF(A1787="Invoice No. : ",INDEX(Sheet2!D$14:D$154,MATCH(B1787,Sheet2!A$14:A$154,0)),N1791))))</f>
        <v/>
      </c>
      <c r="O1792" s="25" t="str">
        <f>IF(ISTEXT(E1792),"",IF(ISBLANK(E1792),"",IF(ISTEXT(D1792),"",IF(A1787="Invoice No. : ",INDEX(Sheet2!E$14:E$154,MATCH(B1787,Sheet2!A$14:A$154,0)),O1791))))</f>
        <v/>
      </c>
      <c r="P1792" s="25" t="str">
        <f>IF(ISTEXT(E1792),"",IF(ISBLANK(E1792),"",IF(ISTEXT(D1792),"",IF(A1787="Invoice No. : ",INDEX(Sheet2!G$14:G$154,MATCH(B1787,Sheet2!A$14:A$154,0)),P1791))))</f>
        <v/>
      </c>
      <c r="Q1792" s="25" t="str">
        <f t="shared" si="111"/>
        <v/>
      </c>
    </row>
    <row r="1793" ht="15" spans="6:17">
      <c r="F1793" s="25" t="str">
        <f t="shared" si="108"/>
        <v/>
      </c>
      <c r="G1793" s="25" t="str">
        <f>IF(ISTEXT(E1793),"",IF(ISBLANK(E1793),"",IF(ISTEXT(D1793),"",IF(A1788="Invoice No. : ",INDEX(Sheet2!F$14:F$154,MATCH(B1788,Sheet2!A$14:A$154,0)),G1792))))</f>
        <v/>
      </c>
      <c r="H1793" s="25" t="str">
        <f t="shared" si="109"/>
        <v/>
      </c>
      <c r="I1793" s="25" t="str">
        <f>IF(ISTEXT(E1793),"",IF(ISBLANK(E1793),"",IF(ISTEXT(D1793),"",IF(A1788="Invoice No. : ",TEXT(INDEX(Sheet2!C$14:C$154,MATCH(B1788,Sheet2!A$14:A$154,0)),"hh:mm:ss"),I1792))))</f>
        <v/>
      </c>
      <c r="J1793" s="25" t="str">
        <f t="shared" si="110"/>
        <v/>
      </c>
      <c r="K1793" s="25" t="str">
        <f>IF(ISBLANK(G1793),"",IF(ISTEXT(G1793),"",INDEX(Sheet2!H$14:H$154,MATCH(F1793,Sheet2!A$14:A$154,0))))</f>
        <v/>
      </c>
      <c r="L1793" s="25" t="str">
        <f>IF(ISBLANK(G1793),"",IF(ISTEXT(G1793),"",INDEX(Sheet2!I$14:I$154,MATCH(F1793,Sheet2!A$14:A$154,0))))</f>
        <v/>
      </c>
      <c r="M1793" s="25" t="str">
        <f>IF(ISBLANK(G1793),"",IF(ISTEXT(G1793),"",IF(INDEX(Sheet2!H$14:H$154,MATCH(F1793,Sheet2!A$14:A$154,0))&lt;&gt;0,IF(INDEX(Sheet2!I$14:I$154,MATCH(F1793,Sheet2!A$14:A$154,0))&lt;&gt;0,"Loan","Loan"),"Cash")))</f>
        <v/>
      </c>
      <c r="N1793" s="25" t="str">
        <f>IF(ISTEXT(E1793),"",IF(ISBLANK(E1793),"",IF(ISTEXT(D1793),"",IF(A1788="Invoice No. : ",INDEX(Sheet2!D$14:D$154,MATCH(B1788,Sheet2!A$14:A$154,0)),N1792))))</f>
        <v/>
      </c>
      <c r="O1793" s="25" t="str">
        <f>IF(ISTEXT(E1793),"",IF(ISBLANK(E1793),"",IF(ISTEXT(D1793),"",IF(A1788="Invoice No. : ",INDEX(Sheet2!E$14:E$154,MATCH(B1788,Sheet2!A$14:A$154,0)),O1792))))</f>
        <v/>
      </c>
      <c r="P1793" s="25" t="str">
        <f>IF(ISTEXT(E1793),"",IF(ISBLANK(E1793),"",IF(ISTEXT(D1793),"",IF(A1788="Invoice No. : ",INDEX(Sheet2!G$14:G$154,MATCH(B1788,Sheet2!A$14:A$154,0)),P1792))))</f>
        <v/>
      </c>
      <c r="Q1793" s="25" t="str">
        <f t="shared" si="111"/>
        <v/>
      </c>
    </row>
    <row r="1794" ht="15" spans="6:17">
      <c r="F1794" s="25" t="str">
        <f t="shared" si="108"/>
        <v/>
      </c>
      <c r="G1794" s="25" t="str">
        <f>IF(ISTEXT(E1794),"",IF(ISBLANK(E1794),"",IF(ISTEXT(D1794),"",IF(A1789="Invoice No. : ",INDEX(Sheet2!F$14:F$154,MATCH(B1789,Sheet2!A$14:A$154,0)),G1793))))</f>
        <v/>
      </c>
      <c r="H1794" s="25" t="str">
        <f t="shared" si="109"/>
        <v/>
      </c>
      <c r="I1794" s="25" t="str">
        <f>IF(ISTEXT(E1794),"",IF(ISBLANK(E1794),"",IF(ISTEXT(D1794),"",IF(A1789="Invoice No. : ",TEXT(INDEX(Sheet2!C$14:C$154,MATCH(B1789,Sheet2!A$14:A$154,0)),"hh:mm:ss"),I1793))))</f>
        <v/>
      </c>
      <c r="J1794" s="25" t="str">
        <f t="shared" si="110"/>
        <v/>
      </c>
      <c r="K1794" s="25" t="str">
        <f>IF(ISBLANK(G1794),"",IF(ISTEXT(G1794),"",INDEX(Sheet2!H$14:H$154,MATCH(F1794,Sheet2!A$14:A$154,0))))</f>
        <v/>
      </c>
      <c r="L1794" s="25" t="str">
        <f>IF(ISBLANK(G1794),"",IF(ISTEXT(G1794),"",INDEX(Sheet2!I$14:I$154,MATCH(F1794,Sheet2!A$14:A$154,0))))</f>
        <v/>
      </c>
      <c r="M1794" s="25" t="str">
        <f>IF(ISBLANK(G1794),"",IF(ISTEXT(G1794),"",IF(INDEX(Sheet2!H$14:H$154,MATCH(F1794,Sheet2!A$14:A$154,0))&lt;&gt;0,IF(INDEX(Sheet2!I$14:I$154,MATCH(F1794,Sheet2!A$14:A$154,0))&lt;&gt;0,"Loan","Loan"),"Cash")))</f>
        <v/>
      </c>
      <c r="N1794" s="25" t="str">
        <f>IF(ISTEXT(E1794),"",IF(ISBLANK(E1794),"",IF(ISTEXT(D1794),"",IF(A1789="Invoice No. : ",INDEX(Sheet2!D$14:D$154,MATCH(B1789,Sheet2!A$14:A$154,0)),N1793))))</f>
        <v/>
      </c>
      <c r="O1794" s="25" t="str">
        <f>IF(ISTEXT(E1794),"",IF(ISBLANK(E1794),"",IF(ISTEXT(D1794),"",IF(A1789="Invoice No. : ",INDEX(Sheet2!E$14:E$154,MATCH(B1789,Sheet2!A$14:A$154,0)),O1793))))</f>
        <v/>
      </c>
      <c r="P1794" s="25" t="str">
        <f>IF(ISTEXT(E1794),"",IF(ISBLANK(E1794),"",IF(ISTEXT(D1794),"",IF(A1789="Invoice No. : ",INDEX(Sheet2!G$14:G$154,MATCH(B1789,Sheet2!A$14:A$154,0)),P1793))))</f>
        <v/>
      </c>
      <c r="Q1794" s="25" t="str">
        <f t="shared" si="111"/>
        <v/>
      </c>
    </row>
    <row r="1795" ht="15" spans="6:17">
      <c r="F1795" s="25" t="str">
        <f t="shared" si="108"/>
        <v/>
      </c>
      <c r="G1795" s="25" t="str">
        <f>IF(ISTEXT(E1795),"",IF(ISBLANK(E1795),"",IF(ISTEXT(D1795),"",IF(A1790="Invoice No. : ",INDEX(Sheet2!F$14:F$154,MATCH(B1790,Sheet2!A$14:A$154,0)),G1794))))</f>
        <v/>
      </c>
      <c r="H1795" s="25" t="str">
        <f t="shared" si="109"/>
        <v/>
      </c>
      <c r="I1795" s="25" t="str">
        <f>IF(ISTEXT(E1795),"",IF(ISBLANK(E1795),"",IF(ISTEXT(D1795),"",IF(A1790="Invoice No. : ",TEXT(INDEX(Sheet2!C$14:C$154,MATCH(B1790,Sheet2!A$14:A$154,0)),"hh:mm:ss"),I1794))))</f>
        <v/>
      </c>
      <c r="J1795" s="25" t="str">
        <f t="shared" si="110"/>
        <v/>
      </c>
      <c r="K1795" s="25" t="str">
        <f>IF(ISBLANK(G1795),"",IF(ISTEXT(G1795),"",INDEX(Sheet2!H$14:H$154,MATCH(F1795,Sheet2!A$14:A$154,0))))</f>
        <v/>
      </c>
      <c r="L1795" s="25" t="str">
        <f>IF(ISBLANK(G1795),"",IF(ISTEXT(G1795),"",INDEX(Sheet2!I$14:I$154,MATCH(F1795,Sheet2!A$14:A$154,0))))</f>
        <v/>
      </c>
      <c r="M1795" s="25" t="str">
        <f>IF(ISBLANK(G1795),"",IF(ISTEXT(G1795),"",IF(INDEX(Sheet2!H$14:H$154,MATCH(F1795,Sheet2!A$14:A$154,0))&lt;&gt;0,IF(INDEX(Sheet2!I$14:I$154,MATCH(F1795,Sheet2!A$14:A$154,0))&lt;&gt;0,"Loan","Loan"),"Cash")))</f>
        <v/>
      </c>
      <c r="N1795" s="25" t="str">
        <f>IF(ISTEXT(E1795),"",IF(ISBLANK(E1795),"",IF(ISTEXT(D1795),"",IF(A1790="Invoice No. : ",INDEX(Sheet2!D$14:D$154,MATCH(B1790,Sheet2!A$14:A$154,0)),N1794))))</f>
        <v/>
      </c>
      <c r="O1795" s="25" t="str">
        <f>IF(ISTEXT(E1795),"",IF(ISBLANK(E1795),"",IF(ISTEXT(D1795),"",IF(A1790="Invoice No. : ",INDEX(Sheet2!E$14:E$154,MATCH(B1790,Sheet2!A$14:A$154,0)),O1794))))</f>
        <v/>
      </c>
      <c r="P1795" s="25" t="str">
        <f>IF(ISTEXT(E1795),"",IF(ISBLANK(E1795),"",IF(ISTEXT(D1795),"",IF(A1790="Invoice No. : ",INDEX(Sheet2!G$14:G$154,MATCH(B1790,Sheet2!A$14:A$154,0)),P1794))))</f>
        <v/>
      </c>
      <c r="Q1795" s="25" t="str">
        <f t="shared" si="111"/>
        <v/>
      </c>
    </row>
    <row r="1796" ht="15" spans="6:17">
      <c r="F1796" s="25" t="str">
        <f t="shared" si="108"/>
        <v/>
      </c>
      <c r="G1796" s="25" t="str">
        <f>IF(ISTEXT(E1796),"",IF(ISBLANK(E1796),"",IF(ISTEXT(D1796),"",IF(A1791="Invoice No. : ",INDEX(Sheet2!F$14:F$154,MATCH(B1791,Sheet2!A$14:A$154,0)),G1795))))</f>
        <v/>
      </c>
      <c r="H1796" s="25" t="str">
        <f t="shared" si="109"/>
        <v/>
      </c>
      <c r="I1796" s="25" t="str">
        <f>IF(ISTEXT(E1796),"",IF(ISBLANK(E1796),"",IF(ISTEXT(D1796),"",IF(A1791="Invoice No. : ",TEXT(INDEX(Sheet2!C$14:C$154,MATCH(B1791,Sheet2!A$14:A$154,0)),"hh:mm:ss"),I1795))))</f>
        <v/>
      </c>
      <c r="J1796" s="25" t="str">
        <f t="shared" si="110"/>
        <v/>
      </c>
      <c r="K1796" s="25" t="str">
        <f>IF(ISBLANK(G1796),"",IF(ISTEXT(G1796),"",INDEX(Sheet2!H$14:H$154,MATCH(F1796,Sheet2!A$14:A$154,0))))</f>
        <v/>
      </c>
      <c r="L1796" s="25" t="str">
        <f>IF(ISBLANK(G1796),"",IF(ISTEXT(G1796),"",INDEX(Sheet2!I$14:I$154,MATCH(F1796,Sheet2!A$14:A$154,0))))</f>
        <v/>
      </c>
      <c r="M1796" s="25" t="str">
        <f>IF(ISBLANK(G1796),"",IF(ISTEXT(G1796),"",IF(INDEX(Sheet2!H$14:H$154,MATCH(F1796,Sheet2!A$14:A$154,0))&lt;&gt;0,IF(INDEX(Sheet2!I$14:I$154,MATCH(F1796,Sheet2!A$14:A$154,0))&lt;&gt;0,"Loan","Loan"),"Cash")))</f>
        <v/>
      </c>
      <c r="N1796" s="25" t="str">
        <f>IF(ISTEXT(E1796),"",IF(ISBLANK(E1796),"",IF(ISTEXT(D1796),"",IF(A1791="Invoice No. : ",INDEX(Sheet2!D$14:D$154,MATCH(B1791,Sheet2!A$14:A$154,0)),N1795))))</f>
        <v/>
      </c>
      <c r="O1796" s="25" t="str">
        <f>IF(ISTEXT(E1796),"",IF(ISBLANK(E1796),"",IF(ISTEXT(D1796),"",IF(A1791="Invoice No. : ",INDEX(Sheet2!E$14:E$154,MATCH(B1791,Sheet2!A$14:A$154,0)),O1795))))</f>
        <v/>
      </c>
      <c r="P1796" s="25" t="str">
        <f>IF(ISTEXT(E1796),"",IF(ISBLANK(E1796),"",IF(ISTEXT(D1796),"",IF(A1791="Invoice No. : ",INDEX(Sheet2!G$14:G$154,MATCH(B1791,Sheet2!A$14:A$154,0)),P1795))))</f>
        <v/>
      </c>
      <c r="Q1796" s="25" t="str">
        <f t="shared" si="111"/>
        <v/>
      </c>
    </row>
    <row r="1797" ht="15" spans="6:17">
      <c r="F1797" s="25" t="str">
        <f t="shared" si="108"/>
        <v/>
      </c>
      <c r="G1797" s="25" t="str">
        <f>IF(ISTEXT(E1797),"",IF(ISBLANK(E1797),"",IF(ISTEXT(D1797),"",IF(A1792="Invoice No. : ",INDEX(Sheet2!F$14:F$154,MATCH(B1792,Sheet2!A$14:A$154,0)),G1796))))</f>
        <v/>
      </c>
      <c r="H1797" s="25" t="str">
        <f t="shared" si="109"/>
        <v/>
      </c>
      <c r="I1797" s="25" t="str">
        <f>IF(ISTEXT(E1797),"",IF(ISBLANK(E1797),"",IF(ISTEXT(D1797),"",IF(A1792="Invoice No. : ",TEXT(INDEX(Sheet2!C$14:C$154,MATCH(B1792,Sheet2!A$14:A$154,0)),"hh:mm:ss"),I1796))))</f>
        <v/>
      </c>
      <c r="J1797" s="25" t="str">
        <f t="shared" si="110"/>
        <v/>
      </c>
      <c r="K1797" s="25" t="str">
        <f>IF(ISBLANK(G1797),"",IF(ISTEXT(G1797),"",INDEX(Sheet2!H$14:H$154,MATCH(F1797,Sheet2!A$14:A$154,0))))</f>
        <v/>
      </c>
      <c r="L1797" s="25" t="str">
        <f>IF(ISBLANK(G1797),"",IF(ISTEXT(G1797),"",INDEX(Sheet2!I$14:I$154,MATCH(F1797,Sheet2!A$14:A$154,0))))</f>
        <v/>
      </c>
      <c r="M1797" s="25" t="str">
        <f>IF(ISBLANK(G1797),"",IF(ISTEXT(G1797),"",IF(INDEX(Sheet2!H$14:H$154,MATCH(F1797,Sheet2!A$14:A$154,0))&lt;&gt;0,IF(INDEX(Sheet2!I$14:I$154,MATCH(F1797,Sheet2!A$14:A$154,0))&lt;&gt;0,"Loan","Loan"),"Cash")))</f>
        <v/>
      </c>
      <c r="N1797" s="25" t="str">
        <f>IF(ISTEXT(E1797),"",IF(ISBLANK(E1797),"",IF(ISTEXT(D1797),"",IF(A1792="Invoice No. : ",INDEX(Sheet2!D$14:D$154,MATCH(B1792,Sheet2!A$14:A$154,0)),N1796))))</f>
        <v/>
      </c>
      <c r="O1797" s="25" t="str">
        <f>IF(ISTEXT(E1797),"",IF(ISBLANK(E1797),"",IF(ISTEXT(D1797),"",IF(A1792="Invoice No. : ",INDEX(Sheet2!E$14:E$154,MATCH(B1792,Sheet2!A$14:A$154,0)),O1796))))</f>
        <v/>
      </c>
      <c r="P1797" s="25" t="str">
        <f>IF(ISTEXT(E1797),"",IF(ISBLANK(E1797),"",IF(ISTEXT(D1797),"",IF(A1792="Invoice No. : ",INDEX(Sheet2!G$14:G$154,MATCH(B1792,Sheet2!A$14:A$154,0)),P1796))))</f>
        <v/>
      </c>
      <c r="Q1797" s="25" t="str">
        <f t="shared" si="111"/>
        <v/>
      </c>
    </row>
    <row r="1798" ht="15" spans="6:17">
      <c r="F1798" s="25" t="str">
        <f t="shared" si="108"/>
        <v/>
      </c>
      <c r="G1798" s="25" t="str">
        <f>IF(ISTEXT(E1798),"",IF(ISBLANK(E1798),"",IF(ISTEXT(D1798),"",IF(A1793="Invoice No. : ",INDEX(Sheet2!F$14:F$154,MATCH(B1793,Sheet2!A$14:A$154,0)),G1797))))</f>
        <v/>
      </c>
      <c r="H1798" s="25" t="str">
        <f t="shared" si="109"/>
        <v/>
      </c>
      <c r="I1798" s="25" t="str">
        <f>IF(ISTEXT(E1798),"",IF(ISBLANK(E1798),"",IF(ISTEXT(D1798),"",IF(A1793="Invoice No. : ",TEXT(INDEX(Sheet2!C$14:C$154,MATCH(B1793,Sheet2!A$14:A$154,0)),"hh:mm:ss"),I1797))))</f>
        <v/>
      </c>
      <c r="J1798" s="25" t="str">
        <f t="shared" si="110"/>
        <v/>
      </c>
      <c r="K1798" s="25" t="str">
        <f>IF(ISBLANK(G1798),"",IF(ISTEXT(G1798),"",INDEX(Sheet2!H$14:H$154,MATCH(F1798,Sheet2!A$14:A$154,0))))</f>
        <v/>
      </c>
      <c r="L1798" s="25" t="str">
        <f>IF(ISBLANK(G1798),"",IF(ISTEXT(G1798),"",INDEX(Sheet2!I$14:I$154,MATCH(F1798,Sheet2!A$14:A$154,0))))</f>
        <v/>
      </c>
      <c r="M1798" s="25" t="str">
        <f>IF(ISBLANK(G1798),"",IF(ISTEXT(G1798),"",IF(INDEX(Sheet2!H$14:H$154,MATCH(F1798,Sheet2!A$14:A$154,0))&lt;&gt;0,IF(INDEX(Sheet2!I$14:I$154,MATCH(F1798,Sheet2!A$14:A$154,0))&lt;&gt;0,"Loan","Loan"),"Cash")))</f>
        <v/>
      </c>
      <c r="N1798" s="25" t="str">
        <f>IF(ISTEXT(E1798),"",IF(ISBLANK(E1798),"",IF(ISTEXT(D1798),"",IF(A1793="Invoice No. : ",INDEX(Sheet2!D$14:D$154,MATCH(B1793,Sheet2!A$14:A$154,0)),N1797))))</f>
        <v/>
      </c>
      <c r="O1798" s="25" t="str">
        <f>IF(ISTEXT(E1798),"",IF(ISBLANK(E1798),"",IF(ISTEXT(D1798),"",IF(A1793="Invoice No. : ",INDEX(Sheet2!E$14:E$154,MATCH(B1793,Sheet2!A$14:A$154,0)),O1797))))</f>
        <v/>
      </c>
      <c r="P1798" s="25" t="str">
        <f>IF(ISTEXT(E1798),"",IF(ISBLANK(E1798),"",IF(ISTEXT(D1798),"",IF(A1793="Invoice No. : ",INDEX(Sheet2!G$14:G$154,MATCH(B1793,Sheet2!A$14:A$154,0)),P1797))))</f>
        <v/>
      </c>
      <c r="Q1798" s="25" t="str">
        <f t="shared" si="111"/>
        <v/>
      </c>
    </row>
    <row r="1799" ht="15" spans="6:17">
      <c r="F1799" s="25" t="str">
        <f t="shared" si="108"/>
        <v/>
      </c>
      <c r="G1799" s="25" t="str">
        <f>IF(ISTEXT(E1799),"",IF(ISBLANK(E1799),"",IF(ISTEXT(D1799),"",IF(A1794="Invoice No. : ",INDEX(Sheet2!F$14:F$154,MATCH(B1794,Sheet2!A$14:A$154,0)),G1798))))</f>
        <v/>
      </c>
      <c r="H1799" s="25" t="str">
        <f t="shared" si="109"/>
        <v/>
      </c>
      <c r="I1799" s="25" t="str">
        <f>IF(ISTEXT(E1799),"",IF(ISBLANK(E1799),"",IF(ISTEXT(D1799),"",IF(A1794="Invoice No. : ",TEXT(INDEX(Sheet2!C$14:C$154,MATCH(B1794,Sheet2!A$14:A$154,0)),"hh:mm:ss"),I1798))))</f>
        <v/>
      </c>
      <c r="J1799" s="25" t="str">
        <f t="shared" si="110"/>
        <v/>
      </c>
      <c r="K1799" s="25" t="str">
        <f>IF(ISBLANK(G1799),"",IF(ISTEXT(G1799),"",INDEX(Sheet2!H$14:H$154,MATCH(F1799,Sheet2!A$14:A$154,0))))</f>
        <v/>
      </c>
      <c r="L1799" s="25" t="str">
        <f>IF(ISBLANK(G1799),"",IF(ISTEXT(G1799),"",INDEX(Sheet2!I$14:I$154,MATCH(F1799,Sheet2!A$14:A$154,0))))</f>
        <v/>
      </c>
      <c r="M1799" s="25" t="str">
        <f>IF(ISBLANK(G1799),"",IF(ISTEXT(G1799),"",IF(INDEX(Sheet2!H$14:H$154,MATCH(F1799,Sheet2!A$14:A$154,0))&lt;&gt;0,IF(INDEX(Sheet2!I$14:I$154,MATCH(F1799,Sheet2!A$14:A$154,0))&lt;&gt;0,"Loan","Loan"),"Cash")))</f>
        <v/>
      </c>
      <c r="N1799" s="25" t="str">
        <f>IF(ISTEXT(E1799),"",IF(ISBLANK(E1799),"",IF(ISTEXT(D1799),"",IF(A1794="Invoice No. : ",INDEX(Sheet2!D$14:D$154,MATCH(B1794,Sheet2!A$14:A$154,0)),N1798))))</f>
        <v/>
      </c>
      <c r="O1799" s="25" t="str">
        <f>IF(ISTEXT(E1799),"",IF(ISBLANK(E1799),"",IF(ISTEXT(D1799),"",IF(A1794="Invoice No. : ",INDEX(Sheet2!E$14:E$154,MATCH(B1794,Sheet2!A$14:A$154,0)),O1798))))</f>
        <v/>
      </c>
      <c r="P1799" s="25" t="str">
        <f>IF(ISTEXT(E1799),"",IF(ISBLANK(E1799),"",IF(ISTEXT(D1799),"",IF(A1794="Invoice No. : ",INDEX(Sheet2!G$14:G$154,MATCH(B1794,Sheet2!A$14:A$154,0)),P1798))))</f>
        <v/>
      </c>
      <c r="Q1799" s="25" t="str">
        <f t="shared" si="111"/>
        <v/>
      </c>
    </row>
    <row r="1800" ht="15" spans="6:17">
      <c r="F1800" s="25" t="str">
        <f t="shared" si="108"/>
        <v/>
      </c>
      <c r="G1800" s="25" t="str">
        <f>IF(ISTEXT(E1800),"",IF(ISBLANK(E1800),"",IF(ISTEXT(D1800),"",IF(A1795="Invoice No. : ",INDEX(Sheet2!F$14:F$154,MATCH(B1795,Sheet2!A$14:A$154,0)),G1799))))</f>
        <v/>
      </c>
      <c r="H1800" s="25" t="str">
        <f t="shared" si="109"/>
        <v/>
      </c>
      <c r="I1800" s="25" t="str">
        <f>IF(ISTEXT(E1800),"",IF(ISBLANK(E1800),"",IF(ISTEXT(D1800),"",IF(A1795="Invoice No. : ",TEXT(INDEX(Sheet2!C$14:C$154,MATCH(B1795,Sheet2!A$14:A$154,0)),"hh:mm:ss"),I1799))))</f>
        <v/>
      </c>
      <c r="J1800" s="25" t="str">
        <f t="shared" si="110"/>
        <v/>
      </c>
      <c r="K1800" s="25" t="str">
        <f>IF(ISBLANK(G1800),"",IF(ISTEXT(G1800),"",INDEX(Sheet2!H$14:H$154,MATCH(F1800,Sheet2!A$14:A$154,0))))</f>
        <v/>
      </c>
      <c r="L1800" s="25" t="str">
        <f>IF(ISBLANK(G1800),"",IF(ISTEXT(G1800),"",INDEX(Sheet2!I$14:I$154,MATCH(F1800,Sheet2!A$14:A$154,0))))</f>
        <v/>
      </c>
      <c r="M1800" s="25" t="str">
        <f>IF(ISBLANK(G1800),"",IF(ISTEXT(G1800),"",IF(INDEX(Sheet2!H$14:H$154,MATCH(F1800,Sheet2!A$14:A$154,0))&lt;&gt;0,IF(INDEX(Sheet2!I$14:I$154,MATCH(F1800,Sheet2!A$14:A$154,0))&lt;&gt;0,"Loan","Loan"),"Cash")))</f>
        <v/>
      </c>
      <c r="N1800" s="25" t="str">
        <f>IF(ISTEXT(E1800),"",IF(ISBLANK(E1800),"",IF(ISTEXT(D1800),"",IF(A1795="Invoice No. : ",INDEX(Sheet2!D$14:D$154,MATCH(B1795,Sheet2!A$14:A$154,0)),N1799))))</f>
        <v/>
      </c>
      <c r="O1800" s="25" t="str">
        <f>IF(ISTEXT(E1800),"",IF(ISBLANK(E1800),"",IF(ISTEXT(D1800),"",IF(A1795="Invoice No. : ",INDEX(Sheet2!E$14:E$154,MATCH(B1795,Sheet2!A$14:A$154,0)),O1799))))</f>
        <v/>
      </c>
      <c r="P1800" s="25" t="str">
        <f>IF(ISTEXT(E1800),"",IF(ISBLANK(E1800),"",IF(ISTEXT(D1800),"",IF(A1795="Invoice No. : ",INDEX(Sheet2!G$14:G$154,MATCH(B1795,Sheet2!A$14:A$154,0)),P1799))))</f>
        <v/>
      </c>
      <c r="Q1800" s="25" t="str">
        <f t="shared" si="111"/>
        <v/>
      </c>
    </row>
    <row r="1801" ht="15" spans="6:17">
      <c r="F1801" s="25" t="str">
        <f t="shared" si="108"/>
        <v/>
      </c>
      <c r="G1801" s="25" t="str">
        <f>IF(ISTEXT(E1801),"",IF(ISBLANK(E1801),"",IF(ISTEXT(D1801),"",IF(A1796="Invoice No. : ",INDEX(Sheet2!F$14:F$154,MATCH(B1796,Sheet2!A$14:A$154,0)),G1800))))</f>
        <v/>
      </c>
      <c r="H1801" s="25" t="str">
        <f t="shared" si="109"/>
        <v/>
      </c>
      <c r="I1801" s="25" t="str">
        <f>IF(ISTEXT(E1801),"",IF(ISBLANK(E1801),"",IF(ISTEXT(D1801),"",IF(A1796="Invoice No. : ",TEXT(INDEX(Sheet2!C$14:C$154,MATCH(B1796,Sheet2!A$14:A$154,0)),"hh:mm:ss"),I1800))))</f>
        <v/>
      </c>
      <c r="J1801" s="25" t="str">
        <f t="shared" si="110"/>
        <v/>
      </c>
      <c r="K1801" s="25" t="str">
        <f>IF(ISBLANK(G1801),"",IF(ISTEXT(G1801),"",INDEX(Sheet2!H$14:H$154,MATCH(F1801,Sheet2!A$14:A$154,0))))</f>
        <v/>
      </c>
      <c r="L1801" s="25" t="str">
        <f>IF(ISBLANK(G1801),"",IF(ISTEXT(G1801),"",INDEX(Sheet2!I$14:I$154,MATCH(F1801,Sheet2!A$14:A$154,0))))</f>
        <v/>
      </c>
      <c r="M1801" s="25" t="str">
        <f>IF(ISBLANK(G1801),"",IF(ISTEXT(G1801),"",IF(INDEX(Sheet2!H$14:H$154,MATCH(F1801,Sheet2!A$14:A$154,0))&lt;&gt;0,IF(INDEX(Sheet2!I$14:I$154,MATCH(F1801,Sheet2!A$14:A$154,0))&lt;&gt;0,"Loan","Loan"),"Cash")))</f>
        <v/>
      </c>
      <c r="N1801" s="25" t="str">
        <f>IF(ISTEXT(E1801),"",IF(ISBLANK(E1801),"",IF(ISTEXT(D1801),"",IF(A1796="Invoice No. : ",INDEX(Sheet2!D$14:D$154,MATCH(B1796,Sheet2!A$14:A$154,0)),N1800))))</f>
        <v/>
      </c>
      <c r="O1801" s="25" t="str">
        <f>IF(ISTEXT(E1801),"",IF(ISBLANK(E1801),"",IF(ISTEXT(D1801),"",IF(A1796="Invoice No. : ",INDEX(Sheet2!E$14:E$154,MATCH(B1796,Sheet2!A$14:A$154,0)),O1800))))</f>
        <v/>
      </c>
      <c r="P1801" s="25" t="str">
        <f>IF(ISTEXT(E1801),"",IF(ISBLANK(E1801),"",IF(ISTEXT(D1801),"",IF(A1796="Invoice No. : ",INDEX(Sheet2!G$14:G$154,MATCH(B1796,Sheet2!A$14:A$154,0)),P1800))))</f>
        <v/>
      </c>
      <c r="Q1801" s="25" t="str">
        <f t="shared" si="111"/>
        <v/>
      </c>
    </row>
    <row r="1802" ht="15" spans="6:17">
      <c r="F1802" s="25" t="str">
        <f t="shared" si="108"/>
        <v/>
      </c>
      <c r="G1802" s="25" t="str">
        <f>IF(ISTEXT(E1802),"",IF(ISBLANK(E1802),"",IF(ISTEXT(D1802),"",IF(A1797="Invoice No. : ",INDEX(Sheet2!F$14:F$154,MATCH(B1797,Sheet2!A$14:A$154,0)),G1801))))</f>
        <v/>
      </c>
      <c r="H1802" s="25" t="str">
        <f t="shared" si="109"/>
        <v/>
      </c>
      <c r="I1802" s="25" t="str">
        <f>IF(ISTEXT(E1802),"",IF(ISBLANK(E1802),"",IF(ISTEXT(D1802),"",IF(A1797="Invoice No. : ",TEXT(INDEX(Sheet2!C$14:C$154,MATCH(B1797,Sheet2!A$14:A$154,0)),"hh:mm:ss"),I1801))))</f>
        <v/>
      </c>
      <c r="J1802" s="25" t="str">
        <f t="shared" si="110"/>
        <v/>
      </c>
      <c r="K1802" s="25" t="str">
        <f>IF(ISBLANK(G1802),"",IF(ISTEXT(G1802),"",INDEX(Sheet2!H$14:H$154,MATCH(F1802,Sheet2!A$14:A$154,0))))</f>
        <v/>
      </c>
      <c r="L1802" s="25" t="str">
        <f>IF(ISBLANK(G1802),"",IF(ISTEXT(G1802),"",INDEX(Sheet2!I$14:I$154,MATCH(F1802,Sheet2!A$14:A$154,0))))</f>
        <v/>
      </c>
      <c r="M1802" s="25" t="str">
        <f>IF(ISBLANK(G1802),"",IF(ISTEXT(G1802),"",IF(INDEX(Sheet2!H$14:H$154,MATCH(F1802,Sheet2!A$14:A$154,0))&lt;&gt;0,IF(INDEX(Sheet2!I$14:I$154,MATCH(F1802,Sheet2!A$14:A$154,0))&lt;&gt;0,"Loan","Loan"),"Cash")))</f>
        <v/>
      </c>
      <c r="N1802" s="25" t="str">
        <f>IF(ISTEXT(E1802),"",IF(ISBLANK(E1802),"",IF(ISTEXT(D1802),"",IF(A1797="Invoice No. : ",INDEX(Sheet2!D$14:D$154,MATCH(B1797,Sheet2!A$14:A$154,0)),N1801))))</f>
        <v/>
      </c>
      <c r="O1802" s="25" t="str">
        <f>IF(ISTEXT(E1802),"",IF(ISBLANK(E1802),"",IF(ISTEXT(D1802),"",IF(A1797="Invoice No. : ",INDEX(Sheet2!E$14:E$154,MATCH(B1797,Sheet2!A$14:A$154,0)),O1801))))</f>
        <v/>
      </c>
      <c r="P1802" s="25" t="str">
        <f>IF(ISTEXT(E1802),"",IF(ISBLANK(E1802),"",IF(ISTEXT(D1802),"",IF(A1797="Invoice No. : ",INDEX(Sheet2!G$14:G$154,MATCH(B1797,Sheet2!A$14:A$154,0)),P1801))))</f>
        <v/>
      </c>
      <c r="Q1802" s="25" t="str">
        <f t="shared" si="111"/>
        <v/>
      </c>
    </row>
    <row r="1803" ht="15" spans="6:17">
      <c r="F1803" s="25" t="str">
        <f t="shared" si="108"/>
        <v/>
      </c>
      <c r="G1803" s="25" t="str">
        <f>IF(ISTEXT(E1803),"",IF(ISBLANK(E1803),"",IF(ISTEXT(D1803),"",IF(A1798="Invoice No. : ",INDEX(Sheet2!F$14:F$154,MATCH(B1798,Sheet2!A$14:A$154,0)),G1802))))</f>
        <v/>
      </c>
      <c r="H1803" s="25" t="str">
        <f t="shared" si="109"/>
        <v/>
      </c>
      <c r="I1803" s="25" t="str">
        <f>IF(ISTEXT(E1803),"",IF(ISBLANK(E1803),"",IF(ISTEXT(D1803),"",IF(A1798="Invoice No. : ",TEXT(INDEX(Sheet2!C$14:C$154,MATCH(B1798,Sheet2!A$14:A$154,0)),"hh:mm:ss"),I1802))))</f>
        <v/>
      </c>
      <c r="J1803" s="25" t="str">
        <f t="shared" si="110"/>
        <v/>
      </c>
      <c r="K1803" s="25" t="str">
        <f>IF(ISBLANK(G1803),"",IF(ISTEXT(G1803),"",INDEX(Sheet2!H$14:H$154,MATCH(F1803,Sheet2!A$14:A$154,0))))</f>
        <v/>
      </c>
      <c r="L1803" s="25" t="str">
        <f>IF(ISBLANK(G1803),"",IF(ISTEXT(G1803),"",INDEX(Sheet2!I$14:I$154,MATCH(F1803,Sheet2!A$14:A$154,0))))</f>
        <v/>
      </c>
      <c r="M1803" s="25" t="str">
        <f>IF(ISBLANK(G1803),"",IF(ISTEXT(G1803),"",IF(INDEX(Sheet2!H$14:H$154,MATCH(F1803,Sheet2!A$14:A$154,0))&lt;&gt;0,IF(INDEX(Sheet2!I$14:I$154,MATCH(F1803,Sheet2!A$14:A$154,0))&lt;&gt;0,"Loan","Loan"),"Cash")))</f>
        <v/>
      </c>
      <c r="N1803" s="25" t="str">
        <f>IF(ISTEXT(E1803),"",IF(ISBLANK(E1803),"",IF(ISTEXT(D1803),"",IF(A1798="Invoice No. : ",INDEX(Sheet2!D$14:D$154,MATCH(B1798,Sheet2!A$14:A$154,0)),N1802))))</f>
        <v/>
      </c>
      <c r="O1803" s="25" t="str">
        <f>IF(ISTEXT(E1803),"",IF(ISBLANK(E1803),"",IF(ISTEXT(D1803),"",IF(A1798="Invoice No. : ",INDEX(Sheet2!E$14:E$154,MATCH(B1798,Sheet2!A$14:A$154,0)),O1802))))</f>
        <v/>
      </c>
      <c r="P1803" s="25" t="str">
        <f>IF(ISTEXT(E1803),"",IF(ISBLANK(E1803),"",IF(ISTEXT(D1803),"",IF(A1798="Invoice No. : ",INDEX(Sheet2!G$14:G$154,MATCH(B1798,Sheet2!A$14:A$154,0)),P1802))))</f>
        <v/>
      </c>
      <c r="Q1803" s="25" t="str">
        <f t="shared" si="111"/>
        <v/>
      </c>
    </row>
    <row r="1804" ht="15" spans="6:17">
      <c r="F1804" s="25" t="str">
        <f t="shared" si="108"/>
        <v/>
      </c>
      <c r="G1804" s="25" t="str">
        <f>IF(ISTEXT(E1804),"",IF(ISBLANK(E1804),"",IF(ISTEXT(D1804),"",IF(A1799="Invoice No. : ",INDEX(Sheet2!F$14:F$154,MATCH(B1799,Sheet2!A$14:A$154,0)),G1803))))</f>
        <v/>
      </c>
      <c r="H1804" s="25" t="str">
        <f t="shared" si="109"/>
        <v/>
      </c>
      <c r="I1804" s="25" t="str">
        <f>IF(ISTEXT(E1804),"",IF(ISBLANK(E1804),"",IF(ISTEXT(D1804),"",IF(A1799="Invoice No. : ",TEXT(INDEX(Sheet2!C$14:C$154,MATCH(B1799,Sheet2!A$14:A$154,0)),"hh:mm:ss"),I1803))))</f>
        <v/>
      </c>
      <c r="J1804" s="25" t="str">
        <f t="shared" si="110"/>
        <v/>
      </c>
      <c r="K1804" s="25" t="str">
        <f>IF(ISBLANK(G1804),"",IF(ISTEXT(G1804),"",INDEX(Sheet2!H$14:H$154,MATCH(F1804,Sheet2!A$14:A$154,0))))</f>
        <v/>
      </c>
      <c r="L1804" s="25" t="str">
        <f>IF(ISBLANK(G1804),"",IF(ISTEXT(G1804),"",INDEX(Sheet2!I$14:I$154,MATCH(F1804,Sheet2!A$14:A$154,0))))</f>
        <v/>
      </c>
      <c r="M1804" s="25" t="str">
        <f>IF(ISBLANK(G1804),"",IF(ISTEXT(G1804),"",IF(INDEX(Sheet2!H$14:H$154,MATCH(F1804,Sheet2!A$14:A$154,0))&lt;&gt;0,IF(INDEX(Sheet2!I$14:I$154,MATCH(F1804,Sheet2!A$14:A$154,0))&lt;&gt;0,"Loan","Loan"),"Cash")))</f>
        <v/>
      </c>
      <c r="N1804" s="25" t="str">
        <f>IF(ISTEXT(E1804),"",IF(ISBLANK(E1804),"",IF(ISTEXT(D1804),"",IF(A1799="Invoice No. : ",INDEX(Sheet2!D$14:D$154,MATCH(B1799,Sheet2!A$14:A$154,0)),N1803))))</f>
        <v/>
      </c>
      <c r="O1804" s="25" t="str">
        <f>IF(ISTEXT(E1804),"",IF(ISBLANK(E1804),"",IF(ISTEXT(D1804),"",IF(A1799="Invoice No. : ",INDEX(Sheet2!E$14:E$154,MATCH(B1799,Sheet2!A$14:A$154,0)),O1803))))</f>
        <v/>
      </c>
      <c r="P1804" s="25" t="str">
        <f>IF(ISTEXT(E1804),"",IF(ISBLANK(E1804),"",IF(ISTEXT(D1804),"",IF(A1799="Invoice No. : ",INDEX(Sheet2!G$14:G$154,MATCH(B1799,Sheet2!A$14:A$154,0)),P1803))))</f>
        <v/>
      </c>
      <c r="Q1804" s="25" t="str">
        <f t="shared" si="111"/>
        <v/>
      </c>
    </row>
    <row r="1805" ht="15" spans="6:17">
      <c r="F1805" s="25" t="str">
        <f t="shared" si="108"/>
        <v/>
      </c>
      <c r="G1805" s="25" t="str">
        <f>IF(ISTEXT(E1805),"",IF(ISBLANK(E1805),"",IF(ISTEXT(D1805),"",IF(A1800="Invoice No. : ",INDEX(Sheet2!F$14:F$154,MATCH(B1800,Sheet2!A$14:A$154,0)),G1804))))</f>
        <v/>
      </c>
      <c r="H1805" s="25" t="str">
        <f t="shared" si="109"/>
        <v/>
      </c>
      <c r="I1805" s="25" t="str">
        <f>IF(ISTEXT(E1805),"",IF(ISBLANK(E1805),"",IF(ISTEXT(D1805),"",IF(A1800="Invoice No. : ",TEXT(INDEX(Sheet2!C$14:C$154,MATCH(B1800,Sheet2!A$14:A$154,0)),"hh:mm:ss"),I1804))))</f>
        <v/>
      </c>
      <c r="J1805" s="25" t="str">
        <f t="shared" si="110"/>
        <v/>
      </c>
      <c r="K1805" s="25" t="str">
        <f>IF(ISBLANK(G1805),"",IF(ISTEXT(G1805),"",INDEX(Sheet2!H$14:H$154,MATCH(F1805,Sheet2!A$14:A$154,0))))</f>
        <v/>
      </c>
      <c r="L1805" s="25" t="str">
        <f>IF(ISBLANK(G1805),"",IF(ISTEXT(G1805),"",INDEX(Sheet2!I$14:I$154,MATCH(F1805,Sheet2!A$14:A$154,0))))</f>
        <v/>
      </c>
      <c r="M1805" s="25" t="str">
        <f>IF(ISBLANK(G1805),"",IF(ISTEXT(G1805),"",IF(INDEX(Sheet2!H$14:H$154,MATCH(F1805,Sheet2!A$14:A$154,0))&lt;&gt;0,IF(INDEX(Sheet2!I$14:I$154,MATCH(F1805,Sheet2!A$14:A$154,0))&lt;&gt;0,"Loan","Loan"),"Cash")))</f>
        <v/>
      </c>
      <c r="N1805" s="25" t="str">
        <f>IF(ISTEXT(E1805),"",IF(ISBLANK(E1805),"",IF(ISTEXT(D1805),"",IF(A1800="Invoice No. : ",INDEX(Sheet2!D$14:D$154,MATCH(B1800,Sheet2!A$14:A$154,0)),N1804))))</f>
        <v/>
      </c>
      <c r="O1805" s="25" t="str">
        <f>IF(ISTEXT(E1805),"",IF(ISBLANK(E1805),"",IF(ISTEXT(D1805),"",IF(A1800="Invoice No. : ",INDEX(Sheet2!E$14:E$154,MATCH(B1800,Sheet2!A$14:A$154,0)),O1804))))</f>
        <v/>
      </c>
      <c r="P1805" s="25" t="str">
        <f>IF(ISTEXT(E1805),"",IF(ISBLANK(E1805),"",IF(ISTEXT(D1805),"",IF(A1800="Invoice No. : ",INDEX(Sheet2!G$14:G$154,MATCH(B1800,Sheet2!A$14:A$154,0)),P1804))))</f>
        <v/>
      </c>
      <c r="Q1805" s="25" t="str">
        <f t="shared" si="111"/>
        <v/>
      </c>
    </row>
    <row r="1806" ht="15" spans="6:17">
      <c r="F1806" s="25" t="str">
        <f t="shared" si="108"/>
        <v/>
      </c>
      <c r="G1806" s="25" t="str">
        <f>IF(ISTEXT(E1806),"",IF(ISBLANK(E1806),"",IF(ISTEXT(D1806),"",IF(A1801="Invoice No. : ",INDEX(Sheet2!F$14:F$154,MATCH(B1801,Sheet2!A$14:A$154,0)),G1805))))</f>
        <v/>
      </c>
      <c r="H1806" s="25" t="str">
        <f t="shared" si="109"/>
        <v/>
      </c>
      <c r="I1806" s="25" t="str">
        <f>IF(ISTEXT(E1806),"",IF(ISBLANK(E1806),"",IF(ISTEXT(D1806),"",IF(A1801="Invoice No. : ",TEXT(INDEX(Sheet2!C$14:C$154,MATCH(B1801,Sheet2!A$14:A$154,0)),"hh:mm:ss"),I1805))))</f>
        <v/>
      </c>
      <c r="J1806" s="25" t="str">
        <f t="shared" si="110"/>
        <v/>
      </c>
      <c r="K1806" s="25" t="str">
        <f>IF(ISBLANK(G1806),"",IF(ISTEXT(G1806),"",INDEX(Sheet2!H$14:H$154,MATCH(F1806,Sheet2!A$14:A$154,0))))</f>
        <v/>
      </c>
      <c r="L1806" s="25" t="str">
        <f>IF(ISBLANK(G1806),"",IF(ISTEXT(G1806),"",INDEX(Sheet2!I$14:I$154,MATCH(F1806,Sheet2!A$14:A$154,0))))</f>
        <v/>
      </c>
      <c r="M1806" s="25" t="str">
        <f>IF(ISBLANK(G1806),"",IF(ISTEXT(G1806),"",IF(INDEX(Sheet2!H$14:H$154,MATCH(F1806,Sheet2!A$14:A$154,0))&lt;&gt;0,IF(INDEX(Sheet2!I$14:I$154,MATCH(F1806,Sheet2!A$14:A$154,0))&lt;&gt;0,"Loan","Loan"),"Cash")))</f>
        <v/>
      </c>
      <c r="N1806" s="25" t="str">
        <f>IF(ISTEXT(E1806),"",IF(ISBLANK(E1806),"",IF(ISTEXT(D1806),"",IF(A1801="Invoice No. : ",INDEX(Sheet2!D$14:D$154,MATCH(B1801,Sheet2!A$14:A$154,0)),N1805))))</f>
        <v/>
      </c>
      <c r="O1806" s="25" t="str">
        <f>IF(ISTEXT(E1806),"",IF(ISBLANK(E1806),"",IF(ISTEXT(D1806),"",IF(A1801="Invoice No. : ",INDEX(Sheet2!E$14:E$154,MATCH(B1801,Sheet2!A$14:A$154,0)),O1805))))</f>
        <v/>
      </c>
      <c r="P1806" s="25" t="str">
        <f>IF(ISTEXT(E1806),"",IF(ISBLANK(E1806),"",IF(ISTEXT(D1806),"",IF(A1801="Invoice No. : ",INDEX(Sheet2!G$14:G$154,MATCH(B1801,Sheet2!A$14:A$154,0)),P1805))))</f>
        <v/>
      </c>
      <c r="Q1806" s="25" t="str">
        <f t="shared" si="111"/>
        <v/>
      </c>
    </row>
    <row r="1807" ht="15" spans="6:17">
      <c r="F1807" s="25" t="str">
        <f t="shared" si="108"/>
        <v/>
      </c>
      <c r="G1807" s="25" t="str">
        <f>IF(ISTEXT(E1807),"",IF(ISBLANK(E1807),"",IF(ISTEXT(D1807),"",IF(A1802="Invoice No. : ",INDEX(Sheet2!F$14:F$154,MATCH(B1802,Sheet2!A$14:A$154,0)),G1806))))</f>
        <v/>
      </c>
      <c r="H1807" s="25" t="str">
        <f t="shared" si="109"/>
        <v/>
      </c>
      <c r="I1807" s="25" t="str">
        <f>IF(ISTEXT(E1807),"",IF(ISBLANK(E1807),"",IF(ISTEXT(D1807),"",IF(A1802="Invoice No. : ",TEXT(INDEX(Sheet2!C$14:C$154,MATCH(B1802,Sheet2!A$14:A$154,0)),"hh:mm:ss"),I1806))))</f>
        <v/>
      </c>
      <c r="J1807" s="25" t="str">
        <f t="shared" si="110"/>
        <v/>
      </c>
      <c r="K1807" s="25" t="str">
        <f>IF(ISBLANK(G1807),"",IF(ISTEXT(G1807),"",INDEX(Sheet2!H$14:H$154,MATCH(F1807,Sheet2!A$14:A$154,0))))</f>
        <v/>
      </c>
      <c r="L1807" s="25" t="str">
        <f>IF(ISBLANK(G1807),"",IF(ISTEXT(G1807),"",INDEX(Sheet2!I$14:I$154,MATCH(F1807,Sheet2!A$14:A$154,0))))</f>
        <v/>
      </c>
      <c r="M1807" s="25" t="str">
        <f>IF(ISBLANK(G1807),"",IF(ISTEXT(G1807),"",IF(INDEX(Sheet2!H$14:H$154,MATCH(F1807,Sheet2!A$14:A$154,0))&lt;&gt;0,IF(INDEX(Sheet2!I$14:I$154,MATCH(F1807,Sheet2!A$14:A$154,0))&lt;&gt;0,"Loan","Loan"),"Cash")))</f>
        <v/>
      </c>
      <c r="N1807" s="25" t="str">
        <f>IF(ISTEXT(E1807),"",IF(ISBLANK(E1807),"",IF(ISTEXT(D1807),"",IF(A1802="Invoice No. : ",INDEX(Sheet2!D$14:D$154,MATCH(B1802,Sheet2!A$14:A$154,0)),N1806))))</f>
        <v/>
      </c>
      <c r="O1807" s="25" t="str">
        <f>IF(ISTEXT(E1807),"",IF(ISBLANK(E1807),"",IF(ISTEXT(D1807),"",IF(A1802="Invoice No. : ",INDEX(Sheet2!E$14:E$154,MATCH(B1802,Sheet2!A$14:A$154,0)),O1806))))</f>
        <v/>
      </c>
      <c r="P1807" s="25" t="str">
        <f>IF(ISTEXT(E1807),"",IF(ISBLANK(E1807),"",IF(ISTEXT(D1807),"",IF(A1802="Invoice No. : ",INDEX(Sheet2!G$14:G$154,MATCH(B1802,Sheet2!A$14:A$154,0)),P1806))))</f>
        <v/>
      </c>
      <c r="Q1807" s="25" t="str">
        <f t="shared" si="111"/>
        <v/>
      </c>
    </row>
    <row r="1808" ht="15" spans="6:17">
      <c r="F1808" s="25" t="str">
        <f t="shared" si="108"/>
        <v/>
      </c>
      <c r="G1808" s="25" t="str">
        <f>IF(ISTEXT(E1808),"",IF(ISBLANK(E1808),"",IF(ISTEXT(D1808),"",IF(A1803="Invoice No. : ",INDEX(Sheet2!F$14:F$154,MATCH(B1803,Sheet2!A$14:A$154,0)),G1807))))</f>
        <v/>
      </c>
      <c r="H1808" s="25" t="str">
        <f t="shared" si="109"/>
        <v/>
      </c>
      <c r="I1808" s="25" t="str">
        <f>IF(ISTEXT(E1808),"",IF(ISBLANK(E1808),"",IF(ISTEXT(D1808),"",IF(A1803="Invoice No. : ",TEXT(INDEX(Sheet2!C$14:C$154,MATCH(B1803,Sheet2!A$14:A$154,0)),"hh:mm:ss"),I1807))))</f>
        <v/>
      </c>
      <c r="J1808" s="25" t="str">
        <f t="shared" si="110"/>
        <v/>
      </c>
      <c r="K1808" s="25" t="str">
        <f>IF(ISBLANK(G1808),"",IF(ISTEXT(G1808),"",INDEX(Sheet2!H$14:H$154,MATCH(F1808,Sheet2!A$14:A$154,0))))</f>
        <v/>
      </c>
      <c r="L1808" s="25" t="str">
        <f>IF(ISBLANK(G1808),"",IF(ISTEXT(G1808),"",INDEX(Sheet2!I$14:I$154,MATCH(F1808,Sheet2!A$14:A$154,0))))</f>
        <v/>
      </c>
      <c r="M1808" s="25" t="str">
        <f>IF(ISBLANK(G1808),"",IF(ISTEXT(G1808),"",IF(INDEX(Sheet2!H$14:H$154,MATCH(F1808,Sheet2!A$14:A$154,0))&lt;&gt;0,IF(INDEX(Sheet2!I$14:I$154,MATCH(F1808,Sheet2!A$14:A$154,0))&lt;&gt;0,"Loan","Loan"),"Cash")))</f>
        <v/>
      </c>
      <c r="N1808" s="25" t="str">
        <f>IF(ISTEXT(E1808),"",IF(ISBLANK(E1808),"",IF(ISTEXT(D1808),"",IF(A1803="Invoice No. : ",INDEX(Sheet2!D$14:D$154,MATCH(B1803,Sheet2!A$14:A$154,0)),N1807))))</f>
        <v/>
      </c>
      <c r="O1808" s="25" t="str">
        <f>IF(ISTEXT(E1808),"",IF(ISBLANK(E1808),"",IF(ISTEXT(D1808),"",IF(A1803="Invoice No. : ",INDEX(Sheet2!E$14:E$154,MATCH(B1803,Sheet2!A$14:A$154,0)),O1807))))</f>
        <v/>
      </c>
      <c r="P1808" s="25" t="str">
        <f>IF(ISTEXT(E1808),"",IF(ISBLANK(E1808),"",IF(ISTEXT(D1808),"",IF(A1803="Invoice No. : ",INDEX(Sheet2!G$14:G$154,MATCH(B1803,Sheet2!A$14:A$154,0)),P1807))))</f>
        <v/>
      </c>
      <c r="Q1808" s="25" t="str">
        <f t="shared" si="111"/>
        <v/>
      </c>
    </row>
    <row r="1809" ht="15" spans="6:17">
      <c r="F1809" s="25" t="str">
        <f>IF(ISTEXT(E1809),"",IF(ISBLANK(E1809),"",IF(ISTEXT(D1809),"",IF(A1804="Invoice No. : ",B1804,F1808))))</f>
        <v/>
      </c>
      <c r="G1809" s="25" t="str">
        <f>IF(ISTEXT(E1809),"",IF(ISBLANK(E1809),"",IF(ISTEXT(D1809),"",IF(A1804="Invoice No. : ",INDEX(Sheet2!F$14:F$154,MATCH(B1804,Sheet2!A$14:A$154,0)),G1808))))</f>
        <v/>
      </c>
      <c r="H1809" s="25" t="str">
        <f>IF(ISTEXT(E1809),"",IF(ISBLANK(E1809),"",IF(ISTEXT(D1809),"",IF(A1804="Invoice No. : ",TEXT(B1805,"mm/dd/yyyy"),H1808))))</f>
        <v/>
      </c>
      <c r="I1809" s="25" t="str">
        <f>IF(ISTEXT(E1809),"",IF(ISBLANK(E1809),"",IF(ISTEXT(D1809),"",IF(A1804="Invoice No. : ",TEXT(INDEX(Sheet2!C$14:C$154,MATCH(B1804,Sheet2!A$14:A$154,0)),"hh:mm:ss"),I1808))))</f>
        <v/>
      </c>
      <c r="J1809" s="25" t="str">
        <f>IF(D1810="Invoice Amount",E1810,IF(ISBLANK(D1809),"",J1810))</f>
        <v/>
      </c>
      <c r="K1809" s="25" t="str">
        <f>IF(ISBLANK(G1809),"",IF(ISTEXT(G1809),"",INDEX(Sheet2!H$14:H$154,MATCH(F1809,Sheet2!A$14:A$154,0))))</f>
        <v/>
      </c>
      <c r="L1809" s="25" t="str">
        <f>IF(ISBLANK(G1809),"",IF(ISTEXT(G1809),"",INDEX(Sheet2!I$14:I$154,MATCH(F1809,Sheet2!A$14:A$154,0))))</f>
        <v/>
      </c>
      <c r="M1809" s="25" t="str">
        <f>IF(ISBLANK(G1809),"",IF(ISTEXT(G1809),"",IF(INDEX(Sheet2!H$14:H$154,MATCH(F1809,Sheet2!A$14:A$154,0))&lt;&gt;0,IF(INDEX(Sheet2!I$14:I$154,MATCH(F1809,Sheet2!A$14:A$154,0))&lt;&gt;0,"Loan","Loan"),"Cash")))</f>
        <v/>
      </c>
      <c r="N1809" s="25" t="str">
        <f>IF(ISTEXT(E1809),"",IF(ISBLANK(E1809),"",IF(ISTEXT(D1809),"",IF(A1804="Invoice No. : ",INDEX(Sheet2!D$14:D$154,MATCH(B1804,Sheet2!A$14:A$154,0)),N1808))))</f>
        <v/>
      </c>
      <c r="O1809" s="25" t="str">
        <f>IF(ISTEXT(E1809),"",IF(ISBLANK(E1809),"",IF(ISTEXT(D1809),"",IF(A1804="Invoice No. : ",INDEX(Sheet2!E$14:E$154,MATCH(B1804,Sheet2!A$14:A$154,0)),O1808))))</f>
        <v/>
      </c>
      <c r="P1809" s="25" t="str">
        <f>IF(ISTEXT(E1809),"",IF(ISBLANK(E1809),"",IF(ISTEXT(D1809),"",IF(A1804="Invoice No. : ",INDEX(Sheet2!G$14:G$154,MATCH(B1804,Sheet2!A$14:A$154,0)),P1808))))</f>
        <v/>
      </c>
      <c r="Q1809" s="25" t="str">
        <f>IF(ISBLANK(C1809),"",IF(ISNUMBER(C1809),VLOOKUP("Grand Total : ",D:E,2,FALSE),""))</f>
        <v/>
      </c>
    </row>
    <row r="1810" ht="15" spans="6:17">
      <c r="F1810" s="25" t="str">
        <f>IF(ISTEXT(E1810),"",IF(ISBLANK(E1810),"",IF(ISTEXT(D1810),"",IF(A1805="Invoice No. : ",B1805,F1809))))</f>
        <v/>
      </c>
      <c r="G1810" s="25" t="str">
        <f>IF(ISTEXT(E1810),"",IF(ISBLANK(E1810),"",IF(ISTEXT(D1810),"",IF(A1805="Invoice No. : ",INDEX(Sheet2!F$14:F$154,MATCH(B1805,Sheet2!A$14:A$154,0)),G1809))))</f>
        <v/>
      </c>
      <c r="H1810" s="25" t="str">
        <f>IF(ISTEXT(E1810),"",IF(ISBLANK(E1810),"",IF(ISTEXT(D1810),"",IF(A1805="Invoice No. : ",TEXT(B1806,"mm/dd/yyyy"),H1809))))</f>
        <v/>
      </c>
      <c r="I1810" s="25" t="str">
        <f>IF(ISTEXT(E1810),"",IF(ISBLANK(E1810),"",IF(ISTEXT(D1810),"",IF(A1805="Invoice No. : ",TEXT(INDEX(Sheet2!C$14:C$154,MATCH(B1805,Sheet2!A$14:A$154,0)),"hh:mm:ss"),I1809))))</f>
        <v/>
      </c>
      <c r="J1810" s="25" t="str">
        <f>IF(D1811="Invoice Amount",E1811,IF(ISBLANK(D1810),"",J1811))</f>
        <v/>
      </c>
      <c r="K1810" s="25" t="str">
        <f>IF(ISBLANK(G1810),"",IF(ISTEXT(G1810),"",INDEX(Sheet2!H$14:H$154,MATCH(F1810,Sheet2!A$14:A$154,0))))</f>
        <v/>
      </c>
      <c r="L1810" s="25" t="str">
        <f>IF(ISBLANK(G1810),"",IF(ISTEXT(G1810),"",INDEX(Sheet2!I$14:I$154,MATCH(F1810,Sheet2!A$14:A$154,0))))</f>
        <v/>
      </c>
      <c r="M1810" s="25" t="str">
        <f>IF(ISBLANK(G1810),"",IF(ISTEXT(G1810),"",IF(INDEX(Sheet2!H$14:H$154,MATCH(F1810,Sheet2!A$14:A$154,0))&lt;&gt;0,IF(INDEX(Sheet2!I$14:I$154,MATCH(F1810,Sheet2!A$14:A$154,0))&lt;&gt;0,"Loan","Loan"),"Cash")))</f>
        <v/>
      </c>
      <c r="N1810" s="25" t="str">
        <f>IF(ISTEXT(E1810),"",IF(ISBLANK(E1810),"",IF(ISTEXT(D1810),"",IF(A1805="Invoice No. : ",INDEX(Sheet2!D$14:D$154,MATCH(B1805,Sheet2!A$14:A$154,0)),N1809))))</f>
        <v/>
      </c>
      <c r="O1810" s="25" t="str">
        <f>IF(ISTEXT(E1810),"",IF(ISBLANK(E1810),"",IF(ISTEXT(D1810),"",IF(A1805="Invoice No. : ",INDEX(Sheet2!E$14:E$154,MATCH(B1805,Sheet2!A$14:A$154,0)),O1809))))</f>
        <v/>
      </c>
      <c r="P1810" s="25" t="str">
        <f>IF(ISTEXT(E1810),"",IF(ISBLANK(E1810),"",IF(ISTEXT(D1810),"",IF(A1805="Invoice No. : ",INDEX(Sheet2!G$14:G$154,MATCH(B1805,Sheet2!A$14:A$154,0)),P1809))))</f>
        <v/>
      </c>
      <c r="Q1810" s="25" t="str">
        <f>IF(ISBLANK(C1810),"",IF(ISNUMBER(C1810),VLOOKUP("Grand Total : ",D:E,2,FALSE),""))</f>
        <v/>
      </c>
    </row>
    <row r="1811" ht="15" spans="6:17">
      <c r="F1811" s="25" t="str">
        <f>IF(ISTEXT(E1811),"",IF(ISBLANK(E1811),"",IF(ISTEXT(D1811),"",IF(A1806="Invoice No. : ",B1806,F1810))))</f>
        <v/>
      </c>
      <c r="G1811" s="25" t="str">
        <f>IF(ISTEXT(E1811),"",IF(ISBLANK(E1811),"",IF(ISTEXT(D1811),"",IF(A1806="Invoice No. : ",INDEX(Sheet2!F$14:F$154,MATCH(B1806,Sheet2!A$14:A$154,0)),G1810))))</f>
        <v/>
      </c>
      <c r="H1811" s="25" t="str">
        <f>IF(ISTEXT(E1811),"",IF(ISBLANK(E1811),"",IF(ISTEXT(D1811),"",IF(A1806="Invoice No. : ",TEXT(B1807,"mm/dd/yyyy"),H1810))))</f>
        <v/>
      </c>
      <c r="I1811" s="25" t="str">
        <f>IF(ISTEXT(E1811),"",IF(ISBLANK(E1811),"",IF(ISTEXT(D1811),"",IF(A1806="Invoice No. : ",TEXT(INDEX(Sheet2!C$14:C$154,MATCH(B1806,Sheet2!A$14:A$154,0)),"hh:mm:ss"),I1810))))</f>
        <v/>
      </c>
      <c r="J1811" s="25" t="str">
        <f>IF(D1812="Invoice Amount",E1812,IF(ISBLANK(D1811),"",J1812))</f>
        <v/>
      </c>
      <c r="K1811" s="25" t="str">
        <f>IF(ISBLANK(G1811),"",IF(ISTEXT(G1811),"",INDEX(Sheet2!H$14:H$154,MATCH(F1811,Sheet2!A$14:A$154,0))))</f>
        <v/>
      </c>
      <c r="L1811" s="25" t="str">
        <f>IF(ISBLANK(G1811),"",IF(ISTEXT(G1811),"",INDEX(Sheet2!I$14:I$154,MATCH(F1811,Sheet2!A$14:A$154,0))))</f>
        <v/>
      </c>
      <c r="M1811" s="25" t="str">
        <f>IF(ISBLANK(G1811),"",IF(ISTEXT(G1811),"",IF(INDEX(Sheet2!H$14:H$154,MATCH(F1811,Sheet2!A$14:A$154,0))&lt;&gt;0,IF(INDEX(Sheet2!I$14:I$154,MATCH(F1811,Sheet2!A$14:A$154,0))&lt;&gt;0,"Loan","Loan"),"Cash")))</f>
        <v/>
      </c>
      <c r="N1811" s="25" t="str">
        <f>IF(ISTEXT(E1811),"",IF(ISBLANK(E1811),"",IF(ISTEXT(D1811),"",IF(A1806="Invoice No. : ",INDEX(Sheet2!D$14:D$154,MATCH(B1806,Sheet2!A$14:A$154,0)),N1810))))</f>
        <v/>
      </c>
      <c r="O1811" s="25" t="str">
        <f>IF(ISTEXT(E1811),"",IF(ISBLANK(E1811),"",IF(ISTEXT(D1811),"",IF(A1806="Invoice No. : ",INDEX(Sheet2!E$14:E$154,MATCH(B1806,Sheet2!A$14:A$154,0)),O1810))))</f>
        <v/>
      </c>
      <c r="P1811" s="25" t="str">
        <f>IF(ISTEXT(E1811),"",IF(ISBLANK(E1811),"",IF(ISTEXT(D1811),"",IF(A1806="Invoice No. : ",INDEX(Sheet2!G$14:G$154,MATCH(B1806,Sheet2!A$14:A$154,0)),P1810))))</f>
        <v/>
      </c>
      <c r="Q1811" s="25" t="str">
        <f>IF(ISBLANK(C1811),"",IF(ISNUMBER(C1811),VLOOKUP("Grand Total : ",D:E,2,FALSE),""))</f>
        <v/>
      </c>
    </row>
    <row r="1812" ht="15" spans="6:17">
      <c r="F1812" s="25" t="str">
        <f>IF(ISTEXT(E1812),"",IF(ISBLANK(E1812),"",IF(ISTEXT(D1812),"",IF(A1807="Invoice No. : ",B1807,F1811))))</f>
        <v/>
      </c>
      <c r="G1812" s="25" t="str">
        <f>IF(ISTEXT(E1812),"",IF(ISBLANK(E1812),"",IF(ISTEXT(D1812),"",IF(A1807="Invoice No. : ",INDEX(Sheet2!F$14:F$154,MATCH(B1807,Sheet2!A$14:A$154,0)),G1811))))</f>
        <v/>
      </c>
      <c r="H1812" s="25" t="str">
        <f>IF(ISTEXT(E1812),"",IF(ISBLANK(E1812),"",IF(ISTEXT(D1812),"",IF(A1807="Invoice No. : ",TEXT(B1808,"mm/dd/yyyy"),H1811))))</f>
        <v/>
      </c>
      <c r="I1812" s="25" t="str">
        <f>IF(ISTEXT(E1812),"",IF(ISBLANK(E1812),"",IF(ISTEXT(D1812),"",IF(A1807="Invoice No. : ",TEXT(INDEX(Sheet2!C$14:C$154,MATCH(B1807,Sheet2!A$14:A$154,0)),"hh:mm:ss"),I1811))))</f>
        <v/>
      </c>
      <c r="J1812" s="25" t="str">
        <f>IF(D1813="Invoice Amount",E1813,IF(ISBLANK(D1812),"",J1813))</f>
        <v/>
      </c>
      <c r="K1812" s="25" t="str">
        <f>IF(ISBLANK(G1812),"",IF(ISTEXT(G1812),"",INDEX(Sheet2!H$14:H$154,MATCH(F1812,Sheet2!A$14:A$154,0))))</f>
        <v/>
      </c>
      <c r="L1812" s="25" t="str">
        <f>IF(ISBLANK(G1812),"",IF(ISTEXT(G1812),"",INDEX(Sheet2!I$14:I$154,MATCH(F1812,Sheet2!A$14:A$154,0))))</f>
        <v/>
      </c>
      <c r="M1812" s="25" t="str">
        <f>IF(ISBLANK(G1812),"",IF(ISTEXT(G1812),"",IF(INDEX(Sheet2!H$14:H$154,MATCH(F1812,Sheet2!A$14:A$154,0))&lt;&gt;0,IF(INDEX(Sheet2!I$14:I$154,MATCH(F1812,Sheet2!A$14:A$154,0))&lt;&gt;0,"Loan","Loan"),"Cash")))</f>
        <v/>
      </c>
      <c r="N1812" s="25" t="str">
        <f>IF(ISTEXT(E1812),"",IF(ISBLANK(E1812),"",IF(ISTEXT(D1812),"",IF(A1807="Invoice No. : ",INDEX(Sheet2!D$14:D$154,MATCH(B1807,Sheet2!A$14:A$154,0)),N1811))))</f>
        <v/>
      </c>
      <c r="O1812" s="25" t="str">
        <f>IF(ISTEXT(E1812),"",IF(ISBLANK(E1812),"",IF(ISTEXT(D1812),"",IF(A1807="Invoice No. : ",INDEX(Sheet2!E$14:E$154,MATCH(B1807,Sheet2!A$14:A$154,0)),O1811))))</f>
        <v/>
      </c>
      <c r="P1812" s="25" t="str">
        <f>IF(ISTEXT(E1812),"",IF(ISBLANK(E1812),"",IF(ISTEXT(D1812),"",IF(A1807="Invoice No. : ",INDEX(Sheet2!G$14:G$154,MATCH(B1807,Sheet2!A$14:A$154,0)),P1811))))</f>
        <v/>
      </c>
      <c r="Q1812" s="25" t="str">
        <f>IF(ISBLANK(C1812),"",IF(ISNUMBER(C1812),VLOOKUP("Grand Total : ",D:E,2,FALSE),""))</f>
        <v/>
      </c>
    </row>
    <row r="1813" ht="15" spans="6:17">
      <c r="F1813" s="25" t="str">
        <f>IF(ISTEXT(E1813),"",IF(ISBLANK(E1813),"",IF(ISTEXT(D1813),"",IF(A1808="Invoice No. : ",B1808,F1812))))</f>
        <v/>
      </c>
      <c r="G1813" s="25" t="str">
        <f>IF(ISTEXT(E1813),"",IF(ISBLANK(E1813),"",IF(ISTEXT(D1813),"",IF(A1808="Invoice No. : ",INDEX(Sheet2!F$14:F$154,MATCH(B1808,Sheet2!A$14:A$154,0)),G1812))))</f>
        <v/>
      </c>
      <c r="H1813" s="25" t="str">
        <f>IF(ISTEXT(E1813),"",IF(ISBLANK(E1813),"",IF(ISTEXT(D1813),"",IF(A1808="Invoice No. : ",TEXT(B1809,"mm/dd/yyyy"),H1812))))</f>
        <v/>
      </c>
      <c r="I1813" s="25" t="str">
        <f>IF(ISTEXT(E1813),"",IF(ISBLANK(E1813),"",IF(ISTEXT(D1813),"",IF(A1808="Invoice No. : ",TEXT(INDEX(Sheet2!C$14:C$154,MATCH(B1808,Sheet2!A$14:A$154,0)),"hh:mm:ss"),I1812))))</f>
        <v/>
      </c>
      <c r="J1813" s="25" t="str">
        <f>IF(D1814="Invoice Amount",E1814,IF(ISBLANK(D1813),"",J1814))</f>
        <v/>
      </c>
      <c r="K1813" s="25" t="str">
        <f>IF(ISBLANK(G1813),"",IF(ISTEXT(G1813),"",INDEX(Sheet2!H$14:H$154,MATCH(F1813,Sheet2!A$14:A$154,0))))</f>
        <v/>
      </c>
      <c r="L1813" s="25" t="str">
        <f>IF(ISBLANK(G1813),"",IF(ISTEXT(G1813),"",INDEX(Sheet2!I$14:I$154,MATCH(F1813,Sheet2!A$14:A$154,0))))</f>
        <v/>
      </c>
      <c r="M1813" s="25" t="str">
        <f>IF(ISBLANK(G1813),"",IF(ISTEXT(G1813),"",IF(INDEX(Sheet2!H$14:H$154,MATCH(F1813,Sheet2!A$14:A$154,0))&lt;&gt;0,IF(INDEX(Sheet2!I$14:I$154,MATCH(F1813,Sheet2!A$14:A$154,0))&lt;&gt;0,"Loan","Loan"),"Cash")))</f>
        <v/>
      </c>
      <c r="N1813" s="25" t="str">
        <f>IF(ISTEXT(E1813),"",IF(ISBLANK(E1813),"",IF(ISTEXT(D1813),"",IF(A1808="Invoice No. : ",INDEX(Sheet2!D$14:D$154,MATCH(B1808,Sheet2!A$14:A$154,0)),N1812))))</f>
        <v/>
      </c>
      <c r="O1813" s="25" t="str">
        <f>IF(ISTEXT(E1813),"",IF(ISBLANK(E1813),"",IF(ISTEXT(D1813),"",IF(A1808="Invoice No. : ",INDEX(Sheet2!E$14:E$154,MATCH(B1808,Sheet2!A$14:A$154,0)),O1812))))</f>
        <v/>
      </c>
      <c r="P1813" s="25" t="str">
        <f>IF(ISTEXT(E1813),"",IF(ISBLANK(E1813),"",IF(ISTEXT(D1813),"",IF(A1808="Invoice No. : ",INDEX(Sheet2!G$14:G$154,MATCH(B1808,Sheet2!A$14:A$154,0)),P1812))))</f>
        <v/>
      </c>
      <c r="Q1813" s="25" t="str">
        <f>IF(ISBLANK(C1813),"",IF(ISNUMBER(C1813),VLOOKUP("Grand Total : ",D:E,2,FALSE),""))</f>
        <v/>
      </c>
    </row>
    <row r="1814" ht="15" spans="6:17">
      <c r="F1814" s="25" t="str">
        <f>IF(ISTEXT(E1814),"",IF(ISBLANK(E1814),"",IF(ISTEXT(D1814),"",IF(A1809="Invoice No. : ",B1809,F1813))))</f>
        <v/>
      </c>
      <c r="G1814" s="25" t="str">
        <f>IF(ISTEXT(E1814),"",IF(ISBLANK(E1814),"",IF(ISTEXT(D1814),"",IF(A1809="Invoice No. : ",INDEX(Sheet2!F$14:F$154,MATCH(B1809,Sheet2!A$14:A$154,0)),G1813))))</f>
        <v/>
      </c>
      <c r="H1814" s="25" t="str">
        <f>IF(ISTEXT(E1814),"",IF(ISBLANK(E1814),"",IF(ISTEXT(D1814),"",IF(A1809="Invoice No. : ",TEXT(B1810,"mm/dd/yyyy"),H1813))))</f>
        <v/>
      </c>
      <c r="I1814" s="25" t="str">
        <f>IF(ISTEXT(E1814),"",IF(ISBLANK(E1814),"",IF(ISTEXT(D1814),"",IF(A1809="Invoice No. : ",TEXT(INDEX(Sheet2!C$14:C$154,MATCH(B1809,Sheet2!A$14:A$154,0)),"hh:mm:ss"),I1813))))</f>
        <v/>
      </c>
      <c r="J1814" s="25" t="str">
        <f>IF(D1815="Invoice Amount",E1815,IF(ISBLANK(D1814),"",J1815))</f>
        <v/>
      </c>
      <c r="K1814" s="25" t="str">
        <f>IF(ISBLANK(G1814),"",IF(ISTEXT(G1814),"",INDEX(Sheet2!H$14:H$154,MATCH(F1814,Sheet2!A$14:A$154,0))))</f>
        <v/>
      </c>
      <c r="L1814" s="25" t="str">
        <f>IF(ISBLANK(G1814),"",IF(ISTEXT(G1814),"",INDEX(Sheet2!I$14:I$154,MATCH(F1814,Sheet2!A$14:A$154,0))))</f>
        <v/>
      </c>
      <c r="M1814" s="25" t="str">
        <f>IF(ISBLANK(G1814),"",IF(ISTEXT(G1814),"",IF(INDEX(Sheet2!H$14:H$154,MATCH(F1814,Sheet2!A$14:A$154,0))&lt;&gt;0,IF(INDEX(Sheet2!I$14:I$154,MATCH(F1814,Sheet2!A$14:A$154,0))&lt;&gt;0,"Loan","Loan"),"Cash")))</f>
        <v/>
      </c>
      <c r="N1814" s="25" t="str">
        <f>IF(ISTEXT(E1814),"",IF(ISBLANK(E1814),"",IF(ISTEXT(D1814),"",IF(A1809="Invoice No. : ",INDEX(Sheet2!D$14:D$154,MATCH(B1809,Sheet2!A$14:A$154,0)),N1813))))</f>
        <v/>
      </c>
      <c r="O1814" s="25" t="str">
        <f>IF(ISTEXT(E1814),"",IF(ISBLANK(E1814),"",IF(ISTEXT(D1814),"",IF(A1809="Invoice No. : ",INDEX(Sheet2!E$14:E$154,MATCH(B1809,Sheet2!A$14:A$154,0)),O1813))))</f>
        <v/>
      </c>
      <c r="P1814" s="25" t="str">
        <f>IF(ISTEXT(E1814),"",IF(ISBLANK(E1814),"",IF(ISTEXT(D1814),"",IF(A1809="Invoice No. : ",INDEX(Sheet2!G$14:G$154,MATCH(B1809,Sheet2!A$14:A$154,0)),P1813))))</f>
        <v/>
      </c>
      <c r="Q1814" s="25" t="str">
        <f>IF(ISBLANK(C1814),"",IF(ISNUMBER(C1814),VLOOKUP("Grand Total : ",D:E,2,FALSE),""))</f>
        <v/>
      </c>
    </row>
    <row r="1815" ht="15" spans="6:17">
      <c r="F1815" s="25" t="str">
        <f>IF(ISTEXT(E1815),"",IF(ISBLANK(E1815),"",IF(ISTEXT(D1815),"",IF(A1810="Invoice No. : ",B1810,F1814))))</f>
        <v/>
      </c>
      <c r="G1815" s="25" t="str">
        <f>IF(ISTEXT(E1815),"",IF(ISBLANK(E1815),"",IF(ISTEXT(D1815),"",IF(A1810="Invoice No. : ",INDEX(Sheet2!F$14:F$154,MATCH(B1810,Sheet2!A$14:A$154,0)),G1814))))</f>
        <v/>
      </c>
      <c r="H1815" s="25" t="str">
        <f>IF(ISTEXT(E1815),"",IF(ISBLANK(E1815),"",IF(ISTEXT(D1815),"",IF(A1810="Invoice No. : ",TEXT(B1811,"mm/dd/yyyy"),H1814))))</f>
        <v/>
      </c>
      <c r="I1815" s="25" t="str">
        <f>IF(ISTEXT(E1815),"",IF(ISBLANK(E1815),"",IF(ISTEXT(D1815),"",IF(A1810="Invoice No. : ",TEXT(INDEX(Sheet2!C$14:C$154,MATCH(B1810,Sheet2!A$14:A$154,0)),"hh:mm:ss"),I1814))))</f>
        <v/>
      </c>
      <c r="J1815" s="25" t="str">
        <f>IF(D1816="Invoice Amount",E1816,IF(ISBLANK(D1815),"",J1816))</f>
        <v/>
      </c>
      <c r="K1815" s="25" t="str">
        <f>IF(ISBLANK(G1815),"",IF(ISTEXT(G1815),"",INDEX(Sheet2!H$14:H$154,MATCH(F1815,Sheet2!A$14:A$154,0))))</f>
        <v/>
      </c>
      <c r="L1815" s="25" t="str">
        <f>IF(ISBLANK(G1815),"",IF(ISTEXT(G1815),"",INDEX(Sheet2!I$14:I$154,MATCH(F1815,Sheet2!A$14:A$154,0))))</f>
        <v/>
      </c>
      <c r="M1815" s="25" t="str">
        <f>IF(ISBLANK(G1815),"",IF(ISTEXT(G1815),"",IF(INDEX(Sheet2!H$14:H$154,MATCH(F1815,Sheet2!A$14:A$154,0))&lt;&gt;0,IF(INDEX(Sheet2!I$14:I$154,MATCH(F1815,Sheet2!A$14:A$154,0))&lt;&gt;0,"Loan","Loan"),"Cash")))</f>
        <v/>
      </c>
      <c r="N1815" s="25" t="str">
        <f>IF(ISTEXT(E1815),"",IF(ISBLANK(E1815),"",IF(ISTEXT(D1815),"",IF(A1810="Invoice No. : ",INDEX(Sheet2!D$14:D$154,MATCH(B1810,Sheet2!A$14:A$154,0)),N1814))))</f>
        <v/>
      </c>
      <c r="O1815" s="25" t="str">
        <f>IF(ISTEXT(E1815),"",IF(ISBLANK(E1815),"",IF(ISTEXT(D1815),"",IF(A1810="Invoice No. : ",INDEX(Sheet2!E$14:E$154,MATCH(B1810,Sheet2!A$14:A$154,0)),O1814))))</f>
        <v/>
      </c>
      <c r="P1815" s="25" t="str">
        <f>IF(ISTEXT(E1815),"",IF(ISBLANK(E1815),"",IF(ISTEXT(D1815),"",IF(A1810="Invoice No. : ",INDEX(Sheet2!G$14:G$154,MATCH(B1810,Sheet2!A$14:A$154,0)),P1814))))</f>
        <v/>
      </c>
      <c r="Q1815" s="25" t="str">
        <f>IF(ISBLANK(C1815),"",IF(ISNUMBER(C1815),VLOOKUP("Grand Total : ",D:E,2,FALSE),""))</f>
        <v/>
      </c>
    </row>
    <row r="1816" ht="15" spans="6:17">
      <c r="F1816" s="25" t="str">
        <f>IF(ISTEXT(E1816),"",IF(ISBLANK(E1816),"",IF(ISTEXT(D1816),"",IF(A1811="Invoice No. : ",B1811,F1815))))</f>
        <v/>
      </c>
      <c r="G1816" s="25" t="str">
        <f>IF(ISTEXT(E1816),"",IF(ISBLANK(E1816),"",IF(ISTEXT(D1816),"",IF(A1811="Invoice No. : ",INDEX(Sheet2!F$14:F$154,MATCH(B1811,Sheet2!A$14:A$154,0)),G1815))))</f>
        <v/>
      </c>
      <c r="H1816" s="25" t="str">
        <f>IF(ISTEXT(E1816),"",IF(ISBLANK(E1816),"",IF(ISTEXT(D1816),"",IF(A1811="Invoice No. : ",TEXT(B1812,"mm/dd/yyyy"),H1815))))</f>
        <v/>
      </c>
      <c r="I1816" s="25" t="str">
        <f>IF(ISTEXT(E1816),"",IF(ISBLANK(E1816),"",IF(ISTEXT(D1816),"",IF(A1811="Invoice No. : ",TEXT(INDEX(Sheet2!C$14:C$154,MATCH(B1811,Sheet2!A$14:A$154,0)),"hh:mm:ss"),I1815))))</f>
        <v/>
      </c>
      <c r="J1816" s="25" t="str">
        <f>IF(D1817="Invoice Amount",E1817,IF(ISBLANK(D1816),"",J1817))</f>
        <v/>
      </c>
      <c r="K1816" s="25" t="str">
        <f>IF(ISBLANK(G1816),"",IF(ISTEXT(G1816),"",INDEX(Sheet2!H$14:H$154,MATCH(F1816,Sheet2!A$14:A$154,0))))</f>
        <v/>
      </c>
      <c r="L1816" s="25" t="str">
        <f>IF(ISBLANK(G1816),"",IF(ISTEXT(G1816),"",INDEX(Sheet2!I$14:I$154,MATCH(F1816,Sheet2!A$14:A$154,0))))</f>
        <v/>
      </c>
      <c r="M1816" s="25" t="str">
        <f>IF(ISBLANK(G1816),"",IF(ISTEXT(G1816),"",IF(INDEX(Sheet2!H$14:H$154,MATCH(F1816,Sheet2!A$14:A$154,0))&lt;&gt;0,IF(INDEX(Sheet2!I$14:I$154,MATCH(F1816,Sheet2!A$14:A$154,0))&lt;&gt;0,"Loan","Loan"),"Cash")))</f>
        <v/>
      </c>
      <c r="N1816" s="25" t="str">
        <f>IF(ISTEXT(E1816),"",IF(ISBLANK(E1816),"",IF(ISTEXT(D1816),"",IF(A1811="Invoice No. : ",INDEX(Sheet2!D$14:D$154,MATCH(B1811,Sheet2!A$14:A$154,0)),N1815))))</f>
        <v/>
      </c>
      <c r="O1816" s="25" t="str">
        <f>IF(ISTEXT(E1816),"",IF(ISBLANK(E1816),"",IF(ISTEXT(D1816),"",IF(A1811="Invoice No. : ",INDEX(Sheet2!E$14:E$154,MATCH(B1811,Sheet2!A$14:A$154,0)),O1815))))</f>
        <v/>
      </c>
      <c r="P1816" s="25" t="str">
        <f>IF(ISTEXT(E1816),"",IF(ISBLANK(E1816),"",IF(ISTEXT(D1816),"",IF(A1811="Invoice No. : ",INDEX(Sheet2!G$14:G$154,MATCH(B1811,Sheet2!A$14:A$154,0)),P1815))))</f>
        <v/>
      </c>
      <c r="Q1816" s="25" t="str">
        <f>IF(ISBLANK(C1816),"",IF(ISNUMBER(C1816),VLOOKUP("Grand Total : ",D:E,2,FALSE),""))</f>
        <v/>
      </c>
    </row>
    <row r="1817" ht="15" spans="6:17">
      <c r="F1817" s="25" t="str">
        <f>IF(ISTEXT(E1817),"",IF(ISBLANK(E1817),"",IF(ISTEXT(D1817),"",IF(A1812="Invoice No. : ",B1812,F1816))))</f>
        <v/>
      </c>
      <c r="G1817" s="25" t="str">
        <f>IF(ISTEXT(E1817),"",IF(ISBLANK(E1817),"",IF(ISTEXT(D1817),"",IF(A1812="Invoice No. : ",INDEX(Sheet2!F$14:F$154,MATCH(B1812,Sheet2!A$14:A$154,0)),G1816))))</f>
        <v/>
      </c>
      <c r="H1817" s="25" t="str">
        <f>IF(ISTEXT(E1817),"",IF(ISBLANK(E1817),"",IF(ISTEXT(D1817),"",IF(A1812="Invoice No. : ",TEXT(B1813,"mm/dd/yyyy"),H1816))))</f>
        <v/>
      </c>
      <c r="I1817" s="25" t="str">
        <f>IF(ISTEXT(E1817),"",IF(ISBLANK(E1817),"",IF(ISTEXT(D1817),"",IF(A1812="Invoice No. : ",TEXT(INDEX(Sheet2!C$14:C$154,MATCH(B1812,Sheet2!A$14:A$154,0)),"hh:mm:ss"),I1816))))</f>
        <v/>
      </c>
      <c r="J1817" s="25" t="str">
        <f>IF(D1818="Invoice Amount",E1818,IF(ISBLANK(D1817),"",J1818))</f>
        <v/>
      </c>
      <c r="K1817" s="25" t="str">
        <f>IF(ISBLANK(G1817),"",IF(ISTEXT(G1817),"",INDEX(Sheet2!H$14:H$154,MATCH(F1817,Sheet2!A$14:A$154,0))))</f>
        <v/>
      </c>
      <c r="L1817" s="25" t="str">
        <f>IF(ISBLANK(G1817),"",IF(ISTEXT(G1817),"",INDEX(Sheet2!I$14:I$154,MATCH(F1817,Sheet2!A$14:A$154,0))))</f>
        <v/>
      </c>
      <c r="M1817" s="25" t="str">
        <f>IF(ISBLANK(G1817),"",IF(ISTEXT(G1817),"",IF(INDEX(Sheet2!H$14:H$154,MATCH(F1817,Sheet2!A$14:A$154,0))&lt;&gt;0,IF(INDEX(Sheet2!I$14:I$154,MATCH(F1817,Sheet2!A$14:A$154,0))&lt;&gt;0,"Loan","Loan"),"Cash")))</f>
        <v/>
      </c>
      <c r="N1817" s="25" t="str">
        <f>IF(ISTEXT(E1817),"",IF(ISBLANK(E1817),"",IF(ISTEXT(D1817),"",IF(A1812="Invoice No. : ",INDEX(Sheet2!D$14:D$154,MATCH(B1812,Sheet2!A$14:A$154,0)),N1816))))</f>
        <v/>
      </c>
      <c r="O1817" s="25" t="str">
        <f>IF(ISTEXT(E1817),"",IF(ISBLANK(E1817),"",IF(ISTEXT(D1817),"",IF(A1812="Invoice No. : ",INDEX(Sheet2!E$14:E$154,MATCH(B1812,Sheet2!A$14:A$154,0)),O1816))))</f>
        <v/>
      </c>
      <c r="P1817" s="25" t="str">
        <f>IF(ISTEXT(E1817),"",IF(ISBLANK(E1817),"",IF(ISTEXT(D1817),"",IF(A1812="Invoice No. : ",INDEX(Sheet2!G$14:G$154,MATCH(B1812,Sheet2!A$14:A$154,0)),P1816))))</f>
        <v/>
      </c>
      <c r="Q1817" s="25" t="str">
        <f>IF(ISBLANK(C1817),"",IF(ISNUMBER(C1817),VLOOKUP("Grand Total : ",D:E,2,FALSE),""))</f>
        <v/>
      </c>
    </row>
    <row r="1818" ht="15" spans="6:17">
      <c r="F1818" s="25" t="str">
        <f>IF(ISTEXT(E1818),"",IF(ISBLANK(E1818),"",IF(ISTEXT(D1818),"",IF(A1813="Invoice No. : ",B1813,F1817))))</f>
        <v/>
      </c>
      <c r="G1818" s="25" t="str">
        <f>IF(ISTEXT(E1818),"",IF(ISBLANK(E1818),"",IF(ISTEXT(D1818),"",IF(A1813="Invoice No. : ",INDEX(Sheet2!F$14:F$154,MATCH(B1813,Sheet2!A$14:A$154,0)),G1817))))</f>
        <v/>
      </c>
      <c r="H1818" s="25" t="str">
        <f>IF(ISTEXT(E1818),"",IF(ISBLANK(E1818),"",IF(ISTEXT(D1818),"",IF(A1813="Invoice No. : ",TEXT(B1814,"mm/dd/yyyy"),H1817))))</f>
        <v/>
      </c>
      <c r="I1818" s="25" t="str">
        <f>IF(ISTEXT(E1818),"",IF(ISBLANK(E1818),"",IF(ISTEXT(D1818),"",IF(A1813="Invoice No. : ",TEXT(INDEX(Sheet2!C$14:C$154,MATCH(B1813,Sheet2!A$14:A$154,0)),"hh:mm:ss"),I1817))))</f>
        <v/>
      </c>
      <c r="J1818" s="25" t="str">
        <f>IF(D1819="Invoice Amount",E1819,IF(ISBLANK(D1818),"",J1819))</f>
        <v/>
      </c>
      <c r="K1818" s="25" t="str">
        <f>IF(ISBLANK(G1818),"",IF(ISTEXT(G1818),"",INDEX(Sheet2!H$14:H$154,MATCH(F1818,Sheet2!A$14:A$154,0))))</f>
        <v/>
      </c>
      <c r="L1818" s="25" t="str">
        <f>IF(ISBLANK(G1818),"",IF(ISTEXT(G1818),"",INDEX(Sheet2!I$14:I$154,MATCH(F1818,Sheet2!A$14:A$154,0))))</f>
        <v/>
      </c>
      <c r="M1818" s="25" t="str">
        <f>IF(ISBLANK(G1818),"",IF(ISTEXT(G1818),"",IF(INDEX(Sheet2!H$14:H$154,MATCH(F1818,Sheet2!A$14:A$154,0))&lt;&gt;0,IF(INDEX(Sheet2!I$14:I$154,MATCH(F1818,Sheet2!A$14:A$154,0))&lt;&gt;0,"Loan","Loan"),"Cash")))</f>
        <v/>
      </c>
      <c r="N1818" s="25" t="str">
        <f>IF(ISTEXT(E1818),"",IF(ISBLANK(E1818),"",IF(ISTEXT(D1818),"",IF(A1813="Invoice No. : ",INDEX(Sheet2!D$14:D$154,MATCH(B1813,Sheet2!A$14:A$154,0)),N1817))))</f>
        <v/>
      </c>
      <c r="O1818" s="25" t="str">
        <f>IF(ISTEXT(E1818),"",IF(ISBLANK(E1818),"",IF(ISTEXT(D1818),"",IF(A1813="Invoice No. : ",INDEX(Sheet2!E$14:E$154,MATCH(B1813,Sheet2!A$14:A$154,0)),O1817))))</f>
        <v/>
      </c>
      <c r="P1818" s="25" t="str">
        <f>IF(ISTEXT(E1818),"",IF(ISBLANK(E1818),"",IF(ISTEXT(D1818),"",IF(A1813="Invoice No. : ",INDEX(Sheet2!G$14:G$154,MATCH(B1813,Sheet2!A$14:A$154,0)),P1817))))</f>
        <v/>
      </c>
      <c r="Q1818" s="25" t="str">
        <f>IF(ISBLANK(C1818),"",IF(ISNUMBER(C1818),VLOOKUP("Grand Total : ",D:E,2,FALSE),""))</f>
        <v/>
      </c>
    </row>
    <row r="1819" ht="15" spans="6:17">
      <c r="F1819" s="25" t="str">
        <f>IF(ISTEXT(E1819),"",IF(ISBLANK(E1819),"",IF(ISTEXT(D1819),"",IF(A1814="Invoice No. : ",B1814,F1818))))</f>
        <v/>
      </c>
      <c r="G1819" s="25" t="str">
        <f>IF(ISTEXT(E1819),"",IF(ISBLANK(E1819),"",IF(ISTEXT(D1819),"",IF(A1814="Invoice No. : ",INDEX(Sheet2!F$14:F$154,MATCH(B1814,Sheet2!A$14:A$154,0)),G1818))))</f>
        <v/>
      </c>
      <c r="H1819" s="25" t="str">
        <f>IF(ISTEXT(E1819),"",IF(ISBLANK(E1819),"",IF(ISTEXT(D1819),"",IF(A1814="Invoice No. : ",TEXT(B1815,"mm/dd/yyyy"),H1818))))</f>
        <v/>
      </c>
      <c r="I1819" s="25" t="str">
        <f>IF(ISTEXT(E1819),"",IF(ISBLANK(E1819),"",IF(ISTEXT(D1819),"",IF(A1814="Invoice No. : ",TEXT(INDEX(Sheet2!C$14:C$154,MATCH(B1814,Sheet2!A$14:A$154,0)),"hh:mm:ss"),I1818))))</f>
        <v/>
      </c>
      <c r="J1819" s="25" t="str">
        <f>IF(D1820="Invoice Amount",E1820,IF(ISBLANK(D1819),"",J1820))</f>
        <v/>
      </c>
      <c r="K1819" s="25" t="str">
        <f>IF(ISBLANK(G1819),"",IF(ISTEXT(G1819),"",INDEX(Sheet2!H$14:H$154,MATCH(F1819,Sheet2!A$14:A$154,0))))</f>
        <v/>
      </c>
      <c r="L1819" s="25" t="str">
        <f>IF(ISBLANK(G1819),"",IF(ISTEXT(G1819),"",INDEX(Sheet2!I$14:I$154,MATCH(F1819,Sheet2!A$14:A$154,0))))</f>
        <v/>
      </c>
      <c r="M1819" s="25" t="str">
        <f>IF(ISBLANK(G1819),"",IF(ISTEXT(G1819),"",IF(INDEX(Sheet2!H$14:H$154,MATCH(F1819,Sheet2!A$14:A$154,0))&lt;&gt;0,IF(INDEX(Sheet2!I$14:I$154,MATCH(F1819,Sheet2!A$14:A$154,0))&lt;&gt;0,"Loan","Loan"),"Cash")))</f>
        <v/>
      </c>
      <c r="N1819" s="25" t="str">
        <f>IF(ISTEXT(E1819),"",IF(ISBLANK(E1819),"",IF(ISTEXT(D1819),"",IF(A1814="Invoice No. : ",INDEX(Sheet2!D$14:D$154,MATCH(B1814,Sheet2!A$14:A$154,0)),N1818))))</f>
        <v/>
      </c>
      <c r="O1819" s="25" t="str">
        <f>IF(ISTEXT(E1819),"",IF(ISBLANK(E1819),"",IF(ISTEXT(D1819),"",IF(A1814="Invoice No. : ",INDEX(Sheet2!E$14:E$154,MATCH(B1814,Sheet2!A$14:A$154,0)),O1818))))</f>
        <v/>
      </c>
      <c r="P1819" s="25" t="str">
        <f>IF(ISTEXT(E1819),"",IF(ISBLANK(E1819),"",IF(ISTEXT(D1819),"",IF(A1814="Invoice No. : ",INDEX(Sheet2!G$14:G$154,MATCH(B1814,Sheet2!A$14:A$154,0)),P1818))))</f>
        <v/>
      </c>
      <c r="Q1819" s="25" t="str">
        <f>IF(ISBLANK(C1819),"",IF(ISNUMBER(C1819),VLOOKUP("Grand Total : ",D:E,2,FALSE),""))</f>
        <v/>
      </c>
    </row>
    <row r="1820" ht="15" spans="6:17">
      <c r="F1820" s="25" t="str">
        <f>IF(ISTEXT(E1820),"",IF(ISBLANK(E1820),"",IF(ISTEXT(D1820),"",IF(A1815="Invoice No. : ",B1815,F1819))))</f>
        <v/>
      </c>
      <c r="G1820" s="25" t="str">
        <f>IF(ISTEXT(E1820),"",IF(ISBLANK(E1820),"",IF(ISTEXT(D1820),"",IF(A1815="Invoice No. : ",INDEX(Sheet2!F$14:F$154,MATCH(B1815,Sheet2!A$14:A$154,0)),G1819))))</f>
        <v/>
      </c>
      <c r="H1820" s="25" t="str">
        <f>IF(ISTEXT(E1820),"",IF(ISBLANK(E1820),"",IF(ISTEXT(D1820),"",IF(A1815="Invoice No. : ",TEXT(B1816,"mm/dd/yyyy"),H1819))))</f>
        <v/>
      </c>
      <c r="I1820" s="25" t="str">
        <f>IF(ISTEXT(E1820),"",IF(ISBLANK(E1820),"",IF(ISTEXT(D1820),"",IF(A1815="Invoice No. : ",TEXT(INDEX(Sheet2!C$14:C$154,MATCH(B1815,Sheet2!A$14:A$154,0)),"hh:mm:ss"),I1819))))</f>
        <v/>
      </c>
      <c r="J1820" s="25" t="str">
        <f>IF(D1821="Invoice Amount",E1821,IF(ISBLANK(D1820),"",J1821))</f>
        <v/>
      </c>
      <c r="K1820" s="25" t="str">
        <f>IF(ISBLANK(G1820),"",IF(ISTEXT(G1820),"",INDEX(Sheet2!H$14:H$154,MATCH(F1820,Sheet2!A$14:A$154,0))))</f>
        <v/>
      </c>
      <c r="L1820" s="25" t="str">
        <f>IF(ISBLANK(G1820),"",IF(ISTEXT(G1820),"",INDEX(Sheet2!I$14:I$154,MATCH(F1820,Sheet2!A$14:A$154,0))))</f>
        <v/>
      </c>
      <c r="M1820" s="25" t="str">
        <f>IF(ISBLANK(G1820),"",IF(ISTEXT(G1820),"",IF(INDEX(Sheet2!H$14:H$154,MATCH(F1820,Sheet2!A$14:A$154,0))&lt;&gt;0,IF(INDEX(Sheet2!I$14:I$154,MATCH(F1820,Sheet2!A$14:A$154,0))&lt;&gt;0,"Loan","Loan"),"Cash")))</f>
        <v/>
      </c>
      <c r="N1820" s="25" t="str">
        <f>IF(ISTEXT(E1820),"",IF(ISBLANK(E1820),"",IF(ISTEXT(D1820),"",IF(A1815="Invoice No. : ",INDEX(Sheet2!D$14:D$154,MATCH(B1815,Sheet2!A$14:A$154,0)),N1819))))</f>
        <v/>
      </c>
      <c r="O1820" s="25" t="str">
        <f>IF(ISTEXT(E1820),"",IF(ISBLANK(E1820),"",IF(ISTEXT(D1820),"",IF(A1815="Invoice No. : ",INDEX(Sheet2!E$14:E$154,MATCH(B1815,Sheet2!A$14:A$154,0)),O1819))))</f>
        <v/>
      </c>
      <c r="P1820" s="25" t="str">
        <f>IF(ISTEXT(E1820),"",IF(ISBLANK(E1820),"",IF(ISTEXT(D1820),"",IF(A1815="Invoice No. : ",INDEX(Sheet2!G$14:G$154,MATCH(B1815,Sheet2!A$14:A$154,0)),P1819))))</f>
        <v/>
      </c>
      <c r="Q1820" s="25" t="str">
        <f>IF(ISBLANK(C1820),"",IF(ISNUMBER(C1820),VLOOKUP("Grand Total : ",D:E,2,FALSE),""))</f>
        <v/>
      </c>
    </row>
    <row r="1821" ht="15" spans="6:17">
      <c r="F1821" s="25" t="str">
        <f>IF(ISTEXT(E1821),"",IF(ISBLANK(E1821),"",IF(ISTEXT(D1821),"",IF(A1816="Invoice No. : ",B1816,F1820))))</f>
        <v/>
      </c>
      <c r="G1821" s="25" t="str">
        <f>IF(ISTEXT(E1821),"",IF(ISBLANK(E1821),"",IF(ISTEXT(D1821),"",IF(A1816="Invoice No. : ",INDEX(Sheet2!F$14:F$154,MATCH(B1816,Sheet2!A$14:A$154,0)),G1820))))</f>
        <v/>
      </c>
      <c r="H1821" s="25" t="str">
        <f>IF(ISTEXT(E1821),"",IF(ISBLANK(E1821),"",IF(ISTEXT(D1821),"",IF(A1816="Invoice No. : ",TEXT(B1817,"mm/dd/yyyy"),H1820))))</f>
        <v/>
      </c>
      <c r="I1821" s="25" t="str">
        <f>IF(ISTEXT(E1821),"",IF(ISBLANK(E1821),"",IF(ISTEXT(D1821),"",IF(A1816="Invoice No. : ",TEXT(INDEX(Sheet2!C$14:C$154,MATCH(B1816,Sheet2!A$14:A$154,0)),"hh:mm:ss"),I1820))))</f>
        <v/>
      </c>
      <c r="J1821" s="25" t="str">
        <f>IF(D1822="Invoice Amount",E1822,IF(ISBLANK(D1821),"",J1822))</f>
        <v/>
      </c>
      <c r="K1821" s="25" t="str">
        <f>IF(ISBLANK(G1821),"",IF(ISTEXT(G1821),"",INDEX(Sheet2!H$14:H$154,MATCH(F1821,Sheet2!A$14:A$154,0))))</f>
        <v/>
      </c>
      <c r="L1821" s="25" t="str">
        <f>IF(ISBLANK(G1821),"",IF(ISTEXT(G1821),"",INDEX(Sheet2!I$14:I$154,MATCH(F1821,Sheet2!A$14:A$154,0))))</f>
        <v/>
      </c>
      <c r="M1821" s="25" t="str">
        <f>IF(ISBLANK(G1821),"",IF(ISTEXT(G1821),"",IF(INDEX(Sheet2!H$14:H$154,MATCH(F1821,Sheet2!A$14:A$154,0))&lt;&gt;0,IF(INDEX(Sheet2!I$14:I$154,MATCH(F1821,Sheet2!A$14:A$154,0))&lt;&gt;0,"Loan","Loan"),"Cash")))</f>
        <v/>
      </c>
      <c r="N1821" s="25" t="str">
        <f>IF(ISTEXT(E1821),"",IF(ISBLANK(E1821),"",IF(ISTEXT(D1821),"",IF(A1816="Invoice No. : ",INDEX(Sheet2!D$14:D$154,MATCH(B1816,Sheet2!A$14:A$154,0)),N1820))))</f>
        <v/>
      </c>
      <c r="O1821" s="25" t="str">
        <f>IF(ISTEXT(E1821),"",IF(ISBLANK(E1821),"",IF(ISTEXT(D1821),"",IF(A1816="Invoice No. : ",INDEX(Sheet2!E$14:E$154,MATCH(B1816,Sheet2!A$14:A$154,0)),O1820))))</f>
        <v/>
      </c>
      <c r="P1821" s="25" t="str">
        <f>IF(ISTEXT(E1821),"",IF(ISBLANK(E1821),"",IF(ISTEXT(D1821),"",IF(A1816="Invoice No. : ",INDEX(Sheet2!G$14:G$154,MATCH(B1816,Sheet2!A$14:A$154,0)),P1820))))</f>
        <v/>
      </c>
      <c r="Q1821" s="25" t="str">
        <f>IF(ISBLANK(C1821),"",IF(ISNUMBER(C1821),VLOOKUP("Grand Total : ",D:E,2,FALSE),""))</f>
        <v/>
      </c>
    </row>
    <row r="1822" ht="15" spans="6:17">
      <c r="F1822" s="25" t="str">
        <f>IF(ISTEXT(E1822),"",IF(ISBLANK(E1822),"",IF(ISTEXT(D1822),"",IF(A1817="Invoice No. : ",B1817,F1821))))</f>
        <v/>
      </c>
      <c r="G1822" s="25" t="str">
        <f>IF(ISTEXT(E1822),"",IF(ISBLANK(E1822),"",IF(ISTEXT(D1822),"",IF(A1817="Invoice No. : ",INDEX(Sheet2!F$14:F$154,MATCH(B1817,Sheet2!A$14:A$154,0)),G1821))))</f>
        <v/>
      </c>
      <c r="H1822" s="25" t="str">
        <f>IF(ISTEXT(E1822),"",IF(ISBLANK(E1822),"",IF(ISTEXT(D1822),"",IF(A1817="Invoice No. : ",TEXT(B1818,"mm/dd/yyyy"),H1821))))</f>
        <v/>
      </c>
      <c r="I1822" s="25" t="str">
        <f>IF(ISTEXT(E1822),"",IF(ISBLANK(E1822),"",IF(ISTEXT(D1822),"",IF(A1817="Invoice No. : ",TEXT(INDEX(Sheet2!C$14:C$154,MATCH(B1817,Sheet2!A$14:A$154,0)),"hh:mm:ss"),I1821))))</f>
        <v/>
      </c>
      <c r="J1822" s="25" t="str">
        <f>IF(D1823="Invoice Amount",E1823,IF(ISBLANK(D1822),"",J1823))</f>
        <v/>
      </c>
      <c r="K1822" s="25" t="str">
        <f>IF(ISBLANK(G1822),"",IF(ISTEXT(G1822),"",INDEX(Sheet2!H$14:H$154,MATCH(F1822,Sheet2!A$14:A$154,0))))</f>
        <v/>
      </c>
      <c r="L1822" s="25" t="str">
        <f>IF(ISBLANK(G1822),"",IF(ISTEXT(G1822),"",INDEX(Sheet2!I$14:I$154,MATCH(F1822,Sheet2!A$14:A$154,0))))</f>
        <v/>
      </c>
      <c r="M1822" s="25" t="str">
        <f>IF(ISBLANK(G1822),"",IF(ISTEXT(G1822),"",IF(INDEX(Sheet2!H$14:H$154,MATCH(F1822,Sheet2!A$14:A$154,0))&lt;&gt;0,IF(INDEX(Sheet2!I$14:I$154,MATCH(F1822,Sheet2!A$14:A$154,0))&lt;&gt;0,"Loan","Loan"),"Cash")))</f>
        <v/>
      </c>
      <c r="N1822" s="25" t="str">
        <f>IF(ISTEXT(E1822),"",IF(ISBLANK(E1822),"",IF(ISTEXT(D1822),"",IF(A1817="Invoice No. : ",INDEX(Sheet2!D$14:D$154,MATCH(B1817,Sheet2!A$14:A$154,0)),N1821))))</f>
        <v/>
      </c>
      <c r="O1822" s="25" t="str">
        <f>IF(ISTEXT(E1822),"",IF(ISBLANK(E1822),"",IF(ISTEXT(D1822),"",IF(A1817="Invoice No. : ",INDEX(Sheet2!E$14:E$154,MATCH(B1817,Sheet2!A$14:A$154,0)),O1821))))</f>
        <v/>
      </c>
      <c r="P1822" s="25" t="str">
        <f>IF(ISTEXT(E1822),"",IF(ISBLANK(E1822),"",IF(ISTEXT(D1822),"",IF(A1817="Invoice No. : ",INDEX(Sheet2!G$14:G$154,MATCH(B1817,Sheet2!A$14:A$154,0)),P1821))))</f>
        <v/>
      </c>
      <c r="Q1822" s="25" t="str">
        <f>IF(ISBLANK(C1822),"",IF(ISNUMBER(C1822),VLOOKUP("Grand Total : ",D:E,2,FALSE),""))</f>
        <v/>
      </c>
    </row>
    <row r="1823" ht="15" spans="6:17">
      <c r="F1823" s="25" t="str">
        <f>IF(ISTEXT(E1823),"",IF(ISBLANK(E1823),"",IF(ISTEXT(D1823),"",IF(A1818="Invoice No. : ",B1818,F1822))))</f>
        <v/>
      </c>
      <c r="G1823" s="25" t="str">
        <f>IF(ISTEXT(E1823),"",IF(ISBLANK(E1823),"",IF(ISTEXT(D1823),"",IF(A1818="Invoice No. : ",INDEX(Sheet2!F$14:F$154,MATCH(B1818,Sheet2!A$14:A$154,0)),G1822))))</f>
        <v/>
      </c>
      <c r="H1823" s="25" t="str">
        <f>IF(ISTEXT(E1823),"",IF(ISBLANK(E1823),"",IF(ISTEXT(D1823),"",IF(A1818="Invoice No. : ",TEXT(B1819,"mm/dd/yyyy"),H1822))))</f>
        <v/>
      </c>
      <c r="I1823" s="25" t="str">
        <f>IF(ISTEXT(E1823),"",IF(ISBLANK(E1823),"",IF(ISTEXT(D1823),"",IF(A1818="Invoice No. : ",TEXT(INDEX(Sheet2!C$14:C$154,MATCH(B1818,Sheet2!A$14:A$154,0)),"hh:mm:ss"),I1822))))</f>
        <v/>
      </c>
      <c r="J1823" s="25" t="str">
        <f>IF(D1824="Invoice Amount",E1824,IF(ISBLANK(D1823),"",J1824))</f>
        <v/>
      </c>
      <c r="K1823" s="25" t="str">
        <f>IF(ISBLANK(G1823),"",IF(ISTEXT(G1823),"",INDEX(Sheet2!H$14:H$154,MATCH(F1823,Sheet2!A$14:A$154,0))))</f>
        <v/>
      </c>
      <c r="L1823" s="25" t="str">
        <f>IF(ISBLANK(G1823),"",IF(ISTEXT(G1823),"",INDEX(Sheet2!I$14:I$154,MATCH(F1823,Sheet2!A$14:A$154,0))))</f>
        <v/>
      </c>
      <c r="M1823" s="25" t="str">
        <f>IF(ISBLANK(G1823),"",IF(ISTEXT(G1823),"",IF(INDEX(Sheet2!H$14:H$154,MATCH(F1823,Sheet2!A$14:A$154,0))&lt;&gt;0,IF(INDEX(Sheet2!I$14:I$154,MATCH(F1823,Sheet2!A$14:A$154,0))&lt;&gt;0,"Loan","Loan"),"Cash")))</f>
        <v/>
      </c>
      <c r="N1823" s="25" t="str">
        <f>IF(ISTEXT(E1823),"",IF(ISBLANK(E1823),"",IF(ISTEXT(D1823),"",IF(A1818="Invoice No. : ",INDEX(Sheet2!D$14:D$154,MATCH(B1818,Sheet2!A$14:A$154,0)),N1822))))</f>
        <v/>
      </c>
      <c r="O1823" s="25" t="str">
        <f>IF(ISTEXT(E1823),"",IF(ISBLANK(E1823),"",IF(ISTEXT(D1823),"",IF(A1818="Invoice No. : ",INDEX(Sheet2!E$14:E$154,MATCH(B1818,Sheet2!A$14:A$154,0)),O1822))))</f>
        <v/>
      </c>
      <c r="P1823" s="25" t="str">
        <f>IF(ISTEXT(E1823),"",IF(ISBLANK(E1823),"",IF(ISTEXT(D1823),"",IF(A1818="Invoice No. : ",INDEX(Sheet2!G$14:G$154,MATCH(B1818,Sheet2!A$14:A$154,0)),P1822))))</f>
        <v/>
      </c>
      <c r="Q1823" s="25" t="str">
        <f>IF(ISBLANK(C1823),"",IF(ISNUMBER(C1823),VLOOKUP("Grand Total : ",D:E,2,FALSE),""))</f>
        <v/>
      </c>
    </row>
    <row r="1824" ht="15" spans="6:17">
      <c r="F1824" s="25" t="str">
        <f>IF(ISTEXT(E1824),"",IF(ISBLANK(E1824),"",IF(ISTEXT(D1824),"",IF(A1819="Invoice No. : ",B1819,F1823))))</f>
        <v/>
      </c>
      <c r="G1824" s="25" t="str">
        <f>IF(ISTEXT(E1824),"",IF(ISBLANK(E1824),"",IF(ISTEXT(D1824),"",IF(A1819="Invoice No. : ",INDEX(Sheet2!F$14:F$154,MATCH(B1819,Sheet2!A$14:A$154,0)),G1823))))</f>
        <v/>
      </c>
      <c r="H1824" s="25" t="str">
        <f>IF(ISTEXT(E1824),"",IF(ISBLANK(E1824),"",IF(ISTEXT(D1824),"",IF(A1819="Invoice No. : ",TEXT(B1820,"mm/dd/yyyy"),H1823))))</f>
        <v/>
      </c>
      <c r="I1824" s="25" t="str">
        <f>IF(ISTEXT(E1824),"",IF(ISBLANK(E1824),"",IF(ISTEXT(D1824),"",IF(A1819="Invoice No. : ",TEXT(INDEX(Sheet2!C$14:C$154,MATCH(B1819,Sheet2!A$14:A$154,0)),"hh:mm:ss"),I1823))))</f>
        <v/>
      </c>
      <c r="J1824" s="25" t="str">
        <f>IF(D1825="Invoice Amount",E1825,IF(ISBLANK(D1824),"",J1825))</f>
        <v/>
      </c>
      <c r="K1824" s="25" t="str">
        <f>IF(ISBLANK(G1824),"",IF(ISTEXT(G1824),"",INDEX(Sheet2!H$14:H$154,MATCH(F1824,Sheet2!A$14:A$154,0))))</f>
        <v/>
      </c>
      <c r="L1824" s="25" t="str">
        <f>IF(ISBLANK(G1824),"",IF(ISTEXT(G1824),"",INDEX(Sheet2!I$14:I$154,MATCH(F1824,Sheet2!A$14:A$154,0))))</f>
        <v/>
      </c>
      <c r="M1824" s="25" t="str">
        <f>IF(ISBLANK(G1824),"",IF(ISTEXT(G1824),"",IF(INDEX(Sheet2!H$14:H$154,MATCH(F1824,Sheet2!A$14:A$154,0))&lt;&gt;0,IF(INDEX(Sheet2!I$14:I$154,MATCH(F1824,Sheet2!A$14:A$154,0))&lt;&gt;0,"Loan","Loan"),"Cash")))</f>
        <v/>
      </c>
      <c r="N1824" s="25" t="str">
        <f>IF(ISTEXT(E1824),"",IF(ISBLANK(E1824),"",IF(ISTEXT(D1824),"",IF(A1819="Invoice No. : ",INDEX(Sheet2!D$14:D$154,MATCH(B1819,Sheet2!A$14:A$154,0)),N1823))))</f>
        <v/>
      </c>
      <c r="O1824" s="25" t="str">
        <f>IF(ISTEXT(E1824),"",IF(ISBLANK(E1824),"",IF(ISTEXT(D1824),"",IF(A1819="Invoice No. : ",INDEX(Sheet2!E$14:E$154,MATCH(B1819,Sheet2!A$14:A$154,0)),O1823))))</f>
        <v/>
      </c>
      <c r="P1824" s="25" t="str">
        <f>IF(ISTEXT(E1824),"",IF(ISBLANK(E1824),"",IF(ISTEXT(D1824),"",IF(A1819="Invoice No. : ",INDEX(Sheet2!G$14:G$154,MATCH(B1819,Sheet2!A$14:A$154,0)),P1823))))</f>
        <v/>
      </c>
      <c r="Q1824" s="25" t="str">
        <f>IF(ISBLANK(C1824),"",IF(ISNUMBER(C1824),VLOOKUP("Grand Total : ",D:E,2,FALSE),""))</f>
        <v/>
      </c>
    </row>
    <row r="1825" ht="15" spans="6:17">
      <c r="F1825" s="25" t="str">
        <f>IF(ISTEXT(E1825),"",IF(ISBLANK(E1825),"",IF(ISTEXT(D1825),"",IF(A1820="Invoice No. : ",B1820,F1824))))</f>
        <v/>
      </c>
      <c r="G1825" s="25" t="str">
        <f>IF(ISTEXT(E1825),"",IF(ISBLANK(E1825),"",IF(ISTEXT(D1825),"",IF(A1820="Invoice No. : ",INDEX(Sheet2!F$14:F$154,MATCH(B1820,Sheet2!A$14:A$154,0)),G1824))))</f>
        <v/>
      </c>
      <c r="H1825" s="25" t="str">
        <f>IF(ISTEXT(E1825),"",IF(ISBLANK(E1825),"",IF(ISTEXT(D1825),"",IF(A1820="Invoice No. : ",TEXT(B1821,"mm/dd/yyyy"),H1824))))</f>
        <v/>
      </c>
      <c r="I1825" s="25" t="str">
        <f>IF(ISTEXT(E1825),"",IF(ISBLANK(E1825),"",IF(ISTEXT(D1825),"",IF(A1820="Invoice No. : ",TEXT(INDEX(Sheet2!C$14:C$154,MATCH(B1820,Sheet2!A$14:A$154,0)),"hh:mm:ss"),I1824))))</f>
        <v/>
      </c>
      <c r="J1825" s="25" t="str">
        <f>IF(D1826="Invoice Amount",E1826,IF(ISBLANK(D1825),"",J1826))</f>
        <v/>
      </c>
      <c r="K1825" s="25" t="str">
        <f>IF(ISBLANK(G1825),"",IF(ISTEXT(G1825),"",INDEX(Sheet2!H$14:H$154,MATCH(F1825,Sheet2!A$14:A$154,0))))</f>
        <v/>
      </c>
      <c r="L1825" s="25" t="str">
        <f>IF(ISBLANK(G1825),"",IF(ISTEXT(G1825),"",INDEX(Sheet2!I$14:I$154,MATCH(F1825,Sheet2!A$14:A$154,0))))</f>
        <v/>
      </c>
      <c r="M1825" s="25" t="str">
        <f>IF(ISBLANK(G1825),"",IF(ISTEXT(G1825),"",IF(INDEX(Sheet2!H$14:H$154,MATCH(F1825,Sheet2!A$14:A$154,0))&lt;&gt;0,IF(INDEX(Sheet2!I$14:I$154,MATCH(F1825,Sheet2!A$14:A$154,0))&lt;&gt;0,"Loan","Loan"),"Cash")))</f>
        <v/>
      </c>
      <c r="N1825" s="25" t="str">
        <f>IF(ISTEXT(E1825),"",IF(ISBLANK(E1825),"",IF(ISTEXT(D1825),"",IF(A1820="Invoice No. : ",INDEX(Sheet2!D$14:D$154,MATCH(B1820,Sheet2!A$14:A$154,0)),N1824))))</f>
        <v/>
      </c>
      <c r="O1825" s="25" t="str">
        <f>IF(ISTEXT(E1825),"",IF(ISBLANK(E1825),"",IF(ISTEXT(D1825),"",IF(A1820="Invoice No. : ",INDEX(Sheet2!E$14:E$154,MATCH(B1820,Sheet2!A$14:A$154,0)),O1824))))</f>
        <v/>
      </c>
      <c r="P1825" s="25" t="str">
        <f>IF(ISTEXT(E1825),"",IF(ISBLANK(E1825),"",IF(ISTEXT(D1825),"",IF(A1820="Invoice No. : ",INDEX(Sheet2!G$14:G$154,MATCH(B1820,Sheet2!A$14:A$154,0)),P1824))))</f>
        <v/>
      </c>
      <c r="Q1825" s="25" t="str">
        <f>IF(ISBLANK(C1825),"",IF(ISNUMBER(C1825),VLOOKUP("Grand Total : ",D:E,2,FALSE),""))</f>
        <v/>
      </c>
    </row>
    <row r="1826" ht="15" spans="6:17">
      <c r="F1826" s="25" t="str">
        <f>IF(ISTEXT(E1826),"",IF(ISBLANK(E1826),"",IF(ISTEXT(D1826),"",IF(A1821="Invoice No. : ",B1821,F1825))))</f>
        <v/>
      </c>
      <c r="G1826" s="25" t="str">
        <f>IF(ISTEXT(E1826),"",IF(ISBLANK(E1826),"",IF(ISTEXT(D1826),"",IF(A1821="Invoice No. : ",INDEX(Sheet2!F$14:F$154,MATCH(B1821,Sheet2!A$14:A$154,0)),G1825))))</f>
        <v/>
      </c>
      <c r="H1826" s="25" t="str">
        <f>IF(ISTEXT(E1826),"",IF(ISBLANK(E1826),"",IF(ISTEXT(D1826),"",IF(A1821="Invoice No. : ",TEXT(B1822,"mm/dd/yyyy"),H1825))))</f>
        <v/>
      </c>
      <c r="I1826" s="25" t="str">
        <f>IF(ISTEXT(E1826),"",IF(ISBLANK(E1826),"",IF(ISTEXT(D1826),"",IF(A1821="Invoice No. : ",TEXT(INDEX(Sheet2!C$14:C$154,MATCH(B1821,Sheet2!A$14:A$154,0)),"hh:mm:ss"),I1825))))</f>
        <v/>
      </c>
      <c r="J1826" s="25" t="str">
        <f>IF(D1827="Invoice Amount",E1827,IF(ISBLANK(D1826),"",J1827))</f>
        <v/>
      </c>
      <c r="K1826" s="25" t="str">
        <f>IF(ISBLANK(G1826),"",IF(ISTEXT(G1826),"",INDEX(Sheet2!H$14:H$154,MATCH(F1826,Sheet2!A$14:A$154,0))))</f>
        <v/>
      </c>
      <c r="L1826" s="25" t="str">
        <f>IF(ISBLANK(G1826),"",IF(ISTEXT(G1826),"",INDEX(Sheet2!I$14:I$154,MATCH(F1826,Sheet2!A$14:A$154,0))))</f>
        <v/>
      </c>
      <c r="M1826" s="25" t="str">
        <f>IF(ISBLANK(G1826),"",IF(ISTEXT(G1826),"",IF(INDEX(Sheet2!H$14:H$154,MATCH(F1826,Sheet2!A$14:A$154,0))&lt;&gt;0,IF(INDEX(Sheet2!I$14:I$154,MATCH(F1826,Sheet2!A$14:A$154,0))&lt;&gt;0,"Loan","Loan"),"Cash")))</f>
        <v/>
      </c>
      <c r="N1826" s="25" t="str">
        <f>IF(ISTEXT(E1826),"",IF(ISBLANK(E1826),"",IF(ISTEXT(D1826),"",IF(A1821="Invoice No. : ",INDEX(Sheet2!D$14:D$154,MATCH(B1821,Sheet2!A$14:A$154,0)),N1825))))</f>
        <v/>
      </c>
      <c r="O1826" s="25" t="str">
        <f>IF(ISTEXT(E1826),"",IF(ISBLANK(E1826),"",IF(ISTEXT(D1826),"",IF(A1821="Invoice No. : ",INDEX(Sheet2!E$14:E$154,MATCH(B1821,Sheet2!A$14:A$154,0)),O1825))))</f>
        <v/>
      </c>
      <c r="P1826" s="25" t="str">
        <f>IF(ISTEXT(E1826),"",IF(ISBLANK(E1826),"",IF(ISTEXT(D1826),"",IF(A1821="Invoice No. : ",INDEX(Sheet2!G$14:G$154,MATCH(B1821,Sheet2!A$14:A$154,0)),P1825))))</f>
        <v/>
      </c>
      <c r="Q1826" s="25" t="str">
        <f>IF(ISBLANK(C1826),"",IF(ISNUMBER(C1826),VLOOKUP("Grand Total : ",D:E,2,FALSE),""))</f>
        <v/>
      </c>
    </row>
    <row r="1827" ht="15" spans="6:17">
      <c r="F1827" s="25" t="str">
        <f>IF(ISTEXT(E1827),"",IF(ISBLANK(E1827),"",IF(ISTEXT(D1827),"",IF(A1822="Invoice No. : ",B1822,F1826))))</f>
        <v/>
      </c>
      <c r="G1827" s="25" t="str">
        <f>IF(ISTEXT(E1827),"",IF(ISBLANK(E1827),"",IF(ISTEXT(D1827),"",IF(A1822="Invoice No. : ",INDEX(Sheet2!F$14:F$154,MATCH(B1822,Sheet2!A$14:A$154,0)),G1826))))</f>
        <v/>
      </c>
      <c r="H1827" s="25" t="str">
        <f>IF(ISTEXT(E1827),"",IF(ISBLANK(E1827),"",IF(ISTEXT(D1827),"",IF(A1822="Invoice No. : ",TEXT(B1823,"mm/dd/yyyy"),H1826))))</f>
        <v/>
      </c>
      <c r="I1827" s="25" t="str">
        <f>IF(ISTEXT(E1827),"",IF(ISBLANK(E1827),"",IF(ISTEXT(D1827),"",IF(A1822="Invoice No. : ",TEXT(INDEX(Sheet2!C$14:C$154,MATCH(B1822,Sheet2!A$14:A$154,0)),"hh:mm:ss"),I1826))))</f>
        <v/>
      </c>
      <c r="J1827" s="25" t="str">
        <f>IF(D1828="Invoice Amount",E1828,IF(ISBLANK(D1827),"",J1828))</f>
        <v/>
      </c>
      <c r="K1827" s="25" t="str">
        <f>IF(ISBLANK(G1827),"",IF(ISTEXT(G1827),"",INDEX(Sheet2!H$14:H$154,MATCH(F1827,Sheet2!A$14:A$154,0))))</f>
        <v/>
      </c>
      <c r="L1827" s="25" t="str">
        <f>IF(ISBLANK(G1827),"",IF(ISTEXT(G1827),"",INDEX(Sheet2!I$14:I$154,MATCH(F1827,Sheet2!A$14:A$154,0))))</f>
        <v/>
      </c>
      <c r="M1827" s="25" t="str">
        <f>IF(ISBLANK(G1827),"",IF(ISTEXT(G1827),"",IF(INDEX(Sheet2!H$14:H$154,MATCH(F1827,Sheet2!A$14:A$154,0))&lt;&gt;0,IF(INDEX(Sheet2!I$14:I$154,MATCH(F1827,Sheet2!A$14:A$154,0))&lt;&gt;0,"Loan","Loan"),"Cash")))</f>
        <v/>
      </c>
      <c r="N1827" s="25" t="str">
        <f>IF(ISTEXT(E1827),"",IF(ISBLANK(E1827),"",IF(ISTEXT(D1827),"",IF(A1822="Invoice No. : ",INDEX(Sheet2!D$14:D$154,MATCH(B1822,Sheet2!A$14:A$154,0)),N1826))))</f>
        <v/>
      </c>
      <c r="O1827" s="25" t="str">
        <f>IF(ISTEXT(E1827),"",IF(ISBLANK(E1827),"",IF(ISTEXT(D1827),"",IF(A1822="Invoice No. : ",INDEX(Sheet2!E$14:E$154,MATCH(B1822,Sheet2!A$14:A$154,0)),O1826))))</f>
        <v/>
      </c>
      <c r="P1827" s="25" t="str">
        <f>IF(ISTEXT(E1827),"",IF(ISBLANK(E1827),"",IF(ISTEXT(D1827),"",IF(A1822="Invoice No. : ",INDEX(Sheet2!G$14:G$154,MATCH(B1822,Sheet2!A$14:A$154,0)),P1826))))</f>
        <v/>
      </c>
      <c r="Q1827" s="25" t="str">
        <f>IF(ISBLANK(C1827),"",IF(ISNUMBER(C1827),VLOOKUP("Grand Total : ",D:E,2,FALSE),""))</f>
        <v/>
      </c>
    </row>
    <row r="1828" ht="15" spans="6:17">
      <c r="F1828" s="25" t="str">
        <f>IF(ISTEXT(E1828),"",IF(ISBLANK(E1828),"",IF(ISTEXT(D1828),"",IF(A1823="Invoice No. : ",B1823,F1827))))</f>
        <v/>
      </c>
      <c r="G1828" s="25" t="str">
        <f>IF(ISTEXT(E1828),"",IF(ISBLANK(E1828),"",IF(ISTEXT(D1828),"",IF(A1823="Invoice No. : ",INDEX(Sheet2!F$14:F$154,MATCH(B1823,Sheet2!A$14:A$154,0)),G1827))))</f>
        <v/>
      </c>
      <c r="H1828" s="25" t="str">
        <f>IF(ISTEXT(E1828),"",IF(ISBLANK(E1828),"",IF(ISTEXT(D1828),"",IF(A1823="Invoice No. : ",TEXT(B1824,"mm/dd/yyyy"),H1827))))</f>
        <v/>
      </c>
      <c r="I1828" s="25" t="str">
        <f>IF(ISTEXT(E1828),"",IF(ISBLANK(E1828),"",IF(ISTEXT(D1828),"",IF(A1823="Invoice No. : ",TEXT(INDEX(Sheet2!C$14:C$154,MATCH(B1823,Sheet2!A$14:A$154,0)),"hh:mm:ss"),I1827))))</f>
        <v/>
      </c>
      <c r="J1828" s="25" t="str">
        <f>IF(D1829="Invoice Amount",E1829,IF(ISBLANK(D1828),"",J1829))</f>
        <v/>
      </c>
      <c r="K1828" s="25" t="str">
        <f>IF(ISBLANK(G1828),"",IF(ISTEXT(G1828),"",INDEX(Sheet2!H$14:H$154,MATCH(F1828,Sheet2!A$14:A$154,0))))</f>
        <v/>
      </c>
      <c r="L1828" s="25" t="str">
        <f>IF(ISBLANK(G1828),"",IF(ISTEXT(G1828),"",INDEX(Sheet2!I$14:I$154,MATCH(F1828,Sheet2!A$14:A$154,0))))</f>
        <v/>
      </c>
      <c r="M1828" s="25" t="str">
        <f>IF(ISBLANK(G1828),"",IF(ISTEXT(G1828),"",IF(INDEX(Sheet2!H$14:H$154,MATCH(F1828,Sheet2!A$14:A$154,0))&lt;&gt;0,IF(INDEX(Sheet2!I$14:I$154,MATCH(F1828,Sheet2!A$14:A$154,0))&lt;&gt;0,"Loan","Loan"),"Cash")))</f>
        <v/>
      </c>
      <c r="N1828" s="25" t="str">
        <f>IF(ISTEXT(E1828),"",IF(ISBLANK(E1828),"",IF(ISTEXT(D1828),"",IF(A1823="Invoice No. : ",INDEX(Sheet2!D$14:D$154,MATCH(B1823,Sheet2!A$14:A$154,0)),N1827))))</f>
        <v/>
      </c>
      <c r="O1828" s="25" t="str">
        <f>IF(ISTEXT(E1828),"",IF(ISBLANK(E1828),"",IF(ISTEXT(D1828),"",IF(A1823="Invoice No. : ",INDEX(Sheet2!E$14:E$154,MATCH(B1823,Sheet2!A$14:A$154,0)),O1827))))</f>
        <v/>
      </c>
      <c r="P1828" s="25" t="str">
        <f>IF(ISTEXT(E1828),"",IF(ISBLANK(E1828),"",IF(ISTEXT(D1828),"",IF(A1823="Invoice No. : ",INDEX(Sheet2!G$14:G$154,MATCH(B1823,Sheet2!A$14:A$154,0)),P1827))))</f>
        <v/>
      </c>
      <c r="Q1828" s="25" t="str">
        <f>IF(ISBLANK(C1828),"",IF(ISNUMBER(C1828),VLOOKUP("Grand Total : ",D:E,2,FALSE),""))</f>
        <v/>
      </c>
    </row>
    <row r="1829" ht="15" spans="6:17">
      <c r="F1829" s="25" t="str">
        <f>IF(ISTEXT(E1829),"",IF(ISBLANK(E1829),"",IF(ISTEXT(D1829),"",IF(A1824="Invoice No. : ",B1824,F1828))))</f>
        <v/>
      </c>
      <c r="G1829" s="25" t="str">
        <f>IF(ISTEXT(E1829),"",IF(ISBLANK(E1829),"",IF(ISTEXT(D1829),"",IF(A1824="Invoice No. : ",INDEX(Sheet2!F$14:F$154,MATCH(B1824,Sheet2!A$14:A$154,0)),G1828))))</f>
        <v/>
      </c>
      <c r="H1829" s="25" t="str">
        <f>IF(ISTEXT(E1829),"",IF(ISBLANK(E1829),"",IF(ISTEXT(D1829),"",IF(A1824="Invoice No. : ",TEXT(B1825,"mm/dd/yyyy"),H1828))))</f>
        <v/>
      </c>
      <c r="I1829" s="25" t="str">
        <f>IF(ISTEXT(E1829),"",IF(ISBLANK(E1829),"",IF(ISTEXT(D1829),"",IF(A1824="Invoice No. : ",TEXT(INDEX(Sheet2!C$14:C$154,MATCH(B1824,Sheet2!A$14:A$154,0)),"hh:mm:ss"),I1828))))</f>
        <v/>
      </c>
      <c r="J1829" s="25" t="str">
        <f>IF(D1830="Invoice Amount",E1830,IF(ISBLANK(D1829),"",J1830))</f>
        <v/>
      </c>
      <c r="K1829" s="25" t="str">
        <f>IF(ISBLANK(G1829),"",IF(ISTEXT(G1829),"",INDEX(Sheet2!H$14:H$154,MATCH(F1829,Sheet2!A$14:A$154,0))))</f>
        <v/>
      </c>
      <c r="L1829" s="25" t="str">
        <f>IF(ISBLANK(G1829),"",IF(ISTEXT(G1829),"",INDEX(Sheet2!I$14:I$154,MATCH(F1829,Sheet2!A$14:A$154,0))))</f>
        <v/>
      </c>
      <c r="M1829" s="25" t="str">
        <f>IF(ISBLANK(G1829),"",IF(ISTEXT(G1829),"",IF(INDEX(Sheet2!H$14:H$154,MATCH(F1829,Sheet2!A$14:A$154,0))&lt;&gt;0,IF(INDEX(Sheet2!I$14:I$154,MATCH(F1829,Sheet2!A$14:A$154,0))&lt;&gt;0,"Loan","Loan"),"Cash")))</f>
        <v/>
      </c>
      <c r="N1829" s="25" t="str">
        <f>IF(ISTEXT(E1829),"",IF(ISBLANK(E1829),"",IF(ISTEXT(D1829),"",IF(A1824="Invoice No. : ",INDEX(Sheet2!D$14:D$154,MATCH(B1824,Sheet2!A$14:A$154,0)),N1828))))</f>
        <v/>
      </c>
      <c r="O1829" s="25" t="str">
        <f>IF(ISTEXT(E1829),"",IF(ISBLANK(E1829),"",IF(ISTEXT(D1829),"",IF(A1824="Invoice No. : ",INDEX(Sheet2!E$14:E$154,MATCH(B1824,Sheet2!A$14:A$154,0)),O1828))))</f>
        <v/>
      </c>
      <c r="P1829" s="25" t="str">
        <f>IF(ISTEXT(E1829),"",IF(ISBLANK(E1829),"",IF(ISTEXT(D1829),"",IF(A1824="Invoice No. : ",INDEX(Sheet2!G$14:G$154,MATCH(B1824,Sheet2!A$14:A$154,0)),P1828))))</f>
        <v/>
      </c>
      <c r="Q1829" s="25" t="str">
        <f>IF(ISBLANK(C1829),"",IF(ISNUMBER(C1829),VLOOKUP("Grand Total : ",D:E,2,FALSE),""))</f>
        <v/>
      </c>
    </row>
    <row r="1830" ht="15" spans="6:17">
      <c r="F1830" s="25" t="str">
        <f>IF(ISTEXT(E1830),"",IF(ISBLANK(E1830),"",IF(ISTEXT(D1830),"",IF(A1825="Invoice No. : ",B1825,F1829))))</f>
        <v/>
      </c>
      <c r="G1830" s="25" t="str">
        <f>IF(ISTEXT(E1830),"",IF(ISBLANK(E1830),"",IF(ISTEXT(D1830),"",IF(A1825="Invoice No. : ",INDEX(Sheet2!F$14:F$154,MATCH(B1825,Sheet2!A$14:A$154,0)),G1829))))</f>
        <v/>
      </c>
      <c r="H1830" s="25" t="str">
        <f>IF(ISTEXT(E1830),"",IF(ISBLANK(E1830),"",IF(ISTEXT(D1830),"",IF(A1825="Invoice No. : ",TEXT(B1826,"mm/dd/yyyy"),H1829))))</f>
        <v/>
      </c>
      <c r="I1830" s="25" t="str">
        <f>IF(ISTEXT(E1830),"",IF(ISBLANK(E1830),"",IF(ISTEXT(D1830),"",IF(A1825="Invoice No. : ",TEXT(INDEX(Sheet2!C$14:C$154,MATCH(B1825,Sheet2!A$14:A$154,0)),"hh:mm:ss"),I1829))))</f>
        <v/>
      </c>
      <c r="J1830" s="25" t="str">
        <f>IF(D1831="Invoice Amount",E1831,IF(ISBLANK(D1830),"",J1831))</f>
        <v/>
      </c>
      <c r="K1830" s="25" t="str">
        <f>IF(ISBLANK(G1830),"",IF(ISTEXT(G1830),"",INDEX(Sheet2!H$14:H$154,MATCH(F1830,Sheet2!A$14:A$154,0))))</f>
        <v/>
      </c>
      <c r="L1830" s="25" t="str">
        <f>IF(ISBLANK(G1830),"",IF(ISTEXT(G1830),"",INDEX(Sheet2!I$14:I$154,MATCH(F1830,Sheet2!A$14:A$154,0))))</f>
        <v/>
      </c>
      <c r="M1830" s="25" t="str">
        <f>IF(ISBLANK(G1830),"",IF(ISTEXT(G1830),"",IF(INDEX(Sheet2!H$14:H$154,MATCH(F1830,Sheet2!A$14:A$154,0))&lt;&gt;0,IF(INDEX(Sheet2!I$14:I$154,MATCH(F1830,Sheet2!A$14:A$154,0))&lt;&gt;0,"Loan","Loan"),"Cash")))</f>
        <v/>
      </c>
      <c r="N1830" s="25" t="str">
        <f>IF(ISTEXT(E1830),"",IF(ISBLANK(E1830),"",IF(ISTEXT(D1830),"",IF(A1825="Invoice No. : ",INDEX(Sheet2!D$14:D$154,MATCH(B1825,Sheet2!A$14:A$154,0)),N1829))))</f>
        <v/>
      </c>
      <c r="O1830" s="25" t="str">
        <f>IF(ISTEXT(E1830),"",IF(ISBLANK(E1830),"",IF(ISTEXT(D1830),"",IF(A1825="Invoice No. : ",INDEX(Sheet2!E$14:E$154,MATCH(B1825,Sheet2!A$14:A$154,0)),O1829))))</f>
        <v/>
      </c>
      <c r="P1830" s="25" t="str">
        <f>IF(ISTEXT(E1830),"",IF(ISBLANK(E1830),"",IF(ISTEXT(D1830),"",IF(A1825="Invoice No. : ",INDEX(Sheet2!G$14:G$154,MATCH(B1825,Sheet2!A$14:A$154,0)),P1829))))</f>
        <v/>
      </c>
      <c r="Q1830" s="25" t="str">
        <f>IF(ISBLANK(C1830),"",IF(ISNUMBER(C1830),VLOOKUP("Grand Total : ",D:E,2,FALSE),""))</f>
        <v/>
      </c>
    </row>
    <row r="1831" ht="15" spans="6:17">
      <c r="F1831" s="25" t="str">
        <f>IF(ISTEXT(E1831),"",IF(ISBLANK(E1831),"",IF(ISTEXT(D1831),"",IF(A1826="Invoice No. : ",B1826,F1830))))</f>
        <v/>
      </c>
      <c r="G1831" s="25" t="str">
        <f>IF(ISTEXT(E1831),"",IF(ISBLANK(E1831),"",IF(ISTEXT(D1831),"",IF(A1826="Invoice No. : ",INDEX(Sheet2!F$14:F$154,MATCH(B1826,Sheet2!A$14:A$154,0)),G1830))))</f>
        <v/>
      </c>
      <c r="H1831" s="25" t="str">
        <f>IF(ISTEXT(E1831),"",IF(ISBLANK(E1831),"",IF(ISTEXT(D1831),"",IF(A1826="Invoice No. : ",TEXT(B1827,"mm/dd/yyyy"),H1830))))</f>
        <v/>
      </c>
      <c r="I1831" s="25" t="str">
        <f>IF(ISTEXT(E1831),"",IF(ISBLANK(E1831),"",IF(ISTEXT(D1831),"",IF(A1826="Invoice No. : ",TEXT(INDEX(Sheet2!C$14:C$154,MATCH(B1826,Sheet2!A$14:A$154,0)),"hh:mm:ss"),I1830))))</f>
        <v/>
      </c>
      <c r="J1831" s="25" t="str">
        <f>IF(D1832="Invoice Amount",E1832,IF(ISBLANK(D1831),"",J1832))</f>
        <v/>
      </c>
      <c r="K1831" s="25" t="str">
        <f>IF(ISBLANK(G1831),"",IF(ISTEXT(G1831),"",INDEX(Sheet2!H$14:H$154,MATCH(F1831,Sheet2!A$14:A$154,0))))</f>
        <v/>
      </c>
      <c r="L1831" s="25" t="str">
        <f>IF(ISBLANK(G1831),"",IF(ISTEXT(G1831),"",INDEX(Sheet2!I$14:I$154,MATCH(F1831,Sheet2!A$14:A$154,0))))</f>
        <v/>
      </c>
      <c r="M1831" s="25" t="str">
        <f>IF(ISBLANK(G1831),"",IF(ISTEXT(G1831),"",IF(INDEX(Sheet2!H$14:H$154,MATCH(F1831,Sheet2!A$14:A$154,0))&lt;&gt;0,IF(INDEX(Sheet2!I$14:I$154,MATCH(F1831,Sheet2!A$14:A$154,0))&lt;&gt;0,"Loan","Loan"),"Cash")))</f>
        <v/>
      </c>
      <c r="N1831" s="25" t="str">
        <f>IF(ISTEXT(E1831),"",IF(ISBLANK(E1831),"",IF(ISTEXT(D1831),"",IF(A1826="Invoice No. : ",INDEX(Sheet2!D$14:D$154,MATCH(B1826,Sheet2!A$14:A$154,0)),N1830))))</f>
        <v/>
      </c>
      <c r="O1831" s="25" t="str">
        <f>IF(ISTEXT(E1831),"",IF(ISBLANK(E1831),"",IF(ISTEXT(D1831),"",IF(A1826="Invoice No. : ",INDEX(Sheet2!E$14:E$154,MATCH(B1826,Sheet2!A$14:A$154,0)),O1830))))</f>
        <v/>
      </c>
      <c r="P1831" s="25" t="str">
        <f>IF(ISTEXT(E1831),"",IF(ISBLANK(E1831),"",IF(ISTEXT(D1831),"",IF(A1826="Invoice No. : ",INDEX(Sheet2!G$14:G$154,MATCH(B1826,Sheet2!A$14:A$154,0)),P1830))))</f>
        <v/>
      </c>
      <c r="Q1831" s="25" t="str">
        <f>IF(ISBLANK(C1831),"",IF(ISNUMBER(C1831),VLOOKUP("Grand Total : ",D:E,2,FALSE),""))</f>
        <v/>
      </c>
    </row>
    <row r="1832" ht="15" spans="6:17">
      <c r="F1832" s="25" t="str">
        <f>IF(ISTEXT(E1832),"",IF(ISBLANK(E1832),"",IF(ISTEXT(D1832),"",IF(A1827="Invoice No. : ",B1827,F1831))))</f>
        <v/>
      </c>
      <c r="G1832" s="25" t="str">
        <f>IF(ISTEXT(E1832),"",IF(ISBLANK(E1832),"",IF(ISTEXT(D1832),"",IF(A1827="Invoice No. : ",INDEX(Sheet2!F$14:F$154,MATCH(B1827,Sheet2!A$14:A$154,0)),G1831))))</f>
        <v/>
      </c>
      <c r="H1832" s="25" t="str">
        <f>IF(ISTEXT(E1832),"",IF(ISBLANK(E1832),"",IF(ISTEXT(D1832),"",IF(A1827="Invoice No. : ",TEXT(B1828,"mm/dd/yyyy"),H1831))))</f>
        <v/>
      </c>
      <c r="I1832" s="25" t="str">
        <f>IF(ISTEXT(E1832),"",IF(ISBLANK(E1832),"",IF(ISTEXT(D1832),"",IF(A1827="Invoice No. : ",TEXT(INDEX(Sheet2!C$14:C$154,MATCH(B1827,Sheet2!A$14:A$154,0)),"hh:mm:ss"),I1831))))</f>
        <v/>
      </c>
      <c r="J1832" s="25" t="str">
        <f>IF(D1833="Invoice Amount",E1833,IF(ISBLANK(D1832),"",J1833))</f>
        <v/>
      </c>
      <c r="K1832" s="25" t="str">
        <f>IF(ISBLANK(G1832),"",IF(ISTEXT(G1832),"",INDEX(Sheet2!H$14:H$154,MATCH(F1832,Sheet2!A$14:A$154,0))))</f>
        <v/>
      </c>
      <c r="L1832" s="25" t="str">
        <f>IF(ISBLANK(G1832),"",IF(ISTEXT(G1832),"",INDEX(Sheet2!I$14:I$154,MATCH(F1832,Sheet2!A$14:A$154,0))))</f>
        <v/>
      </c>
      <c r="M1832" s="25" t="str">
        <f>IF(ISBLANK(G1832),"",IF(ISTEXT(G1832),"",IF(INDEX(Sheet2!H$14:H$154,MATCH(F1832,Sheet2!A$14:A$154,0))&lt;&gt;0,IF(INDEX(Sheet2!I$14:I$154,MATCH(F1832,Sheet2!A$14:A$154,0))&lt;&gt;0,"Loan","Loan"),"Cash")))</f>
        <v/>
      </c>
      <c r="N1832" s="25" t="str">
        <f>IF(ISTEXT(E1832),"",IF(ISBLANK(E1832),"",IF(ISTEXT(D1832),"",IF(A1827="Invoice No. : ",INDEX(Sheet2!D$14:D$154,MATCH(B1827,Sheet2!A$14:A$154,0)),N1831))))</f>
        <v/>
      </c>
      <c r="O1832" s="25" t="str">
        <f>IF(ISTEXT(E1832),"",IF(ISBLANK(E1832),"",IF(ISTEXT(D1832),"",IF(A1827="Invoice No. : ",INDEX(Sheet2!E$14:E$154,MATCH(B1827,Sheet2!A$14:A$154,0)),O1831))))</f>
        <v/>
      </c>
      <c r="P1832" s="25" t="str">
        <f>IF(ISTEXT(E1832),"",IF(ISBLANK(E1832),"",IF(ISTEXT(D1832),"",IF(A1827="Invoice No. : ",INDEX(Sheet2!G$14:G$154,MATCH(B1827,Sheet2!A$14:A$154,0)),P1831))))</f>
        <v/>
      </c>
      <c r="Q1832" s="25" t="str">
        <f>IF(ISBLANK(C1832),"",IF(ISNUMBER(C1832),VLOOKUP("Grand Total : ",D:E,2,FALSE),""))</f>
        <v/>
      </c>
    </row>
    <row r="1833" ht="15" spans="6:17">
      <c r="F1833" s="25" t="str">
        <f>IF(ISTEXT(E1833),"",IF(ISBLANK(E1833),"",IF(ISTEXT(D1833),"",IF(A1828="Invoice No. : ",B1828,F1832))))</f>
        <v/>
      </c>
      <c r="G1833" s="25" t="str">
        <f>IF(ISTEXT(E1833),"",IF(ISBLANK(E1833),"",IF(ISTEXT(D1833),"",IF(A1828="Invoice No. : ",INDEX(Sheet2!F$14:F$154,MATCH(B1828,Sheet2!A$14:A$154,0)),G1832))))</f>
        <v/>
      </c>
      <c r="H1833" s="25" t="str">
        <f>IF(ISTEXT(E1833),"",IF(ISBLANK(E1833),"",IF(ISTEXT(D1833),"",IF(A1828="Invoice No. : ",TEXT(B1829,"mm/dd/yyyy"),H1832))))</f>
        <v/>
      </c>
      <c r="I1833" s="25" t="str">
        <f>IF(ISTEXT(E1833),"",IF(ISBLANK(E1833),"",IF(ISTEXT(D1833),"",IF(A1828="Invoice No. : ",TEXT(INDEX(Sheet2!C$14:C$154,MATCH(B1828,Sheet2!A$14:A$154,0)),"hh:mm:ss"),I1832))))</f>
        <v/>
      </c>
      <c r="J1833" s="25" t="str">
        <f>IF(D1834="Invoice Amount",E1834,IF(ISBLANK(D1833),"",J1834))</f>
        <v/>
      </c>
      <c r="K1833" s="25" t="str">
        <f>IF(ISBLANK(G1833),"",IF(ISTEXT(G1833),"",INDEX(Sheet2!H$14:H$154,MATCH(F1833,Sheet2!A$14:A$154,0))))</f>
        <v/>
      </c>
      <c r="L1833" s="25" t="str">
        <f>IF(ISBLANK(G1833),"",IF(ISTEXT(G1833),"",INDEX(Sheet2!I$14:I$154,MATCH(F1833,Sheet2!A$14:A$154,0))))</f>
        <v/>
      </c>
      <c r="M1833" s="25" t="str">
        <f>IF(ISBLANK(G1833),"",IF(ISTEXT(G1833),"",IF(INDEX(Sheet2!H$14:H$154,MATCH(F1833,Sheet2!A$14:A$154,0))&lt;&gt;0,IF(INDEX(Sheet2!I$14:I$154,MATCH(F1833,Sheet2!A$14:A$154,0))&lt;&gt;0,"Loan","Loan"),"Cash")))</f>
        <v/>
      </c>
      <c r="N1833" s="25" t="str">
        <f>IF(ISTEXT(E1833),"",IF(ISBLANK(E1833),"",IF(ISTEXT(D1833),"",IF(A1828="Invoice No. : ",INDEX(Sheet2!D$14:D$154,MATCH(B1828,Sheet2!A$14:A$154,0)),N1832))))</f>
        <v/>
      </c>
      <c r="O1833" s="25" t="str">
        <f>IF(ISTEXT(E1833),"",IF(ISBLANK(E1833),"",IF(ISTEXT(D1833),"",IF(A1828="Invoice No. : ",INDEX(Sheet2!E$14:E$154,MATCH(B1828,Sheet2!A$14:A$154,0)),O1832))))</f>
        <v/>
      </c>
      <c r="P1833" s="25" t="str">
        <f>IF(ISTEXT(E1833),"",IF(ISBLANK(E1833),"",IF(ISTEXT(D1833),"",IF(A1828="Invoice No. : ",INDEX(Sheet2!G$14:G$154,MATCH(B1828,Sheet2!A$14:A$154,0)),P1832))))</f>
        <v/>
      </c>
      <c r="Q1833" s="25" t="str">
        <f>IF(ISBLANK(C1833),"",IF(ISNUMBER(C1833),VLOOKUP("Grand Total : ",D:E,2,FALSE),""))</f>
        <v/>
      </c>
    </row>
    <row r="1834" ht="15" spans="6:17">
      <c r="F1834" s="25" t="str">
        <f>IF(ISTEXT(E1834),"",IF(ISBLANK(E1834),"",IF(ISTEXT(D1834),"",IF(A1829="Invoice No. : ",B1829,F1833))))</f>
        <v/>
      </c>
      <c r="G1834" s="25" t="str">
        <f>IF(ISTEXT(E1834),"",IF(ISBLANK(E1834),"",IF(ISTEXT(D1834),"",IF(A1829="Invoice No. : ",INDEX(Sheet2!F$14:F$154,MATCH(B1829,Sheet2!A$14:A$154,0)),G1833))))</f>
        <v/>
      </c>
      <c r="H1834" s="25" t="str">
        <f>IF(ISTEXT(E1834),"",IF(ISBLANK(E1834),"",IF(ISTEXT(D1834),"",IF(A1829="Invoice No. : ",TEXT(B1830,"mm/dd/yyyy"),H1833))))</f>
        <v/>
      </c>
      <c r="I1834" s="25" t="str">
        <f>IF(ISTEXT(E1834),"",IF(ISBLANK(E1834),"",IF(ISTEXT(D1834),"",IF(A1829="Invoice No. : ",TEXT(INDEX(Sheet2!C$14:C$154,MATCH(B1829,Sheet2!A$14:A$154,0)),"hh:mm:ss"),I1833))))</f>
        <v/>
      </c>
      <c r="J1834" s="25" t="str">
        <f>IF(D1835="Invoice Amount",E1835,IF(ISBLANK(D1834),"",J1835))</f>
        <v/>
      </c>
      <c r="K1834" s="25" t="str">
        <f>IF(ISBLANK(G1834),"",IF(ISTEXT(G1834),"",INDEX(Sheet2!H$14:H$154,MATCH(F1834,Sheet2!A$14:A$154,0))))</f>
        <v/>
      </c>
      <c r="L1834" s="25" t="str">
        <f>IF(ISBLANK(G1834),"",IF(ISTEXT(G1834),"",INDEX(Sheet2!I$14:I$154,MATCH(F1834,Sheet2!A$14:A$154,0))))</f>
        <v/>
      </c>
      <c r="M1834" s="25" t="str">
        <f>IF(ISBLANK(G1834),"",IF(ISTEXT(G1834),"",IF(INDEX(Sheet2!H$14:H$154,MATCH(F1834,Sheet2!A$14:A$154,0))&lt;&gt;0,IF(INDEX(Sheet2!I$14:I$154,MATCH(F1834,Sheet2!A$14:A$154,0))&lt;&gt;0,"Loan","Loan"),"Cash")))</f>
        <v/>
      </c>
      <c r="N1834" s="25" t="str">
        <f>IF(ISTEXT(E1834),"",IF(ISBLANK(E1834),"",IF(ISTEXT(D1834),"",IF(A1829="Invoice No. : ",INDEX(Sheet2!D$14:D$154,MATCH(B1829,Sheet2!A$14:A$154,0)),N1833))))</f>
        <v/>
      </c>
      <c r="O1834" s="25" t="str">
        <f>IF(ISTEXT(E1834),"",IF(ISBLANK(E1834),"",IF(ISTEXT(D1834),"",IF(A1829="Invoice No. : ",INDEX(Sheet2!E$14:E$154,MATCH(B1829,Sheet2!A$14:A$154,0)),O1833))))</f>
        <v/>
      </c>
      <c r="P1834" s="25" t="str">
        <f>IF(ISTEXT(E1834),"",IF(ISBLANK(E1834),"",IF(ISTEXT(D1834),"",IF(A1829="Invoice No. : ",INDEX(Sheet2!G$14:G$154,MATCH(B1829,Sheet2!A$14:A$154,0)),P1833))))</f>
        <v/>
      </c>
      <c r="Q1834" s="25" t="str">
        <f>IF(ISBLANK(C1834),"",IF(ISNUMBER(C1834),VLOOKUP("Grand Total : ",D:E,2,FALSE),""))</f>
        <v/>
      </c>
    </row>
    <row r="1835" ht="15" spans="6:17">
      <c r="F1835" s="25" t="str">
        <f>IF(ISTEXT(E1835),"",IF(ISBLANK(E1835),"",IF(ISTEXT(D1835),"",IF(A1830="Invoice No. : ",B1830,F1834))))</f>
        <v/>
      </c>
      <c r="G1835" s="25" t="str">
        <f>IF(ISTEXT(E1835),"",IF(ISBLANK(E1835),"",IF(ISTEXT(D1835),"",IF(A1830="Invoice No. : ",INDEX(Sheet2!F$14:F$154,MATCH(B1830,Sheet2!A$14:A$154,0)),G1834))))</f>
        <v/>
      </c>
      <c r="H1835" s="25" t="str">
        <f>IF(ISTEXT(E1835),"",IF(ISBLANK(E1835),"",IF(ISTEXT(D1835),"",IF(A1830="Invoice No. : ",TEXT(B1831,"mm/dd/yyyy"),H1834))))</f>
        <v/>
      </c>
      <c r="I1835" s="25" t="str">
        <f>IF(ISTEXT(E1835),"",IF(ISBLANK(E1835),"",IF(ISTEXT(D1835),"",IF(A1830="Invoice No. : ",TEXT(INDEX(Sheet2!C$14:C$154,MATCH(B1830,Sheet2!A$14:A$154,0)),"hh:mm:ss"),I1834))))</f>
        <v/>
      </c>
      <c r="J1835" s="25" t="str">
        <f>IF(D1836="Invoice Amount",E1836,IF(ISBLANK(D1835),"",J1836))</f>
        <v/>
      </c>
      <c r="K1835" s="25" t="str">
        <f>IF(ISBLANK(G1835),"",IF(ISTEXT(G1835),"",INDEX(Sheet2!H$14:H$154,MATCH(F1835,Sheet2!A$14:A$154,0))))</f>
        <v/>
      </c>
      <c r="L1835" s="25" t="str">
        <f>IF(ISBLANK(G1835),"",IF(ISTEXT(G1835),"",INDEX(Sheet2!I$14:I$154,MATCH(F1835,Sheet2!A$14:A$154,0))))</f>
        <v/>
      </c>
      <c r="M1835" s="25" t="str">
        <f>IF(ISBLANK(G1835),"",IF(ISTEXT(G1835),"",IF(INDEX(Sheet2!H$14:H$154,MATCH(F1835,Sheet2!A$14:A$154,0))&lt;&gt;0,IF(INDEX(Sheet2!I$14:I$154,MATCH(F1835,Sheet2!A$14:A$154,0))&lt;&gt;0,"Loan","Loan"),"Cash")))</f>
        <v/>
      </c>
      <c r="N1835" s="25" t="str">
        <f>IF(ISTEXT(E1835),"",IF(ISBLANK(E1835),"",IF(ISTEXT(D1835),"",IF(A1830="Invoice No. : ",INDEX(Sheet2!D$14:D$154,MATCH(B1830,Sheet2!A$14:A$154,0)),N1834))))</f>
        <v/>
      </c>
      <c r="O1835" s="25" t="str">
        <f>IF(ISTEXT(E1835),"",IF(ISBLANK(E1835),"",IF(ISTEXT(D1835),"",IF(A1830="Invoice No. : ",INDEX(Sheet2!E$14:E$154,MATCH(B1830,Sheet2!A$14:A$154,0)),O1834))))</f>
        <v/>
      </c>
      <c r="P1835" s="25" t="str">
        <f>IF(ISTEXT(E1835),"",IF(ISBLANK(E1835),"",IF(ISTEXT(D1835),"",IF(A1830="Invoice No. : ",INDEX(Sheet2!G$14:G$154,MATCH(B1830,Sheet2!A$14:A$154,0)),P1834))))</f>
        <v/>
      </c>
      <c r="Q1835" s="25" t="str">
        <f>IF(ISBLANK(C1835),"",IF(ISNUMBER(C1835),VLOOKUP("Grand Total : ",D:E,2,FALSE),""))</f>
        <v/>
      </c>
    </row>
    <row r="1836" ht="15" spans="6:17">
      <c r="F1836" s="25" t="str">
        <f>IF(ISTEXT(E1836),"",IF(ISBLANK(E1836),"",IF(ISTEXT(D1836),"",IF(A1831="Invoice No. : ",B1831,F1835))))</f>
        <v/>
      </c>
      <c r="G1836" s="25" t="str">
        <f>IF(ISTEXT(E1836),"",IF(ISBLANK(E1836),"",IF(ISTEXT(D1836),"",IF(A1831="Invoice No. : ",INDEX(Sheet2!F$14:F$154,MATCH(B1831,Sheet2!A$14:A$154,0)),G1835))))</f>
        <v/>
      </c>
      <c r="H1836" s="25" t="str">
        <f>IF(ISTEXT(E1836),"",IF(ISBLANK(E1836),"",IF(ISTEXT(D1836),"",IF(A1831="Invoice No. : ",TEXT(B1832,"mm/dd/yyyy"),H1835))))</f>
        <v/>
      </c>
      <c r="I1836" s="25" t="str">
        <f>IF(ISTEXT(E1836),"",IF(ISBLANK(E1836),"",IF(ISTEXT(D1836),"",IF(A1831="Invoice No. : ",TEXT(INDEX(Sheet2!C$14:C$154,MATCH(B1831,Sheet2!A$14:A$154,0)),"hh:mm:ss"),I1835))))</f>
        <v/>
      </c>
      <c r="J1836" s="25" t="str">
        <f>IF(D1837="Invoice Amount",E1837,IF(ISBLANK(D1836),"",J1837))</f>
        <v/>
      </c>
      <c r="K1836" s="25" t="str">
        <f>IF(ISBLANK(G1836),"",IF(ISTEXT(G1836),"",INDEX(Sheet2!H$14:H$154,MATCH(F1836,Sheet2!A$14:A$154,0))))</f>
        <v/>
      </c>
      <c r="L1836" s="25" t="str">
        <f>IF(ISBLANK(G1836),"",IF(ISTEXT(G1836),"",INDEX(Sheet2!I$14:I$154,MATCH(F1836,Sheet2!A$14:A$154,0))))</f>
        <v/>
      </c>
      <c r="M1836" s="25" t="str">
        <f>IF(ISBLANK(G1836),"",IF(ISTEXT(G1836),"",IF(INDEX(Sheet2!H$14:H$154,MATCH(F1836,Sheet2!A$14:A$154,0))&lt;&gt;0,IF(INDEX(Sheet2!I$14:I$154,MATCH(F1836,Sheet2!A$14:A$154,0))&lt;&gt;0,"Loan","Loan"),"Cash")))</f>
        <v/>
      </c>
      <c r="N1836" s="25" t="str">
        <f>IF(ISTEXT(E1836),"",IF(ISBLANK(E1836),"",IF(ISTEXT(D1836),"",IF(A1831="Invoice No. : ",INDEX(Sheet2!D$14:D$154,MATCH(B1831,Sheet2!A$14:A$154,0)),N1835))))</f>
        <v/>
      </c>
      <c r="O1836" s="25" t="str">
        <f>IF(ISTEXT(E1836),"",IF(ISBLANK(E1836),"",IF(ISTEXT(D1836),"",IF(A1831="Invoice No. : ",INDEX(Sheet2!E$14:E$154,MATCH(B1831,Sheet2!A$14:A$154,0)),O1835))))</f>
        <v/>
      </c>
      <c r="P1836" s="25" t="str">
        <f>IF(ISTEXT(E1836),"",IF(ISBLANK(E1836),"",IF(ISTEXT(D1836),"",IF(A1831="Invoice No. : ",INDEX(Sheet2!G$14:G$154,MATCH(B1831,Sheet2!A$14:A$154,0)),P1835))))</f>
        <v/>
      </c>
      <c r="Q1836" s="25" t="str">
        <f>IF(ISBLANK(C1836),"",IF(ISNUMBER(C1836),VLOOKUP("Grand Total : ",D:E,2,FALSE),""))</f>
        <v/>
      </c>
    </row>
    <row r="1837" ht="15" spans="6:17">
      <c r="F1837" s="25" t="str">
        <f>IF(ISTEXT(E1837),"",IF(ISBLANK(E1837),"",IF(ISTEXT(D1837),"",IF(A1832="Invoice No. : ",B1832,F1836))))</f>
        <v/>
      </c>
      <c r="G1837" s="25" t="str">
        <f>IF(ISTEXT(E1837),"",IF(ISBLANK(E1837),"",IF(ISTEXT(D1837),"",IF(A1832="Invoice No. : ",INDEX(Sheet2!F$14:F$154,MATCH(B1832,Sheet2!A$14:A$154,0)),G1836))))</f>
        <v/>
      </c>
      <c r="H1837" s="25" t="str">
        <f>IF(ISTEXT(E1837),"",IF(ISBLANK(E1837),"",IF(ISTEXT(D1837),"",IF(A1832="Invoice No. : ",TEXT(B1833,"mm/dd/yyyy"),H1836))))</f>
        <v/>
      </c>
      <c r="I1837" s="25" t="str">
        <f>IF(ISTEXT(E1837),"",IF(ISBLANK(E1837),"",IF(ISTEXT(D1837),"",IF(A1832="Invoice No. : ",TEXT(INDEX(Sheet2!C$14:C$154,MATCH(B1832,Sheet2!A$14:A$154,0)),"hh:mm:ss"),I1836))))</f>
        <v/>
      </c>
      <c r="J1837" s="25" t="str">
        <f>IF(D1838="Invoice Amount",E1838,IF(ISBLANK(D1837),"",J1838))</f>
        <v/>
      </c>
      <c r="K1837" s="25" t="str">
        <f>IF(ISBLANK(G1837),"",IF(ISTEXT(G1837),"",INDEX(Sheet2!H$14:H$154,MATCH(F1837,Sheet2!A$14:A$154,0))))</f>
        <v/>
      </c>
      <c r="L1837" s="25" t="str">
        <f>IF(ISBLANK(G1837),"",IF(ISTEXT(G1837),"",INDEX(Sheet2!I$14:I$154,MATCH(F1837,Sheet2!A$14:A$154,0))))</f>
        <v/>
      </c>
      <c r="M1837" s="25" t="str">
        <f>IF(ISBLANK(G1837),"",IF(ISTEXT(G1837),"",IF(INDEX(Sheet2!H$14:H$154,MATCH(F1837,Sheet2!A$14:A$154,0))&lt;&gt;0,IF(INDEX(Sheet2!I$14:I$154,MATCH(F1837,Sheet2!A$14:A$154,0))&lt;&gt;0,"Loan","Loan"),"Cash")))</f>
        <v/>
      </c>
      <c r="N1837" s="25" t="str">
        <f>IF(ISTEXT(E1837),"",IF(ISBLANK(E1837),"",IF(ISTEXT(D1837),"",IF(A1832="Invoice No. : ",INDEX(Sheet2!D$14:D$154,MATCH(B1832,Sheet2!A$14:A$154,0)),N1836))))</f>
        <v/>
      </c>
      <c r="O1837" s="25" t="str">
        <f>IF(ISTEXT(E1837),"",IF(ISBLANK(E1837),"",IF(ISTEXT(D1837),"",IF(A1832="Invoice No. : ",INDEX(Sheet2!E$14:E$154,MATCH(B1832,Sheet2!A$14:A$154,0)),O1836))))</f>
        <v/>
      </c>
      <c r="P1837" s="25" t="str">
        <f>IF(ISTEXT(E1837),"",IF(ISBLANK(E1837),"",IF(ISTEXT(D1837),"",IF(A1832="Invoice No. : ",INDEX(Sheet2!G$14:G$154,MATCH(B1832,Sheet2!A$14:A$154,0)),P1836))))</f>
        <v/>
      </c>
      <c r="Q1837" s="25" t="str">
        <f>IF(ISBLANK(C1837),"",IF(ISNUMBER(C1837),VLOOKUP("Grand Total : ",D:E,2,FALSE),""))</f>
        <v/>
      </c>
    </row>
    <row r="1838" ht="15" spans="6:17">
      <c r="F1838" s="25" t="str">
        <f>IF(ISTEXT(E1838),"",IF(ISBLANK(E1838),"",IF(ISTEXT(D1838),"",IF(A1833="Invoice No. : ",B1833,F1837))))</f>
        <v/>
      </c>
      <c r="G1838" s="25" t="str">
        <f>IF(ISTEXT(E1838),"",IF(ISBLANK(E1838),"",IF(ISTEXT(D1838),"",IF(A1833="Invoice No. : ",INDEX(Sheet2!F$14:F$154,MATCH(B1833,Sheet2!A$14:A$154,0)),G1837))))</f>
        <v/>
      </c>
      <c r="H1838" s="25" t="str">
        <f>IF(ISTEXT(E1838),"",IF(ISBLANK(E1838),"",IF(ISTEXT(D1838),"",IF(A1833="Invoice No. : ",TEXT(B1834,"mm/dd/yyyy"),H1837))))</f>
        <v/>
      </c>
      <c r="I1838" s="25" t="str">
        <f>IF(ISTEXT(E1838),"",IF(ISBLANK(E1838),"",IF(ISTEXT(D1838),"",IF(A1833="Invoice No. : ",TEXT(INDEX(Sheet2!C$14:C$154,MATCH(B1833,Sheet2!A$14:A$154,0)),"hh:mm:ss"),I1837))))</f>
        <v/>
      </c>
      <c r="J1838" s="25" t="str">
        <f>IF(D1839="Invoice Amount",E1839,IF(ISBLANK(D1838),"",J1839))</f>
        <v/>
      </c>
      <c r="K1838" s="25" t="str">
        <f>IF(ISBLANK(G1838),"",IF(ISTEXT(G1838),"",INDEX(Sheet2!H$14:H$154,MATCH(F1838,Sheet2!A$14:A$154,0))))</f>
        <v/>
      </c>
      <c r="L1838" s="25" t="str">
        <f>IF(ISBLANK(G1838),"",IF(ISTEXT(G1838),"",INDEX(Sheet2!I$14:I$154,MATCH(F1838,Sheet2!A$14:A$154,0))))</f>
        <v/>
      </c>
      <c r="M1838" s="25" t="str">
        <f>IF(ISBLANK(G1838),"",IF(ISTEXT(G1838),"",IF(INDEX(Sheet2!H$14:H$154,MATCH(F1838,Sheet2!A$14:A$154,0))&lt;&gt;0,IF(INDEX(Sheet2!I$14:I$154,MATCH(F1838,Sheet2!A$14:A$154,0))&lt;&gt;0,"Loan","Loan"),"Cash")))</f>
        <v/>
      </c>
      <c r="N1838" s="25" t="str">
        <f>IF(ISTEXT(E1838),"",IF(ISBLANK(E1838),"",IF(ISTEXT(D1838),"",IF(A1833="Invoice No. : ",INDEX(Sheet2!D$14:D$154,MATCH(B1833,Sheet2!A$14:A$154,0)),N1837))))</f>
        <v/>
      </c>
      <c r="O1838" s="25" t="str">
        <f>IF(ISTEXT(E1838),"",IF(ISBLANK(E1838),"",IF(ISTEXT(D1838),"",IF(A1833="Invoice No. : ",INDEX(Sheet2!E$14:E$154,MATCH(B1833,Sheet2!A$14:A$154,0)),O1837))))</f>
        <v/>
      </c>
      <c r="P1838" s="25" t="str">
        <f>IF(ISTEXT(E1838),"",IF(ISBLANK(E1838),"",IF(ISTEXT(D1838),"",IF(A1833="Invoice No. : ",INDEX(Sheet2!G$14:G$154,MATCH(B1833,Sheet2!A$14:A$154,0)),P1837))))</f>
        <v/>
      </c>
      <c r="Q1838" s="25" t="str">
        <f>IF(ISBLANK(C1838),"",IF(ISNUMBER(C1838),VLOOKUP("Grand Total : ",D:E,2,FALSE),""))</f>
        <v/>
      </c>
    </row>
    <row r="1839" ht="15" spans="6:17">
      <c r="F1839" s="25" t="str">
        <f>IF(ISTEXT(E1839),"",IF(ISBLANK(E1839),"",IF(ISTEXT(D1839),"",IF(A1834="Invoice No. : ",B1834,F1838))))</f>
        <v/>
      </c>
      <c r="G1839" s="25" t="str">
        <f>IF(ISTEXT(E1839),"",IF(ISBLANK(E1839),"",IF(ISTEXT(D1839),"",IF(A1834="Invoice No. : ",INDEX(Sheet2!F$14:F$154,MATCH(B1834,Sheet2!A$14:A$154,0)),G1838))))</f>
        <v/>
      </c>
      <c r="H1839" s="25" t="str">
        <f>IF(ISTEXT(E1839),"",IF(ISBLANK(E1839),"",IF(ISTEXT(D1839),"",IF(A1834="Invoice No. : ",TEXT(B1835,"mm/dd/yyyy"),H1838))))</f>
        <v/>
      </c>
      <c r="I1839" s="25" t="str">
        <f>IF(ISTEXT(E1839),"",IF(ISBLANK(E1839),"",IF(ISTEXT(D1839),"",IF(A1834="Invoice No. : ",TEXT(INDEX(Sheet2!C$14:C$154,MATCH(B1834,Sheet2!A$14:A$154,0)),"hh:mm:ss"),I1838))))</f>
        <v/>
      </c>
      <c r="J1839" s="25" t="str">
        <f>IF(D1840="Invoice Amount",E1840,IF(ISBLANK(D1839),"",J1840))</f>
        <v/>
      </c>
      <c r="K1839" s="25" t="str">
        <f>IF(ISBLANK(G1839),"",IF(ISTEXT(G1839),"",INDEX(Sheet2!H$14:H$154,MATCH(F1839,Sheet2!A$14:A$154,0))))</f>
        <v/>
      </c>
      <c r="L1839" s="25" t="str">
        <f>IF(ISBLANK(G1839),"",IF(ISTEXT(G1839),"",INDEX(Sheet2!I$14:I$154,MATCH(F1839,Sheet2!A$14:A$154,0))))</f>
        <v/>
      </c>
      <c r="M1839" s="25" t="str">
        <f>IF(ISBLANK(G1839),"",IF(ISTEXT(G1839),"",IF(INDEX(Sheet2!H$14:H$154,MATCH(F1839,Sheet2!A$14:A$154,0))&lt;&gt;0,IF(INDEX(Sheet2!I$14:I$154,MATCH(F1839,Sheet2!A$14:A$154,0))&lt;&gt;0,"Loan","Loan"),"Cash")))</f>
        <v/>
      </c>
      <c r="N1839" s="25" t="str">
        <f>IF(ISTEXT(E1839),"",IF(ISBLANK(E1839),"",IF(ISTEXT(D1839),"",IF(A1834="Invoice No. : ",INDEX(Sheet2!D$14:D$154,MATCH(B1834,Sheet2!A$14:A$154,0)),N1838))))</f>
        <v/>
      </c>
      <c r="O1839" s="25" t="str">
        <f>IF(ISTEXT(E1839),"",IF(ISBLANK(E1839),"",IF(ISTEXT(D1839),"",IF(A1834="Invoice No. : ",INDEX(Sheet2!E$14:E$154,MATCH(B1834,Sheet2!A$14:A$154,0)),O1838))))</f>
        <v/>
      </c>
      <c r="P1839" s="25" t="str">
        <f>IF(ISTEXT(E1839),"",IF(ISBLANK(E1839),"",IF(ISTEXT(D1839),"",IF(A1834="Invoice No. : ",INDEX(Sheet2!G$14:G$154,MATCH(B1834,Sheet2!A$14:A$154,0)),P1838))))</f>
        <v/>
      </c>
      <c r="Q1839" s="25" t="str">
        <f>IF(ISBLANK(C1839),"",IF(ISNUMBER(C1839),VLOOKUP("Grand Total : ",D:E,2,FALSE),""))</f>
        <v/>
      </c>
    </row>
  </sheetData>
  <pageMargins left="0.116666666666667" right="0.116666666666667" top="0.116666666666667" bottom="0.116666666666667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09"/>
  <sheetViews>
    <sheetView topLeftCell="E1" workbookViewId="0">
      <selection activeCell="K12" sqref="K12"/>
    </sheetView>
  </sheetViews>
  <sheetFormatPr defaultColWidth="9" defaultRowHeight="12.75"/>
  <cols>
    <col min="1" max="10" width="11.4285714285714" style="1" customWidth="1"/>
  </cols>
  <sheetData>
    <row r="4" ht="15.75" spans="7:7">
      <c r="G4" s="2" t="s">
        <v>0</v>
      </c>
    </row>
    <row r="5" spans="7:7">
      <c r="G5" s="3" t="s">
        <v>1</v>
      </c>
    </row>
    <row r="6" ht="15.75" spans="7:7">
      <c r="G6" s="2" t="s">
        <v>1393</v>
      </c>
    </row>
    <row r="8" spans="7:7">
      <c r="G8" s="3" t="s">
        <v>3</v>
      </c>
    </row>
    <row r="12" spans="1:10">
      <c r="A12" s="4" t="s">
        <v>1394</v>
      </c>
      <c r="B12" s="5" t="s">
        <v>1395</v>
      </c>
      <c r="C12" s="5" t="s">
        <v>1396</v>
      </c>
      <c r="D12" s="5" t="s">
        <v>22</v>
      </c>
      <c r="E12" s="5" t="s">
        <v>23</v>
      </c>
      <c r="F12" s="4" t="s">
        <v>1397</v>
      </c>
      <c r="G12" s="4" t="s">
        <v>24</v>
      </c>
      <c r="H12" s="6" t="s">
        <v>1398</v>
      </c>
      <c r="I12" s="6" t="s">
        <v>1399</v>
      </c>
      <c r="J12" s="6" t="s">
        <v>13</v>
      </c>
    </row>
    <row r="14" spans="1:10">
      <c r="A14" s="7">
        <v>925465</v>
      </c>
      <c r="B14" s="8">
        <v>44954</v>
      </c>
      <c r="C14" s="9">
        <v>0.369571759259259</v>
      </c>
      <c r="D14" s="10">
        <v>1</v>
      </c>
      <c r="E14" s="11" t="s">
        <v>6</v>
      </c>
      <c r="F14" s="7">
        <v>999999998</v>
      </c>
      <c r="G14" s="12" t="s">
        <v>1400</v>
      </c>
      <c r="H14" s="13">
        <v>56</v>
      </c>
      <c r="I14" s="13">
        <v>0</v>
      </c>
      <c r="J14" s="13">
        <v>56</v>
      </c>
    </row>
    <row r="15" spans="1:10">
      <c r="A15" s="7">
        <v>925466</v>
      </c>
      <c r="B15" s="8">
        <v>44954</v>
      </c>
      <c r="C15" s="9">
        <v>0.380763888888889</v>
      </c>
      <c r="D15" s="10">
        <v>1</v>
      </c>
      <c r="E15" s="11" t="s">
        <v>6</v>
      </c>
      <c r="F15" s="7">
        <v>49755</v>
      </c>
      <c r="G15" s="12" t="s">
        <v>1401</v>
      </c>
      <c r="H15" s="13">
        <v>0</v>
      </c>
      <c r="I15" s="13">
        <v>12.5</v>
      </c>
      <c r="J15" s="13">
        <v>12.5</v>
      </c>
    </row>
    <row r="16" spans="1:10">
      <c r="A16" s="7">
        <v>925467</v>
      </c>
      <c r="B16" s="8">
        <v>44954</v>
      </c>
      <c r="C16" s="9">
        <v>0.386215277777778</v>
      </c>
      <c r="D16" s="10">
        <v>1</v>
      </c>
      <c r="E16" s="11" t="s">
        <v>6</v>
      </c>
      <c r="F16" s="7">
        <v>999999998</v>
      </c>
      <c r="G16" s="12" t="s">
        <v>1400</v>
      </c>
      <c r="H16" s="13">
        <v>200</v>
      </c>
      <c r="I16" s="13">
        <v>26.25</v>
      </c>
      <c r="J16" s="13">
        <v>226.25</v>
      </c>
    </row>
    <row r="17" spans="1:10">
      <c r="A17" s="7">
        <v>925468</v>
      </c>
      <c r="B17" s="8">
        <v>44954</v>
      </c>
      <c r="C17" s="9">
        <v>0.397013888888889</v>
      </c>
      <c r="D17" s="10">
        <v>1</v>
      </c>
      <c r="E17" s="11" t="s">
        <v>6</v>
      </c>
      <c r="F17" s="7">
        <v>999999998</v>
      </c>
      <c r="G17" s="12" t="s">
        <v>1400</v>
      </c>
      <c r="H17" s="13">
        <v>200</v>
      </c>
      <c r="I17" s="13">
        <v>172</v>
      </c>
      <c r="J17" s="13">
        <v>372</v>
      </c>
    </row>
    <row r="18" spans="1:10">
      <c r="A18" s="7">
        <v>925469</v>
      </c>
      <c r="B18" s="8">
        <v>44954</v>
      </c>
      <c r="C18" s="9">
        <v>0.420196759259259</v>
      </c>
      <c r="D18" s="10">
        <v>1</v>
      </c>
      <c r="E18" s="11" t="s">
        <v>6</v>
      </c>
      <c r="F18" s="7">
        <v>48769</v>
      </c>
      <c r="G18" s="12" t="s">
        <v>1402</v>
      </c>
      <c r="H18" s="13">
        <v>0</v>
      </c>
      <c r="I18" s="13">
        <v>60</v>
      </c>
      <c r="J18" s="13">
        <v>60</v>
      </c>
    </row>
    <row r="19" spans="1:10">
      <c r="A19" s="7">
        <v>925470</v>
      </c>
      <c r="B19" s="8">
        <v>44954</v>
      </c>
      <c r="C19" s="9">
        <v>0.421122685185185</v>
      </c>
      <c r="D19" s="10">
        <v>1</v>
      </c>
      <c r="E19" s="11" t="s">
        <v>6</v>
      </c>
      <c r="F19" s="7">
        <v>22154</v>
      </c>
      <c r="G19" s="12" t="s">
        <v>1403</v>
      </c>
      <c r="H19" s="13">
        <v>0</v>
      </c>
      <c r="I19" s="13">
        <v>117.75</v>
      </c>
      <c r="J19" s="13">
        <v>117.75</v>
      </c>
    </row>
    <row r="20" spans="1:10">
      <c r="A20" s="7">
        <v>925471</v>
      </c>
      <c r="B20" s="8">
        <v>44954</v>
      </c>
      <c r="C20" s="9">
        <v>0.422314814814815</v>
      </c>
      <c r="D20" s="10">
        <v>1</v>
      </c>
      <c r="E20" s="11" t="s">
        <v>6</v>
      </c>
      <c r="F20" s="7">
        <v>22154</v>
      </c>
      <c r="G20" s="12" t="s">
        <v>1403</v>
      </c>
      <c r="H20" s="13">
        <v>0</v>
      </c>
      <c r="I20" s="13">
        <v>1020</v>
      </c>
      <c r="J20" s="13">
        <v>1020</v>
      </c>
    </row>
    <row r="21" spans="1:10">
      <c r="A21" s="7">
        <v>925472</v>
      </c>
      <c r="B21" s="8">
        <v>44954</v>
      </c>
      <c r="C21" s="9">
        <v>0.433738425925926</v>
      </c>
      <c r="D21" s="10">
        <v>1</v>
      </c>
      <c r="E21" s="11" t="s">
        <v>6</v>
      </c>
      <c r="F21" s="7">
        <v>999999998</v>
      </c>
      <c r="G21" s="12" t="s">
        <v>1400</v>
      </c>
      <c r="H21" s="13">
        <v>200</v>
      </c>
      <c r="I21" s="13">
        <v>11.5</v>
      </c>
      <c r="J21" s="13">
        <v>211.5</v>
      </c>
    </row>
    <row r="22" spans="1:10">
      <c r="A22" s="7">
        <v>925473</v>
      </c>
      <c r="B22" s="8">
        <v>44954</v>
      </c>
      <c r="C22" s="9">
        <v>0.437696759259259</v>
      </c>
      <c r="D22" s="10">
        <v>1</v>
      </c>
      <c r="E22" s="11" t="s">
        <v>6</v>
      </c>
      <c r="F22" s="7">
        <v>28071</v>
      </c>
      <c r="G22" s="12" t="s">
        <v>1404</v>
      </c>
      <c r="H22" s="13">
        <v>0</v>
      </c>
      <c r="I22" s="13">
        <v>366.75</v>
      </c>
      <c r="J22" s="13">
        <v>366.75</v>
      </c>
    </row>
    <row r="23" spans="1:10">
      <c r="A23" s="7">
        <v>925474</v>
      </c>
      <c r="B23" s="8">
        <v>44954</v>
      </c>
      <c r="C23" s="9">
        <v>0.443784722222222</v>
      </c>
      <c r="D23" s="10">
        <v>1</v>
      </c>
      <c r="E23" s="11" t="s">
        <v>6</v>
      </c>
      <c r="F23" s="7">
        <v>37794</v>
      </c>
      <c r="G23" s="12" t="s">
        <v>1405</v>
      </c>
      <c r="H23" s="13">
        <v>3500</v>
      </c>
      <c r="I23" s="13">
        <v>1143.5</v>
      </c>
      <c r="J23" s="13">
        <v>4643.5</v>
      </c>
    </row>
    <row r="24" spans="1:10">
      <c r="A24" s="7">
        <v>925475</v>
      </c>
      <c r="B24" s="8">
        <v>44954</v>
      </c>
      <c r="C24" s="9">
        <v>0.451180555555556</v>
      </c>
      <c r="D24" s="10">
        <v>1</v>
      </c>
      <c r="E24" s="11" t="s">
        <v>6</v>
      </c>
      <c r="F24" s="7">
        <v>51404</v>
      </c>
      <c r="G24" s="12" t="s">
        <v>1406</v>
      </c>
      <c r="H24" s="13">
        <v>3500</v>
      </c>
      <c r="I24" s="13">
        <v>4544.25</v>
      </c>
      <c r="J24" s="13">
        <v>8044.25</v>
      </c>
    </row>
    <row r="25" spans="1:10">
      <c r="A25" s="7">
        <v>925476</v>
      </c>
      <c r="B25" s="8">
        <v>44954</v>
      </c>
      <c r="C25" s="9">
        <v>0.452407407407407</v>
      </c>
      <c r="D25" s="10">
        <v>1</v>
      </c>
      <c r="E25" s="11" t="s">
        <v>6</v>
      </c>
      <c r="F25" s="7">
        <v>51404</v>
      </c>
      <c r="G25" s="12" t="s">
        <v>1406</v>
      </c>
      <c r="H25" s="13">
        <v>1260</v>
      </c>
      <c r="I25" s="13">
        <v>0</v>
      </c>
      <c r="J25" s="13">
        <v>1260</v>
      </c>
    </row>
    <row r="26" spans="1:10">
      <c r="A26" s="7">
        <v>925477</v>
      </c>
      <c r="B26" s="8">
        <v>44954</v>
      </c>
      <c r="C26" s="9">
        <v>0.45443287037037</v>
      </c>
      <c r="D26" s="10">
        <v>1</v>
      </c>
      <c r="E26" s="11" t="s">
        <v>6</v>
      </c>
      <c r="F26" s="7">
        <v>2108</v>
      </c>
      <c r="G26" s="12" t="s">
        <v>1407</v>
      </c>
      <c r="H26" s="13">
        <v>0</v>
      </c>
      <c r="I26" s="13">
        <v>167</v>
      </c>
      <c r="J26" s="13">
        <v>167</v>
      </c>
    </row>
    <row r="27" spans="1:10">
      <c r="A27" s="7">
        <v>925478</v>
      </c>
      <c r="B27" s="8">
        <v>44954</v>
      </c>
      <c r="C27" s="9">
        <v>0.462453703703704</v>
      </c>
      <c r="D27" s="10">
        <v>1</v>
      </c>
      <c r="E27" s="11" t="s">
        <v>6</v>
      </c>
      <c r="F27" s="7">
        <v>7890</v>
      </c>
      <c r="G27" s="12" t="s">
        <v>1408</v>
      </c>
      <c r="H27" s="13">
        <v>3500</v>
      </c>
      <c r="I27" s="13">
        <v>1032.17</v>
      </c>
      <c r="J27" s="13">
        <v>4532.17</v>
      </c>
    </row>
    <row r="28" spans="1:10">
      <c r="A28" s="7">
        <v>925479</v>
      </c>
      <c r="B28" s="8">
        <v>44954</v>
      </c>
      <c r="C28" s="9">
        <v>0.468993055555556</v>
      </c>
      <c r="D28" s="10">
        <v>1</v>
      </c>
      <c r="E28" s="11" t="s">
        <v>6</v>
      </c>
      <c r="F28" s="7">
        <v>35210</v>
      </c>
      <c r="G28" s="12" t="s">
        <v>1409</v>
      </c>
      <c r="H28" s="13">
        <v>0</v>
      </c>
      <c r="I28" s="13">
        <v>1020</v>
      </c>
      <c r="J28" s="13">
        <v>1020</v>
      </c>
    </row>
    <row r="29" spans="1:10">
      <c r="A29" s="7">
        <v>925480</v>
      </c>
      <c r="B29" s="8">
        <v>44954</v>
      </c>
      <c r="C29" s="9">
        <v>0.469652777777778</v>
      </c>
      <c r="D29" s="10">
        <v>1</v>
      </c>
      <c r="E29" s="11" t="s">
        <v>6</v>
      </c>
      <c r="F29" s="7">
        <v>35210</v>
      </c>
      <c r="G29" s="12" t="s">
        <v>1409</v>
      </c>
      <c r="H29" s="13">
        <v>0</v>
      </c>
      <c r="I29" s="13">
        <v>491.25</v>
      </c>
      <c r="J29" s="13">
        <v>491.25</v>
      </c>
    </row>
    <row r="30" spans="1:10">
      <c r="A30" s="7">
        <v>925481</v>
      </c>
      <c r="B30" s="8">
        <v>44954</v>
      </c>
      <c r="C30" s="9">
        <v>0.485196759259259</v>
      </c>
      <c r="D30" s="10">
        <v>1</v>
      </c>
      <c r="E30" s="11" t="s">
        <v>6</v>
      </c>
      <c r="F30" s="7">
        <v>46472</v>
      </c>
      <c r="G30" s="12" t="s">
        <v>1410</v>
      </c>
      <c r="H30" s="13">
        <v>3500</v>
      </c>
      <c r="I30" s="13">
        <v>4.75</v>
      </c>
      <c r="J30" s="13">
        <v>3504.75</v>
      </c>
    </row>
    <row r="31" spans="1:10">
      <c r="A31" s="7">
        <v>925482</v>
      </c>
      <c r="B31" s="8">
        <v>44954</v>
      </c>
      <c r="C31" s="9">
        <v>0.486574074074074</v>
      </c>
      <c r="D31" s="10">
        <v>1</v>
      </c>
      <c r="E31" s="11" t="s">
        <v>6</v>
      </c>
      <c r="F31" s="7">
        <v>15343</v>
      </c>
      <c r="G31" s="12" t="s">
        <v>1411</v>
      </c>
      <c r="H31" s="13">
        <v>0</v>
      </c>
      <c r="I31" s="13">
        <v>1020</v>
      </c>
      <c r="J31" s="13">
        <v>1020</v>
      </c>
    </row>
    <row r="32" spans="1:10">
      <c r="A32" s="7">
        <v>925483</v>
      </c>
      <c r="B32" s="8">
        <v>44954</v>
      </c>
      <c r="C32" s="9">
        <v>0.487777777777778</v>
      </c>
      <c r="D32" s="10">
        <v>1</v>
      </c>
      <c r="E32" s="11" t="s">
        <v>6</v>
      </c>
      <c r="F32" s="7">
        <v>31958</v>
      </c>
      <c r="G32" s="12" t="s">
        <v>1412</v>
      </c>
      <c r="H32" s="13">
        <v>132</v>
      </c>
      <c r="I32" s="13">
        <v>0</v>
      </c>
      <c r="J32" s="13">
        <v>132</v>
      </c>
    </row>
    <row r="33" spans="1:10">
      <c r="A33" s="7">
        <v>925484</v>
      </c>
      <c r="B33" s="8">
        <v>44954</v>
      </c>
      <c r="C33" s="9">
        <v>0.492430555555556</v>
      </c>
      <c r="D33" s="10">
        <v>1</v>
      </c>
      <c r="E33" s="11" t="s">
        <v>6</v>
      </c>
      <c r="F33" s="7">
        <v>28542</v>
      </c>
      <c r="G33" s="12" t="s">
        <v>1413</v>
      </c>
      <c r="H33" s="13">
        <v>2382.5</v>
      </c>
      <c r="I33" s="13">
        <v>0</v>
      </c>
      <c r="J33" s="13">
        <v>2382.5</v>
      </c>
    </row>
    <row r="34" spans="1:10">
      <c r="A34" s="7">
        <v>925485</v>
      </c>
      <c r="B34" s="8">
        <v>44954</v>
      </c>
      <c r="C34" s="9">
        <v>0.496458333333333</v>
      </c>
      <c r="D34" s="10">
        <v>1</v>
      </c>
      <c r="E34" s="11" t="s">
        <v>6</v>
      </c>
      <c r="F34" s="7">
        <v>17645</v>
      </c>
      <c r="G34" s="12" t="s">
        <v>1414</v>
      </c>
      <c r="H34" s="13">
        <v>0</v>
      </c>
      <c r="I34" s="13">
        <v>716.25</v>
      </c>
      <c r="J34" s="13">
        <v>716.25</v>
      </c>
    </row>
    <row r="35" spans="1:10">
      <c r="A35" s="7">
        <v>925486</v>
      </c>
      <c r="B35" s="8">
        <v>44954</v>
      </c>
      <c r="C35" s="9">
        <v>0.500960648148148</v>
      </c>
      <c r="D35" s="10">
        <v>1</v>
      </c>
      <c r="E35" s="11" t="s">
        <v>6</v>
      </c>
      <c r="F35" s="7">
        <v>3006</v>
      </c>
      <c r="G35" s="12" t="s">
        <v>1415</v>
      </c>
      <c r="H35" s="13">
        <v>0</v>
      </c>
      <c r="I35" s="13">
        <v>3</v>
      </c>
      <c r="J35" s="13">
        <v>3</v>
      </c>
    </row>
    <row r="36" spans="1:10">
      <c r="A36" s="7">
        <v>925487</v>
      </c>
      <c r="B36" s="8">
        <v>44954</v>
      </c>
      <c r="C36" s="9">
        <v>0.503356481481481</v>
      </c>
      <c r="D36" s="10">
        <v>1</v>
      </c>
      <c r="E36" s="11" t="s">
        <v>6</v>
      </c>
      <c r="F36" s="7">
        <v>35082</v>
      </c>
      <c r="G36" s="12" t="s">
        <v>1416</v>
      </c>
      <c r="H36" s="13">
        <v>534</v>
      </c>
      <c r="I36" s="13">
        <v>0</v>
      </c>
      <c r="J36" s="13">
        <v>534</v>
      </c>
    </row>
    <row r="37" spans="1:10">
      <c r="A37" s="7">
        <v>925488</v>
      </c>
      <c r="B37" s="8">
        <v>44954</v>
      </c>
      <c r="C37" s="9">
        <v>0.50462962962963</v>
      </c>
      <c r="D37" s="10">
        <v>1</v>
      </c>
      <c r="E37" s="11" t="s">
        <v>6</v>
      </c>
      <c r="F37" s="7">
        <v>49755</v>
      </c>
      <c r="G37" s="12" t="s">
        <v>1401</v>
      </c>
      <c r="H37" s="13">
        <v>0</v>
      </c>
      <c r="I37" s="13">
        <v>307</v>
      </c>
      <c r="J37" s="13">
        <v>307</v>
      </c>
    </row>
    <row r="38" spans="1:10">
      <c r="A38" s="7">
        <v>925489</v>
      </c>
      <c r="B38" s="8">
        <v>44954</v>
      </c>
      <c r="C38" s="9">
        <v>0.505902777777778</v>
      </c>
      <c r="D38" s="10">
        <v>1</v>
      </c>
      <c r="E38" s="11" t="s">
        <v>6</v>
      </c>
      <c r="F38" s="7">
        <v>52708</v>
      </c>
      <c r="G38" s="12" t="s">
        <v>1417</v>
      </c>
      <c r="H38" s="13">
        <v>1500</v>
      </c>
      <c r="I38" s="13">
        <v>17.75</v>
      </c>
      <c r="J38" s="13">
        <v>1517.75</v>
      </c>
    </row>
    <row r="39" spans="1:10">
      <c r="A39" s="7">
        <v>925490</v>
      </c>
      <c r="B39" s="8">
        <v>44954</v>
      </c>
      <c r="C39" s="9">
        <v>0.508773148148148</v>
      </c>
      <c r="D39" s="10">
        <v>1</v>
      </c>
      <c r="E39" s="11" t="s">
        <v>6</v>
      </c>
      <c r="F39" s="7">
        <v>22603</v>
      </c>
      <c r="G39" s="12" t="s">
        <v>1418</v>
      </c>
      <c r="H39" s="13">
        <v>509.25</v>
      </c>
      <c r="I39" s="13">
        <v>0</v>
      </c>
      <c r="J39" s="13">
        <v>509.25</v>
      </c>
    </row>
    <row r="40" spans="1:10">
      <c r="A40" s="7">
        <v>925491</v>
      </c>
      <c r="B40" s="8">
        <v>44954</v>
      </c>
      <c r="C40" s="9">
        <v>0.5103125</v>
      </c>
      <c r="D40" s="10">
        <v>1</v>
      </c>
      <c r="E40" s="11" t="s">
        <v>6</v>
      </c>
      <c r="F40" s="7">
        <v>17407</v>
      </c>
      <c r="G40" s="12" t="s">
        <v>1419</v>
      </c>
      <c r="H40" s="13">
        <v>0</v>
      </c>
      <c r="I40" s="13">
        <v>97</v>
      </c>
      <c r="J40" s="13">
        <v>97</v>
      </c>
    </row>
    <row r="41" spans="1:10">
      <c r="A41" s="7">
        <v>925492</v>
      </c>
      <c r="B41" s="8">
        <v>44954</v>
      </c>
      <c r="C41" s="9">
        <v>0.513229166666667</v>
      </c>
      <c r="D41" s="10">
        <v>1</v>
      </c>
      <c r="E41" s="11" t="s">
        <v>6</v>
      </c>
      <c r="F41" s="7">
        <v>48490</v>
      </c>
      <c r="G41" s="12" t="s">
        <v>1420</v>
      </c>
      <c r="H41" s="13">
        <v>0</v>
      </c>
      <c r="I41" s="13">
        <v>807</v>
      </c>
      <c r="J41" s="13">
        <v>807</v>
      </c>
    </row>
    <row r="42" spans="1:10">
      <c r="A42" s="7">
        <v>925493</v>
      </c>
      <c r="B42" s="8">
        <v>44954</v>
      </c>
      <c r="C42" s="9">
        <v>0.515590277777778</v>
      </c>
      <c r="D42" s="10">
        <v>1</v>
      </c>
      <c r="E42" s="11" t="s">
        <v>6</v>
      </c>
      <c r="F42" s="7">
        <v>28062</v>
      </c>
      <c r="G42" s="12" t="s">
        <v>1421</v>
      </c>
      <c r="H42" s="13">
        <v>0</v>
      </c>
      <c r="I42" s="13">
        <v>171.75</v>
      </c>
      <c r="J42" s="13">
        <v>171.75</v>
      </c>
    </row>
    <row r="43" spans="1:10">
      <c r="A43" s="7">
        <v>925494</v>
      </c>
      <c r="B43" s="8">
        <v>44954</v>
      </c>
      <c r="C43" s="9">
        <v>0.516759259259259</v>
      </c>
      <c r="D43" s="10">
        <v>1</v>
      </c>
      <c r="E43" s="11" t="s">
        <v>6</v>
      </c>
      <c r="F43" s="7">
        <v>28062</v>
      </c>
      <c r="G43" s="12" t="s">
        <v>1421</v>
      </c>
      <c r="H43" s="13">
        <v>0</v>
      </c>
      <c r="I43" s="13">
        <v>85</v>
      </c>
      <c r="J43" s="13">
        <v>85</v>
      </c>
    </row>
    <row r="44" spans="1:10">
      <c r="A44" s="7">
        <v>2146325</v>
      </c>
      <c r="B44" s="8">
        <v>44954</v>
      </c>
      <c r="C44" s="9">
        <v>0.359166666666667</v>
      </c>
      <c r="D44" s="10">
        <v>2</v>
      </c>
      <c r="E44" s="11" t="s">
        <v>598</v>
      </c>
      <c r="F44" s="7">
        <v>48769</v>
      </c>
      <c r="G44" s="12" t="s">
        <v>1402</v>
      </c>
      <c r="H44" s="13">
        <v>0</v>
      </c>
      <c r="I44" s="13">
        <v>15</v>
      </c>
      <c r="J44" s="13">
        <v>15</v>
      </c>
    </row>
    <row r="45" spans="1:10">
      <c r="A45" s="7">
        <v>2146326</v>
      </c>
      <c r="B45" s="8">
        <v>44954</v>
      </c>
      <c r="C45" s="9">
        <v>0.361099537037037</v>
      </c>
      <c r="D45" s="10">
        <v>2</v>
      </c>
      <c r="E45" s="11" t="s">
        <v>598</v>
      </c>
      <c r="F45" s="7">
        <v>36340</v>
      </c>
      <c r="G45" s="12" t="s">
        <v>1422</v>
      </c>
      <c r="H45" s="13">
        <v>2040</v>
      </c>
      <c r="I45" s="13">
        <v>0</v>
      </c>
      <c r="J45" s="13">
        <v>2040</v>
      </c>
    </row>
    <row r="46" spans="1:10">
      <c r="A46" s="7">
        <v>2146327</v>
      </c>
      <c r="B46" s="8">
        <v>44954</v>
      </c>
      <c r="C46" s="9">
        <v>0.371574074074074</v>
      </c>
      <c r="D46" s="10">
        <v>2</v>
      </c>
      <c r="E46" s="11" t="s">
        <v>598</v>
      </c>
      <c r="F46" s="7">
        <v>49487</v>
      </c>
      <c r="G46" s="12" t="s">
        <v>1423</v>
      </c>
      <c r="H46" s="13">
        <v>3780</v>
      </c>
      <c r="I46" s="13">
        <v>0</v>
      </c>
      <c r="J46" s="13">
        <v>3780</v>
      </c>
    </row>
    <row r="47" spans="1:10">
      <c r="A47" s="7">
        <v>2146328</v>
      </c>
      <c r="B47" s="8">
        <v>44954</v>
      </c>
      <c r="C47" s="9">
        <v>0.373969907407407</v>
      </c>
      <c r="D47" s="10">
        <v>2</v>
      </c>
      <c r="E47" s="11" t="s">
        <v>598</v>
      </c>
      <c r="F47" s="7">
        <v>28022</v>
      </c>
      <c r="G47" s="12" t="s">
        <v>1424</v>
      </c>
      <c r="H47" s="13">
        <v>4080</v>
      </c>
      <c r="I47" s="13">
        <v>0</v>
      </c>
      <c r="J47" s="13">
        <v>4080</v>
      </c>
    </row>
    <row r="48" spans="1:10">
      <c r="A48" s="7">
        <v>2146329</v>
      </c>
      <c r="B48" s="8">
        <v>44954</v>
      </c>
      <c r="C48" s="9">
        <v>0.37599537037037</v>
      </c>
      <c r="D48" s="10">
        <v>2</v>
      </c>
      <c r="E48" s="11" t="s">
        <v>598</v>
      </c>
      <c r="F48" s="7">
        <v>36677</v>
      </c>
      <c r="G48" s="12" t="s">
        <v>1425</v>
      </c>
      <c r="H48" s="13">
        <v>0</v>
      </c>
      <c r="I48" s="13">
        <v>810</v>
      </c>
      <c r="J48" s="13">
        <v>810</v>
      </c>
    </row>
    <row r="49" spans="1:10">
      <c r="A49" s="7">
        <v>2146330</v>
      </c>
      <c r="B49" s="8">
        <v>44954</v>
      </c>
      <c r="C49" s="9">
        <v>0.383009259259259</v>
      </c>
      <c r="D49" s="10">
        <v>2</v>
      </c>
      <c r="E49" s="11" t="s">
        <v>598</v>
      </c>
      <c r="F49" s="7">
        <v>53475</v>
      </c>
      <c r="G49" s="12" t="s">
        <v>1426</v>
      </c>
      <c r="H49" s="13">
        <v>2515.25</v>
      </c>
      <c r="I49" s="13">
        <v>0</v>
      </c>
      <c r="J49" s="13">
        <v>2515.25</v>
      </c>
    </row>
    <row r="50" spans="1:10">
      <c r="A50" s="7">
        <v>2146331</v>
      </c>
      <c r="B50" s="8">
        <v>44954</v>
      </c>
      <c r="C50" s="9">
        <v>0.385960648148148</v>
      </c>
      <c r="D50" s="10">
        <v>2</v>
      </c>
      <c r="E50" s="11" t="s">
        <v>598</v>
      </c>
      <c r="F50" s="7">
        <v>17994</v>
      </c>
      <c r="G50" s="12" t="s">
        <v>1427</v>
      </c>
      <c r="H50" s="13">
        <v>0</v>
      </c>
      <c r="I50" s="13">
        <v>154</v>
      </c>
      <c r="J50" s="13">
        <v>154</v>
      </c>
    </row>
    <row r="51" spans="1:10">
      <c r="A51" s="7">
        <v>2146332</v>
      </c>
      <c r="B51" s="8">
        <v>44954</v>
      </c>
      <c r="C51" s="9">
        <v>0.38849537037037</v>
      </c>
      <c r="D51" s="10">
        <v>2</v>
      </c>
      <c r="E51" s="11" t="s">
        <v>598</v>
      </c>
      <c r="F51" s="7">
        <v>5922</v>
      </c>
      <c r="G51" s="12" t="s">
        <v>1428</v>
      </c>
      <c r="H51" s="13">
        <v>0</v>
      </c>
      <c r="I51" s="13">
        <v>1260</v>
      </c>
      <c r="J51" s="13">
        <v>1260</v>
      </c>
    </row>
    <row r="52" spans="1:10">
      <c r="A52" s="7">
        <v>2146333</v>
      </c>
      <c r="B52" s="8">
        <v>44954</v>
      </c>
      <c r="C52" s="9">
        <v>0.394502314814815</v>
      </c>
      <c r="D52" s="10">
        <v>2</v>
      </c>
      <c r="E52" s="11" t="s">
        <v>598</v>
      </c>
      <c r="F52" s="7">
        <v>50552</v>
      </c>
      <c r="G52" s="12" t="s">
        <v>1429</v>
      </c>
      <c r="H52" s="13">
        <v>1020</v>
      </c>
      <c r="I52" s="13">
        <v>0</v>
      </c>
      <c r="J52" s="13">
        <v>1020</v>
      </c>
    </row>
    <row r="53" spans="1:10">
      <c r="A53" s="7">
        <v>2146334</v>
      </c>
      <c r="B53" s="8">
        <v>44954</v>
      </c>
      <c r="C53" s="9">
        <v>0.396608796296296</v>
      </c>
      <c r="D53" s="10">
        <v>2</v>
      </c>
      <c r="E53" s="11" t="s">
        <v>598</v>
      </c>
      <c r="F53" s="7">
        <v>11146</v>
      </c>
      <c r="G53" s="12" t="s">
        <v>1430</v>
      </c>
      <c r="H53" s="13">
        <v>1571.5</v>
      </c>
      <c r="I53" s="13">
        <v>0</v>
      </c>
      <c r="J53" s="13">
        <v>1571.5</v>
      </c>
    </row>
    <row r="54" spans="1:10">
      <c r="A54" s="7">
        <v>2146335</v>
      </c>
      <c r="B54" s="8">
        <v>44954</v>
      </c>
      <c r="C54" s="9">
        <v>0.397731481481481</v>
      </c>
      <c r="D54" s="10">
        <v>2</v>
      </c>
      <c r="E54" s="11" t="s">
        <v>598</v>
      </c>
      <c r="F54" s="7">
        <v>38043</v>
      </c>
      <c r="G54" s="12" t="s">
        <v>1431</v>
      </c>
      <c r="H54" s="13">
        <v>0</v>
      </c>
      <c r="I54" s="13">
        <v>530</v>
      </c>
      <c r="J54" s="13">
        <v>530</v>
      </c>
    </row>
    <row r="55" spans="1:10">
      <c r="A55" s="7">
        <v>2146336</v>
      </c>
      <c r="B55" s="8">
        <v>44954</v>
      </c>
      <c r="C55" s="9">
        <v>0.398043981481481</v>
      </c>
      <c r="D55" s="10">
        <v>2</v>
      </c>
      <c r="E55" s="11" t="s">
        <v>598</v>
      </c>
      <c r="F55" s="7">
        <v>38043</v>
      </c>
      <c r="G55" s="12" t="s">
        <v>1431</v>
      </c>
      <c r="H55" s="13">
        <v>0</v>
      </c>
      <c r="I55" s="13">
        <v>57</v>
      </c>
      <c r="J55" s="13">
        <v>57</v>
      </c>
    </row>
    <row r="56" spans="1:10">
      <c r="A56" s="7">
        <v>2146337</v>
      </c>
      <c r="B56" s="8">
        <v>44954</v>
      </c>
      <c r="C56" s="9">
        <v>0.398576388888889</v>
      </c>
      <c r="D56" s="10">
        <v>2</v>
      </c>
      <c r="E56" s="11" t="s">
        <v>598</v>
      </c>
      <c r="F56" s="7">
        <v>38043</v>
      </c>
      <c r="G56" s="12" t="s">
        <v>1431</v>
      </c>
      <c r="H56" s="13">
        <v>0</v>
      </c>
      <c r="I56" s="13">
        <v>10200</v>
      </c>
      <c r="J56" s="13">
        <v>10200</v>
      </c>
    </row>
    <row r="57" spans="1:10">
      <c r="A57" s="7">
        <v>2146338</v>
      </c>
      <c r="B57" s="8">
        <v>44954</v>
      </c>
      <c r="C57" s="9">
        <v>0.402314814814815</v>
      </c>
      <c r="D57" s="10">
        <v>2</v>
      </c>
      <c r="E57" s="11" t="s">
        <v>598</v>
      </c>
      <c r="F57" s="7">
        <v>40078</v>
      </c>
      <c r="G57" s="12" t="s">
        <v>1432</v>
      </c>
      <c r="H57" s="13">
        <v>2992</v>
      </c>
      <c r="I57" s="13">
        <v>0</v>
      </c>
      <c r="J57" s="13">
        <v>2992</v>
      </c>
    </row>
    <row r="58" spans="1:10">
      <c r="A58" s="7">
        <v>2146339</v>
      </c>
      <c r="B58" s="8">
        <v>44954</v>
      </c>
      <c r="C58" s="9">
        <v>0.405509259259259</v>
      </c>
      <c r="D58" s="10">
        <v>2</v>
      </c>
      <c r="E58" s="11" t="s">
        <v>598</v>
      </c>
      <c r="F58" s="7">
        <v>43161</v>
      </c>
      <c r="G58" s="12" t="s">
        <v>1433</v>
      </c>
      <c r="H58" s="13">
        <v>1855</v>
      </c>
      <c r="I58" s="13">
        <v>0</v>
      </c>
      <c r="J58" s="13">
        <v>1855</v>
      </c>
    </row>
    <row r="59" spans="1:10">
      <c r="A59" s="7">
        <v>2146340</v>
      </c>
      <c r="B59" s="8">
        <v>44954</v>
      </c>
      <c r="C59" s="9">
        <v>0.406354166666667</v>
      </c>
      <c r="D59" s="10">
        <v>2</v>
      </c>
      <c r="E59" s="11" t="s">
        <v>598</v>
      </c>
      <c r="F59" s="7">
        <v>31968</v>
      </c>
      <c r="G59" s="12" t="s">
        <v>1434</v>
      </c>
      <c r="H59" s="13">
        <v>0</v>
      </c>
      <c r="I59" s="13">
        <v>96</v>
      </c>
      <c r="J59" s="13">
        <v>96</v>
      </c>
    </row>
    <row r="60" spans="1:10">
      <c r="A60" s="7">
        <v>2146341</v>
      </c>
      <c r="B60" s="8">
        <v>44954</v>
      </c>
      <c r="C60" s="9">
        <v>0.406770833333333</v>
      </c>
      <c r="D60" s="10">
        <v>2</v>
      </c>
      <c r="E60" s="11" t="s">
        <v>598</v>
      </c>
      <c r="F60" s="7">
        <v>40734</v>
      </c>
      <c r="G60" s="12" t="s">
        <v>1435</v>
      </c>
      <c r="H60" s="13">
        <v>0</v>
      </c>
      <c r="I60" s="13">
        <v>41.5</v>
      </c>
      <c r="J60" s="13">
        <v>41.5</v>
      </c>
    </row>
    <row r="61" spans="1:10">
      <c r="A61" s="7">
        <v>2146342</v>
      </c>
      <c r="B61" s="8">
        <v>44954</v>
      </c>
      <c r="C61" s="9">
        <v>0.408877314814815</v>
      </c>
      <c r="D61" s="10">
        <v>2</v>
      </c>
      <c r="E61" s="11" t="s">
        <v>598</v>
      </c>
      <c r="F61" s="7">
        <v>15201</v>
      </c>
      <c r="G61" s="12" t="s">
        <v>1436</v>
      </c>
      <c r="H61" s="13">
        <v>478.5</v>
      </c>
      <c r="I61" s="13">
        <v>0</v>
      </c>
      <c r="J61" s="13">
        <v>478.5</v>
      </c>
    </row>
    <row r="62" spans="1:10">
      <c r="A62" s="7">
        <v>2146343</v>
      </c>
      <c r="B62" s="8">
        <v>44954</v>
      </c>
      <c r="C62" s="9">
        <v>0.410185185185185</v>
      </c>
      <c r="D62" s="10">
        <v>2</v>
      </c>
      <c r="E62" s="11" t="s">
        <v>598</v>
      </c>
      <c r="F62" s="7">
        <v>34866</v>
      </c>
      <c r="G62" s="12" t="s">
        <v>1437</v>
      </c>
      <c r="H62" s="13">
        <v>0</v>
      </c>
      <c r="I62" s="13">
        <v>30</v>
      </c>
      <c r="J62" s="13">
        <v>30</v>
      </c>
    </row>
    <row r="63" spans="1:10">
      <c r="A63" s="7">
        <v>2146344</v>
      </c>
      <c r="B63" s="8">
        <v>44954</v>
      </c>
      <c r="C63" s="9">
        <v>0.413622685185185</v>
      </c>
      <c r="D63" s="10">
        <v>2</v>
      </c>
      <c r="E63" s="11" t="s">
        <v>598</v>
      </c>
      <c r="F63" s="7">
        <v>1465</v>
      </c>
      <c r="G63" s="12" t="s">
        <v>1438</v>
      </c>
      <c r="H63" s="13">
        <v>988.75</v>
      </c>
      <c r="I63" s="13">
        <v>0</v>
      </c>
      <c r="J63" s="13">
        <v>988.75</v>
      </c>
    </row>
    <row r="64" spans="1:10">
      <c r="A64" s="7">
        <v>2146345</v>
      </c>
      <c r="B64" s="8">
        <v>44954</v>
      </c>
      <c r="C64" s="9">
        <v>0.416180555555556</v>
      </c>
      <c r="D64" s="10">
        <v>2</v>
      </c>
      <c r="E64" s="11" t="s">
        <v>598</v>
      </c>
      <c r="F64" s="7">
        <v>1465</v>
      </c>
      <c r="G64" s="12" t="s">
        <v>1438</v>
      </c>
      <c r="H64" s="13">
        <v>1369.25</v>
      </c>
      <c r="I64" s="13">
        <v>0</v>
      </c>
      <c r="J64" s="13">
        <v>1369.25</v>
      </c>
    </row>
    <row r="65" spans="1:10">
      <c r="A65" s="7">
        <v>2146346</v>
      </c>
      <c r="B65" s="8">
        <v>44954</v>
      </c>
      <c r="C65" s="9">
        <v>0.4184375</v>
      </c>
      <c r="D65" s="10">
        <v>2</v>
      </c>
      <c r="E65" s="11" t="s">
        <v>598</v>
      </c>
      <c r="F65" s="7">
        <v>42442</v>
      </c>
      <c r="G65" s="12" t="s">
        <v>1439</v>
      </c>
      <c r="H65" s="13">
        <v>692.25</v>
      </c>
      <c r="I65" s="13">
        <v>0</v>
      </c>
      <c r="J65" s="13">
        <v>692.25</v>
      </c>
    </row>
    <row r="66" spans="1:10">
      <c r="A66" s="7">
        <v>2146347</v>
      </c>
      <c r="B66" s="8">
        <v>44954</v>
      </c>
      <c r="C66" s="9">
        <v>0.420844907407407</v>
      </c>
      <c r="D66" s="10">
        <v>2</v>
      </c>
      <c r="E66" s="11" t="s">
        <v>598</v>
      </c>
      <c r="F66" s="7">
        <v>39193</v>
      </c>
      <c r="G66" s="12" t="s">
        <v>1440</v>
      </c>
      <c r="H66" s="13">
        <v>1592</v>
      </c>
      <c r="I66" s="13">
        <v>0</v>
      </c>
      <c r="J66" s="13">
        <v>1592</v>
      </c>
    </row>
    <row r="67" spans="1:10">
      <c r="A67" s="7">
        <v>2146348</v>
      </c>
      <c r="B67" s="8">
        <v>44954</v>
      </c>
      <c r="C67" s="9">
        <v>0.422337962962963</v>
      </c>
      <c r="D67" s="10">
        <v>2</v>
      </c>
      <c r="E67" s="11" t="s">
        <v>598</v>
      </c>
      <c r="F67" s="7">
        <v>50905</v>
      </c>
      <c r="G67" s="12" t="s">
        <v>1441</v>
      </c>
      <c r="H67" s="13">
        <v>0</v>
      </c>
      <c r="I67" s="13">
        <v>30.5</v>
      </c>
      <c r="J67" s="13">
        <v>30.5</v>
      </c>
    </row>
    <row r="68" spans="1:10">
      <c r="A68" s="7">
        <v>2146349</v>
      </c>
      <c r="B68" s="8">
        <v>44954</v>
      </c>
      <c r="C68" s="9">
        <v>0.422662037037037</v>
      </c>
      <c r="D68" s="10">
        <v>2</v>
      </c>
      <c r="E68" s="11" t="s">
        <v>598</v>
      </c>
      <c r="F68" s="7">
        <v>50905</v>
      </c>
      <c r="G68" s="12" t="s">
        <v>1441</v>
      </c>
      <c r="H68" s="13">
        <v>0</v>
      </c>
      <c r="I68" s="13">
        <v>17</v>
      </c>
      <c r="J68" s="13">
        <v>17</v>
      </c>
    </row>
    <row r="69" spans="1:10">
      <c r="A69" s="7">
        <v>2146350</v>
      </c>
      <c r="B69" s="8">
        <v>44954</v>
      </c>
      <c r="C69" s="9">
        <v>0.429884259259259</v>
      </c>
      <c r="D69" s="10">
        <v>2</v>
      </c>
      <c r="E69" s="11" t="s">
        <v>598</v>
      </c>
      <c r="F69" s="7">
        <v>47737</v>
      </c>
      <c r="G69" s="12" t="s">
        <v>1442</v>
      </c>
      <c r="H69" s="13">
        <v>3500</v>
      </c>
      <c r="I69" s="13">
        <v>592.25</v>
      </c>
      <c r="J69" s="13">
        <v>4092.25</v>
      </c>
    </row>
    <row r="70" spans="1:10">
      <c r="A70" s="7">
        <v>2146351</v>
      </c>
      <c r="B70" s="8">
        <v>44954</v>
      </c>
      <c r="C70" s="9">
        <v>0.431840277777778</v>
      </c>
      <c r="D70" s="10">
        <v>2</v>
      </c>
      <c r="E70" s="11" t="s">
        <v>598</v>
      </c>
      <c r="F70" s="7">
        <v>10940</v>
      </c>
      <c r="G70" s="12" t="s">
        <v>1443</v>
      </c>
      <c r="H70" s="13">
        <v>2040</v>
      </c>
      <c r="I70" s="13">
        <v>0</v>
      </c>
      <c r="J70" s="13">
        <v>2040</v>
      </c>
    </row>
    <row r="71" spans="1:10">
      <c r="A71" s="7">
        <v>2146352</v>
      </c>
      <c r="B71" s="8">
        <v>44954</v>
      </c>
      <c r="C71" s="9">
        <v>0.43369212962963</v>
      </c>
      <c r="D71" s="10">
        <v>2</v>
      </c>
      <c r="E71" s="11" t="s">
        <v>598</v>
      </c>
      <c r="F71" s="7">
        <v>38856</v>
      </c>
      <c r="G71" s="12" t="s">
        <v>1444</v>
      </c>
      <c r="H71" s="13">
        <v>2082</v>
      </c>
      <c r="I71" s="13">
        <v>0</v>
      </c>
      <c r="J71" s="13">
        <v>2082</v>
      </c>
    </row>
    <row r="72" spans="1:10">
      <c r="A72" s="7">
        <v>2146353</v>
      </c>
      <c r="B72" s="8">
        <v>44954</v>
      </c>
      <c r="C72" s="9">
        <v>0.434733796296296</v>
      </c>
      <c r="D72" s="10">
        <v>2</v>
      </c>
      <c r="E72" s="11" t="s">
        <v>598</v>
      </c>
      <c r="F72" s="7">
        <v>33520</v>
      </c>
      <c r="G72" s="12" t="s">
        <v>1445</v>
      </c>
      <c r="H72" s="13">
        <v>0</v>
      </c>
      <c r="I72" s="13">
        <v>112.75</v>
      </c>
      <c r="J72" s="13">
        <v>112.75</v>
      </c>
    </row>
    <row r="73" spans="1:10">
      <c r="A73" s="7">
        <v>2146354</v>
      </c>
      <c r="B73" s="8">
        <v>44954</v>
      </c>
      <c r="C73" s="9">
        <v>0.43775462962963</v>
      </c>
      <c r="D73" s="10">
        <v>2</v>
      </c>
      <c r="E73" s="11" t="s">
        <v>598</v>
      </c>
      <c r="F73" s="7">
        <v>52219</v>
      </c>
      <c r="G73" s="12" t="s">
        <v>1446</v>
      </c>
      <c r="H73" s="13">
        <v>1500</v>
      </c>
      <c r="I73" s="13">
        <v>211.5</v>
      </c>
      <c r="J73" s="13">
        <v>1711.5</v>
      </c>
    </row>
    <row r="74" spans="1:10">
      <c r="A74" s="7">
        <v>2146355</v>
      </c>
      <c r="B74" s="8">
        <v>44954</v>
      </c>
      <c r="C74" s="9">
        <v>0.440925925925926</v>
      </c>
      <c r="D74" s="10">
        <v>2</v>
      </c>
      <c r="E74" s="11" t="s">
        <v>598</v>
      </c>
      <c r="F74" s="7">
        <v>19639</v>
      </c>
      <c r="G74" s="12" t="s">
        <v>1447</v>
      </c>
      <c r="H74" s="13">
        <v>1000</v>
      </c>
      <c r="I74" s="13">
        <v>702.85</v>
      </c>
      <c r="J74" s="13">
        <v>1702.85</v>
      </c>
    </row>
    <row r="75" spans="1:10">
      <c r="A75" s="7">
        <v>2146356</v>
      </c>
      <c r="B75" s="8">
        <v>44954</v>
      </c>
      <c r="C75" s="9">
        <v>0.441736111111111</v>
      </c>
      <c r="D75" s="10">
        <v>2</v>
      </c>
      <c r="E75" s="11" t="s">
        <v>598</v>
      </c>
      <c r="F75" s="7">
        <v>42143</v>
      </c>
      <c r="G75" s="12" t="s">
        <v>1448</v>
      </c>
      <c r="H75" s="13">
        <v>0</v>
      </c>
      <c r="I75" s="13">
        <v>837</v>
      </c>
      <c r="J75" s="13">
        <v>837</v>
      </c>
    </row>
    <row r="76" spans="1:10">
      <c r="A76" s="7">
        <v>2146357</v>
      </c>
      <c r="B76" s="8">
        <v>44954</v>
      </c>
      <c r="C76" s="9">
        <v>0.443090277777778</v>
      </c>
      <c r="D76" s="10">
        <v>2</v>
      </c>
      <c r="E76" s="11" t="s">
        <v>598</v>
      </c>
      <c r="F76" s="7">
        <v>30847</v>
      </c>
      <c r="G76" s="12" t="s">
        <v>1449</v>
      </c>
      <c r="H76" s="13">
        <v>0</v>
      </c>
      <c r="I76" s="13">
        <v>471.75</v>
      </c>
      <c r="J76" s="13">
        <v>471.75</v>
      </c>
    </row>
    <row r="77" spans="1:10">
      <c r="A77" s="7">
        <v>2146358</v>
      </c>
      <c r="B77" s="8">
        <v>44954</v>
      </c>
      <c r="C77" s="9">
        <v>0.443923611111111</v>
      </c>
      <c r="D77" s="10">
        <v>2</v>
      </c>
      <c r="E77" s="11" t="s">
        <v>598</v>
      </c>
      <c r="F77" s="7">
        <v>43038</v>
      </c>
      <c r="G77" s="12" t="s">
        <v>1450</v>
      </c>
      <c r="H77" s="13">
        <v>0</v>
      </c>
      <c r="I77" s="13">
        <v>91.5</v>
      </c>
      <c r="J77" s="13">
        <v>91.5</v>
      </c>
    </row>
    <row r="78" spans="1:10">
      <c r="A78" s="7">
        <v>2146359</v>
      </c>
      <c r="B78" s="8">
        <v>44954</v>
      </c>
      <c r="C78" s="9">
        <v>0.448969907407407</v>
      </c>
      <c r="D78" s="10">
        <v>2</v>
      </c>
      <c r="E78" s="11" t="s">
        <v>598</v>
      </c>
      <c r="F78" s="7">
        <v>33981</v>
      </c>
      <c r="G78" s="12" t="s">
        <v>1451</v>
      </c>
      <c r="H78" s="13">
        <v>2905.5</v>
      </c>
      <c r="I78" s="13">
        <v>0</v>
      </c>
      <c r="J78" s="13">
        <v>2905.5</v>
      </c>
    </row>
    <row r="79" spans="1:10">
      <c r="A79" s="7">
        <v>2146360</v>
      </c>
      <c r="B79" s="8">
        <v>44954</v>
      </c>
      <c r="C79" s="9">
        <v>0.449594907407407</v>
      </c>
      <c r="D79" s="10">
        <v>2</v>
      </c>
      <c r="E79" s="11" t="s">
        <v>598</v>
      </c>
      <c r="F79" s="7">
        <v>43038</v>
      </c>
      <c r="G79" s="12" t="s">
        <v>1450</v>
      </c>
      <c r="H79" s="13">
        <v>1020</v>
      </c>
      <c r="I79" s="13">
        <v>0</v>
      </c>
      <c r="J79" s="13">
        <v>1020</v>
      </c>
    </row>
    <row r="80" spans="1:10">
      <c r="A80" s="7">
        <v>2146361</v>
      </c>
      <c r="B80" s="8">
        <v>44954</v>
      </c>
      <c r="C80" s="9">
        <v>0.450694444444444</v>
      </c>
      <c r="D80" s="10">
        <v>2</v>
      </c>
      <c r="E80" s="11" t="s">
        <v>598</v>
      </c>
      <c r="F80" s="7">
        <v>37788</v>
      </c>
      <c r="G80" s="12" t="s">
        <v>1452</v>
      </c>
      <c r="H80" s="13">
        <v>1020</v>
      </c>
      <c r="I80" s="13">
        <v>0</v>
      </c>
      <c r="J80" s="13">
        <v>1020</v>
      </c>
    </row>
    <row r="81" spans="1:10">
      <c r="A81" s="7">
        <v>2146362</v>
      </c>
      <c r="B81" s="8">
        <v>44954</v>
      </c>
      <c r="C81" s="9">
        <v>0.452222222222222</v>
      </c>
      <c r="D81" s="10">
        <v>2</v>
      </c>
      <c r="E81" s="11" t="s">
        <v>598</v>
      </c>
      <c r="F81" s="7">
        <v>7972</v>
      </c>
      <c r="G81" s="12" t="s">
        <v>1453</v>
      </c>
      <c r="H81" s="13">
        <v>3030.75</v>
      </c>
      <c r="I81" s="13">
        <v>0</v>
      </c>
      <c r="J81" s="13">
        <v>3030.75</v>
      </c>
    </row>
    <row r="82" spans="1:10">
      <c r="A82" s="7">
        <v>2146363</v>
      </c>
      <c r="B82" s="8">
        <v>44954</v>
      </c>
      <c r="C82" s="9">
        <v>0.452569444444444</v>
      </c>
      <c r="D82" s="10">
        <v>2</v>
      </c>
      <c r="E82" s="11" t="s">
        <v>598</v>
      </c>
      <c r="F82" s="7">
        <v>7972</v>
      </c>
      <c r="G82" s="12" t="s">
        <v>1453</v>
      </c>
      <c r="H82" s="13">
        <v>2640</v>
      </c>
      <c r="I82" s="13">
        <v>0</v>
      </c>
      <c r="J82" s="13">
        <v>2640</v>
      </c>
    </row>
    <row r="83" spans="1:10">
      <c r="A83" s="7">
        <v>2146364</v>
      </c>
      <c r="B83" s="8">
        <v>44954</v>
      </c>
      <c r="C83" s="9">
        <v>0.456168981481481</v>
      </c>
      <c r="D83" s="10">
        <v>2</v>
      </c>
      <c r="E83" s="11" t="s">
        <v>598</v>
      </c>
      <c r="F83" s="7">
        <v>45489</v>
      </c>
      <c r="G83" s="12" t="s">
        <v>1454</v>
      </c>
      <c r="H83" s="13">
        <v>2483.5</v>
      </c>
      <c r="I83" s="13">
        <v>0</v>
      </c>
      <c r="J83" s="13">
        <v>2483.5</v>
      </c>
    </row>
    <row r="84" spans="1:10">
      <c r="A84" s="7">
        <v>2146365</v>
      </c>
      <c r="B84" s="8">
        <v>44954</v>
      </c>
      <c r="C84" s="9">
        <v>0.459131944444444</v>
      </c>
      <c r="D84" s="10">
        <v>2</v>
      </c>
      <c r="E84" s="11" t="s">
        <v>598</v>
      </c>
      <c r="F84" s="7">
        <v>2029</v>
      </c>
      <c r="G84" s="12" t="s">
        <v>1455</v>
      </c>
      <c r="H84" s="13">
        <v>2440.75</v>
      </c>
      <c r="I84" s="13">
        <v>0</v>
      </c>
      <c r="J84" s="13">
        <v>2440.75</v>
      </c>
    </row>
    <row r="85" spans="1:10">
      <c r="A85" s="7">
        <v>2146366</v>
      </c>
      <c r="B85" s="8">
        <v>44954</v>
      </c>
      <c r="C85" s="9">
        <v>0.460277777777778</v>
      </c>
      <c r="D85" s="10">
        <v>2</v>
      </c>
      <c r="E85" s="11" t="s">
        <v>598</v>
      </c>
      <c r="F85" s="7">
        <v>46844</v>
      </c>
      <c r="G85" s="12" t="s">
        <v>1456</v>
      </c>
      <c r="H85" s="13">
        <v>0</v>
      </c>
      <c r="I85" s="13">
        <v>26.25</v>
      </c>
      <c r="J85" s="13">
        <v>26.25</v>
      </c>
    </row>
    <row r="86" spans="1:10">
      <c r="A86" s="7">
        <v>2146367</v>
      </c>
      <c r="B86" s="8">
        <v>44954</v>
      </c>
      <c r="C86" s="9">
        <v>0.464293981481481</v>
      </c>
      <c r="D86" s="10">
        <v>2</v>
      </c>
      <c r="E86" s="11" t="s">
        <v>598</v>
      </c>
      <c r="F86" s="7">
        <v>49215</v>
      </c>
      <c r="G86" s="12" t="s">
        <v>1457</v>
      </c>
      <c r="H86" s="13">
        <v>1020</v>
      </c>
      <c r="I86" s="13">
        <v>0</v>
      </c>
      <c r="J86" s="13">
        <v>1020</v>
      </c>
    </row>
    <row r="87" spans="1:10">
      <c r="A87" s="7">
        <v>2146368</v>
      </c>
      <c r="B87" s="8">
        <v>44954</v>
      </c>
      <c r="C87" s="9">
        <v>0.465752314814815</v>
      </c>
      <c r="D87" s="10">
        <v>2</v>
      </c>
      <c r="E87" s="11" t="s">
        <v>598</v>
      </c>
      <c r="F87" s="7">
        <v>49215</v>
      </c>
      <c r="G87" s="12" t="s">
        <v>1457</v>
      </c>
      <c r="H87" s="13">
        <v>638.25</v>
      </c>
      <c r="I87" s="13">
        <v>0</v>
      </c>
      <c r="J87" s="13">
        <v>638.25</v>
      </c>
    </row>
    <row r="88" spans="1:10">
      <c r="A88" s="7">
        <v>2146369</v>
      </c>
      <c r="B88" s="8">
        <v>44954</v>
      </c>
      <c r="C88" s="9">
        <v>0.47412037037037</v>
      </c>
      <c r="D88" s="10">
        <v>2</v>
      </c>
      <c r="E88" s="11" t="s">
        <v>598</v>
      </c>
      <c r="F88" s="7">
        <v>53882</v>
      </c>
      <c r="G88" s="12" t="s">
        <v>1458</v>
      </c>
      <c r="H88" s="13">
        <v>1020</v>
      </c>
      <c r="I88" s="13">
        <v>0</v>
      </c>
      <c r="J88" s="13">
        <v>1020</v>
      </c>
    </row>
    <row r="89" spans="1:10">
      <c r="A89" s="7">
        <v>2146370</v>
      </c>
      <c r="B89" s="8">
        <v>44954</v>
      </c>
      <c r="C89" s="9">
        <v>0.475740740740741</v>
      </c>
      <c r="D89" s="10">
        <v>2</v>
      </c>
      <c r="E89" s="11" t="s">
        <v>598</v>
      </c>
      <c r="F89" s="7">
        <v>7930</v>
      </c>
      <c r="G89" s="12" t="s">
        <v>1459</v>
      </c>
      <c r="H89" s="13">
        <v>0</v>
      </c>
      <c r="I89" s="13">
        <v>981.25</v>
      </c>
      <c r="J89" s="13">
        <v>981.25</v>
      </c>
    </row>
    <row r="90" spans="1:10">
      <c r="A90" s="7">
        <v>2146371</v>
      </c>
      <c r="B90" s="8">
        <v>44954</v>
      </c>
      <c r="C90" s="9">
        <v>0.480138888888889</v>
      </c>
      <c r="D90" s="10">
        <v>2</v>
      </c>
      <c r="E90" s="11" t="s">
        <v>598</v>
      </c>
      <c r="F90" s="7">
        <v>45463</v>
      </c>
      <c r="G90" s="12" t="s">
        <v>1460</v>
      </c>
      <c r="H90" s="13">
        <v>3500</v>
      </c>
      <c r="I90" s="13">
        <v>1031.25</v>
      </c>
      <c r="J90" s="13">
        <v>4531.25</v>
      </c>
    </row>
    <row r="91" spans="1:10">
      <c r="A91" s="7">
        <v>2146372</v>
      </c>
      <c r="B91" s="8">
        <v>44954</v>
      </c>
      <c r="C91" s="9">
        <v>0.482037037037037</v>
      </c>
      <c r="D91" s="10">
        <v>2</v>
      </c>
      <c r="E91" s="11" t="s">
        <v>598</v>
      </c>
      <c r="F91" s="7">
        <v>7930</v>
      </c>
      <c r="G91" s="12" t="s">
        <v>1459</v>
      </c>
      <c r="H91" s="13">
        <v>0</v>
      </c>
      <c r="I91" s="13">
        <v>811.75</v>
      </c>
      <c r="J91" s="13">
        <v>811.75</v>
      </c>
    </row>
    <row r="92" spans="1:10">
      <c r="A92" s="7">
        <v>2146373</v>
      </c>
      <c r="B92" s="8">
        <v>44954</v>
      </c>
      <c r="C92" s="9">
        <v>0.484791666666667</v>
      </c>
      <c r="D92" s="10">
        <v>2</v>
      </c>
      <c r="E92" s="11" t="s">
        <v>598</v>
      </c>
      <c r="F92" s="7">
        <v>16017</v>
      </c>
      <c r="G92" s="12" t="s">
        <v>1461</v>
      </c>
      <c r="H92" s="13">
        <v>0</v>
      </c>
      <c r="I92" s="13">
        <v>2454.25</v>
      </c>
      <c r="J92" s="13">
        <v>2454.25</v>
      </c>
    </row>
    <row r="93" spans="1:10">
      <c r="A93" s="7">
        <v>2146374</v>
      </c>
      <c r="B93" s="8">
        <v>44954</v>
      </c>
      <c r="C93" s="9">
        <v>0.485381944444444</v>
      </c>
      <c r="D93" s="10">
        <v>2</v>
      </c>
      <c r="E93" s="11" t="s">
        <v>598</v>
      </c>
      <c r="F93" s="7">
        <v>7930</v>
      </c>
      <c r="G93" s="12" t="s">
        <v>1459</v>
      </c>
      <c r="H93" s="13">
        <v>0</v>
      </c>
      <c r="I93" s="13">
        <v>201.5</v>
      </c>
      <c r="J93" s="13">
        <v>201.5</v>
      </c>
    </row>
    <row r="94" spans="1:10">
      <c r="A94" s="7">
        <v>2146375</v>
      </c>
      <c r="B94" s="8">
        <v>44954</v>
      </c>
      <c r="C94" s="9">
        <v>0.48681712962963</v>
      </c>
      <c r="D94" s="10">
        <v>2</v>
      </c>
      <c r="E94" s="11" t="s">
        <v>598</v>
      </c>
      <c r="F94" s="7">
        <v>46276</v>
      </c>
      <c r="G94" s="12" t="s">
        <v>1462</v>
      </c>
      <c r="H94" s="13">
        <v>820.75</v>
      </c>
      <c r="I94" s="13">
        <v>0</v>
      </c>
      <c r="J94" s="13">
        <v>820.75</v>
      </c>
    </row>
    <row r="95" spans="1:10">
      <c r="A95" s="7">
        <v>2146376</v>
      </c>
      <c r="B95" s="8">
        <v>44954</v>
      </c>
      <c r="C95" s="9">
        <v>0.487314814814815</v>
      </c>
      <c r="D95" s="10">
        <v>2</v>
      </c>
      <c r="E95" s="11" t="s">
        <v>598</v>
      </c>
      <c r="F95" s="7">
        <v>46276</v>
      </c>
      <c r="G95" s="12" t="s">
        <v>1462</v>
      </c>
      <c r="H95" s="13">
        <v>1020</v>
      </c>
      <c r="I95" s="13">
        <v>0</v>
      </c>
      <c r="J95" s="13">
        <v>1020</v>
      </c>
    </row>
    <row r="96" spans="1:10">
      <c r="A96" s="7">
        <v>2146377</v>
      </c>
      <c r="B96" s="8">
        <v>44954</v>
      </c>
      <c r="C96" s="9">
        <v>0.49068287037037</v>
      </c>
      <c r="D96" s="10">
        <v>2</v>
      </c>
      <c r="E96" s="11" t="s">
        <v>598</v>
      </c>
      <c r="F96" s="7">
        <v>31593</v>
      </c>
      <c r="G96" s="12" t="s">
        <v>1463</v>
      </c>
      <c r="H96" s="13">
        <v>1789.5</v>
      </c>
      <c r="I96" s="13">
        <v>536.85</v>
      </c>
      <c r="J96" s="13">
        <v>2326.35</v>
      </c>
    </row>
    <row r="97" spans="1:10">
      <c r="A97" s="7">
        <v>2146378</v>
      </c>
      <c r="B97" s="8">
        <v>44954</v>
      </c>
      <c r="C97" s="9">
        <v>0.491423611111111</v>
      </c>
      <c r="D97" s="10">
        <v>2</v>
      </c>
      <c r="E97" s="11" t="s">
        <v>598</v>
      </c>
      <c r="F97" s="7">
        <v>31593</v>
      </c>
      <c r="G97" s="12" t="s">
        <v>1463</v>
      </c>
      <c r="H97" s="13">
        <v>1020</v>
      </c>
      <c r="I97" s="13">
        <v>0</v>
      </c>
      <c r="J97" s="13">
        <v>1020</v>
      </c>
    </row>
    <row r="98" spans="1:10">
      <c r="A98" s="7">
        <v>2146379</v>
      </c>
      <c r="B98" s="8">
        <v>44954</v>
      </c>
      <c r="C98" s="9">
        <v>0.495694444444444</v>
      </c>
      <c r="D98" s="10">
        <v>2</v>
      </c>
      <c r="E98" s="11" t="s">
        <v>598</v>
      </c>
      <c r="F98" s="7">
        <v>50905</v>
      </c>
      <c r="G98" s="12" t="s">
        <v>1441</v>
      </c>
      <c r="H98" s="13">
        <v>0</v>
      </c>
      <c r="I98" s="13">
        <v>10</v>
      </c>
      <c r="J98" s="13">
        <v>10</v>
      </c>
    </row>
    <row r="99" spans="1:10">
      <c r="A99" s="7">
        <v>2146380</v>
      </c>
      <c r="B99" s="8">
        <v>44954</v>
      </c>
      <c r="C99" s="9">
        <v>0.496840277777778</v>
      </c>
      <c r="D99" s="10">
        <v>2</v>
      </c>
      <c r="E99" s="11" t="s">
        <v>598</v>
      </c>
      <c r="F99" s="7">
        <v>24071</v>
      </c>
      <c r="G99" s="12" t="s">
        <v>1464</v>
      </c>
      <c r="H99" s="13">
        <v>677</v>
      </c>
      <c r="I99" s="13">
        <v>0</v>
      </c>
      <c r="J99" s="13">
        <v>677</v>
      </c>
    </row>
    <row r="100" spans="1:10">
      <c r="A100" s="7">
        <v>2146381</v>
      </c>
      <c r="B100" s="8">
        <v>44954</v>
      </c>
      <c r="C100" s="9">
        <v>0.503090277777778</v>
      </c>
      <c r="D100" s="10">
        <v>2</v>
      </c>
      <c r="E100" s="11" t="s">
        <v>598</v>
      </c>
      <c r="F100" s="7">
        <v>46727</v>
      </c>
      <c r="G100" s="12" t="s">
        <v>1465</v>
      </c>
      <c r="H100" s="13">
        <v>2974.25</v>
      </c>
      <c r="I100" s="13">
        <v>0</v>
      </c>
      <c r="J100" s="13">
        <v>2974.25</v>
      </c>
    </row>
    <row r="101" spans="1:10">
      <c r="A101" s="7">
        <v>2146382</v>
      </c>
      <c r="B101" s="8">
        <v>44954</v>
      </c>
      <c r="C101" s="9">
        <v>0.503738425925926</v>
      </c>
      <c r="D101" s="10">
        <v>2</v>
      </c>
      <c r="E101" s="11" t="s">
        <v>598</v>
      </c>
      <c r="F101" s="7">
        <v>17645</v>
      </c>
      <c r="G101" s="12" t="s">
        <v>1414</v>
      </c>
      <c r="H101" s="13">
        <v>0</v>
      </c>
      <c r="I101" s="13">
        <v>145.5</v>
      </c>
      <c r="J101" s="13">
        <v>145.5</v>
      </c>
    </row>
    <row r="102" spans="1:10">
      <c r="A102" s="7">
        <v>2146383</v>
      </c>
      <c r="B102" s="8">
        <v>44954</v>
      </c>
      <c r="C102" s="9">
        <v>0.508900462962963</v>
      </c>
      <c r="D102" s="10">
        <v>2</v>
      </c>
      <c r="E102" s="11" t="s">
        <v>598</v>
      </c>
      <c r="F102" s="7">
        <v>31844</v>
      </c>
      <c r="G102" s="12" t="s">
        <v>1466</v>
      </c>
      <c r="H102" s="13">
        <v>3500</v>
      </c>
      <c r="I102" s="13">
        <v>1.75</v>
      </c>
      <c r="J102" s="13">
        <v>3501.75</v>
      </c>
    </row>
    <row r="103" spans="1:10">
      <c r="A103" s="7">
        <v>2146384</v>
      </c>
      <c r="B103" s="8">
        <v>44954</v>
      </c>
      <c r="C103" s="9">
        <v>0.513391203703704</v>
      </c>
      <c r="D103" s="10">
        <v>2</v>
      </c>
      <c r="E103" s="11" t="s">
        <v>598</v>
      </c>
      <c r="F103" s="7">
        <v>34254</v>
      </c>
      <c r="G103" s="12" t="s">
        <v>1467</v>
      </c>
      <c r="H103" s="13">
        <v>0</v>
      </c>
      <c r="I103" s="13">
        <v>1537.25</v>
      </c>
      <c r="J103" s="13">
        <v>1537.25</v>
      </c>
    </row>
    <row r="104" spans="1:10">
      <c r="A104" s="7">
        <v>2146385</v>
      </c>
      <c r="B104" s="8">
        <v>44954</v>
      </c>
      <c r="C104" s="9">
        <v>0.514189814814815</v>
      </c>
      <c r="D104" s="10">
        <v>2</v>
      </c>
      <c r="E104" s="11" t="s">
        <v>598</v>
      </c>
      <c r="F104" s="7">
        <v>34254</v>
      </c>
      <c r="G104" s="12" t="s">
        <v>1467</v>
      </c>
      <c r="H104" s="13">
        <v>0</v>
      </c>
      <c r="I104" s="13">
        <v>1020</v>
      </c>
      <c r="J104" s="13">
        <v>1020</v>
      </c>
    </row>
    <row r="106" spans="8:9">
      <c r="H106" s="14" t="s">
        <v>1468</v>
      </c>
      <c r="I106" s="15">
        <f>SUBTOTAL(9,H1:H105)</f>
        <v>89590.5</v>
      </c>
    </row>
    <row r="107" spans="8:9">
      <c r="H107" s="14" t="s">
        <v>1469</v>
      </c>
      <c r="I107" s="15">
        <f>SUBTOTAL(9,I1:I106)</f>
        <v>38432.62</v>
      </c>
    </row>
    <row r="109" spans="8:9">
      <c r="H109" s="14" t="s">
        <v>1470</v>
      </c>
      <c r="I109" s="15">
        <f>SUBTOTAL(9,J1:J108)</f>
        <v>128023.12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SReportDetailedAllTerminal.rpt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2023-01-31T03:24:00Z</dcterms:created>
  <dcterms:modified xsi:type="dcterms:W3CDTF">2023-01-31T03:36:13Z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3303BECC76E2418BB89FF9AD2367326C</vt:lpwstr>
  </property>
  <property fmtid="{D5CDD505-2E9C-101B-9397-08002B2CF9AE}" pid="3" name="KSOProductBuildVer">
    <vt:lpwstr>1033-11.2.0.11440</vt:lpwstr>
  </property>
</Properties>
</file>