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 SE JUN\Desktop\"/>
    </mc:Choice>
  </mc:AlternateContent>
  <xr:revisionPtr revIDLastSave="0" documentId="13_ncr:1_{928B3B31-BFA9-424D-98BB-63208263DAC5}" xr6:coauthVersionLast="47" xr6:coauthVersionMax="47" xr10:uidLastSave="{00000000-0000-0000-0000-000000000000}"/>
  <bookViews>
    <workbookView xWindow="-110" yWindow="-110" windowWidth="25820" windowHeight="15620" xr2:uid="{071DB54E-DAB8-4E4E-9F70-BDDBA416B93C}"/>
  </bookViews>
  <sheets>
    <sheet name="Sheet1" sheetId="1" r:id="rId1"/>
  </sheets>
  <definedNames>
    <definedName name="solver_adj" localSheetId="0" hidden="1">Sheet1!$K$3:$L$7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Sheet1!$K$3</definedName>
    <definedName name="solver_lhs10" localSheetId="0" hidden="1">Sheet1!$K$7</definedName>
    <definedName name="solver_lhs11" localSheetId="0" hidden="1">Sheet1!$L$3</definedName>
    <definedName name="solver_lhs12" localSheetId="0" hidden="1">Sheet1!$L$3</definedName>
    <definedName name="solver_lhs13" localSheetId="0" hidden="1">Sheet1!$L$4</definedName>
    <definedName name="solver_lhs14" localSheetId="0" hidden="1">Sheet1!$L$4</definedName>
    <definedName name="solver_lhs15" localSheetId="0" hidden="1">Sheet1!$L$5</definedName>
    <definedName name="solver_lhs16" localSheetId="0" hidden="1">Sheet1!$L$5</definedName>
    <definedName name="solver_lhs17" localSheetId="0" hidden="1">Sheet1!$L$6</definedName>
    <definedName name="solver_lhs18" localSheetId="0" hidden="1">Sheet1!$L$6</definedName>
    <definedName name="solver_lhs19" localSheetId="0" hidden="1">Sheet1!$L$7</definedName>
    <definedName name="solver_lhs2" localSheetId="0" hidden="1">Sheet1!$K$3</definedName>
    <definedName name="solver_lhs20" localSheetId="0" hidden="1">Sheet1!$L$7</definedName>
    <definedName name="solver_lhs3" localSheetId="0" hidden="1">Sheet1!$K$4</definedName>
    <definedName name="solver_lhs4" localSheetId="0" hidden="1">Sheet1!$K$4</definedName>
    <definedName name="solver_lhs5" localSheetId="0" hidden="1">Sheet1!$K$5</definedName>
    <definedName name="solver_lhs6" localSheetId="0" hidden="1">Sheet1!$K$5</definedName>
    <definedName name="solver_lhs7" localSheetId="0" hidden="1">Sheet1!$K$6</definedName>
    <definedName name="solver_lhs8" localSheetId="0" hidden="1">Sheet1!$K$6</definedName>
    <definedName name="solver_lhs9" localSheetId="0" hidden="1">Sheet1!$K$7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20</definedName>
    <definedName name="solver_nwt" localSheetId="0" hidden="1">1</definedName>
    <definedName name="solver_opt" localSheetId="0" hidden="1">Sheet1!$S$54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1</definedName>
    <definedName name="solver_rel18" localSheetId="0" hidden="1">3</definedName>
    <definedName name="solver_rel19" localSheetId="0" hidden="1">1</definedName>
    <definedName name="solver_rel2" localSheetId="0" hidden="1">3</definedName>
    <definedName name="solver_rel20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Sheet1!$N$3</definedName>
    <definedName name="solver_rhs10" localSheetId="0" hidden="1">Sheet1!$M$7</definedName>
    <definedName name="solver_rhs11" localSheetId="0" hidden="1">Sheet1!$P$3</definedName>
    <definedName name="solver_rhs12" localSheetId="0" hidden="1">Sheet1!$O$3</definedName>
    <definedName name="solver_rhs13" localSheetId="0" hidden="1">Sheet1!$P$4</definedName>
    <definedName name="solver_rhs14" localSheetId="0" hidden="1">Sheet1!$O$4</definedName>
    <definedName name="solver_rhs15" localSheetId="0" hidden="1">Sheet1!$P$5</definedName>
    <definedName name="solver_rhs16" localSheetId="0" hidden="1">Sheet1!$O$5</definedName>
    <definedName name="solver_rhs17" localSheetId="0" hidden="1">Sheet1!$P$6</definedName>
    <definedName name="solver_rhs18" localSheetId="0" hidden="1">Sheet1!$O$6</definedName>
    <definedName name="solver_rhs19" localSheetId="0" hidden="1">Sheet1!$P$7</definedName>
    <definedName name="solver_rhs2" localSheetId="0" hidden="1">Sheet1!$M$3</definedName>
    <definedName name="solver_rhs20" localSheetId="0" hidden="1">Sheet1!$O$7</definedName>
    <definedName name="solver_rhs3" localSheetId="0" hidden="1">Sheet1!$N$4</definedName>
    <definedName name="solver_rhs4" localSheetId="0" hidden="1">Sheet1!$M$4</definedName>
    <definedName name="solver_rhs5" localSheetId="0" hidden="1">Sheet1!$N$5</definedName>
    <definedName name="solver_rhs6" localSheetId="0" hidden="1">Sheet1!$M$5</definedName>
    <definedName name="solver_rhs7" localSheetId="0" hidden="1">Sheet1!$N$6</definedName>
    <definedName name="solver_rhs8" localSheetId="0" hidden="1">Sheet1!$M$6</definedName>
    <definedName name="solver_rhs9" localSheetId="0" hidden="1">Sheet1!$N$7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M5" i="1"/>
  <c r="H41" i="1"/>
  <c r="S41" i="1" s="1"/>
  <c r="H42" i="1"/>
  <c r="S42" i="1" s="1"/>
  <c r="H43" i="1"/>
  <c r="S43" i="1" s="1"/>
  <c r="H44" i="1"/>
  <c r="S44" i="1" s="1"/>
  <c r="H45" i="1"/>
  <c r="S45" i="1" s="1"/>
  <c r="H46" i="1"/>
  <c r="S46" i="1" s="1"/>
  <c r="H47" i="1"/>
  <c r="S47" i="1" s="1"/>
  <c r="H48" i="1"/>
  <c r="S48" i="1" s="1"/>
  <c r="H49" i="1"/>
  <c r="S49" i="1" s="1"/>
  <c r="H50" i="1"/>
  <c r="S50" i="1" s="1"/>
  <c r="H51" i="1"/>
  <c r="S51" i="1" s="1"/>
  <c r="H52" i="1"/>
  <c r="S52" i="1" s="1"/>
  <c r="H53" i="1"/>
  <c r="S53" i="1" s="1"/>
  <c r="H40" i="1"/>
  <c r="S40" i="1" s="1"/>
  <c r="H30" i="1"/>
  <c r="S30" i="1" s="1"/>
  <c r="H31" i="1"/>
  <c r="S31" i="1" s="1"/>
  <c r="H32" i="1"/>
  <c r="S32" i="1" s="1"/>
  <c r="H33" i="1"/>
  <c r="S33" i="1" s="1"/>
  <c r="H34" i="1"/>
  <c r="S34" i="1" s="1"/>
  <c r="H35" i="1"/>
  <c r="S35" i="1" s="1"/>
  <c r="H36" i="1"/>
  <c r="S36" i="1" s="1"/>
  <c r="H37" i="1"/>
  <c r="S37" i="1" s="1"/>
  <c r="H38" i="1"/>
  <c r="S38" i="1" s="1"/>
  <c r="H39" i="1"/>
  <c r="S39" i="1" s="1"/>
  <c r="H29" i="1"/>
  <c r="S29" i="1" s="1"/>
  <c r="H28" i="1"/>
  <c r="S28" i="1" s="1"/>
  <c r="H13" i="1"/>
  <c r="S13" i="1" s="1"/>
  <c r="H14" i="1"/>
  <c r="S14" i="1" s="1"/>
  <c r="H15" i="1"/>
  <c r="S15" i="1" s="1"/>
  <c r="H16" i="1"/>
  <c r="S16" i="1" s="1"/>
  <c r="H17" i="1"/>
  <c r="S17" i="1" s="1"/>
  <c r="H18" i="1"/>
  <c r="S18" i="1" s="1"/>
  <c r="H19" i="1"/>
  <c r="S19" i="1" s="1"/>
  <c r="H20" i="1"/>
  <c r="S20" i="1" s="1"/>
  <c r="H21" i="1"/>
  <c r="S21" i="1" s="1"/>
  <c r="H22" i="1"/>
  <c r="S22" i="1" s="1"/>
  <c r="H23" i="1"/>
  <c r="S23" i="1" s="1"/>
  <c r="H24" i="1"/>
  <c r="S24" i="1" s="1"/>
  <c r="H25" i="1"/>
  <c r="S25" i="1" s="1"/>
  <c r="H26" i="1"/>
  <c r="S26" i="1" s="1"/>
  <c r="H27" i="1"/>
  <c r="S27" i="1" s="1"/>
  <c r="H12" i="1"/>
  <c r="S12" i="1" s="1"/>
  <c r="H11" i="1"/>
  <c r="S11" i="1" s="1"/>
  <c r="H10" i="1"/>
  <c r="S10" i="1" s="1"/>
  <c r="H9" i="1"/>
  <c r="S9" i="1" s="1"/>
  <c r="H8" i="1"/>
  <c r="S8" i="1" s="1"/>
  <c r="H7" i="1"/>
  <c r="S7" i="1" s="1"/>
  <c r="H6" i="1"/>
  <c r="S6" i="1" s="1"/>
  <c r="H5" i="1"/>
  <c r="S5" i="1" s="1"/>
  <c r="H4" i="1"/>
  <c r="S4" i="1" s="1"/>
  <c r="H3" i="1"/>
  <c r="S3" i="1" s="1"/>
  <c r="P7" i="1"/>
  <c r="O7" i="1"/>
  <c r="N7" i="1"/>
  <c r="M7" i="1"/>
  <c r="P6" i="1"/>
  <c r="O6" i="1"/>
  <c r="N6" i="1"/>
  <c r="M6" i="1"/>
  <c r="P5" i="1"/>
  <c r="O5" i="1"/>
  <c r="P4" i="1"/>
  <c r="O4" i="1"/>
  <c r="N4" i="1"/>
  <c r="M4" i="1"/>
  <c r="O3" i="1"/>
  <c r="P3" i="1"/>
  <c r="N3" i="1"/>
  <c r="M3" i="1"/>
  <c r="S54" i="1" l="1"/>
</calcChain>
</file>

<file path=xl/sharedStrings.xml><?xml version="1.0" encoding="utf-8"?>
<sst xmlns="http://schemas.openxmlformats.org/spreadsheetml/2006/main" count="128" uniqueCount="73">
  <si>
    <t>클러스터링</t>
    <phoneticPr fontId="1" type="noConversion"/>
  </si>
  <si>
    <t>변수</t>
    <phoneticPr fontId="1" type="noConversion"/>
  </si>
  <si>
    <t>주소</t>
    <phoneticPr fontId="1" type="noConversion"/>
  </si>
  <si>
    <t>시간가치</t>
    <phoneticPr fontId="1" type="noConversion"/>
  </si>
  <si>
    <t>아이파킹</t>
    <phoneticPr fontId="1" type="noConversion"/>
  </si>
  <si>
    <t>관광명소</t>
    <phoneticPr fontId="1" type="noConversion"/>
  </si>
  <si>
    <t>공용주차장</t>
    <phoneticPr fontId="1" type="noConversion"/>
  </si>
  <si>
    <t>위도</t>
    <phoneticPr fontId="1" type="noConversion"/>
  </si>
  <si>
    <t>경도</t>
    <phoneticPr fontId="1" type="noConversion"/>
  </si>
  <si>
    <t>클러스터링1 전기충전차 주차장</t>
    <phoneticPr fontId="1" type="noConversion"/>
  </si>
  <si>
    <t>클러스터링2 전기충전차 주차장</t>
    <phoneticPr fontId="1" type="noConversion"/>
  </si>
  <si>
    <t>클러스터링3 전기충전차 주차장</t>
    <phoneticPr fontId="1" type="noConversion"/>
  </si>
  <si>
    <t>클러스터링4 전기충전차 주차장</t>
    <phoneticPr fontId="1" type="noConversion"/>
  </si>
  <si>
    <t>클러스터링5 전기충전차 주차장</t>
    <phoneticPr fontId="1" type="noConversion"/>
  </si>
  <si>
    <t>서울특별시 강남구 신사동 550-11</t>
  </si>
  <si>
    <t>서울특별시 강남구 논현동 63-16</t>
  </si>
  <si>
    <t>서울특별시 강남구 신사동 번지 15층 651-21 뷰가라오케</t>
  </si>
  <si>
    <t>서울특별시 강남구 신사동 언주로 857</t>
    <phoneticPr fontId="1" type="noConversion"/>
  </si>
  <si>
    <t>서울 강남구 삼성로 628 강남구청 삼성로 별관</t>
  </si>
  <si>
    <t>서울 강남구 선릉로108길 27</t>
  </si>
  <si>
    <t>서울 강남구 테헤란로63길 20 주변 테헤란로69길 공영노상주차장</t>
  </si>
  <si>
    <t>서울 강남구 대치동 1011-11</t>
  </si>
  <si>
    <t>서울 강남구 도곡로 327</t>
  </si>
  <si>
    <t>서울 강남구 테헤란로7길 32</t>
  </si>
  <si>
    <t>서울 강남구 역삼로7길 16</t>
  </si>
  <si>
    <t>서울 강남구 양재대로 478</t>
  </si>
  <si>
    <t>서울 강남구 개포로 509</t>
  </si>
  <si>
    <t>서울 강남구 개포로 623-1 공영주차장</t>
  </si>
  <si>
    <t>서울 강남구 일원로 21</t>
  </si>
  <si>
    <t>서울 강남구 일원로 53 주변 ~ 양재대로55길 3 주변 일원동 맛의거리 공영노상주차장</t>
  </si>
  <si>
    <t>서울 강남구 양재대로55길 28 탄천2호 공영노외주차장</t>
  </si>
  <si>
    <t>서울 강남구 압구정로46길 5-10</t>
    <phoneticPr fontId="1" type="noConversion"/>
  </si>
  <si>
    <t>서울특별시 강남구 서울특별시 강남구 압구정로 410</t>
    <phoneticPr fontId="1" type="noConversion"/>
  </si>
  <si>
    <t>서울 강남구 도산대로 307</t>
    <phoneticPr fontId="1" type="noConversion"/>
  </si>
  <si>
    <t>서울 강남구 도산대로 235</t>
    <phoneticPr fontId="1" type="noConversion"/>
  </si>
  <si>
    <t>서울특별시 강남구 논현2동 263-1</t>
  </si>
  <si>
    <t>서울특별시 강남구 역삼동 역삼로 555</t>
  </si>
  <si>
    <t>서울특별시 강남구 삼성동 삼성로 628</t>
  </si>
  <si>
    <t>제약조건1</t>
    <phoneticPr fontId="1" type="noConversion"/>
  </si>
  <si>
    <t>제약조건2</t>
    <phoneticPr fontId="1" type="noConversion"/>
  </si>
  <si>
    <t>제약조건3</t>
    <phoneticPr fontId="1" type="noConversion"/>
  </si>
  <si>
    <t>제약조건4</t>
    <phoneticPr fontId="1" type="noConversion"/>
  </si>
  <si>
    <t>전기차의 이동시간(하버사인)</t>
    <phoneticPr fontId="1" type="noConversion"/>
  </si>
  <si>
    <r>
      <rPr>
        <sz val="11"/>
        <color rgb="FF000000"/>
        <rFont val="맑은 고딕"/>
        <family val="2"/>
        <charset val="129"/>
      </rPr>
      <t>서울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강남구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개포로</t>
    </r>
    <r>
      <rPr>
        <sz val="11"/>
        <color rgb="FF000000"/>
        <rFont val="Arial"/>
        <family val="2"/>
      </rPr>
      <t xml:space="preserve"> 509</t>
    </r>
    <phoneticPr fontId="1" type="noConversion"/>
  </si>
  <si>
    <r>
      <rPr>
        <sz val="11"/>
        <color rgb="FF000000"/>
        <rFont val="맑은 고딕"/>
        <family val="2"/>
        <charset val="129"/>
      </rPr>
      <t>서울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강남구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개포동</t>
    </r>
    <r>
      <rPr>
        <sz val="11"/>
        <color rgb="FF000000"/>
        <rFont val="Arial"/>
        <family val="2"/>
      </rPr>
      <t xml:space="preserve"> 12-4</t>
    </r>
    <phoneticPr fontId="1" type="noConversion"/>
  </si>
  <si>
    <r>
      <rPr>
        <sz val="11"/>
        <color rgb="FF000000"/>
        <rFont val="맑은 고딕"/>
        <family val="2"/>
        <charset val="129"/>
      </rPr>
      <t>서울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강남구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개포로</t>
    </r>
    <r>
      <rPr>
        <sz val="11"/>
        <color rgb="FF000000"/>
        <rFont val="Arial"/>
        <family val="2"/>
      </rPr>
      <t>109</t>
    </r>
    <r>
      <rPr>
        <sz val="11"/>
        <color rgb="FF000000"/>
        <rFont val="맑은 고딕"/>
        <family val="2"/>
        <charset val="129"/>
      </rPr>
      <t>길</t>
    </r>
    <r>
      <rPr>
        <sz val="11"/>
        <color rgb="FF000000"/>
        <rFont val="Arial"/>
        <family val="2"/>
      </rPr>
      <t xml:space="preserve"> 9</t>
    </r>
    <phoneticPr fontId="1" type="noConversion"/>
  </si>
  <si>
    <r>
      <rPr>
        <sz val="11"/>
        <color rgb="FF000000"/>
        <rFont val="맑은 고딕"/>
        <family val="2"/>
        <charset val="129"/>
      </rPr>
      <t>서울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강남구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개포로</t>
    </r>
    <r>
      <rPr>
        <sz val="11"/>
        <color rgb="FF000000"/>
        <rFont val="Arial"/>
        <family val="2"/>
      </rPr>
      <t xml:space="preserve"> 623-1 </t>
    </r>
    <r>
      <rPr>
        <sz val="11"/>
        <color rgb="FF000000"/>
        <rFont val="맑은 고딕"/>
        <family val="2"/>
        <charset val="129"/>
      </rPr>
      <t>공영주차장</t>
    </r>
    <phoneticPr fontId="1" type="noConversion"/>
  </si>
  <si>
    <r>
      <rPr>
        <sz val="11"/>
        <color rgb="FF000000"/>
        <rFont val="맑은 고딕"/>
        <family val="2"/>
        <charset val="129"/>
      </rPr>
      <t>서울 강남구 개포로 6</t>
    </r>
    <r>
      <rPr>
        <sz val="11"/>
        <color rgb="FF000000"/>
        <rFont val="Arial"/>
        <family val="2"/>
      </rPr>
      <t>25</t>
    </r>
    <phoneticPr fontId="1" type="noConversion"/>
  </si>
  <si>
    <r>
      <rPr>
        <sz val="11"/>
        <color rgb="FF000000"/>
        <rFont val="맑은 고딕"/>
        <family val="2"/>
        <charset val="129"/>
      </rPr>
      <t>서울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강남구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일원로</t>
    </r>
    <r>
      <rPr>
        <sz val="11"/>
        <color rgb="FF000000"/>
        <rFont val="Arial"/>
        <family val="2"/>
      </rPr>
      <t xml:space="preserve"> 21</t>
    </r>
    <phoneticPr fontId="1" type="noConversion"/>
  </si>
  <si>
    <r>
      <rPr>
        <sz val="11"/>
        <color rgb="FF000000"/>
        <rFont val="맑은 고딕"/>
        <family val="2"/>
        <charset val="129"/>
      </rPr>
      <t>서울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강남구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일원</t>
    </r>
    <r>
      <rPr>
        <sz val="11"/>
        <color rgb="FF000000"/>
        <rFont val="Arial"/>
        <family val="2"/>
      </rPr>
      <t>1</t>
    </r>
    <r>
      <rPr>
        <sz val="11"/>
        <color rgb="FF000000"/>
        <rFont val="맑은 고딕"/>
        <family val="2"/>
        <charset val="129"/>
      </rPr>
      <t>동</t>
    </r>
    <phoneticPr fontId="1" type="noConversion"/>
  </si>
  <si>
    <r>
      <rPr>
        <sz val="11"/>
        <color rgb="FF000000"/>
        <rFont val="맑은 고딕"/>
        <family val="2"/>
        <charset val="129"/>
      </rPr>
      <t>서울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강남구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양재대로</t>
    </r>
    <r>
      <rPr>
        <sz val="11"/>
        <color rgb="FF000000"/>
        <rFont val="Arial"/>
        <family val="2"/>
      </rPr>
      <t>55</t>
    </r>
    <r>
      <rPr>
        <sz val="11"/>
        <color rgb="FF000000"/>
        <rFont val="맑은 고딕"/>
        <family val="2"/>
        <charset val="129"/>
      </rPr>
      <t>길</t>
    </r>
    <r>
      <rPr>
        <sz val="11"/>
        <color rgb="FF000000"/>
        <rFont val="Arial"/>
        <family val="2"/>
      </rPr>
      <t xml:space="preserve"> 6</t>
    </r>
    <phoneticPr fontId="1" type="noConversion"/>
  </si>
  <si>
    <r>
      <rPr>
        <sz val="11"/>
        <color rgb="FF000000"/>
        <rFont val="맑은 고딕"/>
        <family val="2"/>
        <charset val="129"/>
      </rPr>
      <t>서울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강남구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선릉로</t>
    </r>
    <r>
      <rPr>
        <sz val="11"/>
        <color rgb="FF000000"/>
        <rFont val="Arial"/>
        <family val="2"/>
      </rPr>
      <t xml:space="preserve"> 431</t>
    </r>
    <phoneticPr fontId="1" type="noConversion"/>
  </si>
  <si>
    <r>
      <rPr>
        <sz val="11"/>
        <color rgb="FF000000"/>
        <rFont val="맑은 고딕"/>
        <family val="2"/>
        <charset val="129"/>
      </rPr>
      <t>서울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강남구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선릉로</t>
    </r>
    <r>
      <rPr>
        <sz val="11"/>
        <color rgb="FF000000"/>
        <rFont val="Arial"/>
        <family val="2"/>
      </rPr>
      <t>89</t>
    </r>
    <r>
      <rPr>
        <sz val="11"/>
        <color rgb="FF000000"/>
        <rFont val="맑은 고딕"/>
        <family val="2"/>
        <charset val="129"/>
      </rPr>
      <t>길</t>
    </r>
    <r>
      <rPr>
        <sz val="11"/>
        <color rgb="FF000000"/>
        <rFont val="Arial"/>
        <family val="2"/>
      </rPr>
      <t xml:space="preserve"> 16</t>
    </r>
    <phoneticPr fontId="1" type="noConversion"/>
  </si>
  <si>
    <r>
      <rPr>
        <sz val="11"/>
        <color rgb="FF000000"/>
        <rFont val="맑은 고딕"/>
        <family val="2"/>
        <charset val="129"/>
      </rPr>
      <t>서울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강남구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역삼동</t>
    </r>
    <r>
      <rPr>
        <sz val="11"/>
        <color rgb="FF000000"/>
        <rFont val="Arial"/>
        <family val="2"/>
      </rPr>
      <t xml:space="preserve"> 707-5</t>
    </r>
    <phoneticPr fontId="1" type="noConversion"/>
  </si>
  <si>
    <r>
      <rPr>
        <sz val="11"/>
        <color rgb="FF000000"/>
        <rFont val="맑은 고딕"/>
        <family val="2"/>
        <charset val="129"/>
      </rPr>
      <t>서울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강남구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역삼동</t>
    </r>
    <r>
      <rPr>
        <sz val="11"/>
        <color rgb="FF000000"/>
        <rFont val="Arial"/>
        <family val="2"/>
      </rPr>
      <t xml:space="preserve"> 703-6</t>
    </r>
    <phoneticPr fontId="1" type="noConversion"/>
  </si>
  <si>
    <r>
      <rPr>
        <sz val="11"/>
        <color rgb="FF000000"/>
        <rFont val="맑은 고딕"/>
        <family val="2"/>
        <charset val="129"/>
      </rPr>
      <t>서울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강남구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대치동</t>
    </r>
    <r>
      <rPr>
        <sz val="11"/>
        <color rgb="FF000000"/>
        <rFont val="Arial"/>
        <family val="2"/>
      </rPr>
      <t xml:space="preserve"> 889-5</t>
    </r>
    <phoneticPr fontId="1" type="noConversion"/>
  </si>
  <si>
    <r>
      <rPr>
        <sz val="11"/>
        <color rgb="FF000000"/>
        <rFont val="맑은 고딕"/>
        <family val="2"/>
        <charset val="129"/>
      </rPr>
      <t>서울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강남구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테헤란로</t>
    </r>
    <r>
      <rPr>
        <sz val="11"/>
        <color rgb="FF000000"/>
        <rFont val="Arial"/>
        <family val="2"/>
      </rPr>
      <t>63</t>
    </r>
    <r>
      <rPr>
        <sz val="11"/>
        <color rgb="FF000000"/>
        <rFont val="맑은 고딕"/>
        <family val="2"/>
        <charset val="129"/>
      </rPr>
      <t>길</t>
    </r>
    <r>
      <rPr>
        <sz val="11"/>
        <color rgb="FF000000"/>
        <rFont val="Arial"/>
        <family val="2"/>
      </rPr>
      <t xml:space="preserve"> 12</t>
    </r>
    <phoneticPr fontId="1" type="noConversion"/>
  </si>
  <si>
    <r>
      <rPr>
        <sz val="11"/>
        <color rgb="FF000000"/>
        <rFont val="맑은 고딕"/>
        <family val="2"/>
        <charset val="129"/>
      </rPr>
      <t>서울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강남구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선릉로</t>
    </r>
    <r>
      <rPr>
        <sz val="11"/>
        <color rgb="FF000000"/>
        <rFont val="Arial"/>
        <family val="2"/>
      </rPr>
      <t>100</t>
    </r>
    <r>
      <rPr>
        <sz val="11"/>
        <color rgb="FF000000"/>
        <rFont val="맑은 고딕"/>
        <family val="2"/>
        <charset val="129"/>
      </rPr>
      <t>길</t>
    </r>
    <r>
      <rPr>
        <sz val="11"/>
        <color rgb="FF000000"/>
        <rFont val="Arial"/>
        <family val="2"/>
      </rPr>
      <t xml:space="preserve"> 42</t>
    </r>
    <phoneticPr fontId="1" type="noConversion"/>
  </si>
  <si>
    <r>
      <rPr>
        <sz val="11"/>
        <color rgb="FF000000"/>
        <rFont val="맑은 고딕"/>
        <family val="2"/>
        <charset val="129"/>
      </rPr>
      <t>서울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강남구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선릉로</t>
    </r>
    <r>
      <rPr>
        <sz val="11"/>
        <color rgb="FF000000"/>
        <rFont val="Arial"/>
        <family val="2"/>
      </rPr>
      <t>86</t>
    </r>
    <r>
      <rPr>
        <sz val="11"/>
        <color rgb="FF000000"/>
        <rFont val="맑은 고딕"/>
        <family val="2"/>
        <charset val="129"/>
      </rPr>
      <t>길</t>
    </r>
    <r>
      <rPr>
        <sz val="11"/>
        <color rgb="FF000000"/>
        <rFont val="Arial"/>
        <family val="2"/>
      </rPr>
      <t xml:space="preserve"> 31</t>
    </r>
    <phoneticPr fontId="1" type="noConversion"/>
  </si>
  <si>
    <r>
      <rPr>
        <sz val="11"/>
        <color rgb="FF000000"/>
        <rFont val="맑은 고딕"/>
        <family val="2"/>
        <charset val="129"/>
      </rPr>
      <t>서울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강남구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테헤란로</t>
    </r>
    <r>
      <rPr>
        <sz val="11"/>
        <color rgb="FF000000"/>
        <rFont val="Arial"/>
        <family val="2"/>
      </rPr>
      <t xml:space="preserve"> 422</t>
    </r>
    <phoneticPr fontId="1" type="noConversion"/>
  </si>
  <si>
    <r>
      <rPr>
        <sz val="11"/>
        <color rgb="FF000000"/>
        <rFont val="맑은 고딕"/>
        <family val="2"/>
        <charset val="129"/>
      </rPr>
      <t>서울 강남구 테헤란로7길</t>
    </r>
    <r>
      <rPr>
        <sz val="11"/>
        <color rgb="FF000000"/>
        <rFont val="Arial"/>
        <family val="2"/>
      </rPr>
      <t xml:space="preserve"> 32</t>
    </r>
    <phoneticPr fontId="1" type="noConversion"/>
  </si>
  <si>
    <r>
      <rPr>
        <sz val="11"/>
        <color rgb="FF000000"/>
        <rFont val="맑은 고딕"/>
        <family val="2"/>
        <charset val="129"/>
      </rPr>
      <t>서울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강남구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테헤란로</t>
    </r>
    <r>
      <rPr>
        <sz val="11"/>
        <color rgb="FF000000"/>
        <rFont val="Arial"/>
        <family val="2"/>
      </rPr>
      <t>4</t>
    </r>
    <r>
      <rPr>
        <sz val="11"/>
        <color rgb="FF000000"/>
        <rFont val="맑은 고딕"/>
        <family val="2"/>
        <charset val="129"/>
      </rPr>
      <t>길</t>
    </r>
    <r>
      <rPr>
        <sz val="11"/>
        <color rgb="FF000000"/>
        <rFont val="Arial"/>
        <family val="2"/>
      </rPr>
      <t xml:space="preserve"> 16</t>
    </r>
    <phoneticPr fontId="1" type="noConversion"/>
  </si>
  <si>
    <r>
      <rPr>
        <sz val="11"/>
        <color rgb="FF000000"/>
        <rFont val="맑은 고딕"/>
        <family val="2"/>
        <charset val="129"/>
      </rPr>
      <t>서울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강남구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강남대로</t>
    </r>
    <r>
      <rPr>
        <sz val="11"/>
        <color rgb="FF000000"/>
        <rFont val="Arial"/>
        <family val="2"/>
      </rPr>
      <t xml:space="preserve"> 382</t>
    </r>
    <phoneticPr fontId="1" type="noConversion"/>
  </si>
  <si>
    <r>
      <rPr>
        <sz val="11"/>
        <color rgb="FF000000"/>
        <rFont val="맑은 고딕"/>
        <family val="2"/>
        <charset val="129"/>
      </rPr>
      <t>서울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강남구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테헤란로</t>
    </r>
    <r>
      <rPr>
        <sz val="11"/>
        <color rgb="FF000000"/>
        <rFont val="Arial"/>
        <family val="2"/>
      </rPr>
      <t>4</t>
    </r>
    <r>
      <rPr>
        <sz val="11"/>
        <color rgb="FF000000"/>
        <rFont val="맑은 고딕"/>
        <family val="2"/>
        <charset val="129"/>
      </rPr>
      <t>길</t>
    </r>
    <r>
      <rPr>
        <sz val="11"/>
        <color rgb="FF000000"/>
        <rFont val="Arial"/>
        <family val="2"/>
      </rPr>
      <t xml:space="preserve"> 46</t>
    </r>
    <phoneticPr fontId="1" type="noConversion"/>
  </si>
  <si>
    <r>
      <rPr>
        <sz val="11"/>
        <color rgb="FF000000"/>
        <rFont val="맑은 고딕"/>
        <family val="2"/>
        <charset val="129"/>
      </rPr>
      <t>서울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강남구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테헤란로</t>
    </r>
    <r>
      <rPr>
        <sz val="11"/>
        <color rgb="FF000000"/>
        <rFont val="Arial"/>
        <family val="2"/>
      </rPr>
      <t>8</t>
    </r>
    <r>
      <rPr>
        <sz val="11"/>
        <color rgb="FF000000"/>
        <rFont val="맑은 고딕"/>
        <family val="2"/>
        <charset val="129"/>
      </rPr>
      <t>길</t>
    </r>
    <r>
      <rPr>
        <sz val="11"/>
        <color rgb="FF000000"/>
        <rFont val="Arial"/>
        <family val="2"/>
      </rPr>
      <t xml:space="preserve"> 36</t>
    </r>
    <phoneticPr fontId="1" type="noConversion"/>
  </si>
  <si>
    <r>
      <rPr>
        <sz val="11"/>
        <color rgb="FF000000"/>
        <rFont val="맑은 고딕"/>
        <family val="2"/>
        <charset val="129"/>
      </rPr>
      <t>서울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강남구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역삼로</t>
    </r>
    <r>
      <rPr>
        <sz val="11"/>
        <color rgb="FF000000"/>
        <rFont val="Arial"/>
        <family val="2"/>
      </rPr>
      <t>7</t>
    </r>
    <r>
      <rPr>
        <sz val="11"/>
        <color rgb="FF000000"/>
        <rFont val="맑은 고딕"/>
        <family val="2"/>
        <charset val="129"/>
      </rPr>
      <t>길</t>
    </r>
    <r>
      <rPr>
        <sz val="11"/>
        <color rgb="FF000000"/>
        <rFont val="Arial"/>
        <family val="2"/>
      </rPr>
      <t xml:space="preserve"> 16</t>
    </r>
    <phoneticPr fontId="1" type="noConversion"/>
  </si>
  <si>
    <r>
      <rPr>
        <sz val="11"/>
        <color rgb="FF000000"/>
        <rFont val="맑은 고딕"/>
        <family val="2"/>
        <charset val="129"/>
      </rPr>
      <t>서울 강남구 역삼로</t>
    </r>
    <r>
      <rPr>
        <sz val="11"/>
        <color rgb="FF000000"/>
        <rFont val="Arial"/>
        <family val="2"/>
      </rPr>
      <t xml:space="preserve"> 114</t>
    </r>
    <phoneticPr fontId="1" type="noConversion"/>
  </si>
  <si>
    <r>
      <rPr>
        <sz val="11"/>
        <color rgb="FF000000"/>
        <rFont val="맑은 고딕"/>
        <family val="2"/>
        <charset val="129"/>
      </rPr>
      <t>서울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강남구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역삼로</t>
    </r>
    <r>
      <rPr>
        <sz val="11"/>
        <color rgb="FF000000"/>
        <rFont val="Arial"/>
        <family val="2"/>
      </rPr>
      <t xml:space="preserve"> 106</t>
    </r>
    <phoneticPr fontId="1" type="noConversion"/>
  </si>
  <si>
    <r>
      <rPr>
        <sz val="11"/>
        <color rgb="FF000000"/>
        <rFont val="맑은 고딕"/>
        <family val="2"/>
        <charset val="129"/>
      </rPr>
      <t>서울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강남구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강남대로</t>
    </r>
    <r>
      <rPr>
        <sz val="11"/>
        <color rgb="FF000000"/>
        <rFont val="Arial"/>
        <family val="2"/>
      </rPr>
      <t>66</t>
    </r>
    <r>
      <rPr>
        <sz val="11"/>
        <color rgb="FF000000"/>
        <rFont val="맑은 고딕"/>
        <family val="2"/>
        <charset val="129"/>
      </rPr>
      <t>길</t>
    </r>
    <r>
      <rPr>
        <sz val="11"/>
        <color rgb="FF000000"/>
        <rFont val="Arial"/>
        <family val="2"/>
      </rPr>
      <t xml:space="preserve"> 14</t>
    </r>
    <phoneticPr fontId="1" type="noConversion"/>
  </si>
  <si>
    <t>일일 수요량</t>
    <phoneticPr fontId="1" type="noConversion"/>
  </si>
  <si>
    <t>최적 주차장 좌표</t>
    <phoneticPr fontId="1" type="noConversion"/>
  </si>
  <si>
    <t>수요량 x 시간가치 x 전기차 이동시간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</si>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</sst>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맑은 고딕"/>
      <family val="2"/>
      <charset val="129"/>
    </font>
    <font>
      <sz val="11"/>
      <color rgb="FF000000"/>
      <name val="Arial"/>
      <family val="2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1" xfId="0" applyFont="1" applyBorder="1" applyAlignment="1">
      <alignment horizontal="right" wrapText="1"/>
    </xf>
    <xf numFmtId="0" fontId="0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0" fillId="0" borderId="8" xfId="0" applyFont="1" applyBorder="1">
      <alignment vertical="center"/>
    </xf>
    <xf numFmtId="0" fontId="0" fillId="0" borderId="9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0" fillId="0" borderId="14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3" fontId="0" fillId="0" borderId="0" xfId="0" applyNumberFormat="1" applyFont="1" applyBorder="1">
      <alignment vertical="center"/>
    </xf>
    <xf numFmtId="0" fontId="4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6" fillId="0" borderId="8" xfId="0" applyFont="1" applyBorder="1">
      <alignment vertical="center"/>
    </xf>
    <xf numFmtId="0" fontId="3" fillId="0" borderId="15" xfId="0" applyFont="1" applyBorder="1" applyAlignment="1">
      <alignment horizontal="right" wrapText="1"/>
    </xf>
    <xf numFmtId="3" fontId="0" fillId="0" borderId="8" xfId="0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2" fillId="0" borderId="16" xfId="0" applyFont="1" applyBorder="1" applyAlignment="1">
      <alignment horizontal="center" vertical="center"/>
    </xf>
    <xf numFmtId="0" fontId="0" fillId="0" borderId="17" xfId="0" applyFont="1" applyBorder="1">
      <alignment vertical="center"/>
    </xf>
    <xf numFmtId="0" fontId="0" fillId="0" borderId="18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E51A-7037-4DB5-910B-9BCFDC881BE1}">
  <dimension ref="A1:S54"/>
  <sheetViews>
    <sheetView tabSelected="1" zoomScale="60" zoomScaleNormal="60" workbookViewId="0">
      <selection activeCell="N7" sqref="N7"/>
    </sheetView>
  </sheetViews>
  <sheetFormatPr defaultRowHeight="17" x14ac:dyDescent="0.45"/>
  <cols>
    <col min="1" max="1" width="10.5" bestFit="1" customWidth="1"/>
    <col min="2" max="2" width="10.4140625" bestFit="1" customWidth="1"/>
    <col min="3" max="3" width="51.25" bestFit="1" customWidth="1"/>
    <col min="4" max="4" width="11.08203125" bestFit="1" customWidth="1"/>
    <col min="5" max="5" width="12.1640625" bestFit="1" customWidth="1"/>
    <col min="6" max="6" width="12.58203125" customWidth="1"/>
    <col min="7" max="7" width="8.75" bestFit="1" customWidth="1"/>
    <col min="8" max="8" width="27" bestFit="1" customWidth="1"/>
    <col min="10" max="10" width="30.5" bestFit="1" customWidth="1"/>
    <col min="11" max="12" width="8.75" bestFit="1" customWidth="1"/>
    <col min="13" max="16" width="10.08203125" bestFit="1" customWidth="1"/>
    <col min="19" max="19" width="35.08203125" bestFit="1" customWidth="1"/>
  </cols>
  <sheetData>
    <row r="1" spans="1:19" ht="17.5" thickBot="1" x14ac:dyDescent="0.5">
      <c r="J1" s="15"/>
    </row>
    <row r="2" spans="1:19" ht="17.5" thickBot="1" x14ac:dyDescent="0.5">
      <c r="A2" s="27" t="s">
        <v>0</v>
      </c>
      <c r="B2" s="28" t="s">
        <v>1</v>
      </c>
      <c r="C2" s="28" t="s">
        <v>2</v>
      </c>
      <c r="D2" s="28" t="s">
        <v>7</v>
      </c>
      <c r="E2" s="28" t="s">
        <v>8</v>
      </c>
      <c r="F2" s="28" t="s">
        <v>69</v>
      </c>
      <c r="G2" s="28" t="s">
        <v>3</v>
      </c>
      <c r="H2" s="29" t="s">
        <v>42</v>
      </c>
      <c r="I2" s="1"/>
      <c r="J2" s="16" t="s">
        <v>70</v>
      </c>
      <c r="K2" s="17" t="s">
        <v>7</v>
      </c>
      <c r="L2" s="42" t="s">
        <v>8</v>
      </c>
      <c r="M2" s="6" t="s">
        <v>38</v>
      </c>
      <c r="N2" s="6" t="s">
        <v>39</v>
      </c>
      <c r="O2" s="6" t="s">
        <v>40</v>
      </c>
      <c r="P2" s="7" t="s">
        <v>41</v>
      </c>
      <c r="R2" s="37"/>
      <c r="S2" s="7" t="s">
        <v>71</v>
      </c>
    </row>
    <row r="3" spans="1:19" ht="17.5" thickBot="1" x14ac:dyDescent="0.35">
      <c r="A3" s="8">
        <v>1</v>
      </c>
      <c r="B3" s="9" t="s">
        <v>6</v>
      </c>
      <c r="C3" s="9" t="s">
        <v>14</v>
      </c>
      <c r="D3" s="2">
        <v>37.5233603</v>
      </c>
      <c r="E3" s="2">
        <v>127.0240264</v>
      </c>
      <c r="F3" s="3">
        <v>200</v>
      </c>
      <c r="G3" s="30">
        <v>8720</v>
      </c>
      <c r="H3" s="10">
        <f>ACOS(COS(RADIANS(90-D3))*COS(RADIANS(90-$K$3))+SIN(RADIANS(90-D3))*SIN(RADIANS(90-$K$3))*COS(RADIANS(E3-$L$3)))*6378.137</f>
        <v>2.6881837356879031E-4</v>
      </c>
      <c r="I3" s="1"/>
      <c r="J3" s="18" t="s">
        <v>9</v>
      </c>
      <c r="K3" s="9">
        <v>37.523362649849602</v>
      </c>
      <c r="L3" s="43">
        <v>127.02402700281702</v>
      </c>
      <c r="M3" s="9">
        <f>MIN(D3:D4,K12:K14)</f>
        <v>37.520955399999998</v>
      </c>
      <c r="N3" s="9">
        <f>MAX(D3:D4,K12:K14)</f>
        <v>37.528575199999999</v>
      </c>
      <c r="O3" s="9">
        <f>MIN(E3:E4,L12:L14)</f>
        <v>127.0201845</v>
      </c>
      <c r="P3" s="10">
        <f>MAX(E3:E4,L12:L14)</f>
        <v>127.0251576</v>
      </c>
      <c r="R3" s="38"/>
      <c r="S3" s="39">
        <f>F3*G3*H3</f>
        <v>468.81924350397031</v>
      </c>
    </row>
    <row r="4" spans="1:19" ht="17.5" thickBot="1" x14ac:dyDescent="0.35">
      <c r="A4" s="8">
        <v>1</v>
      </c>
      <c r="B4" s="9" t="s">
        <v>4</v>
      </c>
      <c r="C4" s="9" t="s">
        <v>14</v>
      </c>
      <c r="D4" s="2">
        <v>37.5233603</v>
      </c>
      <c r="E4" s="2">
        <v>127.0240264</v>
      </c>
      <c r="F4" s="3">
        <v>200</v>
      </c>
      <c r="G4" s="30">
        <v>8720</v>
      </c>
      <c r="H4" s="10">
        <f>ACOS(COS(RADIANS(90-D4))*COS(RADIANS(90-$K$3))+SIN(RADIANS(90-D4))*SIN(RADIANS(90-$K$3))*COS(RADIANS(E4-$L$3)))*6378.137</f>
        <v>2.6881837356879031E-4</v>
      </c>
      <c r="I4" s="1"/>
      <c r="J4" s="18" t="s">
        <v>10</v>
      </c>
      <c r="K4" s="9">
        <v>37.52302279235338</v>
      </c>
      <c r="L4" s="43">
        <v>127.03525986414428</v>
      </c>
      <c r="M4" s="9">
        <f>MIN(D5:D11,K15:K19)</f>
        <v>37.519781000000002</v>
      </c>
      <c r="N4" s="9">
        <f>MAX(D5:D11,K15:K19)</f>
        <v>37.5285765</v>
      </c>
      <c r="O4" s="9">
        <f>MIN(E5:E11,L15:L19)</f>
        <v>127.03263080000001</v>
      </c>
      <c r="P4" s="10">
        <f>MAX(E5:E11,L15:L19)</f>
        <v>127.041618</v>
      </c>
      <c r="R4" s="38"/>
      <c r="S4" s="39">
        <f t="shared" ref="S4:S53" si="0">F4*G4*H4</f>
        <v>468.81924350397031</v>
      </c>
    </row>
    <row r="5" spans="1:19" ht="17.5" thickBot="1" x14ac:dyDescent="0.35">
      <c r="A5" s="8">
        <v>2</v>
      </c>
      <c r="B5" s="9" t="s">
        <v>6</v>
      </c>
      <c r="C5" s="9" t="s">
        <v>17</v>
      </c>
      <c r="D5" s="2">
        <v>37.526982199999999</v>
      </c>
      <c r="E5" s="2">
        <v>127.032968</v>
      </c>
      <c r="F5" s="3">
        <v>300</v>
      </c>
      <c r="G5" s="30">
        <v>8720</v>
      </c>
      <c r="H5" s="10">
        <f t="shared" ref="H5:H11" si="1">ACOS(COS(RADIANS(90-D5))*COS(RADIANS(90-$K$4))+SIN(RADIANS(90-D5))*SIN(RADIANS(90-$K$4))*COS(RADIANS(E5-$L$4)))*6378.137</f>
        <v>0.48498464845676564</v>
      </c>
      <c r="I5" s="1"/>
      <c r="J5" s="18" t="s">
        <v>11</v>
      </c>
      <c r="K5" s="9">
        <v>37.504395721461201</v>
      </c>
      <c r="L5" s="43">
        <v>127.04985703339969</v>
      </c>
      <c r="M5" s="9">
        <f>MIN(D12:D28,K20:K25)</f>
        <v>37.4961196</v>
      </c>
      <c r="N5" s="9">
        <f>MAX(D12:D28,K20:K25)</f>
        <v>37.5172363</v>
      </c>
      <c r="O5" s="9">
        <f>MIN(E12:E28,L20:L25)</f>
        <v>127.03807020000001</v>
      </c>
      <c r="P5" s="10">
        <f>MAX(E12:E28,L20:L25)</f>
        <v>127.05518790000001</v>
      </c>
      <c r="R5" s="38"/>
      <c r="S5" s="39">
        <f t="shared" si="0"/>
        <v>1268719.840362899</v>
      </c>
    </row>
    <row r="6" spans="1:19" ht="17.5" thickBot="1" x14ac:dyDescent="0.35">
      <c r="A6" s="8">
        <v>2</v>
      </c>
      <c r="B6" s="9" t="s">
        <v>6</v>
      </c>
      <c r="C6" s="9" t="s">
        <v>15</v>
      </c>
      <c r="D6" s="2">
        <v>37.519781000000002</v>
      </c>
      <c r="E6" s="2">
        <v>127.0327509</v>
      </c>
      <c r="F6" s="3">
        <v>300</v>
      </c>
      <c r="G6" s="30">
        <v>8720</v>
      </c>
      <c r="H6" s="10">
        <f t="shared" si="1"/>
        <v>0.42343888080360637</v>
      </c>
      <c r="I6" s="1"/>
      <c r="J6" s="18" t="s">
        <v>12</v>
      </c>
      <c r="K6" s="9">
        <v>37.495511132214631</v>
      </c>
      <c r="L6" s="43">
        <v>127.03097581872335</v>
      </c>
      <c r="M6" s="9">
        <f>MIN(D29:D39,K26:K27)</f>
        <v>37.469161</v>
      </c>
      <c r="N6" s="9">
        <f>MAX(D29:D39,K26:K27)</f>
        <v>37.502255499999997</v>
      </c>
      <c r="O6" s="9">
        <f>MIN(E29:E39,L26:L27)</f>
        <v>127.0222028</v>
      </c>
      <c r="P6" s="10">
        <f>MAX(E29:E39,L26:L27)</f>
        <v>127.03321630000001</v>
      </c>
      <c r="R6" s="38"/>
      <c r="S6" s="39">
        <f t="shared" si="0"/>
        <v>1107716.1121822342</v>
      </c>
    </row>
    <row r="7" spans="1:19" ht="17.5" thickBot="1" x14ac:dyDescent="0.35">
      <c r="A7" s="8">
        <v>2</v>
      </c>
      <c r="B7" s="9" t="s">
        <v>6</v>
      </c>
      <c r="C7" s="9" t="s">
        <v>16</v>
      </c>
      <c r="D7" s="2">
        <v>37.522864599999998</v>
      </c>
      <c r="E7" s="2">
        <v>127.0370231</v>
      </c>
      <c r="F7" s="3">
        <v>300</v>
      </c>
      <c r="G7" s="30">
        <v>8720</v>
      </c>
      <c r="H7" s="10">
        <f t="shared" si="1"/>
        <v>0.1566663762305445</v>
      </c>
      <c r="I7" s="1"/>
      <c r="J7" s="19" t="s">
        <v>13</v>
      </c>
      <c r="K7" s="20">
        <v>37.492292955487287</v>
      </c>
      <c r="L7" s="44">
        <v>127.07972709788771</v>
      </c>
      <c r="M7" s="12">
        <f>MIN(D40:D53,K28:K29)</f>
        <v>37.474998200000002</v>
      </c>
      <c r="N7" s="12">
        <f>MAX(D40:D53,K28:K29)</f>
        <v>37.494809199999999</v>
      </c>
      <c r="O7" s="12">
        <f>MIN(E40:E53,L28:L29)</f>
        <v>127.05989529999999</v>
      </c>
      <c r="P7" s="13">
        <f>MAX(E40:E53,L28:L29)</f>
        <v>127.09039660000001</v>
      </c>
      <c r="R7" s="38"/>
      <c r="S7" s="39">
        <f t="shared" si="0"/>
        <v>409839.24021910439</v>
      </c>
    </row>
    <row r="8" spans="1:19" ht="17.5" thickBot="1" x14ac:dyDescent="0.35">
      <c r="A8" s="8">
        <v>2</v>
      </c>
      <c r="B8" s="9" t="s">
        <v>4</v>
      </c>
      <c r="C8" s="9" t="s">
        <v>31</v>
      </c>
      <c r="D8" s="2">
        <v>37.527866000000003</v>
      </c>
      <c r="E8" s="2">
        <v>127.03747970000001</v>
      </c>
      <c r="F8" s="3">
        <v>300</v>
      </c>
      <c r="G8" s="30">
        <v>8720</v>
      </c>
      <c r="H8" s="10">
        <f t="shared" si="1"/>
        <v>0.57365806372467898</v>
      </c>
      <c r="I8" s="1"/>
      <c r="J8" s="1"/>
      <c r="K8" s="1"/>
      <c r="L8" s="1"/>
      <c r="M8" s="1"/>
      <c r="N8" s="1"/>
      <c r="O8" s="1"/>
      <c r="P8" s="1"/>
      <c r="R8" s="38"/>
      <c r="S8" s="39">
        <f t="shared" si="0"/>
        <v>1500689.4947037601</v>
      </c>
    </row>
    <row r="9" spans="1:19" ht="17.5" thickBot="1" x14ac:dyDescent="0.35">
      <c r="A9" s="8">
        <v>2</v>
      </c>
      <c r="B9" s="9" t="s">
        <v>4</v>
      </c>
      <c r="C9" s="9" t="s">
        <v>32</v>
      </c>
      <c r="D9" s="2">
        <v>37.527175200000002</v>
      </c>
      <c r="E9" s="2">
        <v>127.041618</v>
      </c>
      <c r="F9" s="3">
        <v>300</v>
      </c>
      <c r="G9" s="30">
        <v>8720</v>
      </c>
      <c r="H9" s="10">
        <f t="shared" si="1"/>
        <v>0.72716276385314982</v>
      </c>
      <c r="I9" s="1"/>
      <c r="J9" s="1"/>
      <c r="K9" s="1"/>
      <c r="L9" s="1"/>
      <c r="M9" s="1"/>
      <c r="N9" s="1"/>
      <c r="O9" s="1"/>
      <c r="P9" s="1"/>
      <c r="R9" s="38"/>
      <c r="S9" s="39">
        <f t="shared" si="0"/>
        <v>1902257.7902398398</v>
      </c>
    </row>
    <row r="10" spans="1:19" ht="17.5" thickBot="1" x14ac:dyDescent="0.35">
      <c r="A10" s="8">
        <v>2</v>
      </c>
      <c r="B10" s="9" t="s">
        <v>4</v>
      </c>
      <c r="C10" s="9" t="s">
        <v>33</v>
      </c>
      <c r="D10" s="2">
        <v>37.5222385</v>
      </c>
      <c r="E10" s="2">
        <v>127.0348856</v>
      </c>
      <c r="F10" s="3">
        <v>300</v>
      </c>
      <c r="G10" s="30">
        <v>8720</v>
      </c>
      <c r="H10" s="10">
        <f t="shared" si="1"/>
        <v>9.3350929985195147E-2</v>
      </c>
      <c r="I10" s="1"/>
      <c r="J10" s="5" t="s">
        <v>5</v>
      </c>
      <c r="K10" s="21"/>
      <c r="L10" s="22"/>
      <c r="M10" s="1"/>
      <c r="N10" s="1"/>
      <c r="O10" s="1"/>
      <c r="P10" s="1"/>
      <c r="R10" s="38"/>
      <c r="S10" s="39">
        <f t="shared" si="0"/>
        <v>244206.0328412705</v>
      </c>
    </row>
    <row r="11" spans="1:19" ht="17.5" thickBot="1" x14ac:dyDescent="0.35">
      <c r="A11" s="8">
        <v>2</v>
      </c>
      <c r="B11" s="9" t="s">
        <v>4</v>
      </c>
      <c r="C11" s="9" t="s">
        <v>34</v>
      </c>
      <c r="D11" s="2">
        <v>37.521542500000002</v>
      </c>
      <c r="E11" s="2">
        <v>127.03263080000001</v>
      </c>
      <c r="F11" s="3">
        <v>300</v>
      </c>
      <c r="G11" s="30">
        <v>8720</v>
      </c>
      <c r="H11" s="10">
        <f t="shared" si="1"/>
        <v>0.28466318910622845</v>
      </c>
      <c r="I11" s="1"/>
      <c r="J11" s="14" t="s">
        <v>0</v>
      </c>
      <c r="K11" s="23" t="s">
        <v>7</v>
      </c>
      <c r="L11" s="24" t="s">
        <v>8</v>
      </c>
      <c r="M11" s="1"/>
      <c r="N11" s="1"/>
      <c r="O11" s="1"/>
      <c r="P11" s="1"/>
      <c r="R11" s="38"/>
      <c r="S11" s="39">
        <f t="shared" si="0"/>
        <v>744678.90270189359</v>
      </c>
    </row>
    <row r="12" spans="1:19" ht="17.5" thickBot="1" x14ac:dyDescent="0.35">
      <c r="A12" s="8">
        <v>3</v>
      </c>
      <c r="B12" s="9" t="s">
        <v>6</v>
      </c>
      <c r="C12" s="31" t="s">
        <v>18</v>
      </c>
      <c r="D12" s="2">
        <v>37.5172363</v>
      </c>
      <c r="E12" s="2">
        <v>127.0473248</v>
      </c>
      <c r="F12" s="3">
        <v>300</v>
      </c>
      <c r="G12" s="30">
        <v>8720</v>
      </c>
      <c r="H12" s="10">
        <f>ACOS(COS(RADIANS(90-D12))*COS(RADIANS(90-$K$5))+SIN(RADIANS(90-D12))*SIN(RADIANS(90-$K$5))*COS(RADIANS(E12-$L$5)))*6378.137</f>
        <v>1.4467902219408555</v>
      </c>
      <c r="I12" s="1"/>
      <c r="J12" s="25">
        <v>1</v>
      </c>
      <c r="K12" s="9">
        <v>37.520955399999998</v>
      </c>
      <c r="L12" s="10">
        <v>127.0201845</v>
      </c>
      <c r="M12" s="1"/>
      <c r="N12" s="1"/>
      <c r="O12" s="1"/>
      <c r="P12" s="1"/>
      <c r="R12" s="38"/>
      <c r="S12" s="39">
        <f t="shared" si="0"/>
        <v>3784803.2205972779</v>
      </c>
    </row>
    <row r="13" spans="1:19" ht="17.5" thickBot="1" x14ac:dyDescent="0.35">
      <c r="A13" s="8">
        <v>3</v>
      </c>
      <c r="B13" s="9" t="s">
        <v>6</v>
      </c>
      <c r="C13" s="31" t="s">
        <v>19</v>
      </c>
      <c r="D13" s="2">
        <v>37.510269600000001</v>
      </c>
      <c r="E13" s="2">
        <v>127.0463836</v>
      </c>
      <c r="F13" s="3">
        <v>300</v>
      </c>
      <c r="G13" s="30">
        <v>8720</v>
      </c>
      <c r="H13" s="10">
        <f t="shared" ref="H13:H28" si="2">ACOS(COS(RADIANS(90-D13))*COS(RADIANS(90-$K$5))+SIN(RADIANS(90-D13))*SIN(RADIANS(90-$K$5))*COS(RADIANS(E13-$L$5)))*6378.137</f>
        <v>0.72224493687757796</v>
      </c>
      <c r="I13" s="1"/>
      <c r="J13" s="25">
        <v>1</v>
      </c>
      <c r="K13" s="9">
        <v>37.528575199999999</v>
      </c>
      <c r="L13" s="10">
        <v>127.0205023</v>
      </c>
      <c r="M13" s="1"/>
      <c r="N13" s="1"/>
      <c r="O13" s="1"/>
      <c r="P13" s="1"/>
      <c r="R13" s="38"/>
      <c r="S13" s="39">
        <f t="shared" si="0"/>
        <v>1889392.754871744</v>
      </c>
    </row>
    <row r="14" spans="1:19" ht="17.5" thickBot="1" x14ac:dyDescent="0.35">
      <c r="A14" s="8">
        <v>3</v>
      </c>
      <c r="B14" s="9" t="s">
        <v>6</v>
      </c>
      <c r="C14" s="31" t="s">
        <v>20</v>
      </c>
      <c r="D14" s="2">
        <v>37.5063441</v>
      </c>
      <c r="E14" s="2">
        <v>127.0525967</v>
      </c>
      <c r="F14" s="3">
        <v>300</v>
      </c>
      <c r="G14" s="30">
        <v>8720</v>
      </c>
      <c r="H14" s="10">
        <f t="shared" si="2"/>
        <v>0.32492526499189511</v>
      </c>
      <c r="I14" s="1"/>
      <c r="J14" s="25">
        <v>1</v>
      </c>
      <c r="K14" s="9">
        <v>37.527331199999999</v>
      </c>
      <c r="L14" s="10">
        <v>127.0251576</v>
      </c>
      <c r="M14" s="1"/>
      <c r="N14" s="1"/>
      <c r="O14" s="1"/>
      <c r="P14" s="1"/>
      <c r="R14" s="38"/>
      <c r="S14" s="39">
        <f t="shared" si="0"/>
        <v>850004.49321879761</v>
      </c>
    </row>
    <row r="15" spans="1:19" ht="17.5" thickBot="1" x14ac:dyDescent="0.35">
      <c r="A15" s="8">
        <v>3</v>
      </c>
      <c r="B15" s="9" t="s">
        <v>6</v>
      </c>
      <c r="C15" s="31" t="s">
        <v>21</v>
      </c>
      <c r="D15" s="2">
        <v>37.504435899999997</v>
      </c>
      <c r="E15" s="2">
        <v>127.0510486</v>
      </c>
      <c r="F15" s="3">
        <v>300</v>
      </c>
      <c r="G15" s="30">
        <v>8720</v>
      </c>
      <c r="H15" s="10">
        <f t="shared" si="2"/>
        <v>0.10532282792315853</v>
      </c>
      <c r="I15" s="1"/>
      <c r="J15" s="25">
        <v>2</v>
      </c>
      <c r="K15" s="9">
        <v>37.527494799999999</v>
      </c>
      <c r="L15" s="10">
        <v>127.0335504</v>
      </c>
      <c r="M15" s="1"/>
      <c r="N15" s="1"/>
      <c r="O15" s="1"/>
      <c r="P15" s="1"/>
      <c r="R15" s="38"/>
      <c r="S15" s="39">
        <f t="shared" si="0"/>
        <v>275524.51784698269</v>
      </c>
    </row>
    <row r="16" spans="1:19" ht="17.5" thickBot="1" x14ac:dyDescent="0.35">
      <c r="A16" s="8">
        <v>3</v>
      </c>
      <c r="B16" s="9" t="s">
        <v>6</v>
      </c>
      <c r="C16" s="31" t="s">
        <v>22</v>
      </c>
      <c r="D16" s="2">
        <v>37.4961196</v>
      </c>
      <c r="E16" s="2">
        <v>127.0516514</v>
      </c>
      <c r="F16" s="3">
        <v>300</v>
      </c>
      <c r="G16" s="30">
        <v>8720</v>
      </c>
      <c r="H16" s="10">
        <f t="shared" si="2"/>
        <v>0.93482337510219582</v>
      </c>
      <c r="I16" s="1"/>
      <c r="J16" s="25">
        <v>2</v>
      </c>
      <c r="K16" s="9">
        <v>37.524481299999998</v>
      </c>
      <c r="L16" s="10">
        <v>127.03317800000001</v>
      </c>
      <c r="M16" s="1"/>
      <c r="N16" s="1"/>
      <c r="O16" s="1"/>
      <c r="P16" s="1"/>
      <c r="R16" s="38"/>
      <c r="S16" s="39">
        <f t="shared" si="0"/>
        <v>2445497.9492673441</v>
      </c>
    </row>
    <row r="17" spans="1:19" ht="17.5" thickBot="1" x14ac:dyDescent="0.35">
      <c r="A17" s="8">
        <v>3</v>
      </c>
      <c r="B17" s="9" t="s">
        <v>4</v>
      </c>
      <c r="C17" s="9" t="s">
        <v>35</v>
      </c>
      <c r="D17" s="2">
        <v>37.5118376</v>
      </c>
      <c r="E17" s="2">
        <v>127.03807020000001</v>
      </c>
      <c r="F17" s="3">
        <v>500</v>
      </c>
      <c r="G17" s="30">
        <v>8720</v>
      </c>
      <c r="H17" s="10">
        <f t="shared" si="2"/>
        <v>1.3302844816876713</v>
      </c>
      <c r="I17" s="1"/>
      <c r="J17" s="25">
        <v>2</v>
      </c>
      <c r="K17" s="9">
        <v>37.5285765</v>
      </c>
      <c r="L17" s="10">
        <v>127.0349609</v>
      </c>
      <c r="M17" s="1"/>
      <c r="N17" s="1"/>
      <c r="O17" s="1"/>
      <c r="P17" s="1"/>
      <c r="R17" s="38"/>
      <c r="S17" s="39">
        <f t="shared" si="0"/>
        <v>5800040.3401582474</v>
      </c>
    </row>
    <row r="18" spans="1:19" ht="17.5" thickBot="1" x14ac:dyDescent="0.35">
      <c r="A18" s="8">
        <v>3</v>
      </c>
      <c r="B18" s="9" t="s">
        <v>4</v>
      </c>
      <c r="C18" s="31" t="s">
        <v>51</v>
      </c>
      <c r="D18" s="2">
        <v>37.503397499999998</v>
      </c>
      <c r="E18" s="2">
        <v>127.04909379999999</v>
      </c>
      <c r="F18" s="9">
        <v>500</v>
      </c>
      <c r="G18" s="30">
        <v>33136</v>
      </c>
      <c r="H18" s="10">
        <f t="shared" si="2"/>
        <v>0.12996541326465239</v>
      </c>
      <c r="I18" s="1"/>
      <c r="J18" s="25">
        <v>2</v>
      </c>
      <c r="K18" s="9">
        <v>37.527924200000001</v>
      </c>
      <c r="L18" s="10">
        <v>127.0394695</v>
      </c>
      <c r="M18" s="1"/>
      <c r="N18" s="1"/>
      <c r="O18" s="1"/>
      <c r="P18" s="1"/>
      <c r="R18" s="38"/>
      <c r="S18" s="39">
        <f t="shared" si="0"/>
        <v>2153266.9669687608</v>
      </c>
    </row>
    <row r="19" spans="1:19" ht="17.5" thickBot="1" x14ac:dyDescent="0.35">
      <c r="A19" s="8">
        <v>3</v>
      </c>
      <c r="B19" s="9" t="s">
        <v>4</v>
      </c>
      <c r="C19" s="31" t="s">
        <v>52</v>
      </c>
      <c r="D19" s="2">
        <v>37.503394399999998</v>
      </c>
      <c r="E19" s="2">
        <v>127.0478146</v>
      </c>
      <c r="F19" s="9">
        <v>500</v>
      </c>
      <c r="G19" s="30">
        <v>33136</v>
      </c>
      <c r="H19" s="10">
        <f t="shared" si="2"/>
        <v>0.2120329100873112</v>
      </c>
      <c r="I19" s="1"/>
      <c r="J19" s="25">
        <v>2</v>
      </c>
      <c r="K19" s="9">
        <v>37.522340800000002</v>
      </c>
      <c r="L19" s="10">
        <v>127.0351775</v>
      </c>
      <c r="M19" s="1"/>
      <c r="N19" s="1"/>
      <c r="O19" s="1"/>
      <c r="P19" s="1"/>
      <c r="R19" s="38"/>
      <c r="S19" s="39">
        <f t="shared" si="0"/>
        <v>3512961.2543265722</v>
      </c>
    </row>
    <row r="20" spans="1:19" ht="17.5" thickBot="1" x14ac:dyDescent="0.35">
      <c r="A20" s="8">
        <v>3</v>
      </c>
      <c r="B20" s="9" t="s">
        <v>4</v>
      </c>
      <c r="C20" s="31" t="s">
        <v>53</v>
      </c>
      <c r="D20" s="2">
        <v>37.503121800000002</v>
      </c>
      <c r="E20" s="2">
        <v>127.0456251</v>
      </c>
      <c r="F20" s="9">
        <v>500</v>
      </c>
      <c r="G20" s="30">
        <v>33136</v>
      </c>
      <c r="H20" s="10">
        <f t="shared" si="2"/>
        <v>0.39972843648044071</v>
      </c>
      <c r="I20" s="1"/>
      <c r="J20" s="25">
        <v>3</v>
      </c>
      <c r="K20" s="9">
        <v>37.510977699999998</v>
      </c>
      <c r="L20" s="10">
        <v>127.05212710000001</v>
      </c>
      <c r="M20" s="1"/>
      <c r="N20" s="1"/>
      <c r="O20" s="1"/>
      <c r="P20" s="1"/>
      <c r="R20" s="38"/>
      <c r="S20" s="39">
        <f t="shared" si="0"/>
        <v>6622700.7356079416</v>
      </c>
    </row>
    <row r="21" spans="1:19" ht="17.5" thickBot="1" x14ac:dyDescent="0.35">
      <c r="A21" s="8">
        <v>3</v>
      </c>
      <c r="B21" s="9" t="s">
        <v>4</v>
      </c>
      <c r="C21" s="31" t="s">
        <v>54</v>
      </c>
      <c r="D21" s="2">
        <v>37.504507799999999</v>
      </c>
      <c r="E21" s="2">
        <v>127.0443204</v>
      </c>
      <c r="F21" s="9">
        <v>500</v>
      </c>
      <c r="G21" s="30">
        <v>33136</v>
      </c>
      <c r="H21" s="10">
        <f t="shared" si="2"/>
        <v>0.48910160513891698</v>
      </c>
      <c r="I21" s="1"/>
      <c r="J21" s="25">
        <v>3</v>
      </c>
      <c r="K21" s="9">
        <v>37.514851999999998</v>
      </c>
      <c r="L21" s="10">
        <v>127.05518790000001</v>
      </c>
      <c r="M21" s="1"/>
      <c r="N21" s="1"/>
      <c r="O21" s="1"/>
      <c r="P21" s="1"/>
      <c r="R21" s="38"/>
      <c r="S21" s="39">
        <f t="shared" si="0"/>
        <v>8103435.3939415766</v>
      </c>
    </row>
    <row r="22" spans="1:19" ht="17.5" thickBot="1" x14ac:dyDescent="0.35">
      <c r="A22" s="8">
        <v>3</v>
      </c>
      <c r="B22" s="9" t="s">
        <v>4</v>
      </c>
      <c r="C22" s="31" t="s">
        <v>55</v>
      </c>
      <c r="D22" s="2">
        <v>37.5043857</v>
      </c>
      <c r="E22" s="2">
        <v>127.0499612</v>
      </c>
      <c r="F22" s="9">
        <v>500</v>
      </c>
      <c r="G22" s="30">
        <v>33136</v>
      </c>
      <c r="H22" s="10">
        <f t="shared" si="2"/>
        <v>9.2659513753393912E-3</v>
      </c>
      <c r="I22" s="1"/>
      <c r="J22" s="25">
        <v>3</v>
      </c>
      <c r="K22" s="9">
        <v>37.514850699999997</v>
      </c>
      <c r="L22" s="10">
        <v>127.039867</v>
      </c>
      <c r="M22" s="1"/>
      <c r="N22" s="1"/>
      <c r="O22" s="1"/>
      <c r="P22" s="1"/>
      <c r="R22" s="38"/>
      <c r="S22" s="39">
        <f t="shared" si="0"/>
        <v>153518.28238662303</v>
      </c>
    </row>
    <row r="23" spans="1:19" ht="17.5" thickBot="1" x14ac:dyDescent="0.35">
      <c r="A23" s="8">
        <v>3</v>
      </c>
      <c r="B23" s="9" t="s">
        <v>4</v>
      </c>
      <c r="C23" s="32" t="s">
        <v>56</v>
      </c>
      <c r="D23" s="2">
        <v>37.506062100000001</v>
      </c>
      <c r="E23" s="2">
        <v>127.0509138</v>
      </c>
      <c r="F23" s="9">
        <v>500</v>
      </c>
      <c r="G23" s="30">
        <v>33136</v>
      </c>
      <c r="H23" s="10">
        <f t="shared" si="2"/>
        <v>0.20765234130460336</v>
      </c>
      <c r="I23" s="1"/>
      <c r="J23" s="25">
        <v>3</v>
      </c>
      <c r="K23" s="9">
        <v>37.496941</v>
      </c>
      <c r="L23" s="10">
        <v>127.05113129999999</v>
      </c>
      <c r="M23" s="1"/>
      <c r="N23" s="1"/>
      <c r="O23" s="1"/>
      <c r="P23" s="1"/>
      <c r="R23" s="38"/>
      <c r="S23" s="39">
        <f t="shared" si="0"/>
        <v>3440383.9907346684</v>
      </c>
    </row>
    <row r="24" spans="1:19" ht="17.5" thickBot="1" x14ac:dyDescent="0.35">
      <c r="A24" s="8">
        <v>3</v>
      </c>
      <c r="B24" s="9" t="s">
        <v>4</v>
      </c>
      <c r="C24" s="31" t="s">
        <v>57</v>
      </c>
      <c r="D24" s="2">
        <v>37.506470299999997</v>
      </c>
      <c r="E24" s="2">
        <v>127.0509131</v>
      </c>
      <c r="F24" s="9">
        <v>500</v>
      </c>
      <c r="G24" s="30">
        <v>33136</v>
      </c>
      <c r="H24" s="10">
        <f t="shared" si="2"/>
        <v>0.24906078560653663</v>
      </c>
      <c r="I24" s="1"/>
      <c r="J24" s="25">
        <v>3</v>
      </c>
      <c r="K24" s="9">
        <v>37.504714999999997</v>
      </c>
      <c r="L24" s="10">
        <v>127.04892599999999</v>
      </c>
      <c r="M24" s="1"/>
      <c r="N24" s="1"/>
      <c r="O24" s="1"/>
      <c r="P24" s="1"/>
      <c r="R24" s="38"/>
      <c r="S24" s="39">
        <f t="shared" si="0"/>
        <v>4126439.0959290988</v>
      </c>
    </row>
    <row r="25" spans="1:19" ht="17.5" thickBot="1" x14ac:dyDescent="0.35">
      <c r="A25" s="8">
        <v>3</v>
      </c>
      <c r="B25" s="9" t="s">
        <v>4</v>
      </c>
      <c r="C25" s="31" t="s">
        <v>58</v>
      </c>
      <c r="D25" s="2">
        <v>37.504128399999999</v>
      </c>
      <c r="E25" s="2">
        <v>127.0520308</v>
      </c>
      <c r="F25" s="9">
        <v>500</v>
      </c>
      <c r="G25" s="30">
        <v>33136</v>
      </c>
      <c r="H25" s="10">
        <f t="shared" si="2"/>
        <v>0.19425954778116214</v>
      </c>
      <c r="I25" s="1"/>
      <c r="J25" s="25">
        <v>3</v>
      </c>
      <c r="K25" s="9">
        <v>37.508615399999996</v>
      </c>
      <c r="L25" s="10">
        <v>127.0422713</v>
      </c>
      <c r="M25" s="1"/>
      <c r="N25" s="1"/>
      <c r="O25" s="1"/>
      <c r="P25" s="1"/>
      <c r="R25" s="38"/>
      <c r="S25" s="39">
        <f t="shared" si="0"/>
        <v>3218492.1876382944</v>
      </c>
    </row>
    <row r="26" spans="1:19" ht="17.5" thickBot="1" x14ac:dyDescent="0.35">
      <c r="A26" s="8">
        <v>3</v>
      </c>
      <c r="B26" s="9" t="s">
        <v>4</v>
      </c>
      <c r="C26" s="31" t="s">
        <v>59</v>
      </c>
      <c r="D26" s="2">
        <v>37.505282000000001</v>
      </c>
      <c r="E26" s="2">
        <v>127.0528475</v>
      </c>
      <c r="F26" s="9">
        <v>500</v>
      </c>
      <c r="G26" s="30">
        <v>33136</v>
      </c>
      <c r="H26" s="10">
        <f t="shared" si="2"/>
        <v>0.28191537963029356</v>
      </c>
      <c r="I26" s="1"/>
      <c r="J26" s="25">
        <v>4</v>
      </c>
      <c r="K26" s="9">
        <v>37.469161</v>
      </c>
      <c r="L26" s="10">
        <v>127.0222028</v>
      </c>
      <c r="M26" s="1"/>
      <c r="N26" s="1"/>
      <c r="O26" s="1"/>
      <c r="P26" s="1"/>
      <c r="R26" s="38"/>
      <c r="S26" s="39">
        <f t="shared" si="0"/>
        <v>4670774.009714704</v>
      </c>
    </row>
    <row r="27" spans="1:19" ht="17.5" thickBot="1" x14ac:dyDescent="0.35">
      <c r="A27" s="8">
        <v>3</v>
      </c>
      <c r="B27" s="9" t="s">
        <v>4</v>
      </c>
      <c r="C27" s="33" t="s">
        <v>36</v>
      </c>
      <c r="D27" s="2">
        <v>37.499074800000002</v>
      </c>
      <c r="E27" s="2">
        <v>127.0470296</v>
      </c>
      <c r="F27" s="4">
        <v>500</v>
      </c>
      <c r="G27" s="30">
        <v>33136</v>
      </c>
      <c r="H27" s="10">
        <f t="shared" si="2"/>
        <v>0.64280340366120414</v>
      </c>
      <c r="I27" s="1"/>
      <c r="J27" s="25">
        <v>4</v>
      </c>
      <c r="K27" s="9">
        <v>37.501964999999998</v>
      </c>
      <c r="L27" s="10">
        <v>127.0280582</v>
      </c>
      <c r="M27" s="1"/>
      <c r="N27" s="1"/>
      <c r="O27" s="1"/>
      <c r="P27" s="1"/>
      <c r="R27" s="38"/>
      <c r="S27" s="39">
        <f t="shared" si="0"/>
        <v>10649966.79185883</v>
      </c>
    </row>
    <row r="28" spans="1:19" ht="17.5" thickBot="1" x14ac:dyDescent="0.35">
      <c r="A28" s="8">
        <v>3</v>
      </c>
      <c r="B28" s="9" t="s">
        <v>4</v>
      </c>
      <c r="C28" s="9" t="s">
        <v>37</v>
      </c>
      <c r="D28" s="2">
        <v>37.515883899999999</v>
      </c>
      <c r="E28" s="2">
        <v>127.05214909999999</v>
      </c>
      <c r="F28" s="3">
        <v>500</v>
      </c>
      <c r="G28" s="30">
        <v>8720</v>
      </c>
      <c r="H28" s="10">
        <f t="shared" si="2"/>
        <v>1.2947753439329557</v>
      </c>
      <c r="I28" s="1"/>
      <c r="J28" s="25">
        <v>5</v>
      </c>
      <c r="K28" s="9">
        <v>37.474998200000002</v>
      </c>
      <c r="L28" s="10">
        <v>127.0608237</v>
      </c>
      <c r="M28" s="1"/>
      <c r="N28" s="1"/>
      <c r="O28" s="1"/>
      <c r="P28" s="1"/>
      <c r="R28" s="38"/>
      <c r="S28" s="39">
        <f t="shared" si="0"/>
        <v>5645220.4995476864</v>
      </c>
    </row>
    <row r="29" spans="1:19" ht="17.5" thickBot="1" x14ac:dyDescent="0.35">
      <c r="A29" s="8">
        <v>4</v>
      </c>
      <c r="B29" s="9" t="s">
        <v>6</v>
      </c>
      <c r="C29" s="31" t="s">
        <v>23</v>
      </c>
      <c r="D29" s="2">
        <v>37.502255499999997</v>
      </c>
      <c r="E29" s="2">
        <v>127.030309</v>
      </c>
      <c r="F29" s="3">
        <v>400</v>
      </c>
      <c r="G29" s="30">
        <v>8720</v>
      </c>
      <c r="H29" s="10">
        <f>ACOS(COS(RADIANS(90-D29))*COS(RADIANS(90-$K$6))+SIN(RADIANS(90-D29))*SIN(RADIANS(90-$K$6))*COS(RADIANS(E29-$L$6)))*6378.137</f>
        <v>0.75308577508312113</v>
      </c>
      <c r="I29" s="1"/>
      <c r="J29" s="26">
        <v>5</v>
      </c>
      <c r="K29" s="12">
        <v>37.4935762</v>
      </c>
      <c r="L29" s="13">
        <v>127.09039660000001</v>
      </c>
      <c r="M29" s="1"/>
      <c r="N29" s="1"/>
      <c r="O29" s="1"/>
      <c r="P29" s="1"/>
      <c r="R29" s="38"/>
      <c r="S29" s="39">
        <f t="shared" si="0"/>
        <v>2626763.1834899266</v>
      </c>
    </row>
    <row r="30" spans="1:19" ht="17.5" thickBot="1" x14ac:dyDescent="0.35">
      <c r="A30" s="8">
        <v>4</v>
      </c>
      <c r="B30" s="9" t="s">
        <v>6</v>
      </c>
      <c r="C30" s="31" t="s">
        <v>24</v>
      </c>
      <c r="D30" s="2">
        <v>37.495187999999999</v>
      </c>
      <c r="E30" s="2">
        <v>127.03321630000001</v>
      </c>
      <c r="F30" s="3">
        <v>400</v>
      </c>
      <c r="G30" s="30">
        <v>8720</v>
      </c>
      <c r="H30" s="10">
        <f t="shared" ref="H30:H39" si="3">ACOS(COS(RADIANS(90-D30))*COS(RADIANS(90-$K$6))+SIN(RADIANS(90-D30))*SIN(RADIANS(90-$K$6))*COS(RADIANS(E30-$L$6)))*6378.137</f>
        <v>0.20112481172600236</v>
      </c>
      <c r="I30" s="1"/>
      <c r="J30" s="1"/>
      <c r="K30" s="1"/>
      <c r="L30" s="1"/>
      <c r="M30" s="1"/>
      <c r="N30" s="1"/>
      <c r="O30" s="1"/>
      <c r="P30" s="1"/>
      <c r="R30" s="38"/>
      <c r="S30" s="39">
        <f t="shared" si="0"/>
        <v>701523.34330029623</v>
      </c>
    </row>
    <row r="31" spans="1:19" ht="17.5" thickBot="1" x14ac:dyDescent="0.35">
      <c r="A31" s="8">
        <v>4</v>
      </c>
      <c r="B31" s="9" t="s">
        <v>4</v>
      </c>
      <c r="C31" s="32" t="s">
        <v>60</v>
      </c>
      <c r="D31" s="2">
        <v>37.502255499999997</v>
      </c>
      <c r="E31" s="2">
        <v>127.030309</v>
      </c>
      <c r="F31" s="3">
        <v>400</v>
      </c>
      <c r="G31" s="30">
        <v>33136</v>
      </c>
      <c r="H31" s="10">
        <f t="shared" si="3"/>
        <v>0.75308577508312113</v>
      </c>
      <c r="I31" s="1"/>
      <c r="J31" s="1"/>
      <c r="K31" s="1"/>
      <c r="L31" s="1"/>
      <c r="M31" s="1"/>
      <c r="N31" s="1"/>
      <c r="O31" s="1"/>
      <c r="P31" s="1"/>
      <c r="R31" s="38"/>
      <c r="S31" s="39">
        <f t="shared" si="0"/>
        <v>9981700.0972617213</v>
      </c>
    </row>
    <row r="32" spans="1:19" ht="17.5" thickBot="1" x14ac:dyDescent="0.35">
      <c r="A32" s="8">
        <v>4</v>
      </c>
      <c r="B32" s="9" t="s">
        <v>4</v>
      </c>
      <c r="C32" s="32" t="s">
        <v>61</v>
      </c>
      <c r="D32" s="2">
        <v>37.496534500000003</v>
      </c>
      <c r="E32" s="2">
        <v>127.0302544</v>
      </c>
      <c r="F32" s="3">
        <v>400</v>
      </c>
      <c r="G32" s="30">
        <v>33136</v>
      </c>
      <c r="H32" s="10">
        <f t="shared" si="3"/>
        <v>0.1305284839214309</v>
      </c>
      <c r="I32" s="1"/>
      <c r="J32" s="1"/>
      <c r="K32" s="1"/>
      <c r="L32" s="1"/>
      <c r="M32" s="1"/>
      <c r="N32" s="1"/>
      <c r="O32" s="1"/>
      <c r="P32" s="1"/>
      <c r="R32" s="38"/>
      <c r="S32" s="39">
        <f t="shared" si="0"/>
        <v>1730076.7372882138</v>
      </c>
    </row>
    <row r="33" spans="1:19" ht="17.5" thickBot="1" x14ac:dyDescent="0.35">
      <c r="A33" s="8">
        <v>4</v>
      </c>
      <c r="B33" s="9" t="s">
        <v>4</v>
      </c>
      <c r="C33" s="32" t="s">
        <v>62</v>
      </c>
      <c r="D33" s="2">
        <v>37.497079399999997</v>
      </c>
      <c r="E33" s="2">
        <v>127.028718</v>
      </c>
      <c r="F33" s="3">
        <v>400</v>
      </c>
      <c r="G33" s="30">
        <v>33136</v>
      </c>
      <c r="H33" s="10">
        <f t="shared" si="3"/>
        <v>0.26503279824495174</v>
      </c>
      <c r="I33" s="1"/>
      <c r="J33" s="1"/>
      <c r="K33" s="1"/>
      <c r="L33" s="1"/>
      <c r="M33" s="1"/>
      <c r="N33" s="1"/>
      <c r="O33" s="1"/>
      <c r="P33" s="1"/>
      <c r="R33" s="38"/>
      <c r="S33" s="39">
        <f t="shared" si="0"/>
        <v>3512850.7210578881</v>
      </c>
    </row>
    <row r="34" spans="1:19" ht="17.5" thickBot="1" x14ac:dyDescent="0.35">
      <c r="A34" s="8">
        <v>4</v>
      </c>
      <c r="B34" s="9" t="s">
        <v>4</v>
      </c>
      <c r="C34" s="32" t="s">
        <v>63</v>
      </c>
      <c r="D34" s="2">
        <v>37.495332300000001</v>
      </c>
      <c r="E34" s="2">
        <v>127.0303725</v>
      </c>
      <c r="F34" s="3">
        <v>400</v>
      </c>
      <c r="G34" s="30">
        <v>33136</v>
      </c>
      <c r="H34" s="10">
        <f t="shared" si="3"/>
        <v>5.688304140598556E-2</v>
      </c>
      <c r="I34" s="1"/>
      <c r="J34" s="1"/>
      <c r="K34" s="1"/>
      <c r="L34" s="1"/>
      <c r="M34" s="1"/>
      <c r="N34" s="1"/>
      <c r="O34" s="1"/>
      <c r="P34" s="1"/>
      <c r="R34" s="38"/>
      <c r="S34" s="39">
        <f t="shared" si="0"/>
        <v>753950.584011495</v>
      </c>
    </row>
    <row r="35" spans="1:19" ht="17.5" thickBot="1" x14ac:dyDescent="0.35">
      <c r="A35" s="8">
        <v>4</v>
      </c>
      <c r="B35" s="9" t="s">
        <v>4</v>
      </c>
      <c r="C35" s="32" t="s">
        <v>64</v>
      </c>
      <c r="D35" s="2">
        <v>37.496460399999997</v>
      </c>
      <c r="E35" s="2">
        <v>127.0320158</v>
      </c>
      <c r="F35" s="3">
        <v>400</v>
      </c>
      <c r="G35" s="30">
        <v>33136</v>
      </c>
      <c r="H35" s="10">
        <f t="shared" si="3"/>
        <v>0.14001176687742425</v>
      </c>
      <c r="I35" s="1"/>
      <c r="J35" s="1"/>
      <c r="K35" s="1"/>
      <c r="L35" s="1"/>
      <c r="M35" s="1"/>
      <c r="N35" s="1"/>
      <c r="O35" s="1"/>
      <c r="P35" s="1"/>
      <c r="R35" s="38"/>
      <c r="S35" s="39">
        <f t="shared" si="0"/>
        <v>1855771.9629001319</v>
      </c>
    </row>
    <row r="36" spans="1:19" ht="17.5" thickBot="1" x14ac:dyDescent="0.35">
      <c r="A36" s="8">
        <v>4</v>
      </c>
      <c r="B36" s="9" t="s">
        <v>4</v>
      </c>
      <c r="C36" s="32" t="s">
        <v>65</v>
      </c>
      <c r="D36" s="2">
        <v>37.495187999999999</v>
      </c>
      <c r="E36" s="2">
        <v>127.03321630000001</v>
      </c>
      <c r="F36" s="3">
        <v>400</v>
      </c>
      <c r="G36" s="30">
        <v>33136</v>
      </c>
      <c r="H36" s="10">
        <f t="shared" si="3"/>
        <v>0.20112481172600236</v>
      </c>
      <c r="I36" s="1"/>
      <c r="J36" s="1"/>
      <c r="K36" s="1"/>
      <c r="L36" s="1"/>
      <c r="M36" s="1"/>
      <c r="N36" s="1"/>
      <c r="O36" s="1"/>
      <c r="P36" s="1"/>
      <c r="R36" s="38"/>
      <c r="S36" s="39">
        <f t="shared" si="0"/>
        <v>2665788.7045411258</v>
      </c>
    </row>
    <row r="37" spans="1:19" ht="17.5" thickBot="1" x14ac:dyDescent="0.35">
      <c r="A37" s="8">
        <v>4</v>
      </c>
      <c r="B37" s="9" t="s">
        <v>4</v>
      </c>
      <c r="C37" s="32" t="s">
        <v>66</v>
      </c>
      <c r="D37" s="2">
        <v>37.493172100000002</v>
      </c>
      <c r="E37" s="2">
        <v>127.0316421</v>
      </c>
      <c r="F37" s="3">
        <v>400</v>
      </c>
      <c r="G37" s="30">
        <v>33136</v>
      </c>
      <c r="H37" s="10">
        <f t="shared" si="3"/>
        <v>0.2669470337453923</v>
      </c>
      <c r="I37" s="1"/>
      <c r="J37" s="1"/>
      <c r="K37" s="1"/>
      <c r="L37" s="1"/>
      <c r="M37" s="1"/>
      <c r="N37" s="1"/>
      <c r="O37" s="1"/>
      <c r="P37" s="1"/>
      <c r="R37" s="38"/>
      <c r="S37" s="39">
        <f t="shared" si="0"/>
        <v>3538222.7640749277</v>
      </c>
    </row>
    <row r="38" spans="1:19" ht="17.5" thickBot="1" x14ac:dyDescent="0.35">
      <c r="A38" s="8">
        <v>4</v>
      </c>
      <c r="B38" s="9" t="s">
        <v>4</v>
      </c>
      <c r="C38" s="32" t="s">
        <v>67</v>
      </c>
      <c r="D38" s="2">
        <v>37.493039000000003</v>
      </c>
      <c r="E38" s="2">
        <v>127.0307912</v>
      </c>
      <c r="F38" s="3">
        <v>400</v>
      </c>
      <c r="G38" s="30">
        <v>33136</v>
      </c>
      <c r="H38" s="10">
        <f t="shared" si="3"/>
        <v>0.27567915681111937</v>
      </c>
      <c r="I38" s="1"/>
      <c r="J38" s="1"/>
      <c r="K38" s="1"/>
      <c r="L38" s="1"/>
      <c r="M38" s="1"/>
      <c r="N38" s="1"/>
      <c r="O38" s="1"/>
      <c r="P38" s="1"/>
      <c r="R38" s="38"/>
      <c r="S38" s="39">
        <f t="shared" si="0"/>
        <v>3653961.8160373005</v>
      </c>
    </row>
    <row r="39" spans="1:19" ht="17.5" thickBot="1" x14ac:dyDescent="0.35">
      <c r="A39" s="8">
        <v>4</v>
      </c>
      <c r="B39" s="9" t="s">
        <v>4</v>
      </c>
      <c r="C39" s="32" t="s">
        <v>68</v>
      </c>
      <c r="D39" s="2">
        <v>37.4916938</v>
      </c>
      <c r="E39" s="2">
        <v>127.03201850000001</v>
      </c>
      <c r="F39" s="3">
        <v>400</v>
      </c>
      <c r="G39" s="30">
        <v>33136</v>
      </c>
      <c r="H39" s="10">
        <f t="shared" si="3"/>
        <v>0.43480811082511733</v>
      </c>
      <c r="I39" s="1"/>
      <c r="J39" s="1"/>
      <c r="K39" s="1"/>
      <c r="L39" s="1"/>
      <c r="M39" s="1"/>
      <c r="N39" s="1"/>
      <c r="O39" s="1"/>
      <c r="P39" s="1"/>
      <c r="R39" s="38"/>
      <c r="S39" s="39">
        <f t="shared" si="0"/>
        <v>5763120.6241204347</v>
      </c>
    </row>
    <row r="40" spans="1:19" ht="17.5" thickBot="1" x14ac:dyDescent="0.35">
      <c r="A40" s="8">
        <v>5</v>
      </c>
      <c r="B40" s="9" t="s">
        <v>6</v>
      </c>
      <c r="C40" s="31" t="s">
        <v>25</v>
      </c>
      <c r="D40" s="2">
        <v>37.478243999999997</v>
      </c>
      <c r="E40" s="2">
        <v>127.0647077</v>
      </c>
      <c r="F40" s="9">
        <v>100</v>
      </c>
      <c r="G40" s="30">
        <v>8720</v>
      </c>
      <c r="H40" s="10">
        <f>ACOS(COS(RADIANS(90-D40))*COS(RADIANS(90-$K$7))+SIN(RADIANS(90-D40))*SIN(RADIANS(90-$K$7))*COS(RADIANS(E40-$L$7)))*6378.137</f>
        <v>2.0508567880119379</v>
      </c>
      <c r="I40" s="1"/>
      <c r="J40" s="1"/>
      <c r="K40" s="1"/>
      <c r="L40" s="1"/>
      <c r="M40" s="1"/>
      <c r="N40" s="1"/>
      <c r="O40" s="1"/>
      <c r="P40" s="1"/>
      <c r="R40" s="38"/>
      <c r="S40" s="39">
        <f t="shared" si="0"/>
        <v>1788347.1191464099</v>
      </c>
    </row>
    <row r="41" spans="1:19" ht="17.5" thickBot="1" x14ac:dyDescent="0.35">
      <c r="A41" s="8">
        <v>5</v>
      </c>
      <c r="B41" s="9" t="s">
        <v>6</v>
      </c>
      <c r="C41" s="31" t="s">
        <v>26</v>
      </c>
      <c r="D41" s="2">
        <v>37.4896697</v>
      </c>
      <c r="E41" s="2">
        <v>127.068281</v>
      </c>
      <c r="F41" s="9">
        <v>100</v>
      </c>
      <c r="G41" s="30">
        <v>8720</v>
      </c>
      <c r="H41" s="10">
        <f t="shared" ref="H41:H53" si="4">ACOS(COS(RADIANS(90-D41))*COS(RADIANS(90-$K$7))+SIN(RADIANS(90-D41))*SIN(RADIANS(90-$K$7))*COS(RADIANS(E41-$L$7)))*6378.137</f>
        <v>1.0523214409515911</v>
      </c>
      <c r="I41" s="1"/>
      <c r="J41" s="1"/>
      <c r="K41" s="1"/>
      <c r="L41" s="1"/>
      <c r="M41" s="1"/>
      <c r="N41" s="1"/>
      <c r="O41" s="1"/>
      <c r="P41" s="1"/>
      <c r="R41" s="38"/>
      <c r="S41" s="39">
        <f t="shared" si="0"/>
        <v>917624.29650978744</v>
      </c>
    </row>
    <row r="42" spans="1:19" ht="17.5" thickBot="1" x14ac:dyDescent="0.35">
      <c r="A42" s="8">
        <v>5</v>
      </c>
      <c r="B42" s="9" t="s">
        <v>6</v>
      </c>
      <c r="C42" s="31" t="s">
        <v>27</v>
      </c>
      <c r="D42" s="2">
        <v>37.494809199999999</v>
      </c>
      <c r="E42" s="2">
        <v>127.0792993</v>
      </c>
      <c r="F42" s="9">
        <v>100</v>
      </c>
      <c r="G42" s="30">
        <v>8720</v>
      </c>
      <c r="H42" s="10">
        <f t="shared" si="4"/>
        <v>0.28264400078202806</v>
      </c>
      <c r="I42" s="1"/>
      <c r="J42" s="1"/>
      <c r="K42" s="1"/>
      <c r="L42" s="1"/>
      <c r="M42" s="1"/>
      <c r="N42" s="1"/>
      <c r="O42" s="1"/>
      <c r="P42" s="1"/>
      <c r="R42" s="38"/>
      <c r="S42" s="39">
        <f t="shared" si="0"/>
        <v>246465.56868192847</v>
      </c>
    </row>
    <row r="43" spans="1:19" ht="17.5" thickBot="1" x14ac:dyDescent="0.35">
      <c r="A43" s="8">
        <v>5</v>
      </c>
      <c r="B43" s="9" t="s">
        <v>6</v>
      </c>
      <c r="C43" s="31" t="s">
        <v>28</v>
      </c>
      <c r="D43" s="2">
        <v>37.492249899999997</v>
      </c>
      <c r="E43" s="2">
        <v>127.0808759</v>
      </c>
      <c r="F43" s="9">
        <v>100</v>
      </c>
      <c r="G43" s="30">
        <v>8720</v>
      </c>
      <c r="H43" s="10">
        <f t="shared" si="4"/>
        <v>0.10158084903733054</v>
      </c>
      <c r="I43" s="1"/>
      <c r="J43" s="1"/>
      <c r="K43" s="1"/>
      <c r="L43" s="1"/>
      <c r="M43" s="1"/>
      <c r="N43" s="1"/>
      <c r="O43" s="1"/>
      <c r="P43" s="1"/>
      <c r="R43" s="38"/>
      <c r="S43" s="39">
        <f t="shared" si="0"/>
        <v>88578.500360552236</v>
      </c>
    </row>
    <row r="44" spans="1:19" ht="17.5" thickBot="1" x14ac:dyDescent="0.35">
      <c r="A44" s="8">
        <v>5</v>
      </c>
      <c r="B44" s="9" t="s">
        <v>6</v>
      </c>
      <c r="C44" s="31" t="s">
        <v>29</v>
      </c>
      <c r="D44" s="2">
        <v>37.489674700000002</v>
      </c>
      <c r="E44" s="2">
        <v>127.0827379</v>
      </c>
      <c r="F44" s="9">
        <v>100</v>
      </c>
      <c r="G44" s="30">
        <v>8720</v>
      </c>
      <c r="H44" s="10">
        <f t="shared" si="4"/>
        <v>0.39455170657177779</v>
      </c>
      <c r="I44" s="1"/>
      <c r="J44" s="1"/>
      <c r="K44" s="1"/>
      <c r="L44" s="1"/>
      <c r="M44" s="1"/>
      <c r="N44" s="1"/>
      <c r="O44" s="1"/>
      <c r="P44" s="1"/>
      <c r="R44" s="38"/>
      <c r="S44" s="39">
        <f t="shared" si="0"/>
        <v>344049.08813059021</v>
      </c>
    </row>
    <row r="45" spans="1:19" ht="17.5" thickBot="1" x14ac:dyDescent="0.35">
      <c r="A45" s="8">
        <v>5</v>
      </c>
      <c r="B45" s="9" t="s">
        <v>6</v>
      </c>
      <c r="C45" s="31" t="s">
        <v>30</v>
      </c>
      <c r="D45" s="2">
        <v>37.493989800000001</v>
      </c>
      <c r="E45" s="2">
        <v>127.08738080000001</v>
      </c>
      <c r="F45" s="9">
        <v>100</v>
      </c>
      <c r="G45" s="30">
        <v>8720</v>
      </c>
      <c r="H45" s="10">
        <f t="shared" si="4"/>
        <v>0.70189858994568155</v>
      </c>
      <c r="I45" s="1"/>
      <c r="J45" s="1"/>
      <c r="K45" s="1"/>
      <c r="L45" s="1"/>
      <c r="M45" s="1"/>
      <c r="N45" s="1"/>
      <c r="O45" s="1"/>
      <c r="P45" s="1"/>
      <c r="R45" s="38"/>
      <c r="S45" s="39">
        <f t="shared" si="0"/>
        <v>612055.57043263433</v>
      </c>
    </row>
    <row r="46" spans="1:19" ht="17.5" thickBot="1" x14ac:dyDescent="0.35">
      <c r="A46" s="8">
        <v>5</v>
      </c>
      <c r="B46" s="9" t="s">
        <v>4</v>
      </c>
      <c r="C46" s="31" t="s">
        <v>43</v>
      </c>
      <c r="D46" s="2">
        <v>37.4896697</v>
      </c>
      <c r="E46" s="2">
        <v>127.068281</v>
      </c>
      <c r="F46" s="9">
        <v>100</v>
      </c>
      <c r="G46" s="30">
        <v>8720</v>
      </c>
      <c r="H46" s="10">
        <f t="shared" si="4"/>
        <v>1.0523214409515911</v>
      </c>
      <c r="I46" s="1"/>
      <c r="J46" s="1"/>
      <c r="K46" s="1"/>
      <c r="L46" s="1"/>
      <c r="M46" s="1"/>
      <c r="N46" s="1"/>
      <c r="O46" s="1"/>
      <c r="P46" s="1"/>
      <c r="R46" s="38"/>
      <c r="S46" s="39">
        <f t="shared" si="0"/>
        <v>917624.29650978744</v>
      </c>
    </row>
    <row r="47" spans="1:19" ht="17.5" thickBot="1" x14ac:dyDescent="0.35">
      <c r="A47" s="8">
        <v>5</v>
      </c>
      <c r="B47" s="9" t="s">
        <v>4</v>
      </c>
      <c r="C47" s="31" t="s">
        <v>44</v>
      </c>
      <c r="D47" s="2">
        <v>37.492619300000001</v>
      </c>
      <c r="E47" s="2">
        <v>127.07556889999999</v>
      </c>
      <c r="F47" s="9">
        <v>100</v>
      </c>
      <c r="G47" s="30">
        <v>8720</v>
      </c>
      <c r="H47" s="10">
        <f t="shared" si="4"/>
        <v>0.36906354460435337</v>
      </c>
      <c r="I47" s="1"/>
      <c r="J47" s="1"/>
      <c r="K47" s="1"/>
      <c r="L47" s="1"/>
      <c r="M47" s="1"/>
      <c r="N47" s="1"/>
      <c r="O47" s="1"/>
      <c r="P47" s="1"/>
      <c r="R47" s="38"/>
      <c r="S47" s="39">
        <f t="shared" si="0"/>
        <v>321823.41089499614</v>
      </c>
    </row>
    <row r="48" spans="1:19" ht="17.5" thickBot="1" x14ac:dyDescent="0.35">
      <c r="A48" s="8">
        <v>5</v>
      </c>
      <c r="B48" s="9" t="s">
        <v>4</v>
      </c>
      <c r="C48" s="31" t="s">
        <v>45</v>
      </c>
      <c r="D48" s="2">
        <v>37.4939654</v>
      </c>
      <c r="E48" s="2">
        <v>127.0750977</v>
      </c>
      <c r="F48" s="9">
        <v>100</v>
      </c>
      <c r="G48" s="30">
        <v>8720</v>
      </c>
      <c r="H48" s="10">
        <f t="shared" si="4"/>
        <v>0.44927632414798413</v>
      </c>
      <c r="I48" s="1"/>
      <c r="J48" s="1"/>
      <c r="K48" s="1"/>
      <c r="L48" s="1"/>
      <c r="M48" s="1"/>
      <c r="N48" s="1"/>
      <c r="O48" s="1"/>
      <c r="P48" s="1"/>
      <c r="R48" s="38"/>
      <c r="S48" s="39">
        <f t="shared" si="0"/>
        <v>391768.95465704217</v>
      </c>
    </row>
    <row r="49" spans="1:19" ht="17.5" thickBot="1" x14ac:dyDescent="0.35">
      <c r="A49" s="8">
        <v>5</v>
      </c>
      <c r="B49" s="9" t="s">
        <v>4</v>
      </c>
      <c r="C49" s="31" t="s">
        <v>46</v>
      </c>
      <c r="D49" s="2">
        <v>37.494809199999999</v>
      </c>
      <c r="E49" s="2">
        <v>127.0792993</v>
      </c>
      <c r="F49" s="9">
        <v>100</v>
      </c>
      <c r="G49" s="30">
        <v>8720</v>
      </c>
      <c r="H49" s="10">
        <f t="shared" si="4"/>
        <v>0.28264400078202806</v>
      </c>
      <c r="I49" s="1"/>
      <c r="J49" s="1"/>
      <c r="K49" s="1"/>
      <c r="L49" s="1"/>
      <c r="M49" s="1"/>
      <c r="N49" s="1"/>
      <c r="O49" s="1"/>
      <c r="P49" s="1"/>
      <c r="R49" s="38"/>
      <c r="S49" s="39">
        <f t="shared" si="0"/>
        <v>246465.56868192847</v>
      </c>
    </row>
    <row r="50" spans="1:19" ht="17.5" thickBot="1" x14ac:dyDescent="0.35">
      <c r="A50" s="8">
        <v>5</v>
      </c>
      <c r="B50" s="9" t="s">
        <v>4</v>
      </c>
      <c r="C50" s="32" t="s">
        <v>47</v>
      </c>
      <c r="D50" s="2">
        <v>37.485149</v>
      </c>
      <c r="E50" s="2">
        <v>127.05989529999999</v>
      </c>
      <c r="F50" s="9">
        <v>100</v>
      </c>
      <c r="G50" s="30">
        <v>8720</v>
      </c>
      <c r="H50" s="10">
        <f t="shared" si="4"/>
        <v>1.9237920422329937</v>
      </c>
      <c r="I50" s="1"/>
      <c r="J50" s="1"/>
      <c r="K50" s="1"/>
      <c r="L50" s="1"/>
      <c r="M50" s="1"/>
      <c r="N50" s="1"/>
      <c r="O50" s="1"/>
      <c r="P50" s="1"/>
      <c r="R50" s="38"/>
      <c r="S50" s="39">
        <f t="shared" si="0"/>
        <v>1677546.6608271706</v>
      </c>
    </row>
    <row r="51" spans="1:19" ht="17.5" thickBot="1" x14ac:dyDescent="0.35">
      <c r="A51" s="8">
        <v>5</v>
      </c>
      <c r="B51" s="9" t="s">
        <v>4</v>
      </c>
      <c r="C51" s="32" t="s">
        <v>48</v>
      </c>
      <c r="D51" s="2">
        <v>37.492249899999997</v>
      </c>
      <c r="E51" s="2">
        <v>127.0808759</v>
      </c>
      <c r="F51" s="9">
        <v>100</v>
      </c>
      <c r="G51" s="30">
        <v>8720</v>
      </c>
      <c r="H51" s="10">
        <f t="shared" si="4"/>
        <v>0.10158084903733054</v>
      </c>
      <c r="I51" s="1"/>
      <c r="J51" s="1"/>
      <c r="K51" s="1"/>
      <c r="L51" s="1"/>
      <c r="M51" s="1"/>
      <c r="N51" s="1"/>
      <c r="O51" s="1"/>
      <c r="P51" s="1"/>
      <c r="R51" s="38"/>
      <c r="S51" s="39">
        <f t="shared" si="0"/>
        <v>88578.500360552236</v>
      </c>
    </row>
    <row r="52" spans="1:19" ht="17.5" thickBot="1" x14ac:dyDescent="0.35">
      <c r="A52" s="8">
        <v>5</v>
      </c>
      <c r="B52" s="9" t="s">
        <v>4</v>
      </c>
      <c r="C52" s="32" t="s">
        <v>49</v>
      </c>
      <c r="D52" s="2">
        <v>37.491796100000002</v>
      </c>
      <c r="E52" s="2">
        <v>127.0879606</v>
      </c>
      <c r="F52" s="9">
        <v>100</v>
      </c>
      <c r="G52" s="30">
        <v>8720</v>
      </c>
      <c r="H52" s="10">
        <f t="shared" si="4"/>
        <v>0.72932516173166451</v>
      </c>
      <c r="I52" s="1"/>
      <c r="J52" s="1"/>
      <c r="K52" s="1"/>
      <c r="L52" s="1"/>
      <c r="M52" s="1"/>
      <c r="N52" s="1"/>
      <c r="O52" s="1"/>
      <c r="P52" s="1"/>
      <c r="R52" s="38"/>
      <c r="S52" s="39">
        <f t="shared" si="0"/>
        <v>635971.54103001149</v>
      </c>
    </row>
    <row r="53" spans="1:19" ht="17.5" thickBot="1" x14ac:dyDescent="0.35">
      <c r="A53" s="11">
        <v>5</v>
      </c>
      <c r="B53" s="12" t="s">
        <v>4</v>
      </c>
      <c r="C53" s="34" t="s">
        <v>50</v>
      </c>
      <c r="D53" s="35">
        <v>37.491282900000002</v>
      </c>
      <c r="E53" s="35">
        <v>127.0883003</v>
      </c>
      <c r="F53" s="12">
        <v>100</v>
      </c>
      <c r="G53" s="36">
        <v>8720</v>
      </c>
      <c r="H53" s="13">
        <f t="shared" si="4"/>
        <v>0.76553384639897359</v>
      </c>
      <c r="I53" s="1"/>
      <c r="J53" s="1"/>
      <c r="K53" s="1"/>
      <c r="L53" s="1"/>
      <c r="M53" s="1"/>
      <c r="N53" s="1"/>
      <c r="O53" s="1"/>
      <c r="P53" s="1"/>
      <c r="R53" s="38"/>
      <c r="S53" s="39">
        <f t="shared" si="0"/>
        <v>667545.51405990496</v>
      </c>
    </row>
    <row r="54" spans="1:19" ht="17.5" thickBot="1" x14ac:dyDescent="0.5">
      <c r="R54" s="40" t="s">
        <v>72</v>
      </c>
      <c r="S54" s="41">
        <f>SUM(S3:S53)</f>
        <v>120249642.66471991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SE JUN</dc:creator>
  <cp:lastModifiedBy>PARK SE JUN</cp:lastModifiedBy>
  <dcterms:created xsi:type="dcterms:W3CDTF">2021-05-30T05:34:59Z</dcterms:created>
  <dcterms:modified xsi:type="dcterms:W3CDTF">2021-05-30T09:11:31Z</dcterms:modified>
</cp:coreProperties>
</file>